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apd\StudioProjects\백업 및 추가 자료 보관\"/>
    </mc:Choice>
  </mc:AlternateContent>
  <xr:revisionPtr revIDLastSave="0" documentId="13_ncr:1_{5177F76C-6977-4809-B14B-4BF9B1EB2B2B}" xr6:coauthVersionLast="47" xr6:coauthVersionMax="47" xr10:uidLastSave="{00000000-0000-0000-0000-000000000000}"/>
  <bookViews>
    <workbookView xWindow="-120" yWindow="-120" windowWidth="29040" windowHeight="15840" tabRatio="908" xr2:uid="{00000000-000D-0000-FFFF-FFFF00000000}"/>
  </bookViews>
  <sheets>
    <sheet name="Row data" sheetId="3" r:id="rId1"/>
    <sheet name="시내, 지방배송" sheetId="1595" r:id="rId2"/>
    <sheet name="물품 입고 내역" sheetId="1590" r:id="rId3"/>
    <sheet name="하역 Zone" sheetId="1597" r:id="rId4"/>
    <sheet name="고객 리스트" sheetId="1593" r:id="rId5"/>
    <sheet name="LKS 01" sheetId="1534" r:id="rId6"/>
    <sheet name="LKS XX" sheetId="1599" r:id="rId7"/>
  </sheets>
  <definedNames>
    <definedName name="_xlnm._FilterDatabase" localSheetId="0" hidden="1">'Row data'!$H$8:$L$8</definedName>
    <definedName name="_xlnm._FilterDatabase" localSheetId="2" hidden="1">'물품 입고 내역'!$B$5:$Q$5</definedName>
    <definedName name="_xlnm._FilterDatabase" localSheetId="1" hidden="1">'시내, 지방배송'!$A$1:$F$1</definedName>
    <definedName name="_xlnm.Print_Area" localSheetId="5">'LKS 01'!$A$1:$N$34</definedName>
    <definedName name="_xlnm.Print_Area" localSheetId="6">'LKS XX'!$A$1:$N$34</definedName>
    <definedName name="_xlnm.Print_Area" localSheetId="4">'고객 리스트'!$A$1:$E$114</definedName>
    <definedName name="_xlnm.Print_Area" localSheetId="2">'물품 입고 내역'!$B$1:$Q$1010</definedName>
    <definedName name="_xlnm.Print_Area" localSheetId="3">'하역 Zone'!$A$1:$N$255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7" i="1597" l="1"/>
  <c r="M208" i="1597"/>
  <c r="M209" i="1597"/>
  <c r="M210" i="1597"/>
  <c r="M211" i="1597"/>
  <c r="M212" i="1597"/>
  <c r="M213" i="1597"/>
  <c r="M214" i="1597"/>
  <c r="M215" i="1597"/>
  <c r="M216" i="1597"/>
  <c r="M217" i="1597"/>
  <c r="M218" i="1597"/>
  <c r="M219" i="1597"/>
  <c r="M220" i="1597"/>
  <c r="M221" i="1597"/>
  <c r="M222" i="1597"/>
  <c r="M223" i="1597"/>
  <c r="M224" i="1597"/>
  <c r="M225" i="1597"/>
  <c r="N225" i="1597" s="1"/>
  <c r="M226" i="1597"/>
  <c r="N226" i="1597" s="1"/>
  <c r="M227" i="1597"/>
  <c r="N227" i="1597" s="1"/>
  <c r="M228" i="1597"/>
  <c r="N228" i="1597" s="1"/>
  <c r="M229" i="1597"/>
  <c r="N229" i="1597" s="1"/>
  <c r="M230" i="1597"/>
  <c r="N230" i="1597" s="1"/>
  <c r="M231" i="1597"/>
  <c r="N231" i="1597" s="1"/>
  <c r="M232" i="1597"/>
  <c r="N232" i="1597" s="1"/>
  <c r="M233" i="1597"/>
  <c r="N233" i="1597" s="1"/>
  <c r="M234" i="1597"/>
  <c r="N234" i="1597" s="1"/>
  <c r="M235" i="1597"/>
  <c r="N235" i="1597" s="1"/>
  <c r="M236" i="1597"/>
  <c r="N236" i="1597" s="1"/>
  <c r="M237" i="1597"/>
  <c r="N237" i="1597" s="1"/>
  <c r="M238" i="1597"/>
  <c r="N238" i="1597" s="1"/>
  <c r="M239" i="1597"/>
  <c r="N239" i="1597" s="1"/>
  <c r="M240" i="1597"/>
  <c r="N240" i="1597" s="1"/>
  <c r="M241" i="1597"/>
  <c r="N241" i="1597" s="1"/>
  <c r="M242" i="1597"/>
  <c r="N242" i="1597" s="1"/>
  <c r="M243" i="1597"/>
  <c r="N243" i="1597" s="1"/>
  <c r="M244" i="1597"/>
  <c r="N244" i="1597" s="1"/>
  <c r="M245" i="1597"/>
  <c r="N245" i="1597" s="1"/>
  <c r="M246" i="1597"/>
  <c r="N246" i="1597" s="1"/>
  <c r="M247" i="1597"/>
  <c r="N247" i="1597" s="1"/>
  <c r="M248" i="1597"/>
  <c r="N248" i="1597" s="1"/>
  <c r="M249" i="1597"/>
  <c r="N249" i="1597" s="1"/>
  <c r="M250" i="1597"/>
  <c r="N250" i="1597" s="1"/>
  <c r="M251" i="1597"/>
  <c r="N251" i="1597" s="1"/>
  <c r="M252" i="1597"/>
  <c r="N252" i="1597" s="1"/>
  <c r="M253" i="1597"/>
  <c r="N253" i="1597" s="1"/>
  <c r="M254" i="1597"/>
  <c r="N254" i="1597" s="1"/>
  <c r="M255" i="1597"/>
  <c r="N255" i="1597" s="1"/>
  <c r="M206" i="1597"/>
  <c r="N206" i="1597" s="1"/>
  <c r="J207" i="1597"/>
  <c r="J208" i="1597"/>
  <c r="J209" i="1597"/>
  <c r="J210" i="1597"/>
  <c r="J211" i="1597"/>
  <c r="J212" i="1597"/>
  <c r="J213" i="1597"/>
  <c r="J214" i="1597"/>
  <c r="J215" i="1597"/>
  <c r="J216" i="1597"/>
  <c r="J217" i="1597"/>
  <c r="J218" i="1597"/>
  <c r="J219" i="1597"/>
  <c r="J220" i="1597"/>
  <c r="J221" i="1597"/>
  <c r="J222" i="1597"/>
  <c r="J223" i="1597"/>
  <c r="J224" i="1597"/>
  <c r="J225" i="1597"/>
  <c r="J226" i="1597"/>
  <c r="J227" i="1597"/>
  <c r="K227" i="1597" s="1"/>
  <c r="J228" i="1597"/>
  <c r="K228" i="1597" s="1"/>
  <c r="J229" i="1597"/>
  <c r="K229" i="1597" s="1"/>
  <c r="J230" i="1597"/>
  <c r="K230" i="1597" s="1"/>
  <c r="J231" i="1597"/>
  <c r="K231" i="1597" s="1"/>
  <c r="J232" i="1597"/>
  <c r="K232" i="1597" s="1"/>
  <c r="J233" i="1597"/>
  <c r="K233" i="1597" s="1"/>
  <c r="J234" i="1597"/>
  <c r="K234" i="1597" s="1"/>
  <c r="J235" i="1597"/>
  <c r="K235" i="1597" s="1"/>
  <c r="J236" i="1597"/>
  <c r="K236" i="1597" s="1"/>
  <c r="J237" i="1597"/>
  <c r="K237" i="1597" s="1"/>
  <c r="J238" i="1597"/>
  <c r="K238" i="1597" s="1"/>
  <c r="J239" i="1597"/>
  <c r="K239" i="1597" s="1"/>
  <c r="J240" i="1597"/>
  <c r="K240" i="1597" s="1"/>
  <c r="J241" i="1597"/>
  <c r="K241" i="1597" s="1"/>
  <c r="J242" i="1597"/>
  <c r="K242" i="1597" s="1"/>
  <c r="J243" i="1597"/>
  <c r="K243" i="1597" s="1"/>
  <c r="J244" i="1597"/>
  <c r="K244" i="1597" s="1"/>
  <c r="J245" i="1597"/>
  <c r="K245" i="1597" s="1"/>
  <c r="J246" i="1597"/>
  <c r="K246" i="1597" s="1"/>
  <c r="J247" i="1597"/>
  <c r="K247" i="1597" s="1"/>
  <c r="J248" i="1597"/>
  <c r="K248" i="1597" s="1"/>
  <c r="J249" i="1597"/>
  <c r="K249" i="1597" s="1"/>
  <c r="J250" i="1597"/>
  <c r="K250" i="1597" s="1"/>
  <c r="J251" i="1597"/>
  <c r="K251" i="1597" s="1"/>
  <c r="J252" i="1597"/>
  <c r="K252" i="1597" s="1"/>
  <c r="J253" i="1597"/>
  <c r="K253" i="1597" s="1"/>
  <c r="J254" i="1597"/>
  <c r="K254" i="1597" s="1"/>
  <c r="J255" i="1597"/>
  <c r="K255" i="1597" s="1"/>
  <c r="J206" i="1597"/>
  <c r="K206" i="1597" s="1"/>
  <c r="G207" i="1597"/>
  <c r="G208" i="1597"/>
  <c r="G209" i="1597"/>
  <c r="G210" i="1597"/>
  <c r="G211" i="1597"/>
  <c r="H211" i="1597" s="1"/>
  <c r="G212" i="1597"/>
  <c r="H212" i="1597" s="1"/>
  <c r="G213" i="1597"/>
  <c r="H213" i="1597" s="1"/>
  <c r="G214" i="1597"/>
  <c r="H214" i="1597" s="1"/>
  <c r="G215" i="1597"/>
  <c r="H215" i="1597" s="1"/>
  <c r="G216" i="1597"/>
  <c r="H216" i="1597" s="1"/>
  <c r="G217" i="1597"/>
  <c r="H217" i="1597" s="1"/>
  <c r="G218" i="1597"/>
  <c r="H218" i="1597" s="1"/>
  <c r="G219" i="1597"/>
  <c r="H219" i="1597" s="1"/>
  <c r="G220" i="1597"/>
  <c r="H220" i="1597" s="1"/>
  <c r="G221" i="1597"/>
  <c r="H221" i="1597" s="1"/>
  <c r="G222" i="1597"/>
  <c r="H222" i="1597" s="1"/>
  <c r="G223" i="1597"/>
  <c r="H223" i="1597" s="1"/>
  <c r="G224" i="1597"/>
  <c r="H224" i="1597" s="1"/>
  <c r="G225" i="1597"/>
  <c r="H225" i="1597" s="1"/>
  <c r="G226" i="1597"/>
  <c r="H226" i="1597" s="1"/>
  <c r="G227" i="1597"/>
  <c r="H227" i="1597" s="1"/>
  <c r="G228" i="1597"/>
  <c r="H228" i="1597" s="1"/>
  <c r="G229" i="1597"/>
  <c r="H229" i="1597" s="1"/>
  <c r="G230" i="1597"/>
  <c r="H230" i="1597" s="1"/>
  <c r="G231" i="1597"/>
  <c r="H231" i="1597" s="1"/>
  <c r="G232" i="1597"/>
  <c r="H232" i="1597" s="1"/>
  <c r="G233" i="1597"/>
  <c r="H233" i="1597" s="1"/>
  <c r="G234" i="1597"/>
  <c r="H234" i="1597" s="1"/>
  <c r="G235" i="1597"/>
  <c r="H235" i="1597" s="1"/>
  <c r="G236" i="1597"/>
  <c r="H236" i="1597" s="1"/>
  <c r="G237" i="1597"/>
  <c r="H237" i="1597" s="1"/>
  <c r="G238" i="1597"/>
  <c r="H238" i="1597" s="1"/>
  <c r="G239" i="1597"/>
  <c r="H239" i="1597" s="1"/>
  <c r="G240" i="1597"/>
  <c r="H240" i="1597" s="1"/>
  <c r="G241" i="1597"/>
  <c r="H241" i="1597" s="1"/>
  <c r="G242" i="1597"/>
  <c r="H242" i="1597" s="1"/>
  <c r="G243" i="1597"/>
  <c r="H243" i="1597" s="1"/>
  <c r="G244" i="1597"/>
  <c r="H244" i="1597" s="1"/>
  <c r="G245" i="1597"/>
  <c r="H245" i="1597" s="1"/>
  <c r="G246" i="1597"/>
  <c r="H246" i="1597" s="1"/>
  <c r="G247" i="1597"/>
  <c r="G248" i="1597"/>
  <c r="G249" i="1597"/>
  <c r="G250" i="1597"/>
  <c r="G251" i="1597"/>
  <c r="G252" i="1597"/>
  <c r="G253" i="1597"/>
  <c r="G254" i="1597"/>
  <c r="G255" i="1597"/>
  <c r="G206" i="1597"/>
  <c r="H206" i="1597" s="1"/>
  <c r="D207" i="1597"/>
  <c r="D208" i="1597"/>
  <c r="D209" i="1597"/>
  <c r="D210" i="1597"/>
  <c r="D211" i="1597"/>
  <c r="D212" i="1597"/>
  <c r="D213" i="1597"/>
  <c r="D214" i="1597"/>
  <c r="E214" i="1597" s="1"/>
  <c r="D215" i="1597"/>
  <c r="E215" i="1597" s="1"/>
  <c r="D216" i="1597"/>
  <c r="D217" i="1597"/>
  <c r="D218" i="1597"/>
  <c r="E218" i="1597" s="1"/>
  <c r="D219" i="1597"/>
  <c r="E219" i="1597" s="1"/>
  <c r="D220" i="1597"/>
  <c r="E220" i="1597" s="1"/>
  <c r="D221" i="1597"/>
  <c r="E221" i="1597" s="1"/>
  <c r="D222" i="1597"/>
  <c r="E222" i="1597" s="1"/>
  <c r="D223" i="1597"/>
  <c r="E223" i="1597" s="1"/>
  <c r="D224" i="1597"/>
  <c r="E224" i="1597" s="1"/>
  <c r="D225" i="1597"/>
  <c r="E225" i="1597" s="1"/>
  <c r="D226" i="1597"/>
  <c r="E226" i="1597" s="1"/>
  <c r="D227" i="1597"/>
  <c r="E227" i="1597" s="1"/>
  <c r="D228" i="1597"/>
  <c r="E228" i="1597" s="1"/>
  <c r="D229" i="1597"/>
  <c r="E229" i="1597" s="1"/>
  <c r="D230" i="1597"/>
  <c r="E230" i="1597" s="1"/>
  <c r="D231" i="1597"/>
  <c r="E231" i="1597" s="1"/>
  <c r="D232" i="1597"/>
  <c r="E232" i="1597" s="1"/>
  <c r="D233" i="1597"/>
  <c r="E233" i="1597" s="1"/>
  <c r="D234" i="1597"/>
  <c r="E234" i="1597" s="1"/>
  <c r="D235" i="1597"/>
  <c r="E235" i="1597" s="1"/>
  <c r="D236" i="1597"/>
  <c r="E236" i="1597" s="1"/>
  <c r="D237" i="1597"/>
  <c r="E237" i="1597" s="1"/>
  <c r="D238" i="1597"/>
  <c r="E238" i="1597" s="1"/>
  <c r="D239" i="1597"/>
  <c r="D240" i="1597"/>
  <c r="D241" i="1597"/>
  <c r="D242" i="1597"/>
  <c r="D243" i="1597"/>
  <c r="D244" i="1597"/>
  <c r="D245" i="1597"/>
  <c r="D246" i="1597"/>
  <c r="D247" i="1597"/>
  <c r="D248" i="1597"/>
  <c r="D249" i="1597"/>
  <c r="D250" i="1597"/>
  <c r="D251" i="1597"/>
  <c r="D252" i="1597"/>
  <c r="D253" i="1597"/>
  <c r="D254" i="1597"/>
  <c r="D255" i="1597"/>
  <c r="D206" i="1597"/>
  <c r="E206" i="1597" s="1"/>
  <c r="A207" i="1597"/>
  <c r="A208" i="1597"/>
  <c r="A209" i="1597"/>
  <c r="A210" i="1597"/>
  <c r="A211" i="1597"/>
  <c r="A212" i="1597"/>
  <c r="B212" i="1597" s="1"/>
  <c r="A213" i="1597"/>
  <c r="B213" i="1597" s="1"/>
  <c r="A214" i="1597"/>
  <c r="B214" i="1597" s="1"/>
  <c r="A215" i="1597"/>
  <c r="B215" i="1597" s="1"/>
  <c r="A216" i="1597"/>
  <c r="B216" i="1597" s="1"/>
  <c r="A217" i="1597"/>
  <c r="B217" i="1597" s="1"/>
  <c r="A218" i="1597"/>
  <c r="B218" i="1597" s="1"/>
  <c r="A219" i="1597"/>
  <c r="B219" i="1597" s="1"/>
  <c r="A220" i="1597"/>
  <c r="B220" i="1597" s="1"/>
  <c r="A221" i="1597"/>
  <c r="B221" i="1597" s="1"/>
  <c r="A222" i="1597"/>
  <c r="B222" i="1597" s="1"/>
  <c r="A223" i="1597"/>
  <c r="B223" i="1597" s="1"/>
  <c r="A224" i="1597"/>
  <c r="B224" i="1597" s="1"/>
  <c r="A225" i="1597"/>
  <c r="B225" i="1597" s="1"/>
  <c r="A226" i="1597"/>
  <c r="B226" i="1597" s="1"/>
  <c r="A227" i="1597"/>
  <c r="B227" i="1597" s="1"/>
  <c r="A228" i="1597"/>
  <c r="B228" i="1597" s="1"/>
  <c r="A229" i="1597"/>
  <c r="B229" i="1597" s="1"/>
  <c r="A230" i="1597"/>
  <c r="B230" i="1597" s="1"/>
  <c r="A231" i="1597"/>
  <c r="B231" i="1597" s="1"/>
  <c r="A232" i="1597"/>
  <c r="B232" i="1597" s="1"/>
  <c r="A233" i="1597"/>
  <c r="A234" i="1597"/>
  <c r="A235" i="1597"/>
  <c r="A236" i="1597"/>
  <c r="A237" i="1597"/>
  <c r="A238" i="1597"/>
  <c r="A239" i="1597"/>
  <c r="A240" i="1597"/>
  <c r="A241" i="1597"/>
  <c r="A242" i="1597"/>
  <c r="A243" i="1597"/>
  <c r="A244" i="1597"/>
  <c r="A245" i="1597"/>
  <c r="A246" i="1597"/>
  <c r="A247" i="1597"/>
  <c r="A248" i="1597"/>
  <c r="A249" i="1597"/>
  <c r="A250" i="1597"/>
  <c r="A251" i="1597"/>
  <c r="A252" i="1597"/>
  <c r="A253" i="1597"/>
  <c r="A254" i="1597"/>
  <c r="A255" i="1597"/>
  <c r="A206" i="1597"/>
  <c r="B206" i="1597" s="1"/>
  <c r="H255" i="1597"/>
  <c r="E255" i="1597"/>
  <c r="B255" i="1597"/>
  <c r="H254" i="1597"/>
  <c r="E254" i="1597"/>
  <c r="B254" i="1597"/>
  <c r="H253" i="1597"/>
  <c r="E253" i="1597"/>
  <c r="B253" i="1597"/>
  <c r="H252" i="1597"/>
  <c r="E252" i="1597"/>
  <c r="B252" i="1597"/>
  <c r="H251" i="1597"/>
  <c r="E251" i="1597"/>
  <c r="B251" i="1597"/>
  <c r="H250" i="1597"/>
  <c r="E250" i="1597"/>
  <c r="B250" i="1597"/>
  <c r="H249" i="1597"/>
  <c r="E249" i="1597"/>
  <c r="B249" i="1597"/>
  <c r="H248" i="1597"/>
  <c r="E248" i="1597"/>
  <c r="B248" i="1597"/>
  <c r="H247" i="1597"/>
  <c r="E247" i="1597"/>
  <c r="B247" i="1597"/>
  <c r="E246" i="1597"/>
  <c r="B246" i="1597"/>
  <c r="E245" i="1597"/>
  <c r="B245" i="1597"/>
  <c r="E244" i="1597"/>
  <c r="B244" i="1597"/>
  <c r="E243" i="1597"/>
  <c r="B243" i="1597"/>
  <c r="E242" i="1597"/>
  <c r="B242" i="1597"/>
  <c r="E241" i="1597"/>
  <c r="B241" i="1597"/>
  <c r="E240" i="1597"/>
  <c r="B240" i="1597"/>
  <c r="E239" i="1597"/>
  <c r="B239" i="1597"/>
  <c r="B238" i="1597"/>
  <c r="B237" i="1597"/>
  <c r="B236" i="1597"/>
  <c r="B235" i="1597"/>
  <c r="B234" i="1597"/>
  <c r="B233" i="1597"/>
  <c r="K226" i="1597"/>
  <c r="K225" i="1597"/>
  <c r="N224" i="1597"/>
  <c r="K224" i="1597"/>
  <c r="N223" i="1597"/>
  <c r="K223" i="1597"/>
  <c r="N222" i="1597"/>
  <c r="K222" i="1597"/>
  <c r="N221" i="1597"/>
  <c r="K221" i="1597"/>
  <c r="N220" i="1597"/>
  <c r="K220" i="1597"/>
  <c r="N219" i="1597"/>
  <c r="K219" i="1597"/>
  <c r="N218" i="1597"/>
  <c r="K218" i="1597"/>
  <c r="N217" i="1597"/>
  <c r="K217" i="1597"/>
  <c r="N216" i="1597"/>
  <c r="K216" i="1597"/>
  <c r="N215" i="1597"/>
  <c r="K215" i="1597"/>
  <c r="N214" i="1597"/>
  <c r="K214" i="1597"/>
  <c r="N213" i="1597"/>
  <c r="K213" i="1597"/>
  <c r="E213" i="1597"/>
  <c r="N212" i="1597"/>
  <c r="K212" i="1597"/>
  <c r="E212" i="1597"/>
  <c r="N211" i="1597"/>
  <c r="K211" i="1597"/>
  <c r="E211" i="1597"/>
  <c r="B211" i="1597"/>
  <c r="N210" i="1597"/>
  <c r="K210" i="1597"/>
  <c r="H210" i="1597"/>
  <c r="E210" i="1597"/>
  <c r="B210" i="1597"/>
  <c r="N209" i="1597"/>
  <c r="K209" i="1597"/>
  <c r="H209" i="1597"/>
  <c r="E209" i="1597"/>
  <c r="B209" i="1597"/>
  <c r="N208" i="1597"/>
  <c r="K208" i="1597"/>
  <c r="H208" i="1597"/>
  <c r="E208" i="1597"/>
  <c r="B208" i="1597"/>
  <c r="N207" i="1597"/>
  <c r="K207" i="1597"/>
  <c r="H207" i="1597"/>
  <c r="E207" i="1597"/>
  <c r="B207" i="1597"/>
  <c r="M156" i="1597"/>
  <c r="M157" i="1597"/>
  <c r="M158" i="1597"/>
  <c r="M159" i="1597"/>
  <c r="M160" i="1597"/>
  <c r="M161" i="1597"/>
  <c r="M162" i="1597"/>
  <c r="M163" i="1597"/>
  <c r="M164" i="1597"/>
  <c r="M165" i="1597"/>
  <c r="M166" i="1597"/>
  <c r="M167" i="1597"/>
  <c r="M168" i="1597"/>
  <c r="M169" i="1597"/>
  <c r="M170" i="1597"/>
  <c r="M171" i="1597"/>
  <c r="M172" i="1597"/>
  <c r="M173" i="1597"/>
  <c r="M174" i="1597"/>
  <c r="M175" i="1597"/>
  <c r="M176" i="1597"/>
  <c r="M177" i="1597"/>
  <c r="M178" i="1597"/>
  <c r="M179" i="1597"/>
  <c r="M180" i="1597"/>
  <c r="M181" i="1597"/>
  <c r="M182" i="1597"/>
  <c r="M183" i="1597"/>
  <c r="M184" i="1597"/>
  <c r="M185" i="1597"/>
  <c r="M186" i="1597"/>
  <c r="M187" i="1597"/>
  <c r="M188" i="1597"/>
  <c r="M189" i="1597"/>
  <c r="M190" i="1597"/>
  <c r="M191" i="1597"/>
  <c r="M192" i="1597"/>
  <c r="M193" i="1597"/>
  <c r="M194" i="1597"/>
  <c r="M195" i="1597"/>
  <c r="M196" i="1597"/>
  <c r="M197" i="1597"/>
  <c r="M198" i="1597"/>
  <c r="M199" i="1597"/>
  <c r="M200" i="1597"/>
  <c r="M201" i="1597"/>
  <c r="M202" i="1597"/>
  <c r="M203" i="1597"/>
  <c r="M204" i="1597"/>
  <c r="M155" i="1597"/>
  <c r="J156" i="1597"/>
  <c r="J157" i="1597"/>
  <c r="J158" i="1597"/>
  <c r="J159" i="1597"/>
  <c r="J160" i="1597"/>
  <c r="J161" i="1597"/>
  <c r="J162" i="1597"/>
  <c r="J163" i="1597"/>
  <c r="J164" i="1597"/>
  <c r="J165" i="1597"/>
  <c r="J166" i="1597"/>
  <c r="J167" i="1597"/>
  <c r="J168" i="1597"/>
  <c r="J169" i="1597"/>
  <c r="J170" i="1597"/>
  <c r="J171" i="1597"/>
  <c r="J172" i="1597"/>
  <c r="J173" i="1597"/>
  <c r="J174" i="1597"/>
  <c r="J175" i="1597"/>
  <c r="J176" i="1597"/>
  <c r="J177" i="1597"/>
  <c r="J178" i="1597"/>
  <c r="J179" i="1597"/>
  <c r="J180" i="1597"/>
  <c r="J181" i="1597"/>
  <c r="J182" i="1597"/>
  <c r="J183" i="1597"/>
  <c r="J184" i="1597"/>
  <c r="J185" i="1597"/>
  <c r="J186" i="1597"/>
  <c r="J187" i="1597"/>
  <c r="J188" i="1597"/>
  <c r="J189" i="1597"/>
  <c r="J190" i="1597"/>
  <c r="J191" i="1597"/>
  <c r="J192" i="1597"/>
  <c r="J193" i="1597"/>
  <c r="J194" i="1597"/>
  <c r="J195" i="1597"/>
  <c r="J196" i="1597"/>
  <c r="J197" i="1597"/>
  <c r="J198" i="1597"/>
  <c r="J199" i="1597"/>
  <c r="J200" i="1597"/>
  <c r="J201" i="1597"/>
  <c r="J202" i="1597"/>
  <c r="J203" i="1597"/>
  <c r="J204" i="1597"/>
  <c r="J155" i="1597"/>
  <c r="G156" i="1597"/>
  <c r="G157" i="1597"/>
  <c r="G158" i="1597"/>
  <c r="G159" i="1597"/>
  <c r="G160" i="1597"/>
  <c r="G161" i="1597"/>
  <c r="G162" i="1597"/>
  <c r="G163" i="1597"/>
  <c r="G164" i="1597"/>
  <c r="G165" i="1597"/>
  <c r="G166" i="1597"/>
  <c r="G167" i="1597"/>
  <c r="G168" i="1597"/>
  <c r="G169" i="1597"/>
  <c r="G170" i="1597"/>
  <c r="G171" i="1597"/>
  <c r="G172" i="1597"/>
  <c r="G173" i="1597"/>
  <c r="G174" i="1597"/>
  <c r="G175" i="1597"/>
  <c r="G176" i="1597"/>
  <c r="G177" i="1597"/>
  <c r="G178" i="1597"/>
  <c r="G179" i="1597"/>
  <c r="G180" i="1597"/>
  <c r="G181" i="1597"/>
  <c r="G182" i="1597"/>
  <c r="G183" i="1597"/>
  <c r="G184" i="1597"/>
  <c r="G185" i="1597"/>
  <c r="G186" i="1597"/>
  <c r="G187" i="1597"/>
  <c r="G188" i="1597"/>
  <c r="G189" i="1597"/>
  <c r="G190" i="1597"/>
  <c r="G191" i="1597"/>
  <c r="G192" i="1597"/>
  <c r="G193" i="1597"/>
  <c r="G194" i="1597"/>
  <c r="G195" i="1597"/>
  <c r="G196" i="1597"/>
  <c r="G197" i="1597"/>
  <c r="G198" i="1597"/>
  <c r="G199" i="1597"/>
  <c r="G200" i="1597"/>
  <c r="G201" i="1597"/>
  <c r="G202" i="1597"/>
  <c r="G203" i="1597"/>
  <c r="G204" i="1597"/>
  <c r="G155" i="1597"/>
  <c r="D156" i="1597"/>
  <c r="D157" i="1597"/>
  <c r="D158" i="1597"/>
  <c r="D159" i="1597"/>
  <c r="D160" i="1597"/>
  <c r="D161" i="1597"/>
  <c r="D162" i="1597"/>
  <c r="D163" i="1597"/>
  <c r="D164" i="1597"/>
  <c r="D165" i="1597"/>
  <c r="D166" i="1597"/>
  <c r="D167" i="1597"/>
  <c r="D168" i="1597"/>
  <c r="D169" i="1597"/>
  <c r="D170" i="1597"/>
  <c r="D171" i="1597"/>
  <c r="D172" i="1597"/>
  <c r="D173" i="1597"/>
  <c r="D174" i="1597"/>
  <c r="D175" i="1597"/>
  <c r="D176" i="1597"/>
  <c r="D177" i="1597"/>
  <c r="D178" i="1597"/>
  <c r="D179" i="1597"/>
  <c r="D180" i="1597"/>
  <c r="D181" i="1597"/>
  <c r="D182" i="1597"/>
  <c r="D183" i="1597"/>
  <c r="D184" i="1597"/>
  <c r="D185" i="1597"/>
  <c r="D186" i="1597"/>
  <c r="D187" i="1597"/>
  <c r="D188" i="1597"/>
  <c r="D189" i="1597"/>
  <c r="D190" i="1597"/>
  <c r="D191" i="1597"/>
  <c r="D192" i="1597"/>
  <c r="D193" i="1597"/>
  <c r="D194" i="1597"/>
  <c r="D195" i="1597"/>
  <c r="D196" i="1597"/>
  <c r="D197" i="1597"/>
  <c r="D198" i="1597"/>
  <c r="D199" i="1597"/>
  <c r="D200" i="1597"/>
  <c r="D201" i="1597"/>
  <c r="D202" i="1597"/>
  <c r="D203" i="1597"/>
  <c r="D204" i="1597"/>
  <c r="D155" i="1597"/>
  <c r="A156" i="1597"/>
  <c r="A157" i="1597"/>
  <c r="A158" i="1597"/>
  <c r="A159" i="1597"/>
  <c r="A160" i="1597"/>
  <c r="A161" i="1597"/>
  <c r="A162" i="1597"/>
  <c r="A163" i="1597"/>
  <c r="A164" i="1597"/>
  <c r="A165" i="1597"/>
  <c r="A166" i="1597"/>
  <c r="A167" i="1597"/>
  <c r="A168" i="1597"/>
  <c r="A169" i="1597"/>
  <c r="A170" i="1597"/>
  <c r="A171" i="1597"/>
  <c r="A172" i="1597"/>
  <c r="A173" i="1597"/>
  <c r="A174" i="1597"/>
  <c r="A175" i="1597"/>
  <c r="A176" i="1597"/>
  <c r="A177" i="1597"/>
  <c r="A178" i="1597"/>
  <c r="A179" i="1597"/>
  <c r="A180" i="1597"/>
  <c r="A181" i="1597"/>
  <c r="A182" i="1597"/>
  <c r="A183" i="1597"/>
  <c r="A184" i="1597"/>
  <c r="A185" i="1597"/>
  <c r="A186" i="1597"/>
  <c r="A187" i="1597"/>
  <c r="A188" i="1597"/>
  <c r="A189" i="1597"/>
  <c r="A190" i="1597"/>
  <c r="A191" i="1597"/>
  <c r="A192" i="1597"/>
  <c r="A193" i="1597"/>
  <c r="A194" i="1597"/>
  <c r="A195" i="1597"/>
  <c r="A196" i="1597"/>
  <c r="A197" i="1597"/>
  <c r="A198" i="1597"/>
  <c r="A199" i="1597"/>
  <c r="A200" i="1597"/>
  <c r="A201" i="1597"/>
  <c r="A202" i="1597"/>
  <c r="A203" i="1597"/>
  <c r="A204" i="1597"/>
  <c r="A155" i="1597"/>
  <c r="M105" i="1597"/>
  <c r="M106" i="1597"/>
  <c r="M107" i="1597"/>
  <c r="M108" i="1597"/>
  <c r="M109" i="1597"/>
  <c r="M110" i="1597"/>
  <c r="M111" i="1597"/>
  <c r="M112" i="1597"/>
  <c r="M113" i="1597"/>
  <c r="M114" i="1597"/>
  <c r="M115" i="1597"/>
  <c r="M116" i="1597"/>
  <c r="M117" i="1597"/>
  <c r="M118" i="1597"/>
  <c r="M119" i="1597"/>
  <c r="M120" i="1597"/>
  <c r="M121" i="1597"/>
  <c r="M122" i="1597"/>
  <c r="M123" i="1597"/>
  <c r="M124" i="1597"/>
  <c r="M125" i="1597"/>
  <c r="M126" i="1597"/>
  <c r="M127" i="1597"/>
  <c r="M128" i="1597"/>
  <c r="M129" i="1597"/>
  <c r="M130" i="1597"/>
  <c r="M131" i="1597"/>
  <c r="M132" i="1597"/>
  <c r="M133" i="1597"/>
  <c r="M134" i="1597"/>
  <c r="M135" i="1597"/>
  <c r="M136" i="1597"/>
  <c r="M137" i="1597"/>
  <c r="M138" i="1597"/>
  <c r="M139" i="1597"/>
  <c r="M140" i="1597"/>
  <c r="M141" i="1597"/>
  <c r="M142" i="1597"/>
  <c r="M143" i="1597"/>
  <c r="M144" i="1597"/>
  <c r="M145" i="1597"/>
  <c r="M146" i="1597"/>
  <c r="M147" i="1597"/>
  <c r="M148" i="1597"/>
  <c r="M149" i="1597"/>
  <c r="M150" i="1597"/>
  <c r="M151" i="1597"/>
  <c r="M152" i="1597"/>
  <c r="M153" i="1597"/>
  <c r="M104" i="1597"/>
  <c r="J105" i="1597"/>
  <c r="J106" i="1597"/>
  <c r="J107" i="1597"/>
  <c r="J108" i="1597"/>
  <c r="J109" i="1597"/>
  <c r="J110" i="1597"/>
  <c r="J111" i="1597"/>
  <c r="J112" i="1597"/>
  <c r="J113" i="1597"/>
  <c r="J114" i="1597"/>
  <c r="J115" i="1597"/>
  <c r="J116" i="1597"/>
  <c r="J117" i="1597"/>
  <c r="J118" i="1597"/>
  <c r="J119" i="1597"/>
  <c r="J120" i="1597"/>
  <c r="J121" i="1597"/>
  <c r="J122" i="1597"/>
  <c r="J123" i="1597"/>
  <c r="J124" i="1597"/>
  <c r="J125" i="1597"/>
  <c r="J126" i="1597"/>
  <c r="J127" i="1597"/>
  <c r="J128" i="1597"/>
  <c r="J129" i="1597"/>
  <c r="J130" i="1597"/>
  <c r="J131" i="1597"/>
  <c r="J132" i="1597"/>
  <c r="J133" i="1597"/>
  <c r="J134" i="1597"/>
  <c r="J135" i="1597"/>
  <c r="J136" i="1597"/>
  <c r="J137" i="1597"/>
  <c r="J138" i="1597"/>
  <c r="J139" i="1597"/>
  <c r="J140" i="1597"/>
  <c r="J141" i="1597"/>
  <c r="J142" i="1597"/>
  <c r="J143" i="1597"/>
  <c r="J144" i="1597"/>
  <c r="J145" i="1597"/>
  <c r="J146" i="1597"/>
  <c r="J147" i="1597"/>
  <c r="J148" i="1597"/>
  <c r="J149" i="1597"/>
  <c r="J150" i="1597"/>
  <c r="J151" i="1597"/>
  <c r="J152" i="1597"/>
  <c r="J153" i="1597"/>
  <c r="J104" i="1597"/>
  <c r="G105" i="1597"/>
  <c r="G106" i="1597"/>
  <c r="G107" i="1597"/>
  <c r="G108" i="1597"/>
  <c r="G109" i="1597"/>
  <c r="G110" i="1597"/>
  <c r="G111" i="1597"/>
  <c r="G112" i="1597"/>
  <c r="G113" i="1597"/>
  <c r="G114" i="1597"/>
  <c r="G115" i="1597"/>
  <c r="G116" i="1597"/>
  <c r="G117" i="1597"/>
  <c r="G118" i="1597"/>
  <c r="G119" i="1597"/>
  <c r="G120" i="1597"/>
  <c r="G121" i="1597"/>
  <c r="G122" i="1597"/>
  <c r="G123" i="1597"/>
  <c r="G124" i="1597"/>
  <c r="G125" i="1597"/>
  <c r="G126" i="1597"/>
  <c r="G127" i="1597"/>
  <c r="G128" i="1597"/>
  <c r="G129" i="1597"/>
  <c r="G130" i="1597"/>
  <c r="G131" i="1597"/>
  <c r="G132" i="1597"/>
  <c r="G133" i="1597"/>
  <c r="G134" i="1597"/>
  <c r="G135" i="1597"/>
  <c r="G136" i="1597"/>
  <c r="G137" i="1597"/>
  <c r="G138" i="1597"/>
  <c r="G139" i="1597"/>
  <c r="G140" i="1597"/>
  <c r="G141" i="1597"/>
  <c r="G142" i="1597"/>
  <c r="G143" i="1597"/>
  <c r="G144" i="1597"/>
  <c r="G145" i="1597"/>
  <c r="G146" i="1597"/>
  <c r="G147" i="1597"/>
  <c r="G148" i="1597"/>
  <c r="G149" i="1597"/>
  <c r="G150" i="1597"/>
  <c r="G151" i="1597"/>
  <c r="G152" i="1597"/>
  <c r="G153" i="1597"/>
  <c r="G104" i="1597"/>
  <c r="D105" i="1597"/>
  <c r="D106" i="1597"/>
  <c r="D107" i="1597"/>
  <c r="D108" i="1597"/>
  <c r="D109" i="1597"/>
  <c r="D110" i="1597"/>
  <c r="D111" i="1597"/>
  <c r="D112" i="1597"/>
  <c r="D113" i="1597"/>
  <c r="D114" i="1597"/>
  <c r="D115" i="1597"/>
  <c r="D116" i="1597"/>
  <c r="D117" i="1597"/>
  <c r="D118" i="1597"/>
  <c r="D119" i="1597"/>
  <c r="D120" i="1597"/>
  <c r="D121" i="1597"/>
  <c r="D122" i="1597"/>
  <c r="D123" i="1597"/>
  <c r="D124" i="1597"/>
  <c r="D125" i="1597"/>
  <c r="D126" i="1597"/>
  <c r="D127" i="1597"/>
  <c r="D128" i="1597"/>
  <c r="D129" i="1597"/>
  <c r="D130" i="1597"/>
  <c r="D131" i="1597"/>
  <c r="D132" i="1597"/>
  <c r="D133" i="1597"/>
  <c r="D134" i="1597"/>
  <c r="D135" i="1597"/>
  <c r="D136" i="1597"/>
  <c r="D137" i="1597"/>
  <c r="D138" i="1597"/>
  <c r="D139" i="1597"/>
  <c r="D140" i="1597"/>
  <c r="D141" i="1597"/>
  <c r="D142" i="1597"/>
  <c r="D143" i="1597"/>
  <c r="D144" i="1597"/>
  <c r="D145" i="1597"/>
  <c r="D146" i="1597"/>
  <c r="D147" i="1597"/>
  <c r="D148" i="1597"/>
  <c r="D149" i="1597"/>
  <c r="D150" i="1597"/>
  <c r="D151" i="1597"/>
  <c r="D152" i="1597"/>
  <c r="D153" i="1597"/>
  <c r="D104" i="1597"/>
  <c r="A105" i="1597"/>
  <c r="A106" i="1597"/>
  <c r="A107" i="1597"/>
  <c r="A108" i="1597"/>
  <c r="A109" i="1597"/>
  <c r="A110" i="1597"/>
  <c r="A111" i="1597"/>
  <c r="A112" i="1597"/>
  <c r="A113" i="1597"/>
  <c r="A114" i="1597"/>
  <c r="A115" i="1597"/>
  <c r="A116" i="1597"/>
  <c r="A117" i="1597"/>
  <c r="A118" i="1597"/>
  <c r="A119" i="1597"/>
  <c r="A120" i="1597"/>
  <c r="A121" i="1597"/>
  <c r="A122" i="1597"/>
  <c r="A123" i="1597"/>
  <c r="A124" i="1597"/>
  <c r="A125" i="1597"/>
  <c r="A126" i="1597"/>
  <c r="A127" i="1597"/>
  <c r="A128" i="1597"/>
  <c r="A129" i="1597"/>
  <c r="A130" i="1597"/>
  <c r="A131" i="1597"/>
  <c r="A132" i="1597"/>
  <c r="A133" i="1597"/>
  <c r="A134" i="1597"/>
  <c r="A135" i="1597"/>
  <c r="A136" i="1597"/>
  <c r="A137" i="1597"/>
  <c r="A138" i="1597"/>
  <c r="A139" i="1597"/>
  <c r="A140" i="1597"/>
  <c r="A141" i="1597"/>
  <c r="A142" i="1597"/>
  <c r="A143" i="1597"/>
  <c r="A144" i="1597"/>
  <c r="A145" i="1597"/>
  <c r="A146" i="1597"/>
  <c r="A147" i="1597"/>
  <c r="A148" i="1597"/>
  <c r="A149" i="1597"/>
  <c r="A150" i="1597"/>
  <c r="A151" i="1597"/>
  <c r="A152" i="1597"/>
  <c r="A153" i="1597"/>
  <c r="A104" i="1597"/>
  <c r="M54" i="1597"/>
  <c r="M55" i="1597"/>
  <c r="M56" i="1597"/>
  <c r="M57" i="1597"/>
  <c r="M58" i="1597"/>
  <c r="M59" i="1597"/>
  <c r="M60" i="1597"/>
  <c r="M61" i="1597"/>
  <c r="M62" i="1597"/>
  <c r="M63" i="1597"/>
  <c r="M64" i="1597"/>
  <c r="M65" i="1597"/>
  <c r="M66" i="1597"/>
  <c r="M67" i="1597"/>
  <c r="M68" i="1597"/>
  <c r="M69" i="1597"/>
  <c r="M70" i="1597"/>
  <c r="M71" i="1597"/>
  <c r="M72" i="1597"/>
  <c r="M73" i="1597"/>
  <c r="M74" i="1597"/>
  <c r="M75" i="1597"/>
  <c r="M76" i="1597"/>
  <c r="M77" i="1597"/>
  <c r="M78" i="1597"/>
  <c r="M79" i="1597"/>
  <c r="M80" i="1597"/>
  <c r="M81" i="1597"/>
  <c r="M82" i="1597"/>
  <c r="M83" i="1597"/>
  <c r="M84" i="1597"/>
  <c r="M85" i="1597"/>
  <c r="M86" i="1597"/>
  <c r="M87" i="1597"/>
  <c r="M88" i="1597"/>
  <c r="M89" i="1597"/>
  <c r="M90" i="1597"/>
  <c r="M91" i="1597"/>
  <c r="M92" i="1597"/>
  <c r="M93" i="1597"/>
  <c r="M94" i="1597"/>
  <c r="M95" i="1597"/>
  <c r="M96" i="1597"/>
  <c r="M97" i="1597"/>
  <c r="M98" i="1597"/>
  <c r="M99" i="1597"/>
  <c r="M100" i="1597"/>
  <c r="M101" i="1597"/>
  <c r="M102" i="1597"/>
  <c r="M53" i="1597"/>
  <c r="J54" i="1597"/>
  <c r="J55" i="1597"/>
  <c r="J56" i="1597"/>
  <c r="J57" i="1597"/>
  <c r="J58" i="1597"/>
  <c r="J59" i="1597"/>
  <c r="J60" i="1597"/>
  <c r="J61" i="1597"/>
  <c r="J62" i="1597"/>
  <c r="J63" i="1597"/>
  <c r="J64" i="1597"/>
  <c r="J65" i="1597"/>
  <c r="J66" i="1597"/>
  <c r="J67" i="1597"/>
  <c r="J68" i="1597"/>
  <c r="J69" i="1597"/>
  <c r="J70" i="1597"/>
  <c r="J71" i="1597"/>
  <c r="J72" i="1597"/>
  <c r="J73" i="1597"/>
  <c r="J74" i="1597"/>
  <c r="J75" i="1597"/>
  <c r="J76" i="1597"/>
  <c r="J77" i="1597"/>
  <c r="J78" i="1597"/>
  <c r="J79" i="1597"/>
  <c r="J80" i="1597"/>
  <c r="J81" i="1597"/>
  <c r="J82" i="1597"/>
  <c r="J83" i="1597"/>
  <c r="J84" i="1597"/>
  <c r="J85" i="1597"/>
  <c r="J86" i="1597"/>
  <c r="J87" i="1597"/>
  <c r="J88" i="1597"/>
  <c r="J89" i="1597"/>
  <c r="J90" i="1597"/>
  <c r="J91" i="1597"/>
  <c r="J92" i="1597"/>
  <c r="J93" i="1597"/>
  <c r="J94" i="1597"/>
  <c r="J95" i="1597"/>
  <c r="J96" i="1597"/>
  <c r="J97" i="1597"/>
  <c r="J98" i="1597"/>
  <c r="J99" i="1597"/>
  <c r="J100" i="1597"/>
  <c r="J101" i="1597"/>
  <c r="J102" i="1597"/>
  <c r="J53" i="1597"/>
  <c r="G54" i="1597"/>
  <c r="G55" i="1597"/>
  <c r="G56" i="1597"/>
  <c r="G57" i="1597"/>
  <c r="G58" i="1597"/>
  <c r="G59" i="1597"/>
  <c r="G60" i="1597"/>
  <c r="G61" i="1597"/>
  <c r="G62" i="1597"/>
  <c r="G63" i="1597"/>
  <c r="G64" i="1597"/>
  <c r="G65" i="1597"/>
  <c r="G66" i="1597"/>
  <c r="G67" i="1597"/>
  <c r="G68" i="1597"/>
  <c r="G69" i="1597"/>
  <c r="G70" i="1597"/>
  <c r="G71" i="1597"/>
  <c r="G72" i="1597"/>
  <c r="G73" i="1597"/>
  <c r="G74" i="1597"/>
  <c r="G75" i="1597"/>
  <c r="G76" i="1597"/>
  <c r="G77" i="1597"/>
  <c r="G78" i="1597"/>
  <c r="G79" i="1597"/>
  <c r="G80" i="1597"/>
  <c r="G81" i="1597"/>
  <c r="G82" i="1597"/>
  <c r="G83" i="1597"/>
  <c r="G84" i="1597"/>
  <c r="G85" i="1597"/>
  <c r="G86" i="1597"/>
  <c r="G87" i="1597"/>
  <c r="G88" i="1597"/>
  <c r="G89" i="1597"/>
  <c r="G90" i="1597"/>
  <c r="G91" i="1597"/>
  <c r="G92" i="1597"/>
  <c r="G93" i="1597"/>
  <c r="G94" i="1597"/>
  <c r="G95" i="1597"/>
  <c r="G96" i="1597"/>
  <c r="G97" i="1597"/>
  <c r="G98" i="1597"/>
  <c r="G99" i="1597"/>
  <c r="G100" i="1597"/>
  <c r="G101" i="1597"/>
  <c r="G102" i="1597"/>
  <c r="A409" i="1590"/>
  <c r="O409" i="1590"/>
  <c r="A410" i="1590"/>
  <c r="O410" i="1590"/>
  <c r="A411" i="1590"/>
  <c r="O411" i="1590"/>
  <c r="A412" i="1590"/>
  <c r="O412" i="1590"/>
  <c r="A413" i="1590"/>
  <c r="O413" i="1590"/>
  <c r="A414" i="1590"/>
  <c r="O414" i="1590"/>
  <c r="A415" i="1590"/>
  <c r="O415" i="1590"/>
  <c r="A416" i="1590"/>
  <c r="O416" i="1590"/>
  <c r="A417" i="1590"/>
  <c r="O417" i="1590"/>
  <c r="A418" i="1590"/>
  <c r="O418" i="1590"/>
  <c r="A419" i="1590"/>
  <c r="O419" i="1590"/>
  <c r="A420" i="1590"/>
  <c r="O420" i="1590"/>
  <c r="A421" i="1590"/>
  <c r="O421" i="1590"/>
  <c r="A422" i="1590"/>
  <c r="O422" i="1590"/>
  <c r="A423" i="1590"/>
  <c r="O423" i="1590"/>
  <c r="A424" i="1590"/>
  <c r="O424" i="1590"/>
  <c r="A425" i="1590"/>
  <c r="O425" i="1590"/>
  <c r="A426" i="1590"/>
  <c r="O426" i="1590"/>
  <c r="A427" i="1590"/>
  <c r="O427" i="1590"/>
  <c r="A428" i="1590"/>
  <c r="O428" i="1590"/>
  <c r="A429" i="1590"/>
  <c r="O429" i="1590"/>
  <c r="A430" i="1590"/>
  <c r="O430" i="1590"/>
  <c r="A431" i="1590"/>
  <c r="O431" i="1590"/>
  <c r="A432" i="1590"/>
  <c r="O432" i="1590"/>
  <c r="A433" i="1590"/>
  <c r="O433" i="1590"/>
  <c r="A434" i="1590"/>
  <c r="O434" i="1590"/>
  <c r="A435" i="1590"/>
  <c r="O435" i="1590"/>
  <c r="A436" i="1590"/>
  <c r="O436" i="1590"/>
  <c r="A437" i="1590"/>
  <c r="O437" i="1590"/>
  <c r="A438" i="1590"/>
  <c r="O438" i="1590"/>
  <c r="A439" i="1590"/>
  <c r="O439" i="1590"/>
  <c r="A440" i="1590"/>
  <c r="O440" i="1590"/>
  <c r="A441" i="1590"/>
  <c r="O441" i="1590"/>
  <c r="A442" i="1590"/>
  <c r="O442" i="1590"/>
  <c r="A443" i="1590"/>
  <c r="O443" i="1590"/>
  <c r="A444" i="1590"/>
  <c r="O444" i="1590"/>
  <c r="A445" i="1590"/>
  <c r="O445" i="1590"/>
  <c r="A446" i="1590"/>
  <c r="O446" i="1590"/>
  <c r="A447" i="1590"/>
  <c r="O447" i="1590"/>
  <c r="A448" i="1590"/>
  <c r="O448" i="1590"/>
  <c r="A449" i="1590"/>
  <c r="O449" i="1590"/>
  <c r="A450" i="1590"/>
  <c r="O450" i="1590"/>
  <c r="A451" i="1590"/>
  <c r="O451" i="1590"/>
  <c r="A452" i="1590"/>
  <c r="O452" i="1590"/>
  <c r="A453" i="1590"/>
  <c r="O453" i="1590"/>
  <c r="A454" i="1590"/>
  <c r="O454" i="1590"/>
  <c r="A455" i="1590"/>
  <c r="O455" i="1590"/>
  <c r="A456" i="1590"/>
  <c r="O456" i="1590"/>
  <c r="A457" i="1590"/>
  <c r="O457" i="1590"/>
  <c r="A458" i="1590"/>
  <c r="O458" i="1590"/>
  <c r="A459" i="1590"/>
  <c r="O459" i="1590"/>
  <c r="A460" i="1590"/>
  <c r="O460" i="1590"/>
  <c r="A461" i="1590"/>
  <c r="O461" i="1590"/>
  <c r="A462" i="1590"/>
  <c r="O462" i="1590"/>
  <c r="A463" i="1590"/>
  <c r="O463" i="1590"/>
  <c r="A464" i="1590"/>
  <c r="O464" i="1590"/>
  <c r="A465" i="1590"/>
  <c r="O465" i="1590"/>
  <c r="A466" i="1590"/>
  <c r="O466" i="1590"/>
  <c r="A467" i="1590"/>
  <c r="O467" i="1590"/>
  <c r="A468" i="1590"/>
  <c r="O468" i="1590"/>
  <c r="A469" i="1590"/>
  <c r="O469" i="1590"/>
  <c r="A470" i="1590"/>
  <c r="O470" i="1590"/>
  <c r="A471" i="1590"/>
  <c r="O471" i="1590"/>
  <c r="A472" i="1590"/>
  <c r="O472" i="1590"/>
  <c r="A473" i="1590"/>
  <c r="O473" i="1590"/>
  <c r="A474" i="1590"/>
  <c r="O474" i="1590"/>
  <c r="A475" i="1590"/>
  <c r="O475" i="1590"/>
  <c r="A476" i="1590"/>
  <c r="O476" i="1590"/>
  <c r="A477" i="1590"/>
  <c r="O477" i="1590"/>
  <c r="A478" i="1590"/>
  <c r="O478" i="1590"/>
  <c r="A479" i="1590"/>
  <c r="O479" i="1590"/>
  <c r="A480" i="1590"/>
  <c r="O480" i="1590"/>
  <c r="A481" i="1590"/>
  <c r="O481" i="1590"/>
  <c r="A482" i="1590"/>
  <c r="O482" i="1590"/>
  <c r="A483" i="1590"/>
  <c r="O483" i="1590"/>
  <c r="A484" i="1590"/>
  <c r="O484" i="1590"/>
  <c r="A485" i="1590"/>
  <c r="O485" i="1590"/>
  <c r="A486" i="1590"/>
  <c r="O486" i="1590"/>
  <c r="A487" i="1590"/>
  <c r="O487" i="1590"/>
  <c r="A488" i="1590"/>
  <c r="O488" i="1590"/>
  <c r="A489" i="1590"/>
  <c r="O489" i="1590"/>
  <c r="A490" i="1590"/>
  <c r="O490" i="1590"/>
  <c r="A491" i="1590"/>
  <c r="O491" i="1590"/>
  <c r="A492" i="1590"/>
  <c r="O492" i="1590"/>
  <c r="A493" i="1590"/>
  <c r="O493" i="1590"/>
  <c r="A494" i="1590"/>
  <c r="O494" i="1590"/>
  <c r="A495" i="1590"/>
  <c r="O495" i="1590"/>
  <c r="A496" i="1590"/>
  <c r="O496" i="1590"/>
  <c r="A497" i="1590"/>
  <c r="O497" i="1590"/>
  <c r="A498" i="1590"/>
  <c r="O498" i="1590"/>
  <c r="A499" i="1590"/>
  <c r="O499" i="1590"/>
  <c r="A500" i="1590"/>
  <c r="O500" i="1590"/>
  <c r="A501" i="1590"/>
  <c r="O501" i="1590"/>
  <c r="A502" i="1590"/>
  <c r="O502" i="1590"/>
  <c r="A503" i="1590"/>
  <c r="O503" i="1590"/>
  <c r="A504" i="1590"/>
  <c r="O504" i="1590"/>
  <c r="A505" i="1590"/>
  <c r="O505" i="1590"/>
  <c r="A506" i="1590"/>
  <c r="O506" i="1590"/>
  <c r="A507" i="1590"/>
  <c r="O507" i="1590"/>
  <c r="A508" i="1590"/>
  <c r="O508" i="1590"/>
  <c r="A509" i="1590"/>
  <c r="O509" i="1590"/>
  <c r="A510" i="1590"/>
  <c r="O510" i="1590"/>
  <c r="A511" i="1590"/>
  <c r="O511" i="1590"/>
  <c r="A512" i="1590"/>
  <c r="O512" i="1590"/>
  <c r="A513" i="1590"/>
  <c r="O513" i="1590"/>
  <c r="A514" i="1590"/>
  <c r="O514" i="1590"/>
  <c r="A515" i="1590"/>
  <c r="O515" i="1590"/>
  <c r="A516" i="1590"/>
  <c r="O516" i="1590"/>
  <c r="A517" i="1590"/>
  <c r="O517" i="1590"/>
  <c r="A518" i="1590"/>
  <c r="O518" i="1590"/>
  <c r="A519" i="1590"/>
  <c r="O519" i="1590"/>
  <c r="A520" i="1590"/>
  <c r="O520" i="1590"/>
  <c r="A521" i="1590"/>
  <c r="O521" i="1590"/>
  <c r="A522" i="1590"/>
  <c r="O522" i="1590"/>
  <c r="A523" i="1590"/>
  <c r="O523" i="1590"/>
  <c r="A524" i="1590"/>
  <c r="O524" i="1590"/>
  <c r="A525" i="1590"/>
  <c r="O525" i="1590"/>
  <c r="A526" i="1590"/>
  <c r="O526" i="1590"/>
  <c r="A527" i="1590"/>
  <c r="O527" i="1590"/>
  <c r="A528" i="1590"/>
  <c r="O528" i="1590"/>
  <c r="A529" i="1590"/>
  <c r="O529" i="1590"/>
  <c r="A530" i="1590"/>
  <c r="O530" i="1590"/>
  <c r="A531" i="1590"/>
  <c r="O531" i="1590"/>
  <c r="A532" i="1590"/>
  <c r="O532" i="1590"/>
  <c r="A533" i="1590"/>
  <c r="O533" i="1590"/>
  <c r="A534" i="1590"/>
  <c r="O534" i="1590"/>
  <c r="A535" i="1590"/>
  <c r="O535" i="1590"/>
  <c r="A536" i="1590"/>
  <c r="O536" i="1590"/>
  <c r="A537" i="1590"/>
  <c r="O537" i="1590"/>
  <c r="A538" i="1590"/>
  <c r="O538" i="1590"/>
  <c r="A539" i="1590"/>
  <c r="O539" i="1590"/>
  <c r="A540" i="1590"/>
  <c r="O540" i="1590"/>
  <c r="A541" i="1590"/>
  <c r="O541" i="1590"/>
  <c r="A542" i="1590"/>
  <c r="O542" i="1590"/>
  <c r="A543" i="1590"/>
  <c r="O543" i="1590"/>
  <c r="A544" i="1590"/>
  <c r="O544" i="1590"/>
  <c r="A545" i="1590"/>
  <c r="O545" i="1590"/>
  <c r="A546" i="1590"/>
  <c r="O546" i="1590"/>
  <c r="A547" i="1590"/>
  <c r="O547" i="1590"/>
  <c r="A548" i="1590"/>
  <c r="O548" i="1590"/>
  <c r="A549" i="1590"/>
  <c r="O549" i="1590"/>
  <c r="A550" i="1590"/>
  <c r="O550" i="1590"/>
  <c r="A551" i="1590"/>
  <c r="O551" i="1590"/>
  <c r="A552" i="1590"/>
  <c r="O552" i="1590"/>
  <c r="A553" i="1590"/>
  <c r="O553" i="1590"/>
  <c r="A554" i="1590"/>
  <c r="O554" i="1590"/>
  <c r="A555" i="1590"/>
  <c r="O555" i="1590"/>
  <c r="A556" i="1590"/>
  <c r="O556" i="1590"/>
  <c r="A557" i="1590"/>
  <c r="O557" i="1590"/>
  <c r="A558" i="1590"/>
  <c r="O558" i="1590"/>
  <c r="A559" i="1590"/>
  <c r="O559" i="1590"/>
  <c r="A560" i="1590"/>
  <c r="O560" i="1590"/>
  <c r="A561" i="1590"/>
  <c r="O561" i="1590"/>
  <c r="A562" i="1590"/>
  <c r="O562" i="1590"/>
  <c r="A563" i="1590"/>
  <c r="O563" i="1590"/>
  <c r="A564" i="1590"/>
  <c r="O564" i="1590"/>
  <c r="A565" i="1590"/>
  <c r="O565" i="1590"/>
  <c r="A566" i="1590"/>
  <c r="O566" i="1590"/>
  <c r="A567" i="1590"/>
  <c r="O567" i="1590"/>
  <c r="A568" i="1590"/>
  <c r="O568" i="1590"/>
  <c r="A569" i="1590"/>
  <c r="O569" i="1590"/>
  <c r="A570" i="1590"/>
  <c r="O570" i="1590"/>
  <c r="A571" i="1590"/>
  <c r="O571" i="1590"/>
  <c r="A572" i="1590"/>
  <c r="O572" i="1590"/>
  <c r="A573" i="1590"/>
  <c r="O573" i="1590"/>
  <c r="A574" i="1590"/>
  <c r="O574" i="1590"/>
  <c r="A575" i="1590"/>
  <c r="O575" i="1590"/>
  <c r="A576" i="1590"/>
  <c r="O576" i="1590"/>
  <c r="A577" i="1590"/>
  <c r="O577" i="1590"/>
  <c r="A578" i="1590"/>
  <c r="O578" i="1590"/>
  <c r="A579" i="1590"/>
  <c r="O579" i="1590"/>
  <c r="A580" i="1590"/>
  <c r="O580" i="1590"/>
  <c r="A581" i="1590"/>
  <c r="O581" i="1590"/>
  <c r="A582" i="1590"/>
  <c r="O582" i="1590"/>
  <c r="A583" i="1590"/>
  <c r="O583" i="1590"/>
  <c r="A584" i="1590"/>
  <c r="O584" i="1590"/>
  <c r="A585" i="1590"/>
  <c r="O585" i="1590"/>
  <c r="A586" i="1590"/>
  <c r="O586" i="1590"/>
  <c r="A587" i="1590"/>
  <c r="O587" i="1590"/>
  <c r="A588" i="1590"/>
  <c r="O588" i="1590"/>
  <c r="A589" i="1590"/>
  <c r="O589" i="1590"/>
  <c r="A590" i="1590"/>
  <c r="O590" i="1590"/>
  <c r="A591" i="1590"/>
  <c r="O591" i="1590"/>
  <c r="A592" i="1590"/>
  <c r="O592" i="1590"/>
  <c r="A593" i="1590"/>
  <c r="O593" i="1590"/>
  <c r="A594" i="1590"/>
  <c r="O594" i="1590"/>
  <c r="A595" i="1590"/>
  <c r="O595" i="1590"/>
  <c r="A596" i="1590"/>
  <c r="O596" i="1590"/>
  <c r="A597" i="1590"/>
  <c r="O597" i="1590"/>
  <c r="A598" i="1590"/>
  <c r="O598" i="1590"/>
  <c r="A599" i="1590"/>
  <c r="O599" i="1590"/>
  <c r="A600" i="1590"/>
  <c r="O600" i="1590"/>
  <c r="A601" i="1590"/>
  <c r="O601" i="1590"/>
  <c r="A602" i="1590"/>
  <c r="O602" i="1590"/>
  <c r="A603" i="1590"/>
  <c r="O603" i="1590"/>
  <c r="A604" i="1590"/>
  <c r="O604" i="1590"/>
  <c r="A605" i="1590"/>
  <c r="O605" i="1590"/>
  <c r="A606" i="1590"/>
  <c r="O606" i="1590"/>
  <c r="A607" i="1590"/>
  <c r="O607" i="1590"/>
  <c r="A608" i="1590"/>
  <c r="O608" i="1590"/>
  <c r="A609" i="1590"/>
  <c r="O609" i="1590"/>
  <c r="A610" i="1590"/>
  <c r="O610" i="1590"/>
  <c r="A611" i="1590"/>
  <c r="O611" i="1590"/>
  <c r="A612" i="1590"/>
  <c r="O612" i="1590"/>
  <c r="A613" i="1590"/>
  <c r="O613" i="1590"/>
  <c r="A614" i="1590"/>
  <c r="O614" i="1590"/>
  <c r="A615" i="1590"/>
  <c r="O615" i="1590"/>
  <c r="A616" i="1590"/>
  <c r="O616" i="1590"/>
  <c r="A617" i="1590"/>
  <c r="O617" i="1590"/>
  <c r="A618" i="1590"/>
  <c r="O618" i="1590"/>
  <c r="A619" i="1590"/>
  <c r="O619" i="1590"/>
  <c r="A620" i="1590"/>
  <c r="O620" i="1590"/>
  <c r="A621" i="1590"/>
  <c r="O621" i="1590"/>
  <c r="A622" i="1590"/>
  <c r="O622" i="1590"/>
  <c r="A623" i="1590"/>
  <c r="O623" i="1590"/>
  <c r="A624" i="1590"/>
  <c r="O624" i="1590"/>
  <c r="A625" i="1590"/>
  <c r="O625" i="1590"/>
  <c r="A626" i="1590"/>
  <c r="O626" i="1590"/>
  <c r="A627" i="1590"/>
  <c r="O627" i="1590"/>
  <c r="A628" i="1590"/>
  <c r="O628" i="1590"/>
  <c r="A629" i="1590"/>
  <c r="O629" i="1590"/>
  <c r="A630" i="1590"/>
  <c r="O630" i="1590"/>
  <c r="A631" i="1590"/>
  <c r="O631" i="1590"/>
  <c r="A632" i="1590"/>
  <c r="O632" i="1590"/>
  <c r="A633" i="1590"/>
  <c r="O633" i="1590"/>
  <c r="A634" i="1590"/>
  <c r="O634" i="1590"/>
  <c r="A635" i="1590"/>
  <c r="O635" i="1590"/>
  <c r="A636" i="1590"/>
  <c r="O636" i="1590"/>
  <c r="A637" i="1590"/>
  <c r="O637" i="1590"/>
  <c r="A638" i="1590"/>
  <c r="O638" i="1590"/>
  <c r="A639" i="1590"/>
  <c r="O639" i="1590"/>
  <c r="A640" i="1590"/>
  <c r="O640" i="1590"/>
  <c r="A641" i="1590"/>
  <c r="O641" i="1590"/>
  <c r="A642" i="1590"/>
  <c r="O642" i="1590"/>
  <c r="A643" i="1590"/>
  <c r="O643" i="1590"/>
  <c r="A644" i="1590"/>
  <c r="O644" i="1590"/>
  <c r="A645" i="1590"/>
  <c r="O645" i="1590"/>
  <c r="A646" i="1590"/>
  <c r="O646" i="1590"/>
  <c r="A647" i="1590"/>
  <c r="O647" i="1590"/>
  <c r="A648" i="1590"/>
  <c r="O648" i="1590"/>
  <c r="A649" i="1590"/>
  <c r="O649" i="1590"/>
  <c r="A650" i="1590"/>
  <c r="O650" i="1590"/>
  <c r="A651" i="1590"/>
  <c r="O651" i="1590"/>
  <c r="A652" i="1590"/>
  <c r="O652" i="1590"/>
  <c r="A653" i="1590"/>
  <c r="O653" i="1590"/>
  <c r="A654" i="1590"/>
  <c r="O654" i="1590"/>
  <c r="A655" i="1590"/>
  <c r="O655" i="1590"/>
  <c r="A656" i="1590"/>
  <c r="O656" i="1590"/>
  <c r="A657" i="1590"/>
  <c r="O657" i="1590"/>
  <c r="A658" i="1590"/>
  <c r="O658" i="1590"/>
  <c r="A659" i="1590"/>
  <c r="O659" i="1590"/>
  <c r="A660" i="1590"/>
  <c r="O660" i="1590"/>
  <c r="A661" i="1590"/>
  <c r="O661" i="1590"/>
  <c r="A662" i="1590"/>
  <c r="O662" i="1590"/>
  <c r="A663" i="1590"/>
  <c r="O663" i="1590"/>
  <c r="A664" i="1590"/>
  <c r="O664" i="1590"/>
  <c r="A665" i="1590"/>
  <c r="O665" i="1590"/>
  <c r="A666" i="1590"/>
  <c r="O666" i="1590"/>
  <c r="A667" i="1590"/>
  <c r="O667" i="1590"/>
  <c r="A668" i="1590"/>
  <c r="O668" i="1590"/>
  <c r="A669" i="1590"/>
  <c r="O669" i="1590"/>
  <c r="A670" i="1590"/>
  <c r="O670" i="1590"/>
  <c r="A671" i="1590"/>
  <c r="O671" i="1590"/>
  <c r="A672" i="1590"/>
  <c r="O672" i="1590"/>
  <c r="A673" i="1590"/>
  <c r="O673" i="1590"/>
  <c r="A674" i="1590"/>
  <c r="O674" i="1590"/>
  <c r="A675" i="1590"/>
  <c r="O675" i="1590"/>
  <c r="A676" i="1590"/>
  <c r="O676" i="1590"/>
  <c r="A677" i="1590"/>
  <c r="O677" i="1590"/>
  <c r="A678" i="1590"/>
  <c r="O678" i="1590"/>
  <c r="A679" i="1590"/>
  <c r="O679" i="1590"/>
  <c r="A680" i="1590"/>
  <c r="O680" i="1590"/>
  <c r="A681" i="1590"/>
  <c r="O681" i="1590"/>
  <c r="A682" i="1590"/>
  <c r="O682" i="1590"/>
  <c r="A683" i="1590"/>
  <c r="O683" i="1590"/>
  <c r="A684" i="1590"/>
  <c r="O684" i="1590"/>
  <c r="A685" i="1590"/>
  <c r="O685" i="1590"/>
  <c r="A686" i="1590"/>
  <c r="O686" i="1590"/>
  <c r="A687" i="1590"/>
  <c r="O687" i="1590"/>
  <c r="A688" i="1590"/>
  <c r="O688" i="1590"/>
  <c r="A689" i="1590"/>
  <c r="O689" i="1590"/>
  <c r="A690" i="1590"/>
  <c r="O690" i="1590"/>
  <c r="A691" i="1590"/>
  <c r="O691" i="1590"/>
  <c r="A692" i="1590"/>
  <c r="O692" i="1590"/>
  <c r="A693" i="1590"/>
  <c r="O693" i="1590"/>
  <c r="A694" i="1590"/>
  <c r="O694" i="1590"/>
  <c r="A695" i="1590"/>
  <c r="O695" i="1590"/>
  <c r="A696" i="1590"/>
  <c r="O696" i="1590"/>
  <c r="A697" i="1590"/>
  <c r="O697" i="1590"/>
  <c r="A698" i="1590"/>
  <c r="O698" i="1590"/>
  <c r="A699" i="1590"/>
  <c r="O699" i="1590"/>
  <c r="A700" i="1590"/>
  <c r="O700" i="1590"/>
  <c r="A701" i="1590"/>
  <c r="O701" i="1590"/>
  <c r="A702" i="1590"/>
  <c r="O702" i="1590"/>
  <c r="A703" i="1590"/>
  <c r="O703" i="1590"/>
  <c r="A704" i="1590"/>
  <c r="O704" i="1590"/>
  <c r="A705" i="1590"/>
  <c r="O705" i="1590"/>
  <c r="A706" i="1590"/>
  <c r="O706" i="1590"/>
  <c r="A707" i="1590"/>
  <c r="O707" i="1590"/>
  <c r="A708" i="1590"/>
  <c r="O708" i="1590"/>
  <c r="A709" i="1590"/>
  <c r="O709" i="1590"/>
  <c r="A710" i="1590"/>
  <c r="O710" i="1590"/>
  <c r="A711" i="1590"/>
  <c r="O711" i="1590"/>
  <c r="A712" i="1590"/>
  <c r="O712" i="1590"/>
  <c r="A713" i="1590"/>
  <c r="O713" i="1590"/>
  <c r="A714" i="1590"/>
  <c r="O714" i="1590"/>
  <c r="A715" i="1590"/>
  <c r="O715" i="1590"/>
  <c r="A716" i="1590"/>
  <c r="O716" i="1590"/>
  <c r="A717" i="1590"/>
  <c r="O717" i="1590"/>
  <c r="A718" i="1590"/>
  <c r="O718" i="1590"/>
  <c r="A719" i="1590"/>
  <c r="O719" i="1590"/>
  <c r="A720" i="1590"/>
  <c r="O720" i="1590"/>
  <c r="A721" i="1590"/>
  <c r="O721" i="1590"/>
  <c r="A722" i="1590"/>
  <c r="O722" i="1590"/>
  <c r="A723" i="1590"/>
  <c r="O723" i="1590"/>
  <c r="A724" i="1590"/>
  <c r="O724" i="1590"/>
  <c r="A725" i="1590"/>
  <c r="O725" i="1590"/>
  <c r="A726" i="1590"/>
  <c r="O726" i="1590"/>
  <c r="A727" i="1590"/>
  <c r="O727" i="1590"/>
  <c r="A728" i="1590"/>
  <c r="O728" i="1590"/>
  <c r="A729" i="1590"/>
  <c r="O729" i="1590"/>
  <c r="A730" i="1590"/>
  <c r="O730" i="1590"/>
  <c r="A731" i="1590"/>
  <c r="O731" i="1590"/>
  <c r="A732" i="1590"/>
  <c r="O732" i="1590"/>
  <c r="A733" i="1590"/>
  <c r="O733" i="1590"/>
  <c r="A734" i="1590"/>
  <c r="O734" i="1590"/>
  <c r="A735" i="1590"/>
  <c r="O735" i="1590"/>
  <c r="A736" i="1590"/>
  <c r="O736" i="1590"/>
  <c r="A737" i="1590"/>
  <c r="O737" i="1590"/>
  <c r="A738" i="1590"/>
  <c r="O738" i="1590"/>
  <c r="A739" i="1590"/>
  <c r="O739" i="1590"/>
  <c r="A740" i="1590"/>
  <c r="O740" i="1590"/>
  <c r="A741" i="1590"/>
  <c r="O741" i="1590"/>
  <c r="A742" i="1590"/>
  <c r="O742" i="1590"/>
  <c r="A743" i="1590"/>
  <c r="O743" i="1590"/>
  <c r="A744" i="1590"/>
  <c r="O744" i="1590"/>
  <c r="A745" i="1590"/>
  <c r="O745" i="1590"/>
  <c r="A746" i="1590"/>
  <c r="O746" i="1590"/>
  <c r="A747" i="1590"/>
  <c r="O747" i="1590"/>
  <c r="A748" i="1590"/>
  <c r="O748" i="1590"/>
  <c r="A749" i="1590"/>
  <c r="O749" i="1590"/>
  <c r="A750" i="1590"/>
  <c r="O750" i="1590"/>
  <c r="A751" i="1590"/>
  <c r="O751" i="1590"/>
  <c r="A752" i="1590"/>
  <c r="O752" i="1590"/>
  <c r="A753" i="1590"/>
  <c r="O753" i="1590"/>
  <c r="A754" i="1590"/>
  <c r="O754" i="1590"/>
  <c r="A755" i="1590"/>
  <c r="O755" i="1590"/>
  <c r="A756" i="1590"/>
  <c r="O756" i="1590"/>
  <c r="A757" i="1590"/>
  <c r="O757" i="1590"/>
  <c r="A758" i="1590"/>
  <c r="O758" i="1590"/>
  <c r="A759" i="1590"/>
  <c r="O759" i="1590"/>
  <c r="A760" i="1590"/>
  <c r="O760" i="1590"/>
  <c r="A761" i="1590"/>
  <c r="O761" i="1590"/>
  <c r="A762" i="1590"/>
  <c r="O762" i="1590"/>
  <c r="A763" i="1590"/>
  <c r="O763" i="1590"/>
  <c r="A764" i="1590"/>
  <c r="O764" i="1590"/>
  <c r="A765" i="1590"/>
  <c r="O765" i="1590"/>
  <c r="A766" i="1590"/>
  <c r="O766" i="1590"/>
  <c r="A767" i="1590"/>
  <c r="O767" i="1590"/>
  <c r="A768" i="1590"/>
  <c r="O768" i="1590"/>
  <c r="A769" i="1590"/>
  <c r="O769" i="1590"/>
  <c r="A770" i="1590"/>
  <c r="O770" i="1590"/>
  <c r="A771" i="1590"/>
  <c r="O771" i="1590"/>
  <c r="A772" i="1590"/>
  <c r="O772" i="1590"/>
  <c r="A773" i="1590"/>
  <c r="O773" i="1590"/>
  <c r="A774" i="1590"/>
  <c r="O774" i="1590"/>
  <c r="A775" i="1590"/>
  <c r="O775" i="1590"/>
  <c r="A776" i="1590"/>
  <c r="O776" i="1590"/>
  <c r="A777" i="1590"/>
  <c r="O777" i="1590"/>
  <c r="A778" i="1590"/>
  <c r="O778" i="1590"/>
  <c r="A779" i="1590"/>
  <c r="O779" i="1590"/>
  <c r="A780" i="1590"/>
  <c r="O780" i="1590"/>
  <c r="A781" i="1590"/>
  <c r="O781" i="1590"/>
  <c r="A782" i="1590"/>
  <c r="O782" i="1590"/>
  <c r="A783" i="1590"/>
  <c r="O783" i="1590"/>
  <c r="A784" i="1590"/>
  <c r="O784" i="1590"/>
  <c r="A785" i="1590"/>
  <c r="O785" i="1590"/>
  <c r="A786" i="1590"/>
  <c r="O786" i="1590"/>
  <c r="A787" i="1590"/>
  <c r="O787" i="1590"/>
  <c r="A788" i="1590"/>
  <c r="O788" i="1590"/>
  <c r="A789" i="1590"/>
  <c r="O789" i="1590"/>
  <c r="A790" i="1590"/>
  <c r="O790" i="1590"/>
  <c r="A791" i="1590"/>
  <c r="O791" i="1590"/>
  <c r="A792" i="1590"/>
  <c r="O792" i="1590"/>
  <c r="A793" i="1590"/>
  <c r="O793" i="1590"/>
  <c r="A794" i="1590"/>
  <c r="O794" i="1590"/>
  <c r="A795" i="1590"/>
  <c r="O795" i="1590"/>
  <c r="A796" i="1590"/>
  <c r="O796" i="1590"/>
  <c r="A797" i="1590"/>
  <c r="O797" i="1590"/>
  <c r="A798" i="1590"/>
  <c r="O798" i="1590"/>
  <c r="A799" i="1590"/>
  <c r="O799" i="1590"/>
  <c r="A800" i="1590"/>
  <c r="O800" i="1590"/>
  <c r="A801" i="1590"/>
  <c r="O801" i="1590"/>
  <c r="A802" i="1590"/>
  <c r="O802" i="1590"/>
  <c r="A803" i="1590"/>
  <c r="O803" i="1590"/>
  <c r="A804" i="1590"/>
  <c r="O804" i="1590"/>
  <c r="A805" i="1590"/>
  <c r="O805" i="1590"/>
  <c r="A806" i="1590"/>
  <c r="O806" i="1590"/>
  <c r="A807" i="1590"/>
  <c r="O807" i="1590"/>
  <c r="A808" i="1590"/>
  <c r="O808" i="1590"/>
  <c r="A809" i="1590"/>
  <c r="O809" i="1590"/>
  <c r="A810" i="1590"/>
  <c r="O810" i="1590"/>
  <c r="A811" i="1590"/>
  <c r="O811" i="1590"/>
  <c r="A812" i="1590"/>
  <c r="O812" i="1590"/>
  <c r="A813" i="1590"/>
  <c r="O813" i="1590"/>
  <c r="A814" i="1590"/>
  <c r="O814" i="1590"/>
  <c r="A815" i="1590"/>
  <c r="O815" i="1590"/>
  <c r="A816" i="1590"/>
  <c r="O816" i="1590"/>
  <c r="A817" i="1590"/>
  <c r="O817" i="1590"/>
  <c r="A818" i="1590"/>
  <c r="O818" i="1590"/>
  <c r="A819" i="1590"/>
  <c r="O819" i="1590"/>
  <c r="A820" i="1590"/>
  <c r="O820" i="1590"/>
  <c r="A821" i="1590"/>
  <c r="O821" i="1590"/>
  <c r="A822" i="1590"/>
  <c r="O822" i="1590"/>
  <c r="A823" i="1590"/>
  <c r="O823" i="1590"/>
  <c r="A824" i="1590"/>
  <c r="O824" i="1590"/>
  <c r="A825" i="1590"/>
  <c r="O825" i="1590"/>
  <c r="A826" i="1590"/>
  <c r="O826" i="1590"/>
  <c r="A827" i="1590"/>
  <c r="O827" i="1590"/>
  <c r="A828" i="1590"/>
  <c r="O828" i="1590"/>
  <c r="A829" i="1590"/>
  <c r="O829" i="1590"/>
  <c r="A830" i="1590"/>
  <c r="O830" i="1590"/>
  <c r="A831" i="1590"/>
  <c r="O831" i="1590"/>
  <c r="A832" i="1590"/>
  <c r="O832" i="1590"/>
  <c r="A833" i="1590"/>
  <c r="O833" i="1590"/>
  <c r="A834" i="1590"/>
  <c r="O834" i="1590"/>
  <c r="A835" i="1590"/>
  <c r="O835" i="1590"/>
  <c r="A836" i="1590"/>
  <c r="O836" i="1590"/>
  <c r="A837" i="1590"/>
  <c r="O837" i="1590"/>
  <c r="A838" i="1590"/>
  <c r="O838" i="1590"/>
  <c r="A839" i="1590"/>
  <c r="O839" i="1590"/>
  <c r="A840" i="1590"/>
  <c r="O840" i="1590"/>
  <c r="A841" i="1590"/>
  <c r="O841" i="1590"/>
  <c r="A842" i="1590"/>
  <c r="O842" i="1590"/>
  <c r="A843" i="1590"/>
  <c r="O843" i="1590"/>
  <c r="A844" i="1590"/>
  <c r="O844" i="1590"/>
  <c r="A845" i="1590"/>
  <c r="O845" i="1590"/>
  <c r="A846" i="1590"/>
  <c r="O846" i="1590"/>
  <c r="A847" i="1590"/>
  <c r="O847" i="1590"/>
  <c r="A848" i="1590"/>
  <c r="O848" i="1590"/>
  <c r="A849" i="1590"/>
  <c r="O849" i="1590"/>
  <c r="A850" i="1590"/>
  <c r="O850" i="1590"/>
  <c r="A851" i="1590"/>
  <c r="O851" i="1590"/>
  <c r="A852" i="1590"/>
  <c r="O852" i="1590"/>
  <c r="A853" i="1590"/>
  <c r="O853" i="1590"/>
  <c r="A854" i="1590"/>
  <c r="O854" i="1590"/>
  <c r="A855" i="1590"/>
  <c r="O855" i="1590"/>
  <c r="A856" i="1590"/>
  <c r="O856" i="1590"/>
  <c r="A857" i="1590"/>
  <c r="O857" i="1590"/>
  <c r="A858" i="1590"/>
  <c r="O858" i="1590"/>
  <c r="A859" i="1590"/>
  <c r="O859" i="1590"/>
  <c r="A860" i="1590"/>
  <c r="O860" i="1590"/>
  <c r="A861" i="1590"/>
  <c r="O861" i="1590"/>
  <c r="A862" i="1590"/>
  <c r="O862" i="1590"/>
  <c r="A863" i="1590"/>
  <c r="O863" i="1590"/>
  <c r="A864" i="1590"/>
  <c r="O864" i="1590"/>
  <c r="A865" i="1590"/>
  <c r="O865" i="1590"/>
  <c r="A866" i="1590"/>
  <c r="O866" i="1590"/>
  <c r="A867" i="1590"/>
  <c r="O867" i="1590"/>
  <c r="A868" i="1590"/>
  <c r="O868" i="1590"/>
  <c r="A869" i="1590"/>
  <c r="O869" i="1590"/>
  <c r="A870" i="1590"/>
  <c r="O870" i="1590"/>
  <c r="A871" i="1590"/>
  <c r="O871" i="1590"/>
  <c r="A872" i="1590"/>
  <c r="O872" i="1590"/>
  <c r="A873" i="1590"/>
  <c r="O873" i="1590"/>
  <c r="A874" i="1590"/>
  <c r="O874" i="1590"/>
  <c r="A875" i="1590"/>
  <c r="O875" i="1590"/>
  <c r="A876" i="1590"/>
  <c r="O876" i="1590"/>
  <c r="A877" i="1590"/>
  <c r="O877" i="1590"/>
  <c r="A878" i="1590"/>
  <c r="O878" i="1590"/>
  <c r="A879" i="1590"/>
  <c r="O879" i="1590"/>
  <c r="A880" i="1590"/>
  <c r="O880" i="1590"/>
  <c r="A881" i="1590"/>
  <c r="O881" i="1590"/>
  <c r="A882" i="1590"/>
  <c r="O882" i="1590"/>
  <c r="A883" i="1590"/>
  <c r="O883" i="1590"/>
  <c r="A884" i="1590"/>
  <c r="O884" i="1590"/>
  <c r="A885" i="1590"/>
  <c r="O885" i="1590"/>
  <c r="A886" i="1590"/>
  <c r="O886" i="1590"/>
  <c r="A887" i="1590"/>
  <c r="O887" i="1590"/>
  <c r="A888" i="1590"/>
  <c r="O888" i="1590"/>
  <c r="A889" i="1590"/>
  <c r="O889" i="1590"/>
  <c r="A890" i="1590"/>
  <c r="O890" i="1590"/>
  <c r="A891" i="1590"/>
  <c r="O891" i="1590"/>
  <c r="A892" i="1590"/>
  <c r="O892" i="1590"/>
  <c r="A893" i="1590"/>
  <c r="O893" i="1590"/>
  <c r="A894" i="1590"/>
  <c r="O894" i="1590"/>
  <c r="A895" i="1590"/>
  <c r="O895" i="1590"/>
  <c r="A896" i="1590"/>
  <c r="O896" i="1590"/>
  <c r="A897" i="1590"/>
  <c r="O897" i="1590"/>
  <c r="A898" i="1590"/>
  <c r="O898" i="1590"/>
  <c r="A899" i="1590"/>
  <c r="O899" i="1590"/>
  <c r="A900" i="1590"/>
  <c r="O900" i="1590"/>
  <c r="A901" i="1590"/>
  <c r="O901" i="1590"/>
  <c r="A902" i="1590"/>
  <c r="O902" i="1590"/>
  <c r="A903" i="1590"/>
  <c r="O903" i="1590"/>
  <c r="A904" i="1590"/>
  <c r="O904" i="1590"/>
  <c r="A905" i="1590"/>
  <c r="O905" i="1590"/>
  <c r="A906" i="1590"/>
  <c r="O906" i="1590"/>
  <c r="A907" i="1590"/>
  <c r="O907" i="1590"/>
  <c r="A908" i="1590"/>
  <c r="O908" i="1590"/>
  <c r="A909" i="1590"/>
  <c r="O909" i="1590"/>
  <c r="A910" i="1590"/>
  <c r="O910" i="1590"/>
  <c r="A911" i="1590"/>
  <c r="O911" i="1590"/>
  <c r="A912" i="1590"/>
  <c r="O912" i="1590"/>
  <c r="A913" i="1590"/>
  <c r="O913" i="1590"/>
  <c r="A914" i="1590"/>
  <c r="O914" i="1590"/>
  <c r="A915" i="1590"/>
  <c r="O915" i="1590"/>
  <c r="A916" i="1590"/>
  <c r="O916" i="1590"/>
  <c r="A917" i="1590"/>
  <c r="O917" i="1590"/>
  <c r="A918" i="1590"/>
  <c r="O918" i="1590"/>
  <c r="A919" i="1590"/>
  <c r="O919" i="1590"/>
  <c r="A920" i="1590"/>
  <c r="O920" i="1590"/>
  <c r="A921" i="1590"/>
  <c r="O921" i="1590"/>
  <c r="A922" i="1590"/>
  <c r="O922" i="1590"/>
  <c r="A923" i="1590"/>
  <c r="O923" i="1590"/>
  <c r="A924" i="1590"/>
  <c r="O924" i="1590"/>
  <c r="A925" i="1590"/>
  <c r="O925" i="1590"/>
  <c r="A926" i="1590"/>
  <c r="O926" i="1590"/>
  <c r="A927" i="1590"/>
  <c r="O927" i="1590"/>
  <c r="A928" i="1590"/>
  <c r="O928" i="1590"/>
  <c r="A929" i="1590"/>
  <c r="O929" i="1590"/>
  <c r="A930" i="1590"/>
  <c r="O930" i="1590"/>
  <c r="A931" i="1590"/>
  <c r="O931" i="1590"/>
  <c r="A932" i="1590"/>
  <c r="O932" i="1590"/>
  <c r="A933" i="1590"/>
  <c r="O933" i="1590"/>
  <c r="A934" i="1590"/>
  <c r="O934" i="1590"/>
  <c r="A935" i="1590"/>
  <c r="O935" i="1590"/>
  <c r="A936" i="1590"/>
  <c r="O936" i="1590"/>
  <c r="A937" i="1590"/>
  <c r="O937" i="1590"/>
  <c r="A938" i="1590"/>
  <c r="O938" i="1590"/>
  <c r="A939" i="1590"/>
  <c r="O939" i="1590"/>
  <c r="A940" i="1590"/>
  <c r="O940" i="1590"/>
  <c r="A941" i="1590"/>
  <c r="O941" i="1590"/>
  <c r="A942" i="1590"/>
  <c r="O942" i="1590"/>
  <c r="A943" i="1590"/>
  <c r="O943" i="1590"/>
  <c r="A944" i="1590"/>
  <c r="O944" i="1590"/>
  <c r="A945" i="1590"/>
  <c r="O945" i="1590"/>
  <c r="A946" i="1590"/>
  <c r="O946" i="1590"/>
  <c r="A947" i="1590"/>
  <c r="O947" i="1590"/>
  <c r="A948" i="1590"/>
  <c r="O948" i="1590"/>
  <c r="A949" i="1590"/>
  <c r="O949" i="1590"/>
  <c r="A950" i="1590"/>
  <c r="O950" i="1590"/>
  <c r="A951" i="1590"/>
  <c r="O951" i="1590"/>
  <c r="A952" i="1590"/>
  <c r="O952" i="1590"/>
  <c r="A953" i="1590"/>
  <c r="O953" i="1590"/>
  <c r="A954" i="1590"/>
  <c r="O954" i="1590"/>
  <c r="A955" i="1590"/>
  <c r="O955" i="1590"/>
  <c r="A956" i="1590"/>
  <c r="O956" i="1590"/>
  <c r="A957" i="1590"/>
  <c r="O957" i="1590"/>
  <c r="A958" i="1590"/>
  <c r="O958" i="1590"/>
  <c r="A959" i="1590"/>
  <c r="O959" i="1590"/>
  <c r="A960" i="1590"/>
  <c r="O960" i="1590"/>
  <c r="A961" i="1590"/>
  <c r="O961" i="1590"/>
  <c r="A962" i="1590"/>
  <c r="O962" i="1590"/>
  <c r="A963" i="1590"/>
  <c r="O963" i="1590"/>
  <c r="A964" i="1590"/>
  <c r="O964" i="1590"/>
  <c r="A965" i="1590"/>
  <c r="O965" i="1590"/>
  <c r="A966" i="1590"/>
  <c r="O966" i="1590"/>
  <c r="A967" i="1590"/>
  <c r="O967" i="1590"/>
  <c r="A968" i="1590"/>
  <c r="O968" i="1590"/>
  <c r="A969" i="1590"/>
  <c r="O969" i="1590"/>
  <c r="A970" i="1590"/>
  <c r="O970" i="1590"/>
  <c r="A971" i="1590"/>
  <c r="O971" i="1590"/>
  <c r="A972" i="1590"/>
  <c r="O972" i="1590"/>
  <c r="A973" i="1590"/>
  <c r="O973" i="1590"/>
  <c r="A974" i="1590"/>
  <c r="O974" i="1590"/>
  <c r="A975" i="1590"/>
  <c r="O975" i="1590"/>
  <c r="A976" i="1590"/>
  <c r="O976" i="1590"/>
  <c r="A977" i="1590"/>
  <c r="O977" i="1590"/>
  <c r="A978" i="1590"/>
  <c r="O978" i="1590"/>
  <c r="A979" i="1590"/>
  <c r="O979" i="1590"/>
  <c r="A980" i="1590"/>
  <c r="O980" i="1590"/>
  <c r="A981" i="1590"/>
  <c r="O981" i="1590"/>
  <c r="A982" i="1590"/>
  <c r="O982" i="1590"/>
  <c r="A983" i="1590"/>
  <c r="O983" i="1590"/>
  <c r="A984" i="1590"/>
  <c r="O984" i="1590"/>
  <c r="A985" i="1590"/>
  <c r="O985" i="1590"/>
  <c r="A986" i="1590"/>
  <c r="O986" i="1590"/>
  <c r="A987" i="1590"/>
  <c r="O987" i="1590"/>
  <c r="A988" i="1590"/>
  <c r="O988" i="1590"/>
  <c r="A989" i="1590"/>
  <c r="O989" i="1590"/>
  <c r="A990" i="1590"/>
  <c r="O990" i="1590"/>
  <c r="A991" i="1590"/>
  <c r="O991" i="1590"/>
  <c r="A992" i="1590"/>
  <c r="O992" i="1590"/>
  <c r="A993" i="1590"/>
  <c r="O993" i="1590"/>
  <c r="A994" i="1590"/>
  <c r="O994" i="1590"/>
  <c r="A995" i="1590"/>
  <c r="O995" i="1590"/>
  <c r="A996" i="1590"/>
  <c r="O996" i="1590"/>
  <c r="A997" i="1590"/>
  <c r="O997" i="1590"/>
  <c r="A998" i="1590"/>
  <c r="O998" i="1590"/>
  <c r="A999" i="1590"/>
  <c r="O999" i="1590"/>
  <c r="A1000" i="1590"/>
  <c r="O1000" i="1590"/>
  <c r="A1001" i="1590"/>
  <c r="O1001" i="1590"/>
  <c r="A1002" i="1590"/>
  <c r="O1002" i="1590"/>
  <c r="A1003" i="1590"/>
  <c r="O1003" i="1590"/>
  <c r="A1004" i="1590"/>
  <c r="O1004" i="1590"/>
  <c r="A1005" i="1590"/>
  <c r="O1005" i="1590"/>
  <c r="A405" i="1590"/>
  <c r="O405" i="1590"/>
  <c r="A406" i="1590"/>
  <c r="O406" i="1590"/>
  <c r="A407" i="1590"/>
  <c r="O407" i="1590"/>
  <c r="A408" i="1590"/>
  <c r="O408" i="1590"/>
  <c r="A401" i="1590"/>
  <c r="O401" i="1590"/>
  <c r="A402" i="1590"/>
  <c r="O402" i="1590"/>
  <c r="A403" i="1590"/>
  <c r="O403" i="1590"/>
  <c r="A404" i="1590"/>
  <c r="O404" i="1590"/>
  <c r="A22" i="1590"/>
  <c r="O22" i="1590"/>
  <c r="A23" i="1590"/>
  <c r="O23" i="1590"/>
  <c r="A24" i="1590"/>
  <c r="O24" i="1590"/>
  <c r="A25" i="1590"/>
  <c r="O25" i="1590"/>
  <c r="A26" i="1590"/>
  <c r="O26" i="1590"/>
  <c r="A27" i="1590"/>
  <c r="O27" i="1590"/>
  <c r="A28" i="1590"/>
  <c r="O28" i="1590"/>
  <c r="A29" i="1590"/>
  <c r="O29" i="1590"/>
  <c r="A30" i="1590"/>
  <c r="O30" i="1590"/>
  <c r="A31" i="1590"/>
  <c r="O31" i="1590"/>
  <c r="A32" i="1590"/>
  <c r="O32" i="1590"/>
  <c r="A33" i="1590"/>
  <c r="O33" i="1590"/>
  <c r="A34" i="1590"/>
  <c r="O34" i="1590"/>
  <c r="A35" i="1590"/>
  <c r="O35" i="1590"/>
  <c r="A36" i="1590"/>
  <c r="O36" i="1590"/>
  <c r="A37" i="1590"/>
  <c r="O37" i="1590"/>
  <c r="A38" i="1590"/>
  <c r="O38" i="1590"/>
  <c r="A39" i="1590"/>
  <c r="O39" i="1590"/>
  <c r="A40" i="1590"/>
  <c r="O40" i="1590"/>
  <c r="A41" i="1590"/>
  <c r="O41" i="1590"/>
  <c r="A42" i="1590"/>
  <c r="O42" i="1590"/>
  <c r="A43" i="1590"/>
  <c r="O43" i="1590"/>
  <c r="A44" i="1590"/>
  <c r="O44" i="1590"/>
  <c r="A45" i="1590"/>
  <c r="O45" i="1590"/>
  <c r="A46" i="1590"/>
  <c r="O46" i="1590"/>
  <c r="A47" i="1590"/>
  <c r="O47" i="1590"/>
  <c r="A48" i="1590"/>
  <c r="O48" i="1590"/>
  <c r="A49" i="1590"/>
  <c r="O49" i="1590"/>
  <c r="A50" i="1590"/>
  <c r="O50" i="1590"/>
  <c r="A51" i="1590"/>
  <c r="O51" i="1590"/>
  <c r="A52" i="1590"/>
  <c r="O52" i="1590"/>
  <c r="A53" i="1590"/>
  <c r="O53" i="1590"/>
  <c r="A54" i="1590"/>
  <c r="O54" i="1590"/>
  <c r="A55" i="1590"/>
  <c r="O55" i="1590"/>
  <c r="A56" i="1590"/>
  <c r="O56" i="1590"/>
  <c r="A57" i="1590"/>
  <c r="O57" i="1590"/>
  <c r="A58" i="1590"/>
  <c r="O58" i="1590"/>
  <c r="A59" i="1590"/>
  <c r="O59" i="1590"/>
  <c r="A60" i="1590"/>
  <c r="O60" i="1590"/>
  <c r="A61" i="1590"/>
  <c r="O61" i="1590"/>
  <c r="A62" i="1590"/>
  <c r="O62" i="1590"/>
  <c r="A63" i="1590"/>
  <c r="O63" i="1590"/>
  <c r="A64" i="1590"/>
  <c r="O64" i="1590"/>
  <c r="A65" i="1590"/>
  <c r="O65" i="1590"/>
  <c r="A66" i="1590"/>
  <c r="O66" i="1590"/>
  <c r="A67" i="1590"/>
  <c r="O67" i="1590"/>
  <c r="A68" i="1590"/>
  <c r="O68" i="1590"/>
  <c r="A69" i="1590"/>
  <c r="O69" i="1590"/>
  <c r="A70" i="1590"/>
  <c r="O70" i="1590"/>
  <c r="A71" i="1590"/>
  <c r="O71" i="1590"/>
  <c r="A72" i="1590"/>
  <c r="O72" i="1590"/>
  <c r="A73" i="1590"/>
  <c r="O73" i="1590"/>
  <c r="A74" i="1590"/>
  <c r="O74" i="1590"/>
  <c r="A75" i="1590"/>
  <c r="O75" i="1590"/>
  <c r="A76" i="1590"/>
  <c r="O76" i="1590"/>
  <c r="A77" i="1590"/>
  <c r="O77" i="1590"/>
  <c r="A78" i="1590"/>
  <c r="O78" i="1590"/>
  <c r="A79" i="1590"/>
  <c r="O79" i="1590"/>
  <c r="A80" i="1590"/>
  <c r="O80" i="1590"/>
  <c r="A81" i="1590"/>
  <c r="O81" i="1590"/>
  <c r="A82" i="1590"/>
  <c r="O82" i="1590"/>
  <c r="A83" i="1590"/>
  <c r="O83" i="1590"/>
  <c r="A84" i="1590"/>
  <c r="O84" i="1590"/>
  <c r="A85" i="1590"/>
  <c r="O85" i="1590"/>
  <c r="A86" i="1590"/>
  <c r="O86" i="1590"/>
  <c r="A87" i="1590"/>
  <c r="O87" i="1590"/>
  <c r="A88" i="1590"/>
  <c r="O88" i="1590"/>
  <c r="A89" i="1590"/>
  <c r="O89" i="1590"/>
  <c r="A90" i="1590"/>
  <c r="O90" i="1590"/>
  <c r="A91" i="1590"/>
  <c r="O91" i="1590"/>
  <c r="A92" i="1590"/>
  <c r="O92" i="1590"/>
  <c r="A93" i="1590"/>
  <c r="O93" i="1590"/>
  <c r="A94" i="1590"/>
  <c r="O94" i="1590"/>
  <c r="A95" i="1590"/>
  <c r="O95" i="1590"/>
  <c r="A96" i="1590"/>
  <c r="O96" i="1590"/>
  <c r="A97" i="1590"/>
  <c r="O97" i="1590"/>
  <c r="A98" i="1590"/>
  <c r="O98" i="1590"/>
  <c r="A99" i="1590"/>
  <c r="O99" i="1590"/>
  <c r="A100" i="1590"/>
  <c r="O100" i="1590"/>
  <c r="A101" i="1590"/>
  <c r="O101" i="1590"/>
  <c r="A102" i="1590"/>
  <c r="O102" i="1590"/>
  <c r="A103" i="1590"/>
  <c r="O103" i="1590"/>
  <c r="A104" i="1590"/>
  <c r="O104" i="1590"/>
  <c r="A105" i="1590"/>
  <c r="O105" i="1590"/>
  <c r="A106" i="1590"/>
  <c r="O106" i="1590"/>
  <c r="A107" i="1590"/>
  <c r="O107" i="1590"/>
  <c r="A108" i="1590"/>
  <c r="O108" i="1590"/>
  <c r="A109" i="1590"/>
  <c r="O109" i="1590"/>
  <c r="A110" i="1590"/>
  <c r="O110" i="1590"/>
  <c r="A111" i="1590"/>
  <c r="O111" i="1590"/>
  <c r="A112" i="1590"/>
  <c r="O112" i="1590"/>
  <c r="A113" i="1590"/>
  <c r="O113" i="1590"/>
  <c r="A114" i="1590"/>
  <c r="O114" i="1590"/>
  <c r="A115" i="1590"/>
  <c r="O115" i="1590"/>
  <c r="A116" i="1590"/>
  <c r="O116" i="1590"/>
  <c r="A117" i="1590"/>
  <c r="O117" i="1590"/>
  <c r="A118" i="1590"/>
  <c r="O118" i="1590"/>
  <c r="A119" i="1590"/>
  <c r="O119" i="1590"/>
  <c r="A120" i="1590"/>
  <c r="O120" i="1590"/>
  <c r="A121" i="1590"/>
  <c r="O121" i="1590"/>
  <c r="A122" i="1590"/>
  <c r="O122" i="1590"/>
  <c r="A123" i="1590"/>
  <c r="O123" i="1590"/>
  <c r="A124" i="1590"/>
  <c r="O124" i="1590"/>
  <c r="A125" i="1590"/>
  <c r="O125" i="1590"/>
  <c r="A126" i="1590"/>
  <c r="O126" i="1590"/>
  <c r="A127" i="1590"/>
  <c r="O127" i="1590"/>
  <c r="A128" i="1590"/>
  <c r="O128" i="1590"/>
  <c r="A129" i="1590"/>
  <c r="O129" i="1590"/>
  <c r="A130" i="1590"/>
  <c r="O130" i="1590"/>
  <c r="A131" i="1590"/>
  <c r="O131" i="1590"/>
  <c r="A132" i="1590"/>
  <c r="O132" i="1590"/>
  <c r="A133" i="1590"/>
  <c r="O133" i="1590"/>
  <c r="A134" i="1590"/>
  <c r="O134" i="1590"/>
  <c r="A135" i="1590"/>
  <c r="O135" i="1590"/>
  <c r="A136" i="1590"/>
  <c r="O136" i="1590"/>
  <c r="A137" i="1590"/>
  <c r="O137" i="1590"/>
  <c r="A138" i="1590"/>
  <c r="O138" i="1590"/>
  <c r="A139" i="1590"/>
  <c r="O139" i="1590"/>
  <c r="A140" i="1590"/>
  <c r="O140" i="1590"/>
  <c r="A141" i="1590"/>
  <c r="O141" i="1590"/>
  <c r="A142" i="1590"/>
  <c r="O142" i="1590"/>
  <c r="A143" i="1590"/>
  <c r="O143" i="1590"/>
  <c r="A144" i="1590"/>
  <c r="O144" i="1590"/>
  <c r="A145" i="1590"/>
  <c r="O145" i="1590"/>
  <c r="A146" i="1590"/>
  <c r="O146" i="1590"/>
  <c r="A147" i="1590"/>
  <c r="O147" i="1590"/>
  <c r="A148" i="1590"/>
  <c r="O148" i="1590"/>
  <c r="A149" i="1590"/>
  <c r="O149" i="1590"/>
  <c r="A150" i="1590"/>
  <c r="O150" i="1590"/>
  <c r="A151" i="1590"/>
  <c r="O151" i="1590"/>
  <c r="A152" i="1590"/>
  <c r="O152" i="1590"/>
  <c r="A153" i="1590"/>
  <c r="O153" i="1590"/>
  <c r="A154" i="1590"/>
  <c r="O154" i="1590"/>
  <c r="A155" i="1590"/>
  <c r="O155" i="1590"/>
  <c r="A156" i="1590"/>
  <c r="O156" i="1590"/>
  <c r="A157" i="1590"/>
  <c r="O157" i="1590"/>
  <c r="A158" i="1590"/>
  <c r="O158" i="1590"/>
  <c r="A159" i="1590"/>
  <c r="O159" i="1590"/>
  <c r="A160" i="1590"/>
  <c r="O160" i="1590"/>
  <c r="A161" i="1590"/>
  <c r="O161" i="1590"/>
  <c r="A162" i="1590"/>
  <c r="O162" i="1590"/>
  <c r="A163" i="1590"/>
  <c r="O163" i="1590"/>
  <c r="A164" i="1590"/>
  <c r="O164" i="1590"/>
  <c r="A165" i="1590"/>
  <c r="O165" i="1590"/>
  <c r="A166" i="1590"/>
  <c r="O166" i="1590"/>
  <c r="A167" i="1590"/>
  <c r="O167" i="1590"/>
  <c r="A168" i="1590"/>
  <c r="O168" i="1590"/>
  <c r="A169" i="1590"/>
  <c r="O169" i="1590"/>
  <c r="A170" i="1590"/>
  <c r="O170" i="1590"/>
  <c r="A171" i="1590"/>
  <c r="O171" i="1590"/>
  <c r="A172" i="1590"/>
  <c r="O172" i="1590"/>
  <c r="A173" i="1590"/>
  <c r="O173" i="1590"/>
  <c r="A174" i="1590"/>
  <c r="O174" i="1590"/>
  <c r="A175" i="1590"/>
  <c r="O175" i="1590"/>
  <c r="A176" i="1590"/>
  <c r="O176" i="1590"/>
  <c r="A177" i="1590"/>
  <c r="O177" i="1590"/>
  <c r="A178" i="1590"/>
  <c r="O178" i="1590"/>
  <c r="A179" i="1590"/>
  <c r="O179" i="1590"/>
  <c r="A180" i="1590"/>
  <c r="O180" i="1590"/>
  <c r="A181" i="1590"/>
  <c r="O181" i="1590"/>
  <c r="A182" i="1590"/>
  <c r="O182" i="1590"/>
  <c r="A183" i="1590"/>
  <c r="O183" i="1590"/>
  <c r="A184" i="1590"/>
  <c r="O184" i="1590"/>
  <c r="A185" i="1590"/>
  <c r="O185" i="1590"/>
  <c r="A186" i="1590"/>
  <c r="O186" i="1590"/>
  <c r="A187" i="1590"/>
  <c r="O187" i="1590"/>
  <c r="A188" i="1590"/>
  <c r="O188" i="1590"/>
  <c r="A189" i="1590"/>
  <c r="O189" i="1590"/>
  <c r="A190" i="1590"/>
  <c r="O190" i="1590"/>
  <c r="A191" i="1590"/>
  <c r="O191" i="1590"/>
  <c r="A192" i="1590"/>
  <c r="O192" i="1590"/>
  <c r="A193" i="1590"/>
  <c r="O193" i="1590"/>
  <c r="A194" i="1590"/>
  <c r="O194" i="1590"/>
  <c r="A195" i="1590"/>
  <c r="O195" i="1590"/>
  <c r="A196" i="1590"/>
  <c r="O196" i="1590"/>
  <c r="A197" i="1590"/>
  <c r="O197" i="1590"/>
  <c r="A198" i="1590"/>
  <c r="O198" i="1590"/>
  <c r="A199" i="1590"/>
  <c r="O199" i="1590"/>
  <c r="A200" i="1590"/>
  <c r="O200" i="1590"/>
  <c r="A201" i="1590"/>
  <c r="O201" i="1590"/>
  <c r="A202" i="1590"/>
  <c r="O202" i="1590"/>
  <c r="A203" i="1590"/>
  <c r="O203" i="1590"/>
  <c r="A204" i="1590"/>
  <c r="O204" i="1590"/>
  <c r="A205" i="1590"/>
  <c r="O205" i="1590"/>
  <c r="A206" i="1590"/>
  <c r="O206" i="1590"/>
  <c r="A207" i="1590"/>
  <c r="O207" i="1590"/>
  <c r="A208" i="1590"/>
  <c r="O208" i="1590"/>
  <c r="A209" i="1590"/>
  <c r="O209" i="1590"/>
  <c r="A210" i="1590"/>
  <c r="O210" i="1590"/>
  <c r="A211" i="1590"/>
  <c r="O211" i="1590"/>
  <c r="A212" i="1590"/>
  <c r="O212" i="1590"/>
  <c r="A213" i="1590"/>
  <c r="O213" i="1590"/>
  <c r="A214" i="1590"/>
  <c r="O214" i="1590"/>
  <c r="A215" i="1590"/>
  <c r="O215" i="1590"/>
  <c r="A216" i="1590"/>
  <c r="O216" i="1590"/>
  <c r="A217" i="1590"/>
  <c r="O217" i="1590"/>
  <c r="A218" i="1590"/>
  <c r="O218" i="1590"/>
  <c r="A219" i="1590"/>
  <c r="O219" i="1590"/>
  <c r="A220" i="1590"/>
  <c r="O220" i="1590"/>
  <c r="A221" i="1590"/>
  <c r="O221" i="1590"/>
  <c r="A222" i="1590"/>
  <c r="O222" i="1590"/>
  <c r="A223" i="1590"/>
  <c r="O223" i="1590"/>
  <c r="A224" i="1590"/>
  <c r="O224" i="1590"/>
  <c r="A225" i="1590"/>
  <c r="O225" i="1590"/>
  <c r="A226" i="1590"/>
  <c r="O226" i="1590"/>
  <c r="A227" i="1590"/>
  <c r="O227" i="1590"/>
  <c r="A228" i="1590"/>
  <c r="O228" i="1590"/>
  <c r="A229" i="1590"/>
  <c r="O229" i="1590"/>
  <c r="A230" i="1590"/>
  <c r="O230" i="1590"/>
  <c r="A231" i="1590"/>
  <c r="O231" i="1590"/>
  <c r="A232" i="1590"/>
  <c r="O232" i="1590"/>
  <c r="A233" i="1590"/>
  <c r="O233" i="1590"/>
  <c r="A234" i="1590"/>
  <c r="O234" i="1590"/>
  <c r="A235" i="1590"/>
  <c r="O235" i="1590"/>
  <c r="A236" i="1590"/>
  <c r="O236" i="1590"/>
  <c r="A237" i="1590"/>
  <c r="O237" i="1590"/>
  <c r="A238" i="1590"/>
  <c r="O238" i="1590"/>
  <c r="A239" i="1590"/>
  <c r="O239" i="1590"/>
  <c r="A240" i="1590"/>
  <c r="O240" i="1590"/>
  <c r="A241" i="1590"/>
  <c r="O241" i="1590"/>
  <c r="A242" i="1590"/>
  <c r="O242" i="1590"/>
  <c r="A243" i="1590"/>
  <c r="O243" i="1590"/>
  <c r="A244" i="1590"/>
  <c r="O244" i="1590"/>
  <c r="A245" i="1590"/>
  <c r="O245" i="1590"/>
  <c r="A246" i="1590"/>
  <c r="O246" i="1590"/>
  <c r="A247" i="1590"/>
  <c r="O247" i="1590"/>
  <c r="A248" i="1590"/>
  <c r="O248" i="1590"/>
  <c r="A249" i="1590"/>
  <c r="O249" i="1590"/>
  <c r="A250" i="1590"/>
  <c r="O250" i="1590"/>
  <c r="A251" i="1590"/>
  <c r="O251" i="1590"/>
  <c r="A252" i="1590"/>
  <c r="O252" i="1590"/>
  <c r="A253" i="1590"/>
  <c r="O253" i="1590"/>
  <c r="A254" i="1590"/>
  <c r="O254" i="1590"/>
  <c r="A255" i="1590"/>
  <c r="O255" i="1590"/>
  <c r="A256" i="1590"/>
  <c r="O256" i="1590"/>
  <c r="A257" i="1590"/>
  <c r="O257" i="1590"/>
  <c r="A258" i="1590"/>
  <c r="O258" i="1590"/>
  <c r="A259" i="1590"/>
  <c r="O259" i="1590"/>
  <c r="A260" i="1590"/>
  <c r="O260" i="1590"/>
  <c r="A261" i="1590"/>
  <c r="O261" i="1590"/>
  <c r="A262" i="1590"/>
  <c r="O262" i="1590"/>
  <c r="A263" i="1590"/>
  <c r="O263" i="1590"/>
  <c r="A264" i="1590"/>
  <c r="O264" i="1590"/>
  <c r="A265" i="1590"/>
  <c r="O265" i="1590"/>
  <c r="A266" i="1590"/>
  <c r="O266" i="1590"/>
  <c r="A267" i="1590"/>
  <c r="O267" i="1590"/>
  <c r="A268" i="1590"/>
  <c r="O268" i="1590"/>
  <c r="A269" i="1590"/>
  <c r="O269" i="1590"/>
  <c r="A270" i="1590"/>
  <c r="O270" i="1590"/>
  <c r="A271" i="1590"/>
  <c r="O271" i="1590"/>
  <c r="A272" i="1590"/>
  <c r="O272" i="1590"/>
  <c r="A273" i="1590"/>
  <c r="O273" i="1590"/>
  <c r="A274" i="1590"/>
  <c r="O274" i="1590"/>
  <c r="A275" i="1590"/>
  <c r="O275" i="1590"/>
  <c r="A276" i="1590"/>
  <c r="O276" i="1590"/>
  <c r="A277" i="1590"/>
  <c r="O277" i="1590"/>
  <c r="A278" i="1590"/>
  <c r="O278" i="1590"/>
  <c r="A279" i="1590"/>
  <c r="O279" i="1590"/>
  <c r="A280" i="1590"/>
  <c r="O280" i="1590"/>
  <c r="A281" i="1590"/>
  <c r="O281" i="1590"/>
  <c r="A282" i="1590"/>
  <c r="O282" i="1590"/>
  <c r="A283" i="1590"/>
  <c r="O283" i="1590"/>
  <c r="A284" i="1590"/>
  <c r="O284" i="1590"/>
  <c r="A285" i="1590"/>
  <c r="O285" i="1590"/>
  <c r="A286" i="1590"/>
  <c r="O286" i="1590"/>
  <c r="A287" i="1590"/>
  <c r="O287" i="1590"/>
  <c r="A288" i="1590"/>
  <c r="O288" i="1590"/>
  <c r="A289" i="1590"/>
  <c r="O289" i="1590"/>
  <c r="A290" i="1590"/>
  <c r="O290" i="1590"/>
  <c r="A291" i="1590"/>
  <c r="O291" i="1590"/>
  <c r="A292" i="1590"/>
  <c r="O292" i="1590"/>
  <c r="A293" i="1590"/>
  <c r="O293" i="1590"/>
  <c r="A294" i="1590"/>
  <c r="O294" i="1590"/>
  <c r="A295" i="1590"/>
  <c r="O295" i="1590"/>
  <c r="A296" i="1590"/>
  <c r="O296" i="1590"/>
  <c r="A297" i="1590"/>
  <c r="O297" i="1590"/>
  <c r="A298" i="1590"/>
  <c r="O298" i="1590"/>
  <c r="A299" i="1590"/>
  <c r="O299" i="1590"/>
  <c r="A300" i="1590"/>
  <c r="O300" i="1590"/>
  <c r="A301" i="1590"/>
  <c r="O301" i="1590"/>
  <c r="A302" i="1590"/>
  <c r="O302" i="1590"/>
  <c r="A303" i="1590"/>
  <c r="O303" i="1590"/>
  <c r="A304" i="1590"/>
  <c r="O304" i="1590"/>
  <c r="A305" i="1590"/>
  <c r="O305" i="1590"/>
  <c r="A306" i="1590"/>
  <c r="O306" i="1590"/>
  <c r="A307" i="1590"/>
  <c r="O307" i="1590"/>
  <c r="A308" i="1590"/>
  <c r="O308" i="1590"/>
  <c r="A309" i="1590"/>
  <c r="O309" i="1590"/>
  <c r="A310" i="1590"/>
  <c r="O310" i="1590"/>
  <c r="A311" i="1590"/>
  <c r="O311" i="1590"/>
  <c r="A312" i="1590"/>
  <c r="O312" i="1590"/>
  <c r="A313" i="1590"/>
  <c r="O313" i="1590"/>
  <c r="A314" i="1590"/>
  <c r="O314" i="1590"/>
  <c r="A315" i="1590"/>
  <c r="O315" i="1590"/>
  <c r="A316" i="1590"/>
  <c r="O316" i="1590"/>
  <c r="A317" i="1590"/>
  <c r="O317" i="1590"/>
  <c r="A318" i="1590"/>
  <c r="O318" i="1590"/>
  <c r="A319" i="1590"/>
  <c r="O319" i="1590"/>
  <c r="A320" i="1590"/>
  <c r="O320" i="1590"/>
  <c r="A321" i="1590"/>
  <c r="O321" i="1590"/>
  <c r="A322" i="1590"/>
  <c r="O322" i="1590"/>
  <c r="A323" i="1590"/>
  <c r="O323" i="1590"/>
  <c r="A324" i="1590"/>
  <c r="O324" i="1590"/>
  <c r="A325" i="1590"/>
  <c r="O325" i="1590"/>
  <c r="A326" i="1590"/>
  <c r="O326" i="1590"/>
  <c r="A327" i="1590"/>
  <c r="O327" i="1590"/>
  <c r="A328" i="1590"/>
  <c r="O328" i="1590"/>
  <c r="A329" i="1590"/>
  <c r="O329" i="1590"/>
  <c r="A330" i="1590"/>
  <c r="O330" i="1590"/>
  <c r="A331" i="1590"/>
  <c r="O331" i="1590"/>
  <c r="A332" i="1590"/>
  <c r="O332" i="1590"/>
  <c r="A333" i="1590"/>
  <c r="O333" i="1590"/>
  <c r="A334" i="1590"/>
  <c r="O334" i="1590"/>
  <c r="A335" i="1590"/>
  <c r="O335" i="1590"/>
  <c r="A336" i="1590"/>
  <c r="O336" i="1590"/>
  <c r="A337" i="1590"/>
  <c r="O337" i="1590"/>
  <c r="A338" i="1590"/>
  <c r="O338" i="1590"/>
  <c r="A339" i="1590"/>
  <c r="O339" i="1590"/>
  <c r="A340" i="1590"/>
  <c r="O340" i="1590"/>
  <c r="A341" i="1590"/>
  <c r="O341" i="1590"/>
  <c r="A342" i="1590"/>
  <c r="O342" i="1590"/>
  <c r="A343" i="1590"/>
  <c r="O343" i="1590"/>
  <c r="A344" i="1590"/>
  <c r="O344" i="1590"/>
  <c r="A345" i="1590"/>
  <c r="O345" i="1590"/>
  <c r="A346" i="1590"/>
  <c r="O346" i="1590"/>
  <c r="A347" i="1590"/>
  <c r="O347" i="1590"/>
  <c r="A348" i="1590"/>
  <c r="O348" i="1590"/>
  <c r="A349" i="1590"/>
  <c r="O349" i="1590"/>
  <c r="A350" i="1590"/>
  <c r="O350" i="1590"/>
  <c r="A351" i="1590"/>
  <c r="O351" i="1590"/>
  <c r="A352" i="1590"/>
  <c r="O352" i="1590"/>
  <c r="A353" i="1590"/>
  <c r="O353" i="1590"/>
  <c r="A354" i="1590"/>
  <c r="O354" i="1590"/>
  <c r="A355" i="1590"/>
  <c r="O355" i="1590"/>
  <c r="A356" i="1590"/>
  <c r="O356" i="1590"/>
  <c r="A357" i="1590"/>
  <c r="O357" i="1590"/>
  <c r="A358" i="1590"/>
  <c r="O358" i="1590"/>
  <c r="A359" i="1590"/>
  <c r="O359" i="1590"/>
  <c r="A360" i="1590"/>
  <c r="O360" i="1590"/>
  <c r="A361" i="1590"/>
  <c r="O361" i="1590"/>
  <c r="A362" i="1590"/>
  <c r="O362" i="1590"/>
  <c r="A363" i="1590"/>
  <c r="O363" i="1590"/>
  <c r="A364" i="1590"/>
  <c r="O364" i="1590"/>
  <c r="A365" i="1590"/>
  <c r="O365" i="1590"/>
  <c r="A366" i="1590"/>
  <c r="O366" i="1590"/>
  <c r="A367" i="1590"/>
  <c r="O367" i="1590"/>
  <c r="A368" i="1590"/>
  <c r="O368" i="1590"/>
  <c r="A369" i="1590"/>
  <c r="O369" i="1590"/>
  <c r="A370" i="1590"/>
  <c r="O370" i="1590"/>
  <c r="A371" i="1590"/>
  <c r="O371" i="1590"/>
  <c r="A372" i="1590"/>
  <c r="O372" i="1590"/>
  <c r="A373" i="1590"/>
  <c r="O373" i="1590"/>
  <c r="A374" i="1590"/>
  <c r="O374" i="1590"/>
  <c r="A375" i="1590"/>
  <c r="O375" i="1590"/>
  <c r="A376" i="1590"/>
  <c r="O376" i="1590"/>
  <c r="A377" i="1590"/>
  <c r="O377" i="1590"/>
  <c r="A378" i="1590"/>
  <c r="O378" i="1590"/>
  <c r="A379" i="1590"/>
  <c r="O379" i="1590"/>
  <c r="A380" i="1590"/>
  <c r="O380" i="1590"/>
  <c r="A381" i="1590"/>
  <c r="O381" i="1590"/>
  <c r="A382" i="1590"/>
  <c r="O382" i="1590"/>
  <c r="A383" i="1590"/>
  <c r="O383" i="1590"/>
  <c r="A384" i="1590"/>
  <c r="O384" i="1590"/>
  <c r="A385" i="1590"/>
  <c r="O385" i="1590"/>
  <c r="A386" i="1590"/>
  <c r="O386" i="1590"/>
  <c r="A387" i="1590"/>
  <c r="O387" i="1590"/>
  <c r="A388" i="1590"/>
  <c r="O388" i="1590"/>
  <c r="A389" i="1590"/>
  <c r="O389" i="1590"/>
  <c r="A390" i="1590"/>
  <c r="O390" i="1590"/>
  <c r="A391" i="1590"/>
  <c r="O391" i="1590"/>
  <c r="A392" i="1590"/>
  <c r="O392" i="1590"/>
  <c r="A393" i="1590"/>
  <c r="O393" i="1590"/>
  <c r="A394" i="1590"/>
  <c r="O394" i="1590"/>
  <c r="A395" i="1590"/>
  <c r="O395" i="1590"/>
  <c r="A396" i="1590"/>
  <c r="O396" i="1590"/>
  <c r="A397" i="1590"/>
  <c r="O397" i="1590"/>
  <c r="A398" i="1590"/>
  <c r="O398" i="1590"/>
  <c r="A399" i="1590"/>
  <c r="O399" i="1590"/>
  <c r="A400" i="1590"/>
  <c r="O400" i="1590"/>
  <c r="I1006" i="1590"/>
  <c r="Q52" i="3"/>
  <c r="R52" i="3" s="1"/>
  <c r="U4" i="1599"/>
  <c r="W4" i="1599" s="1"/>
  <c r="U3" i="1599"/>
  <c r="W3" i="1599" s="1"/>
  <c r="U2" i="1599"/>
  <c r="W2" i="1599" s="1"/>
  <c r="N2" i="1599"/>
  <c r="B114" i="1593"/>
  <c r="B125" i="1593" s="1"/>
  <c r="E217" i="1597" l="1"/>
  <c r="E216" i="1597"/>
  <c r="L2" i="1599"/>
  <c r="B126" i="1593"/>
  <c r="O6" i="1590"/>
  <c r="O8" i="1590" l="1"/>
  <c r="O9" i="1590"/>
  <c r="O10" i="1590"/>
  <c r="O11" i="1590"/>
  <c r="O12" i="1590"/>
  <c r="O13" i="1590"/>
  <c r="O14" i="1590"/>
  <c r="O15" i="1590"/>
  <c r="O16" i="1590"/>
  <c r="O17" i="1590"/>
  <c r="O18" i="1590"/>
  <c r="O19" i="1590"/>
  <c r="O20" i="1590"/>
  <c r="O21" i="1590"/>
  <c r="X70" i="3" l="1"/>
  <c r="N204" i="1597" l="1"/>
  <c r="K204" i="1597"/>
  <c r="H204" i="1597"/>
  <c r="E204" i="1597"/>
  <c r="B204" i="1597"/>
  <c r="N203" i="1597"/>
  <c r="K203" i="1597"/>
  <c r="H203" i="1597"/>
  <c r="E203" i="1597"/>
  <c r="B203" i="1597"/>
  <c r="N202" i="1597"/>
  <c r="K202" i="1597"/>
  <c r="H202" i="1597"/>
  <c r="E202" i="1597"/>
  <c r="B202" i="1597"/>
  <c r="N201" i="1597"/>
  <c r="K201" i="1597"/>
  <c r="H201" i="1597"/>
  <c r="E201" i="1597"/>
  <c r="B201" i="1597"/>
  <c r="N200" i="1597"/>
  <c r="K200" i="1597"/>
  <c r="H200" i="1597"/>
  <c r="E200" i="1597"/>
  <c r="B200" i="1597"/>
  <c r="N199" i="1597"/>
  <c r="K199" i="1597"/>
  <c r="H199" i="1597"/>
  <c r="E199" i="1597"/>
  <c r="B199" i="1597"/>
  <c r="N198" i="1597"/>
  <c r="K198" i="1597"/>
  <c r="H198" i="1597"/>
  <c r="E198" i="1597"/>
  <c r="B198" i="1597"/>
  <c r="N197" i="1597"/>
  <c r="K197" i="1597"/>
  <c r="H197" i="1597"/>
  <c r="E197" i="1597"/>
  <c r="B197" i="1597"/>
  <c r="N196" i="1597"/>
  <c r="K196" i="1597"/>
  <c r="H196" i="1597"/>
  <c r="E196" i="1597"/>
  <c r="B196" i="1597"/>
  <c r="N195" i="1597"/>
  <c r="K195" i="1597"/>
  <c r="H195" i="1597"/>
  <c r="E195" i="1597"/>
  <c r="B195" i="1597"/>
  <c r="N194" i="1597"/>
  <c r="K194" i="1597"/>
  <c r="H194" i="1597"/>
  <c r="E194" i="1597"/>
  <c r="B194" i="1597"/>
  <c r="N193" i="1597"/>
  <c r="K193" i="1597"/>
  <c r="H193" i="1597"/>
  <c r="E193" i="1597"/>
  <c r="B193" i="1597"/>
  <c r="N192" i="1597"/>
  <c r="K192" i="1597"/>
  <c r="H192" i="1597"/>
  <c r="E192" i="1597"/>
  <c r="B192" i="1597"/>
  <c r="N191" i="1597"/>
  <c r="K191" i="1597"/>
  <c r="H191" i="1597"/>
  <c r="E191" i="1597"/>
  <c r="B191" i="1597"/>
  <c r="N190" i="1597"/>
  <c r="K190" i="1597"/>
  <c r="H190" i="1597"/>
  <c r="E190" i="1597"/>
  <c r="B190" i="1597"/>
  <c r="N189" i="1597"/>
  <c r="K189" i="1597"/>
  <c r="H189" i="1597"/>
  <c r="E189" i="1597"/>
  <c r="B189" i="1597"/>
  <c r="N188" i="1597"/>
  <c r="K188" i="1597"/>
  <c r="H188" i="1597"/>
  <c r="E188" i="1597"/>
  <c r="B188" i="1597"/>
  <c r="N187" i="1597"/>
  <c r="K187" i="1597"/>
  <c r="H187" i="1597"/>
  <c r="E187" i="1597"/>
  <c r="B187" i="1597"/>
  <c r="N186" i="1597"/>
  <c r="K186" i="1597"/>
  <c r="H186" i="1597"/>
  <c r="E186" i="1597"/>
  <c r="B186" i="1597"/>
  <c r="N185" i="1597"/>
  <c r="K185" i="1597"/>
  <c r="H185" i="1597"/>
  <c r="E185" i="1597"/>
  <c r="B185" i="1597"/>
  <c r="N184" i="1597"/>
  <c r="K184" i="1597"/>
  <c r="H184" i="1597"/>
  <c r="E184" i="1597"/>
  <c r="B184" i="1597"/>
  <c r="N183" i="1597"/>
  <c r="K183" i="1597"/>
  <c r="H183" i="1597"/>
  <c r="E183" i="1597"/>
  <c r="B183" i="1597"/>
  <c r="N182" i="1597"/>
  <c r="K182" i="1597"/>
  <c r="H182" i="1597"/>
  <c r="E182" i="1597"/>
  <c r="B182" i="1597"/>
  <c r="N181" i="1597"/>
  <c r="K181" i="1597"/>
  <c r="H181" i="1597"/>
  <c r="E181" i="1597"/>
  <c r="B181" i="1597"/>
  <c r="N180" i="1597"/>
  <c r="K180" i="1597"/>
  <c r="H180" i="1597"/>
  <c r="E180" i="1597"/>
  <c r="B180" i="1597"/>
  <c r="N179" i="1597"/>
  <c r="K179" i="1597"/>
  <c r="H179" i="1597"/>
  <c r="E179" i="1597"/>
  <c r="B179" i="1597"/>
  <c r="N178" i="1597"/>
  <c r="K178" i="1597"/>
  <c r="H178" i="1597"/>
  <c r="E178" i="1597"/>
  <c r="B178" i="1597"/>
  <c r="N177" i="1597"/>
  <c r="K177" i="1597"/>
  <c r="H177" i="1597"/>
  <c r="E177" i="1597"/>
  <c r="B177" i="1597"/>
  <c r="N176" i="1597"/>
  <c r="K176" i="1597"/>
  <c r="H176" i="1597"/>
  <c r="E176" i="1597"/>
  <c r="B176" i="1597"/>
  <c r="N175" i="1597"/>
  <c r="K175" i="1597"/>
  <c r="H175" i="1597"/>
  <c r="E175" i="1597"/>
  <c r="B175" i="1597"/>
  <c r="N174" i="1597"/>
  <c r="K174" i="1597"/>
  <c r="H174" i="1597"/>
  <c r="E174" i="1597"/>
  <c r="B174" i="1597"/>
  <c r="N173" i="1597"/>
  <c r="K173" i="1597"/>
  <c r="H173" i="1597"/>
  <c r="E173" i="1597"/>
  <c r="B173" i="1597"/>
  <c r="N172" i="1597"/>
  <c r="K172" i="1597"/>
  <c r="H172" i="1597"/>
  <c r="E172" i="1597"/>
  <c r="B172" i="1597"/>
  <c r="N171" i="1597"/>
  <c r="K171" i="1597"/>
  <c r="H171" i="1597"/>
  <c r="E171" i="1597"/>
  <c r="B171" i="1597"/>
  <c r="N170" i="1597"/>
  <c r="K170" i="1597"/>
  <c r="H170" i="1597"/>
  <c r="E170" i="1597"/>
  <c r="B170" i="1597"/>
  <c r="N169" i="1597"/>
  <c r="K169" i="1597"/>
  <c r="H169" i="1597"/>
  <c r="E169" i="1597"/>
  <c r="B169" i="1597"/>
  <c r="N168" i="1597"/>
  <c r="K168" i="1597"/>
  <c r="H168" i="1597"/>
  <c r="E168" i="1597"/>
  <c r="B168" i="1597"/>
  <c r="N167" i="1597"/>
  <c r="K167" i="1597"/>
  <c r="H167" i="1597"/>
  <c r="E167" i="1597"/>
  <c r="B167" i="1597"/>
  <c r="N166" i="1597"/>
  <c r="K166" i="1597"/>
  <c r="H166" i="1597"/>
  <c r="E166" i="1597"/>
  <c r="B166" i="1597"/>
  <c r="N165" i="1597"/>
  <c r="K165" i="1597"/>
  <c r="H165" i="1597"/>
  <c r="E165" i="1597"/>
  <c r="B165" i="1597"/>
  <c r="N164" i="1597"/>
  <c r="K164" i="1597"/>
  <c r="H164" i="1597"/>
  <c r="E164" i="1597"/>
  <c r="B164" i="1597"/>
  <c r="N163" i="1597"/>
  <c r="K163" i="1597"/>
  <c r="H163" i="1597"/>
  <c r="E163" i="1597"/>
  <c r="B163" i="1597"/>
  <c r="N162" i="1597"/>
  <c r="K162" i="1597"/>
  <c r="H162" i="1597"/>
  <c r="E162" i="1597"/>
  <c r="B162" i="1597"/>
  <c r="N161" i="1597"/>
  <c r="K161" i="1597"/>
  <c r="H161" i="1597"/>
  <c r="E161" i="1597"/>
  <c r="B161" i="1597"/>
  <c r="N160" i="1597"/>
  <c r="K160" i="1597"/>
  <c r="H160" i="1597"/>
  <c r="E160" i="1597"/>
  <c r="B160" i="1597"/>
  <c r="N159" i="1597"/>
  <c r="K159" i="1597"/>
  <c r="H159" i="1597"/>
  <c r="E159" i="1597"/>
  <c r="B159" i="1597"/>
  <c r="N158" i="1597"/>
  <c r="K158" i="1597"/>
  <c r="H158" i="1597"/>
  <c r="E158" i="1597"/>
  <c r="B158" i="1597"/>
  <c r="N157" i="1597"/>
  <c r="K157" i="1597"/>
  <c r="H157" i="1597"/>
  <c r="E157" i="1597"/>
  <c r="B157" i="1597"/>
  <c r="N156" i="1597"/>
  <c r="K156" i="1597"/>
  <c r="H156" i="1597"/>
  <c r="E156" i="1597"/>
  <c r="B156" i="1597"/>
  <c r="N155" i="1597"/>
  <c r="K155" i="1597"/>
  <c r="H155" i="1597"/>
  <c r="E155" i="1597"/>
  <c r="B155" i="1597"/>
  <c r="N153" i="1597"/>
  <c r="K153" i="1597"/>
  <c r="H153" i="1597"/>
  <c r="E153" i="1597"/>
  <c r="B153" i="1597"/>
  <c r="N152" i="1597"/>
  <c r="K152" i="1597"/>
  <c r="H152" i="1597"/>
  <c r="E152" i="1597"/>
  <c r="B152" i="1597"/>
  <c r="N151" i="1597"/>
  <c r="K151" i="1597"/>
  <c r="H151" i="1597"/>
  <c r="E151" i="1597"/>
  <c r="B151" i="1597"/>
  <c r="N150" i="1597"/>
  <c r="K150" i="1597"/>
  <c r="H150" i="1597"/>
  <c r="E150" i="1597"/>
  <c r="B150" i="1597"/>
  <c r="N149" i="1597"/>
  <c r="K149" i="1597"/>
  <c r="H149" i="1597"/>
  <c r="E149" i="1597"/>
  <c r="B149" i="1597"/>
  <c r="N148" i="1597"/>
  <c r="K148" i="1597"/>
  <c r="H148" i="1597"/>
  <c r="E148" i="1597"/>
  <c r="B148" i="1597"/>
  <c r="N147" i="1597"/>
  <c r="K147" i="1597"/>
  <c r="H147" i="1597"/>
  <c r="E147" i="1597"/>
  <c r="B147" i="1597"/>
  <c r="N146" i="1597"/>
  <c r="K146" i="1597"/>
  <c r="H146" i="1597"/>
  <c r="E146" i="1597"/>
  <c r="B146" i="1597"/>
  <c r="N145" i="1597"/>
  <c r="K145" i="1597"/>
  <c r="H145" i="1597"/>
  <c r="E145" i="1597"/>
  <c r="B145" i="1597"/>
  <c r="N144" i="1597"/>
  <c r="K144" i="1597"/>
  <c r="H144" i="1597"/>
  <c r="E144" i="1597"/>
  <c r="B144" i="1597"/>
  <c r="N143" i="1597"/>
  <c r="K143" i="1597"/>
  <c r="H143" i="1597"/>
  <c r="E143" i="1597"/>
  <c r="B143" i="1597"/>
  <c r="N142" i="1597"/>
  <c r="K142" i="1597"/>
  <c r="H142" i="1597"/>
  <c r="E142" i="1597"/>
  <c r="B142" i="1597"/>
  <c r="N141" i="1597"/>
  <c r="K141" i="1597"/>
  <c r="H141" i="1597"/>
  <c r="E141" i="1597"/>
  <c r="B141" i="1597"/>
  <c r="N140" i="1597"/>
  <c r="K140" i="1597"/>
  <c r="H140" i="1597"/>
  <c r="E140" i="1597"/>
  <c r="B140" i="1597"/>
  <c r="N139" i="1597"/>
  <c r="K139" i="1597"/>
  <c r="H139" i="1597"/>
  <c r="E139" i="1597"/>
  <c r="B139" i="1597"/>
  <c r="N138" i="1597"/>
  <c r="K138" i="1597"/>
  <c r="H138" i="1597"/>
  <c r="E138" i="1597"/>
  <c r="B138" i="1597"/>
  <c r="N137" i="1597"/>
  <c r="K137" i="1597"/>
  <c r="H137" i="1597"/>
  <c r="E137" i="1597"/>
  <c r="B137" i="1597"/>
  <c r="N136" i="1597"/>
  <c r="K136" i="1597"/>
  <c r="H136" i="1597"/>
  <c r="E136" i="1597"/>
  <c r="B136" i="1597"/>
  <c r="N135" i="1597"/>
  <c r="K135" i="1597"/>
  <c r="H135" i="1597"/>
  <c r="E135" i="1597"/>
  <c r="B135" i="1597"/>
  <c r="N134" i="1597"/>
  <c r="K134" i="1597"/>
  <c r="H134" i="1597"/>
  <c r="E134" i="1597"/>
  <c r="B134" i="1597"/>
  <c r="N133" i="1597"/>
  <c r="K133" i="1597"/>
  <c r="H133" i="1597"/>
  <c r="E133" i="1597"/>
  <c r="B133" i="1597"/>
  <c r="N132" i="1597"/>
  <c r="K132" i="1597"/>
  <c r="H132" i="1597"/>
  <c r="E132" i="1597"/>
  <c r="B132" i="1597"/>
  <c r="N131" i="1597"/>
  <c r="K131" i="1597"/>
  <c r="H131" i="1597"/>
  <c r="E131" i="1597"/>
  <c r="B131" i="1597"/>
  <c r="N130" i="1597"/>
  <c r="K130" i="1597"/>
  <c r="H130" i="1597"/>
  <c r="E130" i="1597"/>
  <c r="B130" i="1597"/>
  <c r="N129" i="1597"/>
  <c r="K129" i="1597"/>
  <c r="H129" i="1597"/>
  <c r="E129" i="1597"/>
  <c r="B129" i="1597"/>
  <c r="N128" i="1597"/>
  <c r="K128" i="1597"/>
  <c r="H128" i="1597"/>
  <c r="E128" i="1597"/>
  <c r="B128" i="1597"/>
  <c r="N127" i="1597"/>
  <c r="K127" i="1597"/>
  <c r="H127" i="1597"/>
  <c r="E127" i="1597"/>
  <c r="B127" i="1597"/>
  <c r="N126" i="1597"/>
  <c r="K126" i="1597"/>
  <c r="H126" i="1597"/>
  <c r="E126" i="1597"/>
  <c r="B126" i="1597"/>
  <c r="N125" i="1597"/>
  <c r="K125" i="1597"/>
  <c r="H125" i="1597"/>
  <c r="E125" i="1597"/>
  <c r="B125" i="1597"/>
  <c r="N124" i="1597"/>
  <c r="K124" i="1597"/>
  <c r="H124" i="1597"/>
  <c r="E124" i="1597"/>
  <c r="B124" i="1597"/>
  <c r="N123" i="1597"/>
  <c r="K123" i="1597"/>
  <c r="H123" i="1597"/>
  <c r="E123" i="1597"/>
  <c r="B123" i="1597"/>
  <c r="N122" i="1597"/>
  <c r="K122" i="1597"/>
  <c r="H122" i="1597"/>
  <c r="E122" i="1597"/>
  <c r="B122" i="1597"/>
  <c r="N121" i="1597"/>
  <c r="K121" i="1597"/>
  <c r="H121" i="1597"/>
  <c r="E121" i="1597"/>
  <c r="B121" i="1597"/>
  <c r="N120" i="1597"/>
  <c r="K120" i="1597"/>
  <c r="H120" i="1597"/>
  <c r="E120" i="1597"/>
  <c r="B120" i="1597"/>
  <c r="N119" i="1597"/>
  <c r="K119" i="1597"/>
  <c r="H119" i="1597"/>
  <c r="E119" i="1597"/>
  <c r="B119" i="1597"/>
  <c r="N118" i="1597"/>
  <c r="K118" i="1597"/>
  <c r="H118" i="1597"/>
  <c r="E118" i="1597"/>
  <c r="B118" i="1597"/>
  <c r="N117" i="1597"/>
  <c r="K117" i="1597"/>
  <c r="H117" i="1597"/>
  <c r="E117" i="1597"/>
  <c r="B117" i="1597"/>
  <c r="N116" i="1597"/>
  <c r="K116" i="1597"/>
  <c r="H116" i="1597"/>
  <c r="E116" i="1597"/>
  <c r="B116" i="1597"/>
  <c r="N115" i="1597"/>
  <c r="K115" i="1597"/>
  <c r="H115" i="1597"/>
  <c r="E115" i="1597"/>
  <c r="B115" i="1597"/>
  <c r="N114" i="1597"/>
  <c r="K114" i="1597"/>
  <c r="H114" i="1597"/>
  <c r="E114" i="1597"/>
  <c r="B114" i="1597"/>
  <c r="N113" i="1597"/>
  <c r="K113" i="1597"/>
  <c r="H113" i="1597"/>
  <c r="E113" i="1597"/>
  <c r="B113" i="1597"/>
  <c r="N112" i="1597"/>
  <c r="K112" i="1597"/>
  <c r="H112" i="1597"/>
  <c r="E112" i="1597"/>
  <c r="B112" i="1597"/>
  <c r="N111" i="1597"/>
  <c r="K111" i="1597"/>
  <c r="H111" i="1597"/>
  <c r="E111" i="1597"/>
  <c r="B111" i="1597"/>
  <c r="N110" i="1597"/>
  <c r="K110" i="1597"/>
  <c r="H110" i="1597"/>
  <c r="E110" i="1597"/>
  <c r="B110" i="1597"/>
  <c r="N109" i="1597"/>
  <c r="K109" i="1597"/>
  <c r="H109" i="1597"/>
  <c r="E109" i="1597"/>
  <c r="B109" i="1597"/>
  <c r="N108" i="1597"/>
  <c r="K108" i="1597"/>
  <c r="H108" i="1597"/>
  <c r="E108" i="1597"/>
  <c r="B108" i="1597"/>
  <c r="N107" i="1597"/>
  <c r="K107" i="1597"/>
  <c r="H107" i="1597"/>
  <c r="E107" i="1597"/>
  <c r="B107" i="1597"/>
  <c r="N106" i="1597"/>
  <c r="K106" i="1597"/>
  <c r="H106" i="1597"/>
  <c r="E106" i="1597"/>
  <c r="B106" i="1597"/>
  <c r="N105" i="1597"/>
  <c r="K105" i="1597"/>
  <c r="H105" i="1597"/>
  <c r="E105" i="1597"/>
  <c r="B105" i="1597"/>
  <c r="N104" i="1597"/>
  <c r="K104" i="1597"/>
  <c r="H104" i="1597"/>
  <c r="E104" i="1597"/>
  <c r="B104" i="1597"/>
  <c r="N102" i="1597"/>
  <c r="K102" i="1597"/>
  <c r="H102" i="1597"/>
  <c r="D102" i="1597"/>
  <c r="E102" i="1597" s="1"/>
  <c r="A102" i="1597"/>
  <c r="B102" i="1597" s="1"/>
  <c r="N101" i="1597"/>
  <c r="K101" i="1597"/>
  <c r="H101" i="1597"/>
  <c r="D101" i="1597"/>
  <c r="E101" i="1597" s="1"/>
  <c r="A101" i="1597"/>
  <c r="B101" i="1597" s="1"/>
  <c r="N100" i="1597"/>
  <c r="K100" i="1597"/>
  <c r="H100" i="1597"/>
  <c r="D100" i="1597"/>
  <c r="E100" i="1597" s="1"/>
  <c r="A100" i="1597"/>
  <c r="B100" i="1597" s="1"/>
  <c r="N99" i="1597"/>
  <c r="K99" i="1597"/>
  <c r="H99" i="1597"/>
  <c r="D99" i="1597"/>
  <c r="E99" i="1597" s="1"/>
  <c r="A99" i="1597"/>
  <c r="B99" i="1597" s="1"/>
  <c r="N98" i="1597"/>
  <c r="K98" i="1597"/>
  <c r="H98" i="1597"/>
  <c r="D98" i="1597"/>
  <c r="E98" i="1597" s="1"/>
  <c r="A98" i="1597"/>
  <c r="B98" i="1597" s="1"/>
  <c r="N97" i="1597"/>
  <c r="K97" i="1597"/>
  <c r="H97" i="1597"/>
  <c r="D97" i="1597"/>
  <c r="E97" i="1597" s="1"/>
  <c r="A97" i="1597"/>
  <c r="B97" i="1597" s="1"/>
  <c r="N96" i="1597"/>
  <c r="K96" i="1597"/>
  <c r="H96" i="1597"/>
  <c r="D96" i="1597"/>
  <c r="E96" i="1597" s="1"/>
  <c r="A96" i="1597"/>
  <c r="B96" i="1597" s="1"/>
  <c r="N95" i="1597"/>
  <c r="K95" i="1597"/>
  <c r="H95" i="1597"/>
  <c r="D95" i="1597"/>
  <c r="E95" i="1597" s="1"/>
  <c r="A95" i="1597"/>
  <c r="B95" i="1597" s="1"/>
  <c r="N94" i="1597"/>
  <c r="K94" i="1597"/>
  <c r="H94" i="1597"/>
  <c r="D94" i="1597"/>
  <c r="E94" i="1597" s="1"/>
  <c r="A94" i="1597"/>
  <c r="B94" i="1597" s="1"/>
  <c r="N93" i="1597"/>
  <c r="K93" i="1597"/>
  <c r="H93" i="1597"/>
  <c r="D93" i="1597"/>
  <c r="E93" i="1597" s="1"/>
  <c r="A93" i="1597"/>
  <c r="B93" i="1597" s="1"/>
  <c r="N92" i="1597"/>
  <c r="K92" i="1597"/>
  <c r="H92" i="1597"/>
  <c r="D92" i="1597"/>
  <c r="E92" i="1597" s="1"/>
  <c r="A92" i="1597"/>
  <c r="B92" i="1597" s="1"/>
  <c r="N91" i="1597"/>
  <c r="K91" i="1597"/>
  <c r="H91" i="1597"/>
  <c r="D91" i="1597"/>
  <c r="E91" i="1597" s="1"/>
  <c r="A91" i="1597"/>
  <c r="B91" i="1597" s="1"/>
  <c r="N90" i="1597"/>
  <c r="K90" i="1597"/>
  <c r="H90" i="1597"/>
  <c r="D90" i="1597"/>
  <c r="E90" i="1597" s="1"/>
  <c r="A90" i="1597"/>
  <c r="B90" i="1597" s="1"/>
  <c r="N89" i="1597"/>
  <c r="K89" i="1597"/>
  <c r="H89" i="1597"/>
  <c r="D89" i="1597"/>
  <c r="E89" i="1597" s="1"/>
  <c r="A89" i="1597"/>
  <c r="B89" i="1597" s="1"/>
  <c r="N88" i="1597"/>
  <c r="K88" i="1597"/>
  <c r="H88" i="1597"/>
  <c r="D88" i="1597"/>
  <c r="E88" i="1597" s="1"/>
  <c r="A88" i="1597"/>
  <c r="B88" i="1597" s="1"/>
  <c r="N87" i="1597"/>
  <c r="K87" i="1597"/>
  <c r="H87" i="1597"/>
  <c r="D87" i="1597"/>
  <c r="E87" i="1597" s="1"/>
  <c r="A87" i="1597"/>
  <c r="B87" i="1597" s="1"/>
  <c r="N86" i="1597"/>
  <c r="K86" i="1597"/>
  <c r="H86" i="1597"/>
  <c r="D86" i="1597"/>
  <c r="E86" i="1597" s="1"/>
  <c r="A86" i="1597"/>
  <c r="B86" i="1597" s="1"/>
  <c r="N85" i="1597"/>
  <c r="K85" i="1597"/>
  <c r="H85" i="1597"/>
  <c r="D85" i="1597"/>
  <c r="E85" i="1597" s="1"/>
  <c r="A85" i="1597"/>
  <c r="B85" i="1597" s="1"/>
  <c r="N84" i="1597"/>
  <c r="K84" i="1597"/>
  <c r="H84" i="1597"/>
  <c r="D84" i="1597"/>
  <c r="E84" i="1597" s="1"/>
  <c r="A84" i="1597"/>
  <c r="B84" i="1597" s="1"/>
  <c r="N83" i="1597"/>
  <c r="K83" i="1597"/>
  <c r="H83" i="1597"/>
  <c r="D83" i="1597"/>
  <c r="E83" i="1597" s="1"/>
  <c r="A83" i="1597"/>
  <c r="B83" i="1597" s="1"/>
  <c r="N82" i="1597"/>
  <c r="K82" i="1597"/>
  <c r="H82" i="1597"/>
  <c r="D82" i="1597"/>
  <c r="E82" i="1597" s="1"/>
  <c r="A82" i="1597"/>
  <c r="B82" i="1597" s="1"/>
  <c r="N81" i="1597"/>
  <c r="K81" i="1597"/>
  <c r="H81" i="1597"/>
  <c r="D81" i="1597"/>
  <c r="E81" i="1597" s="1"/>
  <c r="A81" i="1597"/>
  <c r="B81" i="1597" s="1"/>
  <c r="N80" i="1597"/>
  <c r="K80" i="1597"/>
  <c r="H80" i="1597"/>
  <c r="D80" i="1597"/>
  <c r="E80" i="1597" s="1"/>
  <c r="A80" i="1597"/>
  <c r="B80" i="1597" s="1"/>
  <c r="N79" i="1597"/>
  <c r="K79" i="1597"/>
  <c r="H79" i="1597"/>
  <c r="D79" i="1597"/>
  <c r="E79" i="1597" s="1"/>
  <c r="A79" i="1597"/>
  <c r="B79" i="1597" s="1"/>
  <c r="N78" i="1597"/>
  <c r="K78" i="1597"/>
  <c r="H78" i="1597"/>
  <c r="D78" i="1597"/>
  <c r="E78" i="1597" s="1"/>
  <c r="A78" i="1597"/>
  <c r="B78" i="1597" s="1"/>
  <c r="N77" i="1597"/>
  <c r="K77" i="1597"/>
  <c r="H77" i="1597"/>
  <c r="D77" i="1597"/>
  <c r="E77" i="1597" s="1"/>
  <c r="A77" i="1597"/>
  <c r="B77" i="1597" s="1"/>
  <c r="N76" i="1597"/>
  <c r="K76" i="1597"/>
  <c r="H76" i="1597"/>
  <c r="D76" i="1597"/>
  <c r="E76" i="1597" s="1"/>
  <c r="A76" i="1597"/>
  <c r="B76" i="1597" s="1"/>
  <c r="N75" i="1597"/>
  <c r="K75" i="1597"/>
  <c r="H75" i="1597"/>
  <c r="D75" i="1597"/>
  <c r="E75" i="1597" s="1"/>
  <c r="A75" i="1597"/>
  <c r="B75" i="1597" s="1"/>
  <c r="N74" i="1597"/>
  <c r="K74" i="1597"/>
  <c r="H74" i="1597"/>
  <c r="D74" i="1597"/>
  <c r="E74" i="1597" s="1"/>
  <c r="A74" i="1597"/>
  <c r="B74" i="1597" s="1"/>
  <c r="N73" i="1597"/>
  <c r="K73" i="1597"/>
  <c r="H73" i="1597"/>
  <c r="D73" i="1597"/>
  <c r="E73" i="1597" s="1"/>
  <c r="A73" i="1597"/>
  <c r="B73" i="1597" s="1"/>
  <c r="N72" i="1597"/>
  <c r="K72" i="1597"/>
  <c r="H72" i="1597"/>
  <c r="D72" i="1597"/>
  <c r="E72" i="1597" s="1"/>
  <c r="A72" i="1597"/>
  <c r="B72" i="1597" s="1"/>
  <c r="N71" i="1597"/>
  <c r="K71" i="1597"/>
  <c r="H71" i="1597"/>
  <c r="D71" i="1597"/>
  <c r="E71" i="1597" s="1"/>
  <c r="A71" i="1597"/>
  <c r="B71" i="1597" s="1"/>
  <c r="N70" i="1597"/>
  <c r="K70" i="1597"/>
  <c r="H70" i="1597"/>
  <c r="D70" i="1597"/>
  <c r="E70" i="1597" s="1"/>
  <c r="A70" i="1597"/>
  <c r="B70" i="1597" s="1"/>
  <c r="N69" i="1597"/>
  <c r="K69" i="1597"/>
  <c r="H69" i="1597"/>
  <c r="D69" i="1597"/>
  <c r="E69" i="1597" s="1"/>
  <c r="A69" i="1597"/>
  <c r="B69" i="1597" s="1"/>
  <c r="N68" i="1597"/>
  <c r="K68" i="1597"/>
  <c r="H68" i="1597"/>
  <c r="D68" i="1597"/>
  <c r="E68" i="1597" s="1"/>
  <c r="A68" i="1597"/>
  <c r="B68" i="1597" s="1"/>
  <c r="N67" i="1597"/>
  <c r="K67" i="1597"/>
  <c r="H67" i="1597"/>
  <c r="D67" i="1597"/>
  <c r="E67" i="1597" s="1"/>
  <c r="A67" i="1597"/>
  <c r="B67" i="1597" s="1"/>
  <c r="N66" i="1597"/>
  <c r="K66" i="1597"/>
  <c r="H66" i="1597"/>
  <c r="D66" i="1597"/>
  <c r="E66" i="1597" s="1"/>
  <c r="A66" i="1597"/>
  <c r="B66" i="1597" s="1"/>
  <c r="N65" i="1597"/>
  <c r="K65" i="1597"/>
  <c r="H65" i="1597"/>
  <c r="D65" i="1597"/>
  <c r="E65" i="1597" s="1"/>
  <c r="A65" i="1597"/>
  <c r="B65" i="1597" s="1"/>
  <c r="N64" i="1597"/>
  <c r="K64" i="1597"/>
  <c r="H64" i="1597"/>
  <c r="D64" i="1597"/>
  <c r="E64" i="1597" s="1"/>
  <c r="A64" i="1597"/>
  <c r="B64" i="1597" s="1"/>
  <c r="N63" i="1597"/>
  <c r="K63" i="1597"/>
  <c r="H63" i="1597"/>
  <c r="D63" i="1597"/>
  <c r="E63" i="1597" s="1"/>
  <c r="A63" i="1597"/>
  <c r="B63" i="1597" s="1"/>
  <c r="N62" i="1597"/>
  <c r="K62" i="1597"/>
  <c r="H62" i="1597"/>
  <c r="D62" i="1597"/>
  <c r="E62" i="1597" s="1"/>
  <c r="A62" i="1597"/>
  <c r="B62" i="1597" s="1"/>
  <c r="N61" i="1597"/>
  <c r="K61" i="1597"/>
  <c r="H61" i="1597"/>
  <c r="D61" i="1597"/>
  <c r="E61" i="1597" s="1"/>
  <c r="A61" i="1597"/>
  <c r="B61" i="1597" s="1"/>
  <c r="N60" i="1597"/>
  <c r="K60" i="1597"/>
  <c r="H60" i="1597"/>
  <c r="D60" i="1597"/>
  <c r="E60" i="1597" s="1"/>
  <c r="A60" i="1597"/>
  <c r="B60" i="1597" s="1"/>
  <c r="N59" i="1597"/>
  <c r="K59" i="1597"/>
  <c r="H59" i="1597"/>
  <c r="D59" i="1597"/>
  <c r="E59" i="1597" s="1"/>
  <c r="A59" i="1597"/>
  <c r="B59" i="1597" s="1"/>
  <c r="N58" i="1597"/>
  <c r="K58" i="1597"/>
  <c r="H58" i="1597"/>
  <c r="D58" i="1597"/>
  <c r="E58" i="1597" s="1"/>
  <c r="A58" i="1597"/>
  <c r="B58" i="1597" s="1"/>
  <c r="N57" i="1597"/>
  <c r="K57" i="1597"/>
  <c r="H57" i="1597"/>
  <c r="D57" i="1597"/>
  <c r="E57" i="1597" s="1"/>
  <c r="A57" i="1597"/>
  <c r="B57" i="1597" s="1"/>
  <c r="N56" i="1597"/>
  <c r="K56" i="1597"/>
  <c r="H56" i="1597"/>
  <c r="D56" i="1597"/>
  <c r="E56" i="1597" s="1"/>
  <c r="A56" i="1597"/>
  <c r="B56" i="1597" s="1"/>
  <c r="N55" i="1597"/>
  <c r="K55" i="1597"/>
  <c r="H55" i="1597"/>
  <c r="D55" i="1597"/>
  <c r="E55" i="1597" s="1"/>
  <c r="A55" i="1597"/>
  <c r="B55" i="1597" s="1"/>
  <c r="N54" i="1597"/>
  <c r="K54" i="1597"/>
  <c r="H54" i="1597"/>
  <c r="D54" i="1597"/>
  <c r="E54" i="1597" s="1"/>
  <c r="A54" i="1597"/>
  <c r="B54" i="1597" s="1"/>
  <c r="N53" i="1597"/>
  <c r="K53" i="1597"/>
  <c r="G53" i="1597"/>
  <c r="H53" i="1597" s="1"/>
  <c r="D53" i="1597"/>
  <c r="E53" i="1597" s="1"/>
  <c r="A53" i="1597"/>
  <c r="B53" i="1597" s="1"/>
  <c r="M51" i="1597"/>
  <c r="N51" i="1597" s="1"/>
  <c r="J51" i="1597"/>
  <c r="K51" i="1597" s="1"/>
  <c r="G51" i="1597"/>
  <c r="H51" i="1597" s="1"/>
  <c r="D51" i="1597"/>
  <c r="E51" i="1597" s="1"/>
  <c r="A51" i="1597"/>
  <c r="B51" i="1597" s="1"/>
  <c r="M50" i="1597"/>
  <c r="N50" i="1597" s="1"/>
  <c r="J50" i="1597"/>
  <c r="K50" i="1597" s="1"/>
  <c r="G50" i="1597"/>
  <c r="H50" i="1597" s="1"/>
  <c r="D50" i="1597"/>
  <c r="E50" i="1597" s="1"/>
  <c r="A50" i="1597"/>
  <c r="B50" i="1597" s="1"/>
  <c r="M49" i="1597"/>
  <c r="N49" i="1597" s="1"/>
  <c r="J49" i="1597"/>
  <c r="K49" i="1597" s="1"/>
  <c r="G49" i="1597"/>
  <c r="H49" i="1597" s="1"/>
  <c r="D49" i="1597"/>
  <c r="E49" i="1597" s="1"/>
  <c r="A49" i="1597"/>
  <c r="B49" i="1597" s="1"/>
  <c r="M48" i="1597"/>
  <c r="N48" i="1597" s="1"/>
  <c r="J48" i="1597"/>
  <c r="K48" i="1597" s="1"/>
  <c r="G48" i="1597"/>
  <c r="H48" i="1597" s="1"/>
  <c r="D48" i="1597"/>
  <c r="E48" i="1597" s="1"/>
  <c r="A48" i="1597"/>
  <c r="B48" i="1597" s="1"/>
  <c r="M47" i="1597"/>
  <c r="N47" i="1597" s="1"/>
  <c r="J47" i="1597"/>
  <c r="K47" i="1597" s="1"/>
  <c r="G47" i="1597"/>
  <c r="H47" i="1597" s="1"/>
  <c r="D47" i="1597"/>
  <c r="E47" i="1597" s="1"/>
  <c r="A47" i="1597"/>
  <c r="B47" i="1597" s="1"/>
  <c r="M46" i="1597"/>
  <c r="N46" i="1597" s="1"/>
  <c r="J46" i="1597"/>
  <c r="K46" i="1597" s="1"/>
  <c r="G46" i="1597"/>
  <c r="H46" i="1597" s="1"/>
  <c r="D46" i="1597"/>
  <c r="E46" i="1597" s="1"/>
  <c r="A46" i="1597"/>
  <c r="B46" i="1597" s="1"/>
  <c r="M45" i="1597"/>
  <c r="N45" i="1597" s="1"/>
  <c r="J45" i="1597"/>
  <c r="K45" i="1597" s="1"/>
  <c r="G45" i="1597"/>
  <c r="H45" i="1597" s="1"/>
  <c r="D45" i="1597"/>
  <c r="E45" i="1597" s="1"/>
  <c r="A45" i="1597"/>
  <c r="B45" i="1597" s="1"/>
  <c r="M44" i="1597"/>
  <c r="N44" i="1597" s="1"/>
  <c r="J44" i="1597"/>
  <c r="K44" i="1597" s="1"/>
  <c r="G44" i="1597"/>
  <c r="H44" i="1597" s="1"/>
  <c r="D44" i="1597"/>
  <c r="E44" i="1597" s="1"/>
  <c r="A44" i="1597"/>
  <c r="B44" i="1597" s="1"/>
  <c r="M43" i="1597"/>
  <c r="N43" i="1597" s="1"/>
  <c r="J43" i="1597"/>
  <c r="K43" i="1597" s="1"/>
  <c r="G43" i="1597"/>
  <c r="H43" i="1597" s="1"/>
  <c r="D43" i="1597"/>
  <c r="E43" i="1597" s="1"/>
  <c r="A43" i="1597"/>
  <c r="B43" i="1597" s="1"/>
  <c r="M42" i="1597"/>
  <c r="N42" i="1597" s="1"/>
  <c r="J42" i="1597"/>
  <c r="K42" i="1597" s="1"/>
  <c r="G42" i="1597"/>
  <c r="H42" i="1597" s="1"/>
  <c r="D42" i="1597"/>
  <c r="E42" i="1597" s="1"/>
  <c r="A42" i="1597"/>
  <c r="B42" i="1597" s="1"/>
  <c r="M41" i="1597"/>
  <c r="N41" i="1597" s="1"/>
  <c r="J41" i="1597"/>
  <c r="K41" i="1597" s="1"/>
  <c r="G41" i="1597"/>
  <c r="H41" i="1597" s="1"/>
  <c r="D41" i="1597"/>
  <c r="E41" i="1597" s="1"/>
  <c r="A41" i="1597"/>
  <c r="B41" i="1597" s="1"/>
  <c r="M40" i="1597"/>
  <c r="N40" i="1597" s="1"/>
  <c r="J40" i="1597"/>
  <c r="K40" i="1597" s="1"/>
  <c r="G40" i="1597"/>
  <c r="H40" i="1597" s="1"/>
  <c r="D40" i="1597"/>
  <c r="E40" i="1597" s="1"/>
  <c r="A40" i="1597"/>
  <c r="B40" i="1597" s="1"/>
  <c r="M39" i="1597"/>
  <c r="N39" i="1597" s="1"/>
  <c r="J39" i="1597"/>
  <c r="K39" i="1597" s="1"/>
  <c r="G39" i="1597"/>
  <c r="H39" i="1597" s="1"/>
  <c r="D39" i="1597"/>
  <c r="E39" i="1597" s="1"/>
  <c r="A39" i="1597"/>
  <c r="B39" i="1597" s="1"/>
  <c r="M38" i="1597"/>
  <c r="N38" i="1597" s="1"/>
  <c r="J38" i="1597"/>
  <c r="K38" i="1597" s="1"/>
  <c r="G38" i="1597"/>
  <c r="H38" i="1597" s="1"/>
  <c r="D38" i="1597"/>
  <c r="E38" i="1597" s="1"/>
  <c r="A38" i="1597"/>
  <c r="B38" i="1597" s="1"/>
  <c r="M37" i="1597"/>
  <c r="N37" i="1597" s="1"/>
  <c r="J37" i="1597"/>
  <c r="K37" i="1597" s="1"/>
  <c r="G37" i="1597"/>
  <c r="H37" i="1597" s="1"/>
  <c r="D37" i="1597"/>
  <c r="E37" i="1597" s="1"/>
  <c r="A37" i="1597"/>
  <c r="B37" i="1597" s="1"/>
  <c r="M36" i="1597"/>
  <c r="N36" i="1597" s="1"/>
  <c r="J36" i="1597"/>
  <c r="K36" i="1597" s="1"/>
  <c r="G36" i="1597"/>
  <c r="H36" i="1597" s="1"/>
  <c r="D36" i="1597"/>
  <c r="E36" i="1597" s="1"/>
  <c r="A36" i="1597"/>
  <c r="B36" i="1597" s="1"/>
  <c r="M35" i="1597"/>
  <c r="N35" i="1597" s="1"/>
  <c r="J35" i="1597"/>
  <c r="K35" i="1597" s="1"/>
  <c r="G35" i="1597"/>
  <c r="H35" i="1597" s="1"/>
  <c r="D35" i="1597"/>
  <c r="E35" i="1597" s="1"/>
  <c r="A35" i="1597"/>
  <c r="B35" i="1597" s="1"/>
  <c r="M34" i="1597"/>
  <c r="N34" i="1597" s="1"/>
  <c r="J34" i="1597"/>
  <c r="K34" i="1597" s="1"/>
  <c r="G34" i="1597"/>
  <c r="H34" i="1597" s="1"/>
  <c r="D34" i="1597"/>
  <c r="E34" i="1597" s="1"/>
  <c r="A34" i="1597"/>
  <c r="B34" i="1597" s="1"/>
  <c r="M33" i="1597"/>
  <c r="N33" i="1597" s="1"/>
  <c r="J33" i="1597"/>
  <c r="K33" i="1597" s="1"/>
  <c r="G33" i="1597"/>
  <c r="H33" i="1597" s="1"/>
  <c r="D33" i="1597"/>
  <c r="E33" i="1597" s="1"/>
  <c r="A33" i="1597"/>
  <c r="B33" i="1597" s="1"/>
  <c r="M32" i="1597"/>
  <c r="N32" i="1597" s="1"/>
  <c r="J32" i="1597"/>
  <c r="K32" i="1597" s="1"/>
  <c r="G32" i="1597"/>
  <c r="H32" i="1597" s="1"/>
  <c r="D32" i="1597"/>
  <c r="E32" i="1597" s="1"/>
  <c r="A32" i="1597"/>
  <c r="B32" i="1597" s="1"/>
  <c r="M31" i="1597"/>
  <c r="N31" i="1597" s="1"/>
  <c r="J31" i="1597"/>
  <c r="K31" i="1597" s="1"/>
  <c r="G31" i="1597"/>
  <c r="H31" i="1597" s="1"/>
  <c r="D31" i="1597"/>
  <c r="E31" i="1597" s="1"/>
  <c r="A31" i="1597"/>
  <c r="B31" i="1597" s="1"/>
  <c r="M30" i="1597"/>
  <c r="N30" i="1597" s="1"/>
  <c r="J30" i="1597"/>
  <c r="K30" i="1597" s="1"/>
  <c r="G30" i="1597"/>
  <c r="H30" i="1597" s="1"/>
  <c r="D30" i="1597"/>
  <c r="E30" i="1597" s="1"/>
  <c r="A30" i="1597"/>
  <c r="B30" i="1597" s="1"/>
  <c r="M29" i="1597"/>
  <c r="N29" i="1597" s="1"/>
  <c r="J29" i="1597"/>
  <c r="K29" i="1597" s="1"/>
  <c r="G29" i="1597"/>
  <c r="H29" i="1597" s="1"/>
  <c r="D29" i="1597"/>
  <c r="E29" i="1597" s="1"/>
  <c r="A29" i="1597"/>
  <c r="B29" i="1597" s="1"/>
  <c r="M28" i="1597"/>
  <c r="N28" i="1597" s="1"/>
  <c r="J28" i="1597"/>
  <c r="K28" i="1597" s="1"/>
  <c r="G28" i="1597"/>
  <c r="H28" i="1597" s="1"/>
  <c r="D28" i="1597"/>
  <c r="E28" i="1597" s="1"/>
  <c r="A28" i="1597"/>
  <c r="B28" i="1597" s="1"/>
  <c r="M27" i="1597"/>
  <c r="N27" i="1597" s="1"/>
  <c r="J27" i="1597"/>
  <c r="K27" i="1597" s="1"/>
  <c r="G27" i="1597"/>
  <c r="H27" i="1597" s="1"/>
  <c r="D27" i="1597"/>
  <c r="E27" i="1597" s="1"/>
  <c r="A27" i="1597"/>
  <c r="B27" i="1597" s="1"/>
  <c r="M26" i="1597"/>
  <c r="N26" i="1597" s="1"/>
  <c r="J26" i="1597"/>
  <c r="K26" i="1597" s="1"/>
  <c r="G26" i="1597"/>
  <c r="H26" i="1597" s="1"/>
  <c r="D26" i="1597"/>
  <c r="E26" i="1597" s="1"/>
  <c r="A26" i="1597"/>
  <c r="B26" i="1597" s="1"/>
  <c r="M25" i="1597"/>
  <c r="N25" i="1597" s="1"/>
  <c r="J25" i="1597"/>
  <c r="K25" i="1597" s="1"/>
  <c r="G25" i="1597"/>
  <c r="H25" i="1597" s="1"/>
  <c r="D25" i="1597"/>
  <c r="E25" i="1597" s="1"/>
  <c r="A25" i="1597"/>
  <c r="B25" i="1597" s="1"/>
  <c r="M24" i="1597"/>
  <c r="N24" i="1597" s="1"/>
  <c r="J24" i="1597"/>
  <c r="K24" i="1597" s="1"/>
  <c r="G24" i="1597"/>
  <c r="H24" i="1597" s="1"/>
  <c r="D24" i="1597"/>
  <c r="E24" i="1597" s="1"/>
  <c r="A24" i="1597"/>
  <c r="B24" i="1597" s="1"/>
  <c r="M23" i="1597"/>
  <c r="N23" i="1597" s="1"/>
  <c r="J23" i="1597"/>
  <c r="K23" i="1597" s="1"/>
  <c r="G23" i="1597"/>
  <c r="H23" i="1597" s="1"/>
  <c r="D23" i="1597"/>
  <c r="E23" i="1597" s="1"/>
  <c r="A23" i="1597"/>
  <c r="B23" i="1597" s="1"/>
  <c r="M22" i="1597"/>
  <c r="N22" i="1597" s="1"/>
  <c r="J22" i="1597"/>
  <c r="K22" i="1597" s="1"/>
  <c r="G22" i="1597"/>
  <c r="H22" i="1597" s="1"/>
  <c r="D22" i="1597"/>
  <c r="E22" i="1597" s="1"/>
  <c r="A22" i="1597"/>
  <c r="B22" i="1597" s="1"/>
  <c r="M21" i="1597"/>
  <c r="N21" i="1597" s="1"/>
  <c r="J21" i="1597"/>
  <c r="K21" i="1597" s="1"/>
  <c r="G21" i="1597"/>
  <c r="H21" i="1597" s="1"/>
  <c r="D21" i="1597"/>
  <c r="E21" i="1597" s="1"/>
  <c r="A21" i="1597"/>
  <c r="B21" i="1597" s="1"/>
  <c r="M20" i="1597"/>
  <c r="N20" i="1597" s="1"/>
  <c r="J20" i="1597"/>
  <c r="K20" i="1597" s="1"/>
  <c r="G20" i="1597"/>
  <c r="H20" i="1597" s="1"/>
  <c r="D20" i="1597"/>
  <c r="E20" i="1597" s="1"/>
  <c r="A20" i="1597"/>
  <c r="B20" i="1597" s="1"/>
  <c r="M19" i="1597"/>
  <c r="N19" i="1597" s="1"/>
  <c r="J19" i="1597"/>
  <c r="K19" i="1597" s="1"/>
  <c r="G19" i="1597"/>
  <c r="H19" i="1597" s="1"/>
  <c r="D19" i="1597"/>
  <c r="E19" i="1597" s="1"/>
  <c r="A19" i="1597"/>
  <c r="B19" i="1597" s="1"/>
  <c r="M18" i="1597"/>
  <c r="N18" i="1597" s="1"/>
  <c r="J18" i="1597"/>
  <c r="K18" i="1597" s="1"/>
  <c r="G18" i="1597"/>
  <c r="H18" i="1597" s="1"/>
  <c r="D18" i="1597"/>
  <c r="E18" i="1597" s="1"/>
  <c r="A18" i="1597"/>
  <c r="B18" i="1597" s="1"/>
  <c r="M17" i="1597"/>
  <c r="N17" i="1597" s="1"/>
  <c r="J17" i="1597"/>
  <c r="K17" i="1597" s="1"/>
  <c r="G17" i="1597"/>
  <c r="H17" i="1597" s="1"/>
  <c r="D17" i="1597"/>
  <c r="E17" i="1597" s="1"/>
  <c r="A17" i="1597"/>
  <c r="B17" i="1597" s="1"/>
  <c r="M16" i="1597"/>
  <c r="N16" i="1597" s="1"/>
  <c r="J16" i="1597"/>
  <c r="K16" i="1597" s="1"/>
  <c r="G16" i="1597"/>
  <c r="H16" i="1597" s="1"/>
  <c r="D16" i="1597"/>
  <c r="E16" i="1597" s="1"/>
  <c r="A16" i="1597"/>
  <c r="B16" i="1597" s="1"/>
  <c r="M15" i="1597"/>
  <c r="N15" i="1597" s="1"/>
  <c r="J15" i="1597"/>
  <c r="K15" i="1597" s="1"/>
  <c r="G15" i="1597"/>
  <c r="H15" i="1597" s="1"/>
  <c r="D15" i="1597"/>
  <c r="E15" i="1597" s="1"/>
  <c r="A15" i="1597"/>
  <c r="B15" i="1597" s="1"/>
  <c r="M14" i="1597"/>
  <c r="N14" i="1597" s="1"/>
  <c r="J14" i="1597"/>
  <c r="K14" i="1597" s="1"/>
  <c r="G14" i="1597"/>
  <c r="H14" i="1597" s="1"/>
  <c r="D14" i="1597"/>
  <c r="E14" i="1597" s="1"/>
  <c r="A14" i="1597"/>
  <c r="B14" i="1597" s="1"/>
  <c r="M13" i="1597"/>
  <c r="N13" i="1597" s="1"/>
  <c r="J13" i="1597"/>
  <c r="K13" i="1597" s="1"/>
  <c r="G13" i="1597"/>
  <c r="H13" i="1597" s="1"/>
  <c r="D13" i="1597"/>
  <c r="E13" i="1597" s="1"/>
  <c r="A13" i="1597"/>
  <c r="B13" i="1597" s="1"/>
  <c r="M12" i="1597"/>
  <c r="N12" i="1597" s="1"/>
  <c r="J12" i="1597"/>
  <c r="K12" i="1597" s="1"/>
  <c r="G12" i="1597"/>
  <c r="H12" i="1597" s="1"/>
  <c r="D12" i="1597"/>
  <c r="E12" i="1597" s="1"/>
  <c r="A12" i="1597"/>
  <c r="B12" i="1597" s="1"/>
  <c r="M11" i="1597"/>
  <c r="N11" i="1597" s="1"/>
  <c r="J11" i="1597"/>
  <c r="K11" i="1597" s="1"/>
  <c r="G11" i="1597"/>
  <c r="H11" i="1597" s="1"/>
  <c r="D11" i="1597"/>
  <c r="E11" i="1597" s="1"/>
  <c r="A11" i="1597"/>
  <c r="B11" i="1597" s="1"/>
  <c r="M10" i="1597"/>
  <c r="N10" i="1597" s="1"/>
  <c r="J10" i="1597"/>
  <c r="K10" i="1597" s="1"/>
  <c r="G10" i="1597"/>
  <c r="H10" i="1597" s="1"/>
  <c r="D10" i="1597"/>
  <c r="E10" i="1597" s="1"/>
  <c r="A10" i="1597"/>
  <c r="B10" i="1597" s="1"/>
  <c r="M9" i="1597"/>
  <c r="N9" i="1597" s="1"/>
  <c r="J9" i="1597"/>
  <c r="K9" i="1597" s="1"/>
  <c r="G9" i="1597"/>
  <c r="H9" i="1597" s="1"/>
  <c r="D9" i="1597"/>
  <c r="E9" i="1597" s="1"/>
  <c r="A9" i="1597"/>
  <c r="B9" i="1597" s="1"/>
  <c r="M8" i="1597"/>
  <c r="N8" i="1597" s="1"/>
  <c r="J8" i="1597"/>
  <c r="K8" i="1597" s="1"/>
  <c r="G8" i="1597"/>
  <c r="H8" i="1597" s="1"/>
  <c r="D8" i="1597"/>
  <c r="E8" i="1597" s="1"/>
  <c r="A8" i="1597"/>
  <c r="B8" i="1597" s="1"/>
  <c r="M7" i="1597"/>
  <c r="N7" i="1597" s="1"/>
  <c r="J7" i="1597"/>
  <c r="K7" i="1597" s="1"/>
  <c r="G7" i="1597"/>
  <c r="H7" i="1597" s="1"/>
  <c r="D7" i="1597"/>
  <c r="E7" i="1597" s="1"/>
  <c r="A7" i="1597"/>
  <c r="B7" i="1597" s="1"/>
  <c r="M6" i="1597"/>
  <c r="N6" i="1597" s="1"/>
  <c r="J6" i="1597"/>
  <c r="K6" i="1597" s="1"/>
  <c r="G6" i="1597"/>
  <c r="H6" i="1597" s="1"/>
  <c r="D6" i="1597"/>
  <c r="E6" i="1597" s="1"/>
  <c r="A6" i="1597"/>
  <c r="B6" i="1597" s="1"/>
  <c r="M5" i="1597"/>
  <c r="N5" i="1597" s="1"/>
  <c r="J5" i="1597"/>
  <c r="K5" i="1597" s="1"/>
  <c r="G5" i="1597"/>
  <c r="H5" i="1597" s="1"/>
  <c r="D5" i="1597"/>
  <c r="E5" i="1597" s="1"/>
  <c r="A5" i="1597"/>
  <c r="B5" i="1597" s="1"/>
  <c r="M4" i="1597"/>
  <c r="N4" i="1597" s="1"/>
  <c r="J4" i="1597"/>
  <c r="K4" i="1597" s="1"/>
  <c r="G4" i="1597"/>
  <c r="H4" i="1597" s="1"/>
  <c r="D4" i="1597"/>
  <c r="E4" i="1597" s="1"/>
  <c r="A4" i="1597"/>
  <c r="B4" i="1597" s="1"/>
  <c r="M3" i="1597"/>
  <c r="N3" i="1597" s="1"/>
  <c r="J3" i="1597"/>
  <c r="K3" i="1597" s="1"/>
  <c r="G3" i="1597"/>
  <c r="H3" i="1597" s="1"/>
  <c r="D3" i="1597"/>
  <c r="E3" i="1597" s="1"/>
  <c r="A3" i="1597"/>
  <c r="M2" i="1597"/>
  <c r="N2" i="1597" s="1"/>
  <c r="J2" i="1597"/>
  <c r="K2" i="1597" s="1"/>
  <c r="G2" i="1597"/>
  <c r="H2" i="1597" s="1"/>
  <c r="D2" i="1597"/>
  <c r="E2" i="1597" s="1"/>
  <c r="A2" i="1597"/>
  <c r="B2" i="1597" s="1"/>
  <c r="B4" i="1593"/>
  <c r="B5" i="1593"/>
  <c r="B6" i="1593"/>
  <c r="B7" i="1593"/>
  <c r="B8" i="1593"/>
  <c r="B113" i="1593" l="1"/>
  <c r="N2" i="1534"/>
  <c r="B55" i="1593" l="1"/>
  <c r="A7" i="1590"/>
  <c r="A8" i="1590"/>
  <c r="A9" i="1590"/>
  <c r="A10" i="1590"/>
  <c r="A11" i="1590"/>
  <c r="A12" i="1590"/>
  <c r="A13" i="1590"/>
  <c r="A14" i="1590"/>
  <c r="A15" i="1590"/>
  <c r="A16" i="1590"/>
  <c r="A17" i="1590"/>
  <c r="A18" i="1590"/>
  <c r="A19" i="1590"/>
  <c r="A20" i="1590"/>
  <c r="A21" i="1590"/>
  <c r="A6" i="1590"/>
  <c r="B9" i="1593"/>
  <c r="B10" i="1593"/>
  <c r="B11" i="1593"/>
  <c r="B12" i="1593"/>
  <c r="B13" i="1593"/>
  <c r="B14" i="1593"/>
  <c r="B15" i="1593"/>
  <c r="B16" i="1593"/>
  <c r="B17" i="1593"/>
  <c r="B18" i="1593"/>
  <c r="B19" i="1593"/>
  <c r="B20" i="1593"/>
  <c r="B21" i="1593"/>
  <c r="B22" i="1593"/>
  <c r="B23" i="1593"/>
  <c r="B24" i="1593"/>
  <c r="B25" i="1593"/>
  <c r="B26" i="1593"/>
  <c r="B27" i="1593"/>
  <c r="B28" i="1593"/>
  <c r="B29" i="1593"/>
  <c r="B30" i="1593"/>
  <c r="B31" i="1593"/>
  <c r="B32" i="1593"/>
  <c r="B33" i="1593"/>
  <c r="B34" i="1593"/>
  <c r="B35" i="1593"/>
  <c r="B36" i="1593"/>
  <c r="B37" i="1593"/>
  <c r="B38" i="1593"/>
  <c r="B39" i="1593"/>
  <c r="B40" i="1593"/>
  <c r="B41" i="1593"/>
  <c r="B42" i="1593"/>
  <c r="B43" i="1593"/>
  <c r="B44" i="1593"/>
  <c r="B45" i="1593"/>
  <c r="B46" i="1593"/>
  <c r="B47" i="1593"/>
  <c r="B48" i="1593"/>
  <c r="B49" i="1593"/>
  <c r="B50" i="1593"/>
  <c r="B51" i="1593"/>
  <c r="B52" i="1593"/>
  <c r="B53" i="1593"/>
  <c r="B54" i="1593"/>
  <c r="B56" i="1593"/>
  <c r="B57" i="1593"/>
  <c r="B58" i="1593"/>
  <c r="B59" i="1593"/>
  <c r="B60" i="1593"/>
  <c r="B61" i="1593"/>
  <c r="B62" i="1593"/>
  <c r="B63" i="1593"/>
  <c r="B64" i="1593"/>
  <c r="B65" i="1593"/>
  <c r="B66" i="1593"/>
  <c r="B67" i="1593"/>
  <c r="B68" i="1593"/>
  <c r="B69" i="1593"/>
  <c r="B70" i="1593"/>
  <c r="B71" i="1593"/>
  <c r="B72" i="1593"/>
  <c r="B73" i="1593"/>
  <c r="B74" i="1593"/>
  <c r="B75" i="1593"/>
  <c r="B76" i="1593"/>
  <c r="B77" i="1593"/>
  <c r="B78" i="1593"/>
  <c r="B79" i="1593"/>
  <c r="B80" i="1593"/>
  <c r="B81" i="1593"/>
  <c r="B82" i="1593"/>
  <c r="B83" i="1593"/>
  <c r="B84" i="1593"/>
  <c r="B85" i="1593"/>
  <c r="B86" i="1593"/>
  <c r="B87" i="1593"/>
  <c r="B88" i="1593"/>
  <c r="B89" i="1593"/>
  <c r="B90" i="1593"/>
  <c r="B91" i="1593"/>
  <c r="B92" i="1593"/>
  <c r="B93" i="1593"/>
  <c r="B94" i="1593"/>
  <c r="B95" i="1593"/>
  <c r="B96" i="1593"/>
  <c r="B97" i="1593"/>
  <c r="B98" i="1593"/>
  <c r="B99" i="1593"/>
  <c r="B100" i="1593"/>
  <c r="B101" i="1593"/>
  <c r="B102" i="1593"/>
  <c r="B103" i="1593"/>
  <c r="B104" i="1593"/>
  <c r="B105" i="1593"/>
  <c r="B106" i="1593"/>
  <c r="B107" i="1593"/>
  <c r="B108" i="1593"/>
  <c r="B109" i="1593"/>
  <c r="B110" i="1593"/>
  <c r="B111" i="1593"/>
  <c r="B112" i="1593"/>
  <c r="D12" i="1599" l="1"/>
  <c r="C12" i="1599" s="1"/>
  <c r="G114" i="1593"/>
  <c r="A18" i="1599"/>
  <c r="D15" i="1599"/>
  <c r="C15" i="1599" s="1"/>
  <c r="D9" i="1599"/>
  <c r="C9" i="1599" s="1"/>
  <c r="B10" i="1599"/>
  <c r="D10" i="1599"/>
  <c r="C10" i="1599" s="1"/>
  <c r="B14" i="1599"/>
  <c r="B9" i="1599"/>
  <c r="B8" i="1599"/>
  <c r="D14" i="1599"/>
  <c r="C14" i="1599" s="1"/>
  <c r="D8" i="1599"/>
  <c r="C8" i="1599" s="1"/>
  <c r="B7" i="1599"/>
  <c r="D13" i="1599"/>
  <c r="C13" i="1599" s="1"/>
  <c r="D11" i="1599"/>
  <c r="C11" i="1599" s="1"/>
  <c r="D7" i="1599"/>
  <c r="C7" i="1599" s="1"/>
  <c r="B15" i="1599"/>
  <c r="D6" i="1599"/>
  <c r="B13" i="1599"/>
  <c r="B12" i="1599"/>
  <c r="B6" i="1599"/>
  <c r="L4" i="1599"/>
  <c r="B11" i="1599"/>
  <c r="H5" i="1593"/>
  <c r="T5" i="1593"/>
  <c r="AF5" i="1593"/>
  <c r="AR5" i="1593"/>
  <c r="BD5" i="1593"/>
  <c r="BP5" i="1593"/>
  <c r="CB5" i="1593"/>
  <c r="CN5" i="1593"/>
  <c r="CZ5" i="1593"/>
  <c r="DL5" i="1593"/>
  <c r="R6" i="1593"/>
  <c r="AD6" i="1593"/>
  <c r="AP6" i="1593"/>
  <c r="BB6" i="1593"/>
  <c r="BN6" i="1593"/>
  <c r="BZ6" i="1593"/>
  <c r="CL6" i="1593"/>
  <c r="CX6" i="1593"/>
  <c r="DJ6" i="1593"/>
  <c r="P7" i="1593"/>
  <c r="AB7" i="1593"/>
  <c r="AN7" i="1593"/>
  <c r="AZ7" i="1593"/>
  <c r="BL7" i="1593"/>
  <c r="BX7" i="1593"/>
  <c r="CJ7" i="1593"/>
  <c r="CV7" i="1593"/>
  <c r="DH7" i="1593"/>
  <c r="N8" i="1593"/>
  <c r="Z8" i="1593"/>
  <c r="AL8" i="1593"/>
  <c r="AX8" i="1593"/>
  <c r="BJ8" i="1593"/>
  <c r="BV8" i="1593"/>
  <c r="CH8" i="1593"/>
  <c r="CT8" i="1593"/>
  <c r="DF8" i="1593"/>
  <c r="L9" i="1593"/>
  <c r="X9" i="1593"/>
  <c r="AJ9" i="1593"/>
  <c r="AV9" i="1593"/>
  <c r="BH9" i="1593"/>
  <c r="BT9" i="1593"/>
  <c r="CF9" i="1593"/>
  <c r="CR9" i="1593"/>
  <c r="DD9" i="1593"/>
  <c r="J10" i="1593"/>
  <c r="V10" i="1593"/>
  <c r="AH10" i="1593"/>
  <c r="AT10" i="1593"/>
  <c r="BF10" i="1593"/>
  <c r="BR10" i="1593"/>
  <c r="CD10" i="1593"/>
  <c r="CP10" i="1593"/>
  <c r="DB10" i="1593"/>
  <c r="H11" i="1593"/>
  <c r="T11" i="1593"/>
  <c r="AF11" i="1593"/>
  <c r="AR11" i="1593"/>
  <c r="I5" i="1593"/>
  <c r="U5" i="1593"/>
  <c r="AG5" i="1593"/>
  <c r="AS5" i="1593"/>
  <c r="BE5" i="1593"/>
  <c r="BQ5" i="1593"/>
  <c r="CC5" i="1593"/>
  <c r="CO5" i="1593"/>
  <c r="DA5" i="1593"/>
  <c r="G6" i="1593"/>
  <c r="S6" i="1593"/>
  <c r="AE6" i="1593"/>
  <c r="AQ6" i="1593"/>
  <c r="BC6" i="1593"/>
  <c r="BO6" i="1593"/>
  <c r="CA6" i="1593"/>
  <c r="CM6" i="1593"/>
  <c r="CY6" i="1593"/>
  <c r="DK6" i="1593"/>
  <c r="Q7" i="1593"/>
  <c r="AC7" i="1593"/>
  <c r="AO7" i="1593"/>
  <c r="BA7" i="1593"/>
  <c r="BM7" i="1593"/>
  <c r="BY7" i="1593"/>
  <c r="CK7" i="1593"/>
  <c r="CW7" i="1593"/>
  <c r="DI7" i="1593"/>
  <c r="O8" i="1593"/>
  <c r="AA8" i="1593"/>
  <c r="AM8" i="1593"/>
  <c r="AY8" i="1593"/>
  <c r="BK8" i="1593"/>
  <c r="BW8" i="1593"/>
  <c r="CI8" i="1593"/>
  <c r="CU8" i="1593"/>
  <c r="DG8" i="1593"/>
  <c r="M9" i="1593"/>
  <c r="Y9" i="1593"/>
  <c r="AK9" i="1593"/>
  <c r="AW9" i="1593"/>
  <c r="BI9" i="1593"/>
  <c r="BU9" i="1593"/>
  <c r="CG9" i="1593"/>
  <c r="CS9" i="1593"/>
  <c r="DE9" i="1593"/>
  <c r="K10" i="1593"/>
  <c r="W10" i="1593"/>
  <c r="AI10" i="1593"/>
  <c r="AU10" i="1593"/>
  <c r="BG10" i="1593"/>
  <c r="BS10" i="1593"/>
  <c r="CE10" i="1593"/>
  <c r="CQ10" i="1593"/>
  <c r="DC10" i="1593"/>
  <c r="I11" i="1593"/>
  <c r="U11" i="1593"/>
  <c r="AG11" i="1593"/>
  <c r="AS11" i="1593"/>
  <c r="BE11" i="1593"/>
  <c r="BQ11" i="1593"/>
  <c r="CC11" i="1593"/>
  <c r="CO11" i="1593"/>
  <c r="J5" i="1593"/>
  <c r="V5" i="1593"/>
  <c r="AH5" i="1593"/>
  <c r="AT5" i="1593"/>
  <c r="BF5" i="1593"/>
  <c r="BR5" i="1593"/>
  <c r="CD5" i="1593"/>
  <c r="CP5" i="1593"/>
  <c r="DB5" i="1593"/>
  <c r="H6" i="1593"/>
  <c r="T6" i="1593"/>
  <c r="AF6" i="1593"/>
  <c r="AR6" i="1593"/>
  <c r="BD6" i="1593"/>
  <c r="BP6" i="1593"/>
  <c r="CB6" i="1593"/>
  <c r="CN6" i="1593"/>
  <c r="CZ6" i="1593"/>
  <c r="DL6" i="1593"/>
  <c r="R7" i="1593"/>
  <c r="AD7" i="1593"/>
  <c r="AP7" i="1593"/>
  <c r="BB7" i="1593"/>
  <c r="BN7" i="1593"/>
  <c r="BZ7" i="1593"/>
  <c r="CL7" i="1593"/>
  <c r="CX7" i="1593"/>
  <c r="DJ7" i="1593"/>
  <c r="P8" i="1593"/>
  <c r="AB8" i="1593"/>
  <c r="AN8" i="1593"/>
  <c r="AZ8" i="1593"/>
  <c r="BL8" i="1593"/>
  <c r="BX8" i="1593"/>
  <c r="CJ8" i="1593"/>
  <c r="CV8" i="1593"/>
  <c r="DH8" i="1593"/>
  <c r="N9" i="1593"/>
  <c r="Z9" i="1593"/>
  <c r="AL9" i="1593"/>
  <c r="AX9" i="1593"/>
  <c r="BJ9" i="1593"/>
  <c r="BV9" i="1593"/>
  <c r="CH9" i="1593"/>
  <c r="CT9" i="1593"/>
  <c r="DF9" i="1593"/>
  <c r="L10" i="1593"/>
  <c r="X10" i="1593"/>
  <c r="AJ10" i="1593"/>
  <c r="AV10" i="1593"/>
  <c r="BH10" i="1593"/>
  <c r="BT10" i="1593"/>
  <c r="CF10" i="1593"/>
  <c r="CR10" i="1593"/>
  <c r="DD10" i="1593"/>
  <c r="J11" i="1593"/>
  <c r="V11" i="1593"/>
  <c r="AH11" i="1593"/>
  <c r="AT11" i="1593"/>
  <c r="BF11" i="1593"/>
  <c r="BR11" i="1593"/>
  <c r="K5" i="1593"/>
  <c r="W5" i="1593"/>
  <c r="AI5" i="1593"/>
  <c r="AU5" i="1593"/>
  <c r="BG5" i="1593"/>
  <c r="BS5" i="1593"/>
  <c r="CE5" i="1593"/>
  <c r="CQ5" i="1593"/>
  <c r="DC5" i="1593"/>
  <c r="I6" i="1593"/>
  <c r="U6" i="1593"/>
  <c r="AG6" i="1593"/>
  <c r="AS6" i="1593"/>
  <c r="BE6" i="1593"/>
  <c r="BQ6" i="1593"/>
  <c r="CC6" i="1593"/>
  <c r="CO6" i="1593"/>
  <c r="DA6" i="1593"/>
  <c r="G7" i="1593"/>
  <c r="S7" i="1593"/>
  <c r="AE7" i="1593"/>
  <c r="AQ7" i="1593"/>
  <c r="BC7" i="1593"/>
  <c r="BO7" i="1593"/>
  <c r="CA7" i="1593"/>
  <c r="CM7" i="1593"/>
  <c r="CY7" i="1593"/>
  <c r="DK7" i="1593"/>
  <c r="Q8" i="1593"/>
  <c r="AC8" i="1593"/>
  <c r="AO8" i="1593"/>
  <c r="BA8" i="1593"/>
  <c r="BM8" i="1593"/>
  <c r="BY8" i="1593"/>
  <c r="CK8" i="1593"/>
  <c r="CW8" i="1593"/>
  <c r="DI8" i="1593"/>
  <c r="O9" i="1593"/>
  <c r="AA9" i="1593"/>
  <c r="AM9" i="1593"/>
  <c r="AY9" i="1593"/>
  <c r="BK9" i="1593"/>
  <c r="BW9" i="1593"/>
  <c r="CI9" i="1593"/>
  <c r="CU9" i="1593"/>
  <c r="DG9" i="1593"/>
  <c r="M10" i="1593"/>
  <c r="Y10" i="1593"/>
  <c r="AK10" i="1593"/>
  <c r="AW10" i="1593"/>
  <c r="BI10" i="1593"/>
  <c r="BU10" i="1593"/>
  <c r="CG10" i="1593"/>
  <c r="CS10" i="1593"/>
  <c r="DE10" i="1593"/>
  <c r="K11" i="1593"/>
  <c r="W11" i="1593"/>
  <c r="AI11" i="1593"/>
  <c r="AU11" i="1593"/>
  <c r="BG11" i="1593"/>
  <c r="BS11" i="1593"/>
  <c r="L5" i="1593"/>
  <c r="X5" i="1593"/>
  <c r="AJ5" i="1593"/>
  <c r="AV5" i="1593"/>
  <c r="BH5" i="1593"/>
  <c r="BT5" i="1593"/>
  <c r="CF5" i="1593"/>
  <c r="CR5" i="1593"/>
  <c r="DD5" i="1593"/>
  <c r="J6" i="1593"/>
  <c r="V6" i="1593"/>
  <c r="AH6" i="1593"/>
  <c r="AT6" i="1593"/>
  <c r="BF6" i="1593"/>
  <c r="BR6" i="1593"/>
  <c r="CD6" i="1593"/>
  <c r="CP6" i="1593"/>
  <c r="DB6" i="1593"/>
  <c r="H7" i="1593"/>
  <c r="T7" i="1593"/>
  <c r="AF7" i="1593"/>
  <c r="AR7" i="1593"/>
  <c r="BD7" i="1593"/>
  <c r="BP7" i="1593"/>
  <c r="CB7" i="1593"/>
  <c r="CN7" i="1593"/>
  <c r="CZ7" i="1593"/>
  <c r="DL7" i="1593"/>
  <c r="R8" i="1593"/>
  <c r="AD8" i="1593"/>
  <c r="AP8" i="1593"/>
  <c r="BB8" i="1593"/>
  <c r="BN8" i="1593"/>
  <c r="BZ8" i="1593"/>
  <c r="CL8" i="1593"/>
  <c r="CX8" i="1593"/>
  <c r="DJ8" i="1593"/>
  <c r="P9" i="1593"/>
  <c r="AB9" i="1593"/>
  <c r="AN9" i="1593"/>
  <c r="AZ9" i="1593"/>
  <c r="BL9" i="1593"/>
  <c r="BX9" i="1593"/>
  <c r="CJ9" i="1593"/>
  <c r="CV9" i="1593"/>
  <c r="DH9" i="1593"/>
  <c r="N10" i="1593"/>
  <c r="Z10" i="1593"/>
  <c r="AL10" i="1593"/>
  <c r="AX10" i="1593"/>
  <c r="BJ10" i="1593"/>
  <c r="BV10" i="1593"/>
  <c r="CH10" i="1593"/>
  <c r="CT10" i="1593"/>
  <c r="DF10" i="1593"/>
  <c r="L11" i="1593"/>
  <c r="X11" i="1593"/>
  <c r="AJ11" i="1593"/>
  <c r="AV11" i="1593"/>
  <c r="BH11" i="1593"/>
  <c r="BT11" i="1593"/>
  <c r="CF11" i="1593"/>
  <c r="CR11" i="1593"/>
  <c r="DD11" i="1593"/>
  <c r="J12" i="1593"/>
  <c r="V12" i="1593"/>
  <c r="M5" i="1593"/>
  <c r="Y5" i="1593"/>
  <c r="AK5" i="1593"/>
  <c r="AW5" i="1593"/>
  <c r="BI5" i="1593"/>
  <c r="BU5" i="1593"/>
  <c r="CG5" i="1593"/>
  <c r="CS5" i="1593"/>
  <c r="DE5" i="1593"/>
  <c r="K6" i="1593"/>
  <c r="W6" i="1593"/>
  <c r="AI6" i="1593"/>
  <c r="AU6" i="1593"/>
  <c r="BG6" i="1593"/>
  <c r="BS6" i="1593"/>
  <c r="CE6" i="1593"/>
  <c r="CQ6" i="1593"/>
  <c r="DC6" i="1593"/>
  <c r="I7" i="1593"/>
  <c r="U7" i="1593"/>
  <c r="AG7" i="1593"/>
  <c r="AS7" i="1593"/>
  <c r="BE7" i="1593"/>
  <c r="BQ7" i="1593"/>
  <c r="CC7" i="1593"/>
  <c r="CO7" i="1593"/>
  <c r="DA7" i="1593"/>
  <c r="G8" i="1593"/>
  <c r="S8" i="1593"/>
  <c r="AE8" i="1593"/>
  <c r="AQ8" i="1593"/>
  <c r="BC8" i="1593"/>
  <c r="BO8" i="1593"/>
  <c r="CA8" i="1593"/>
  <c r="CM8" i="1593"/>
  <c r="CY8" i="1593"/>
  <c r="DK8" i="1593"/>
  <c r="Q9" i="1593"/>
  <c r="AC9" i="1593"/>
  <c r="AO9" i="1593"/>
  <c r="BA9" i="1593"/>
  <c r="BM9" i="1593"/>
  <c r="BY9" i="1593"/>
  <c r="CK9" i="1593"/>
  <c r="CW9" i="1593"/>
  <c r="DI9" i="1593"/>
  <c r="O10" i="1593"/>
  <c r="AA10" i="1593"/>
  <c r="AM10" i="1593"/>
  <c r="AY10" i="1593"/>
  <c r="BK10" i="1593"/>
  <c r="BW10" i="1593"/>
  <c r="CI10" i="1593"/>
  <c r="CU10" i="1593"/>
  <c r="DG10" i="1593"/>
  <c r="M11" i="1593"/>
  <c r="Y11" i="1593"/>
  <c r="AK11" i="1593"/>
  <c r="AW11" i="1593"/>
  <c r="BI11" i="1593"/>
  <c r="BU11" i="1593"/>
  <c r="N5" i="1593"/>
  <c r="Z5" i="1593"/>
  <c r="AL5" i="1593"/>
  <c r="AX5" i="1593"/>
  <c r="BJ5" i="1593"/>
  <c r="BV5" i="1593"/>
  <c r="CH5" i="1593"/>
  <c r="CT5" i="1593"/>
  <c r="DF5" i="1593"/>
  <c r="L6" i="1593"/>
  <c r="X6" i="1593"/>
  <c r="AJ6" i="1593"/>
  <c r="AV6" i="1593"/>
  <c r="BH6" i="1593"/>
  <c r="BT6" i="1593"/>
  <c r="CF6" i="1593"/>
  <c r="CR6" i="1593"/>
  <c r="DD6" i="1593"/>
  <c r="J7" i="1593"/>
  <c r="V7" i="1593"/>
  <c r="AH7" i="1593"/>
  <c r="AT7" i="1593"/>
  <c r="BF7" i="1593"/>
  <c r="BR7" i="1593"/>
  <c r="CD7" i="1593"/>
  <c r="CP7" i="1593"/>
  <c r="DB7" i="1593"/>
  <c r="H8" i="1593"/>
  <c r="T8" i="1593"/>
  <c r="AF8" i="1593"/>
  <c r="AR8" i="1593"/>
  <c r="BD8" i="1593"/>
  <c r="BP8" i="1593"/>
  <c r="CB8" i="1593"/>
  <c r="CN8" i="1593"/>
  <c r="CZ8" i="1593"/>
  <c r="DL8" i="1593"/>
  <c r="R9" i="1593"/>
  <c r="AD9" i="1593"/>
  <c r="AP9" i="1593"/>
  <c r="BB9" i="1593"/>
  <c r="BN9" i="1593"/>
  <c r="BZ9" i="1593"/>
  <c r="CL9" i="1593"/>
  <c r="CX9" i="1593"/>
  <c r="DJ9" i="1593"/>
  <c r="P10" i="1593"/>
  <c r="AB10" i="1593"/>
  <c r="AN10" i="1593"/>
  <c r="AZ10" i="1593"/>
  <c r="BL10" i="1593"/>
  <c r="BX10" i="1593"/>
  <c r="CJ10" i="1593"/>
  <c r="CV10" i="1593"/>
  <c r="DH10" i="1593"/>
  <c r="N11" i="1593"/>
  <c r="Z11" i="1593"/>
  <c r="AL11" i="1593"/>
  <c r="AX11" i="1593"/>
  <c r="BJ11" i="1593"/>
  <c r="BV11" i="1593"/>
  <c r="CH11" i="1593"/>
  <c r="CT11" i="1593"/>
  <c r="O5" i="1593"/>
  <c r="AA5" i="1593"/>
  <c r="AM5" i="1593"/>
  <c r="AY5" i="1593"/>
  <c r="BK5" i="1593"/>
  <c r="BW5" i="1593"/>
  <c r="CI5" i="1593"/>
  <c r="CU5" i="1593"/>
  <c r="DG5" i="1593"/>
  <c r="M6" i="1593"/>
  <c r="Y6" i="1593"/>
  <c r="AK6" i="1593"/>
  <c r="AW6" i="1593"/>
  <c r="BI6" i="1593"/>
  <c r="BU6" i="1593"/>
  <c r="CG6" i="1593"/>
  <c r="CS6" i="1593"/>
  <c r="DE6" i="1593"/>
  <c r="K7" i="1593"/>
  <c r="W7" i="1593"/>
  <c r="AI7" i="1593"/>
  <c r="AU7" i="1593"/>
  <c r="BG7" i="1593"/>
  <c r="BS7" i="1593"/>
  <c r="CE7" i="1593"/>
  <c r="CQ7" i="1593"/>
  <c r="DC7" i="1593"/>
  <c r="I8" i="1593"/>
  <c r="U8" i="1593"/>
  <c r="AG8" i="1593"/>
  <c r="AS8" i="1593"/>
  <c r="BE8" i="1593"/>
  <c r="BQ8" i="1593"/>
  <c r="CC8" i="1593"/>
  <c r="CO8" i="1593"/>
  <c r="DA8" i="1593"/>
  <c r="G9" i="1593"/>
  <c r="S9" i="1593"/>
  <c r="AE9" i="1593"/>
  <c r="AQ9" i="1593"/>
  <c r="BC9" i="1593"/>
  <c r="BO9" i="1593"/>
  <c r="CA9" i="1593"/>
  <c r="CM9" i="1593"/>
  <c r="CY9" i="1593"/>
  <c r="DK9" i="1593"/>
  <c r="Q10" i="1593"/>
  <c r="AC10" i="1593"/>
  <c r="AO10" i="1593"/>
  <c r="BA10" i="1593"/>
  <c r="BM10" i="1593"/>
  <c r="BY10" i="1593"/>
  <c r="CK10" i="1593"/>
  <c r="CW10" i="1593"/>
  <c r="DI10" i="1593"/>
  <c r="O11" i="1593"/>
  <c r="AA11" i="1593"/>
  <c r="AM11" i="1593"/>
  <c r="P5" i="1593"/>
  <c r="AB5" i="1593"/>
  <c r="AN5" i="1593"/>
  <c r="AZ5" i="1593"/>
  <c r="BL5" i="1593"/>
  <c r="BX5" i="1593"/>
  <c r="CJ5" i="1593"/>
  <c r="CV5" i="1593"/>
  <c r="DH5" i="1593"/>
  <c r="N6" i="1593"/>
  <c r="Z6" i="1593"/>
  <c r="AL6" i="1593"/>
  <c r="AX6" i="1593"/>
  <c r="BJ6" i="1593"/>
  <c r="BV6" i="1593"/>
  <c r="CH6" i="1593"/>
  <c r="CT6" i="1593"/>
  <c r="DF6" i="1593"/>
  <c r="L7" i="1593"/>
  <c r="X7" i="1593"/>
  <c r="AJ7" i="1593"/>
  <c r="AV7" i="1593"/>
  <c r="BH7" i="1593"/>
  <c r="BT7" i="1593"/>
  <c r="CF7" i="1593"/>
  <c r="CR7" i="1593"/>
  <c r="DD7" i="1593"/>
  <c r="J8" i="1593"/>
  <c r="V8" i="1593"/>
  <c r="AH8" i="1593"/>
  <c r="AT8" i="1593"/>
  <c r="BF8" i="1593"/>
  <c r="BR8" i="1593"/>
  <c r="CD8" i="1593"/>
  <c r="CP8" i="1593"/>
  <c r="DB8" i="1593"/>
  <c r="H9" i="1593"/>
  <c r="T9" i="1593"/>
  <c r="AF9" i="1593"/>
  <c r="AR9" i="1593"/>
  <c r="BD9" i="1593"/>
  <c r="BP9" i="1593"/>
  <c r="CB9" i="1593"/>
  <c r="CN9" i="1593"/>
  <c r="CZ9" i="1593"/>
  <c r="DL9" i="1593"/>
  <c r="R10" i="1593"/>
  <c r="AD10" i="1593"/>
  <c r="AP10" i="1593"/>
  <c r="BB10" i="1593"/>
  <c r="BN10" i="1593"/>
  <c r="G5" i="1593"/>
  <c r="S5" i="1593"/>
  <c r="AE5" i="1593"/>
  <c r="AQ5" i="1593"/>
  <c r="BC5" i="1593"/>
  <c r="BO5" i="1593"/>
  <c r="CA5" i="1593"/>
  <c r="CM5" i="1593"/>
  <c r="CY5" i="1593"/>
  <c r="DK5" i="1593"/>
  <c r="Q6" i="1593"/>
  <c r="AC6" i="1593"/>
  <c r="AO6" i="1593"/>
  <c r="BA6" i="1593"/>
  <c r="BM6" i="1593"/>
  <c r="BY6" i="1593"/>
  <c r="CK6" i="1593"/>
  <c r="CW6" i="1593"/>
  <c r="DI6" i="1593"/>
  <c r="O7" i="1593"/>
  <c r="AA7" i="1593"/>
  <c r="AM7" i="1593"/>
  <c r="AY7" i="1593"/>
  <c r="BK7" i="1593"/>
  <c r="BW7" i="1593"/>
  <c r="CI7" i="1593"/>
  <c r="CU7" i="1593"/>
  <c r="DG7" i="1593"/>
  <c r="M8" i="1593"/>
  <c r="Y8" i="1593"/>
  <c r="AK8" i="1593"/>
  <c r="AW8" i="1593"/>
  <c r="BI8" i="1593"/>
  <c r="BU8" i="1593"/>
  <c r="CG8" i="1593"/>
  <c r="CS8" i="1593"/>
  <c r="DE8" i="1593"/>
  <c r="K9" i="1593"/>
  <c r="W9" i="1593"/>
  <c r="AI9" i="1593"/>
  <c r="AU9" i="1593"/>
  <c r="BG9" i="1593"/>
  <c r="BS9" i="1593"/>
  <c r="CE9" i="1593"/>
  <c r="CQ9" i="1593"/>
  <c r="DC9" i="1593"/>
  <c r="I10" i="1593"/>
  <c r="U10" i="1593"/>
  <c r="AG10" i="1593"/>
  <c r="AS10" i="1593"/>
  <c r="BE10" i="1593"/>
  <c r="BQ10" i="1593"/>
  <c r="CC10" i="1593"/>
  <c r="CO10" i="1593"/>
  <c r="DA10" i="1593"/>
  <c r="G11" i="1593"/>
  <c r="BM5" i="1593"/>
  <c r="AA6" i="1593"/>
  <c r="CU6" i="1593"/>
  <c r="BI7" i="1593"/>
  <c r="W8" i="1593"/>
  <c r="CQ8" i="1593"/>
  <c r="BE9" i="1593"/>
  <c r="S10" i="1593"/>
  <c r="CB10" i="1593"/>
  <c r="R11" i="1593"/>
  <c r="BA11" i="1593"/>
  <c r="BY11" i="1593"/>
  <c r="CN11" i="1593"/>
  <c r="DC11" i="1593"/>
  <c r="K12" i="1593"/>
  <c r="X12" i="1593"/>
  <c r="AJ12" i="1593"/>
  <c r="AV12" i="1593"/>
  <c r="BH12" i="1593"/>
  <c r="BT12" i="1593"/>
  <c r="CF12" i="1593"/>
  <c r="CR12" i="1593"/>
  <c r="DD12" i="1593"/>
  <c r="J13" i="1593"/>
  <c r="V13" i="1593"/>
  <c r="AH13" i="1593"/>
  <c r="AT13" i="1593"/>
  <c r="BF13" i="1593"/>
  <c r="BR13" i="1593"/>
  <c r="CD13" i="1593"/>
  <c r="CP13" i="1593"/>
  <c r="DB13" i="1593"/>
  <c r="H14" i="1593"/>
  <c r="T14" i="1593"/>
  <c r="AF14" i="1593"/>
  <c r="AR14" i="1593"/>
  <c r="BD14" i="1593"/>
  <c r="BP14" i="1593"/>
  <c r="CB14" i="1593"/>
  <c r="CN14" i="1593"/>
  <c r="CZ14" i="1593"/>
  <c r="DL14" i="1593"/>
  <c r="R15" i="1593"/>
  <c r="AD15" i="1593"/>
  <c r="AP15" i="1593"/>
  <c r="BB15" i="1593"/>
  <c r="BN15" i="1593"/>
  <c r="BZ15" i="1593"/>
  <c r="CL15" i="1593"/>
  <c r="CX15" i="1593"/>
  <c r="DJ15" i="1593"/>
  <c r="P16" i="1593"/>
  <c r="AB16" i="1593"/>
  <c r="AN16" i="1593"/>
  <c r="AZ16" i="1593"/>
  <c r="BL16" i="1593"/>
  <c r="BX16" i="1593"/>
  <c r="CJ16" i="1593"/>
  <c r="CV16" i="1593"/>
  <c r="DH16" i="1593"/>
  <c r="N17" i="1593"/>
  <c r="Z17" i="1593"/>
  <c r="AL17" i="1593"/>
  <c r="AX17" i="1593"/>
  <c r="BJ17" i="1593"/>
  <c r="BV17" i="1593"/>
  <c r="CH17" i="1593"/>
  <c r="CT17" i="1593"/>
  <c r="DF17" i="1593"/>
  <c r="L18" i="1593"/>
  <c r="X18" i="1593"/>
  <c r="AJ18" i="1593"/>
  <c r="AV18" i="1593"/>
  <c r="BH18" i="1593"/>
  <c r="BT18" i="1593"/>
  <c r="CF18" i="1593"/>
  <c r="CR18" i="1593"/>
  <c r="DD18" i="1593"/>
  <c r="J19" i="1593"/>
  <c r="V19" i="1593"/>
  <c r="BN5" i="1593"/>
  <c r="AB6" i="1593"/>
  <c r="CV6" i="1593"/>
  <c r="BJ7" i="1593"/>
  <c r="X8" i="1593"/>
  <c r="CR8" i="1593"/>
  <c r="BF9" i="1593"/>
  <c r="T10" i="1593"/>
  <c r="CL10" i="1593"/>
  <c r="S11" i="1593"/>
  <c r="BB11" i="1593"/>
  <c r="BZ11" i="1593"/>
  <c r="CP11" i="1593"/>
  <c r="DE11" i="1593"/>
  <c r="L12" i="1593"/>
  <c r="Y12" i="1593"/>
  <c r="AK12" i="1593"/>
  <c r="AW12" i="1593"/>
  <c r="BI12" i="1593"/>
  <c r="BU12" i="1593"/>
  <c r="CG12" i="1593"/>
  <c r="CS12" i="1593"/>
  <c r="DE12" i="1593"/>
  <c r="K13" i="1593"/>
  <c r="W13" i="1593"/>
  <c r="AI13" i="1593"/>
  <c r="AU13" i="1593"/>
  <c r="BG13" i="1593"/>
  <c r="BS13" i="1593"/>
  <c r="CE13" i="1593"/>
  <c r="CQ13" i="1593"/>
  <c r="DC13" i="1593"/>
  <c r="I14" i="1593"/>
  <c r="U14" i="1593"/>
  <c r="AG14" i="1593"/>
  <c r="AS14" i="1593"/>
  <c r="BE14" i="1593"/>
  <c r="BQ14" i="1593"/>
  <c r="CC14" i="1593"/>
  <c r="CO14" i="1593"/>
  <c r="DA14" i="1593"/>
  <c r="G15" i="1593"/>
  <c r="S15" i="1593"/>
  <c r="AE15" i="1593"/>
  <c r="AQ15" i="1593"/>
  <c r="BC15" i="1593"/>
  <c r="BO15" i="1593"/>
  <c r="CA15" i="1593"/>
  <c r="CM15" i="1593"/>
  <c r="CY15" i="1593"/>
  <c r="DK15" i="1593"/>
  <c r="Q16" i="1593"/>
  <c r="AC16" i="1593"/>
  <c r="AO16" i="1593"/>
  <c r="BA16" i="1593"/>
  <c r="BM16" i="1593"/>
  <c r="BY16" i="1593"/>
  <c r="CK16" i="1593"/>
  <c r="CW16" i="1593"/>
  <c r="DI16" i="1593"/>
  <c r="O17" i="1593"/>
  <c r="AA17" i="1593"/>
  <c r="AM17" i="1593"/>
  <c r="AY17" i="1593"/>
  <c r="BK17" i="1593"/>
  <c r="BW17" i="1593"/>
  <c r="CI17" i="1593"/>
  <c r="CU17" i="1593"/>
  <c r="DG17" i="1593"/>
  <c r="M18" i="1593"/>
  <c r="Y18" i="1593"/>
  <c r="AK18" i="1593"/>
  <c r="AW18" i="1593"/>
  <c r="BI18" i="1593"/>
  <c r="BU18" i="1593"/>
  <c r="CG18" i="1593"/>
  <c r="CS18" i="1593"/>
  <c r="DE18" i="1593"/>
  <c r="K19" i="1593"/>
  <c r="W19" i="1593"/>
  <c r="BY5" i="1593"/>
  <c r="AM6" i="1593"/>
  <c r="DG6" i="1593"/>
  <c r="BU7" i="1593"/>
  <c r="AI8" i="1593"/>
  <c r="DC8" i="1593"/>
  <c r="BQ9" i="1593"/>
  <c r="AE10" i="1593"/>
  <c r="CM10" i="1593"/>
  <c r="AB11" i="1593"/>
  <c r="BC11" i="1593"/>
  <c r="CA11" i="1593"/>
  <c r="CQ11" i="1593"/>
  <c r="DF11" i="1593"/>
  <c r="M12" i="1593"/>
  <c r="Z12" i="1593"/>
  <c r="AL12" i="1593"/>
  <c r="AX12" i="1593"/>
  <c r="BJ12" i="1593"/>
  <c r="BV12" i="1593"/>
  <c r="CH12" i="1593"/>
  <c r="CT12" i="1593"/>
  <c r="DF12" i="1593"/>
  <c r="L13" i="1593"/>
  <c r="X13" i="1593"/>
  <c r="AJ13" i="1593"/>
  <c r="AV13" i="1593"/>
  <c r="BH13" i="1593"/>
  <c r="BT13" i="1593"/>
  <c r="CF13" i="1593"/>
  <c r="CR13" i="1593"/>
  <c r="DD13" i="1593"/>
  <c r="J14" i="1593"/>
  <c r="V14" i="1593"/>
  <c r="AH14" i="1593"/>
  <c r="AT14" i="1593"/>
  <c r="BF14" i="1593"/>
  <c r="BR14" i="1593"/>
  <c r="CD14" i="1593"/>
  <c r="CP14" i="1593"/>
  <c r="DB14" i="1593"/>
  <c r="H15" i="1593"/>
  <c r="T15" i="1593"/>
  <c r="AF15" i="1593"/>
  <c r="AR15" i="1593"/>
  <c r="BD15" i="1593"/>
  <c r="BP15" i="1593"/>
  <c r="CB15" i="1593"/>
  <c r="CN15" i="1593"/>
  <c r="CZ15" i="1593"/>
  <c r="DL15" i="1593"/>
  <c r="R16" i="1593"/>
  <c r="AD16" i="1593"/>
  <c r="AP16" i="1593"/>
  <c r="BB16" i="1593"/>
  <c r="BN16" i="1593"/>
  <c r="BZ16" i="1593"/>
  <c r="CL16" i="1593"/>
  <c r="CX16" i="1593"/>
  <c r="DJ16" i="1593"/>
  <c r="P17" i="1593"/>
  <c r="AB17" i="1593"/>
  <c r="AN17" i="1593"/>
  <c r="AZ17" i="1593"/>
  <c r="BL17" i="1593"/>
  <c r="BX17" i="1593"/>
  <c r="CJ17" i="1593"/>
  <c r="CV17" i="1593"/>
  <c r="DH17" i="1593"/>
  <c r="N18" i="1593"/>
  <c r="Z18" i="1593"/>
  <c r="AL18" i="1593"/>
  <c r="AX18" i="1593"/>
  <c r="BJ18" i="1593"/>
  <c r="BV18" i="1593"/>
  <c r="CH18" i="1593"/>
  <c r="CT18" i="1593"/>
  <c r="DF18" i="1593"/>
  <c r="L19" i="1593"/>
  <c r="X19" i="1593"/>
  <c r="AJ19" i="1593"/>
  <c r="BZ5" i="1593"/>
  <c r="AN6" i="1593"/>
  <c r="DH6" i="1593"/>
  <c r="BV7" i="1593"/>
  <c r="AJ8" i="1593"/>
  <c r="DD8" i="1593"/>
  <c r="BR9" i="1593"/>
  <c r="AF10" i="1593"/>
  <c r="CN10" i="1593"/>
  <c r="AC11" i="1593"/>
  <c r="BD11" i="1593"/>
  <c r="CB11" i="1593"/>
  <c r="CS11" i="1593"/>
  <c r="DG11" i="1593"/>
  <c r="N12" i="1593"/>
  <c r="AA12" i="1593"/>
  <c r="AM12" i="1593"/>
  <c r="AY12" i="1593"/>
  <c r="BK12" i="1593"/>
  <c r="BW12" i="1593"/>
  <c r="CI12" i="1593"/>
  <c r="Q5" i="1593"/>
  <c r="CK5" i="1593"/>
  <c r="AY6" i="1593"/>
  <c r="M7" i="1593"/>
  <c r="CG7" i="1593"/>
  <c r="AU8" i="1593"/>
  <c r="I9" i="1593"/>
  <c r="CC9" i="1593"/>
  <c r="AQ10" i="1593"/>
  <c r="CX10" i="1593"/>
  <c r="AD11" i="1593"/>
  <c r="BK11" i="1593"/>
  <c r="CD11" i="1593"/>
  <c r="CU11" i="1593"/>
  <c r="DH11" i="1593"/>
  <c r="O12" i="1593"/>
  <c r="AB12" i="1593"/>
  <c r="AN12" i="1593"/>
  <c r="AZ12" i="1593"/>
  <c r="BL12" i="1593"/>
  <c r="BX12" i="1593"/>
  <c r="CJ12" i="1593"/>
  <c r="CV12" i="1593"/>
  <c r="DH12" i="1593"/>
  <c r="N13" i="1593"/>
  <c r="Z13" i="1593"/>
  <c r="AL13" i="1593"/>
  <c r="AX13" i="1593"/>
  <c r="BJ13" i="1593"/>
  <c r="BV13" i="1593"/>
  <c r="CH13" i="1593"/>
  <c r="CT13" i="1593"/>
  <c r="DF13" i="1593"/>
  <c r="L14" i="1593"/>
  <c r="X14" i="1593"/>
  <c r="AJ14" i="1593"/>
  <c r="AV14" i="1593"/>
  <c r="BH14" i="1593"/>
  <c r="BT14" i="1593"/>
  <c r="CF14" i="1593"/>
  <c r="CR14" i="1593"/>
  <c r="DD14" i="1593"/>
  <c r="J15" i="1593"/>
  <c r="V15" i="1593"/>
  <c r="AH15" i="1593"/>
  <c r="AT15" i="1593"/>
  <c r="BF15" i="1593"/>
  <c r="BR15" i="1593"/>
  <c r="CD15" i="1593"/>
  <c r="CP15" i="1593"/>
  <c r="DB15" i="1593"/>
  <c r="H16" i="1593"/>
  <c r="T16" i="1593"/>
  <c r="AF16" i="1593"/>
  <c r="AR16" i="1593"/>
  <c r="BD16" i="1593"/>
  <c r="BP16" i="1593"/>
  <c r="CB16" i="1593"/>
  <c r="CN16" i="1593"/>
  <c r="CZ16" i="1593"/>
  <c r="DL16" i="1593"/>
  <c r="R17" i="1593"/>
  <c r="AD17" i="1593"/>
  <c r="AP17" i="1593"/>
  <c r="BB17" i="1593"/>
  <c r="BN17" i="1593"/>
  <c r="BZ17" i="1593"/>
  <c r="CL17" i="1593"/>
  <c r="CX17" i="1593"/>
  <c r="DJ17" i="1593"/>
  <c r="P18" i="1593"/>
  <c r="AB18" i="1593"/>
  <c r="AN18" i="1593"/>
  <c r="AZ18" i="1593"/>
  <c r="BL18" i="1593"/>
  <c r="BX18" i="1593"/>
  <c r="CJ18" i="1593"/>
  <c r="CV18" i="1593"/>
  <c r="DH18" i="1593"/>
  <c r="N19" i="1593"/>
  <c r="Z19" i="1593"/>
  <c r="AL19" i="1593"/>
  <c r="AX19" i="1593"/>
  <c r="BJ19" i="1593"/>
  <c r="BV19" i="1593"/>
  <c r="CH19" i="1593"/>
  <c r="CT19" i="1593"/>
  <c r="DF19" i="1593"/>
  <c r="L20" i="1593"/>
  <c r="X20" i="1593"/>
  <c r="AJ20" i="1593"/>
  <c r="AV20" i="1593"/>
  <c r="R5" i="1593"/>
  <c r="CL5" i="1593"/>
  <c r="AZ6" i="1593"/>
  <c r="N7" i="1593"/>
  <c r="CH7" i="1593"/>
  <c r="AV8" i="1593"/>
  <c r="J9" i="1593"/>
  <c r="CD9" i="1593"/>
  <c r="AR10" i="1593"/>
  <c r="CY10" i="1593"/>
  <c r="AE11" i="1593"/>
  <c r="BL11" i="1593"/>
  <c r="CE11" i="1593"/>
  <c r="CV11" i="1593"/>
  <c r="DI11" i="1593"/>
  <c r="P12" i="1593"/>
  <c r="AC12" i="1593"/>
  <c r="AO12" i="1593"/>
  <c r="BA12" i="1593"/>
  <c r="BM12" i="1593"/>
  <c r="BY12" i="1593"/>
  <c r="CK12" i="1593"/>
  <c r="CW12" i="1593"/>
  <c r="DI12" i="1593"/>
  <c r="O13" i="1593"/>
  <c r="AA13" i="1593"/>
  <c r="AM13" i="1593"/>
  <c r="AY13" i="1593"/>
  <c r="BK13" i="1593"/>
  <c r="BW13" i="1593"/>
  <c r="CI13" i="1593"/>
  <c r="CU13" i="1593"/>
  <c r="DG13" i="1593"/>
  <c r="M14" i="1593"/>
  <c r="Y14" i="1593"/>
  <c r="AK14" i="1593"/>
  <c r="AW14" i="1593"/>
  <c r="BI14" i="1593"/>
  <c r="BU14" i="1593"/>
  <c r="CG14" i="1593"/>
  <c r="CS14" i="1593"/>
  <c r="DE14" i="1593"/>
  <c r="K15" i="1593"/>
  <c r="W15" i="1593"/>
  <c r="AI15" i="1593"/>
  <c r="AU15" i="1593"/>
  <c r="BG15" i="1593"/>
  <c r="BS15" i="1593"/>
  <c r="CE15" i="1593"/>
  <c r="CQ15" i="1593"/>
  <c r="DC15" i="1593"/>
  <c r="I16" i="1593"/>
  <c r="U16" i="1593"/>
  <c r="AG16" i="1593"/>
  <c r="AS16" i="1593"/>
  <c r="BE16" i="1593"/>
  <c r="BQ16" i="1593"/>
  <c r="CC16" i="1593"/>
  <c r="CO16" i="1593"/>
  <c r="DA16" i="1593"/>
  <c r="G17" i="1593"/>
  <c r="S17" i="1593"/>
  <c r="AE17" i="1593"/>
  <c r="AQ17" i="1593"/>
  <c r="BC17" i="1593"/>
  <c r="BO17" i="1593"/>
  <c r="CA17" i="1593"/>
  <c r="CM17" i="1593"/>
  <c r="CY17" i="1593"/>
  <c r="DK17" i="1593"/>
  <c r="Q18" i="1593"/>
  <c r="AC18" i="1593"/>
  <c r="AO18" i="1593"/>
  <c r="BA18" i="1593"/>
  <c r="BM18" i="1593"/>
  <c r="BY18" i="1593"/>
  <c r="CK18" i="1593"/>
  <c r="CW18" i="1593"/>
  <c r="DI18" i="1593"/>
  <c r="O19" i="1593"/>
  <c r="AA19" i="1593"/>
  <c r="AM19" i="1593"/>
  <c r="AC5" i="1593"/>
  <c r="CW5" i="1593"/>
  <c r="BK6" i="1593"/>
  <c r="Y7" i="1593"/>
  <c r="CS7" i="1593"/>
  <c r="BG8" i="1593"/>
  <c r="U9" i="1593"/>
  <c r="CO9" i="1593"/>
  <c r="BC10" i="1593"/>
  <c r="CZ10" i="1593"/>
  <c r="AN11" i="1593"/>
  <c r="BM11" i="1593"/>
  <c r="CG11" i="1593"/>
  <c r="CW11" i="1593"/>
  <c r="DJ11" i="1593"/>
  <c r="Q12" i="1593"/>
  <c r="AD12" i="1593"/>
  <c r="AP12" i="1593"/>
  <c r="BB12" i="1593"/>
  <c r="BN12" i="1593"/>
  <c r="BZ12" i="1593"/>
  <c r="CL12" i="1593"/>
  <c r="CX12" i="1593"/>
  <c r="DJ12" i="1593"/>
  <c r="P13" i="1593"/>
  <c r="AB13" i="1593"/>
  <c r="AN13" i="1593"/>
  <c r="AZ13" i="1593"/>
  <c r="BL13" i="1593"/>
  <c r="BX13" i="1593"/>
  <c r="CJ13" i="1593"/>
  <c r="CV13" i="1593"/>
  <c r="DH13" i="1593"/>
  <c r="N14" i="1593"/>
  <c r="Z14" i="1593"/>
  <c r="AL14" i="1593"/>
  <c r="AX14" i="1593"/>
  <c r="BJ14" i="1593"/>
  <c r="BV14" i="1593"/>
  <c r="CH14" i="1593"/>
  <c r="CT14" i="1593"/>
  <c r="DF14" i="1593"/>
  <c r="L15" i="1593"/>
  <c r="X15" i="1593"/>
  <c r="AJ15" i="1593"/>
  <c r="AV15" i="1593"/>
  <c r="BH15" i="1593"/>
  <c r="BT15" i="1593"/>
  <c r="CF15" i="1593"/>
  <c r="CR15" i="1593"/>
  <c r="DD15" i="1593"/>
  <c r="J16" i="1593"/>
  <c r="V16" i="1593"/>
  <c r="AH16" i="1593"/>
  <c r="AT16" i="1593"/>
  <c r="BF16" i="1593"/>
  <c r="BR16" i="1593"/>
  <c r="CD16" i="1593"/>
  <c r="CP16" i="1593"/>
  <c r="DB16" i="1593"/>
  <c r="H17" i="1593"/>
  <c r="T17" i="1593"/>
  <c r="AF17" i="1593"/>
  <c r="AR17" i="1593"/>
  <c r="BD17" i="1593"/>
  <c r="BP17" i="1593"/>
  <c r="CB17" i="1593"/>
  <c r="CN17" i="1593"/>
  <c r="CZ17" i="1593"/>
  <c r="DL17" i="1593"/>
  <c r="R18" i="1593"/>
  <c r="AD18" i="1593"/>
  <c r="AP18" i="1593"/>
  <c r="BB18" i="1593"/>
  <c r="BN18" i="1593"/>
  <c r="BZ18" i="1593"/>
  <c r="CL18" i="1593"/>
  <c r="CX18" i="1593"/>
  <c r="DJ18" i="1593"/>
  <c r="P19" i="1593"/>
  <c r="AB19" i="1593"/>
  <c r="AN19" i="1593"/>
  <c r="AD5" i="1593"/>
  <c r="CX5" i="1593"/>
  <c r="BL6" i="1593"/>
  <c r="Z7" i="1593"/>
  <c r="CT7" i="1593"/>
  <c r="BH8" i="1593"/>
  <c r="V9" i="1593"/>
  <c r="CP9" i="1593"/>
  <c r="BD10" i="1593"/>
  <c r="DJ10" i="1593"/>
  <c r="AO11" i="1593"/>
  <c r="BN11" i="1593"/>
  <c r="CI11" i="1593"/>
  <c r="CX11" i="1593"/>
  <c r="DK11" i="1593"/>
  <c r="R12" i="1593"/>
  <c r="AE12" i="1593"/>
  <c r="AQ12" i="1593"/>
  <c r="BC12" i="1593"/>
  <c r="BO12" i="1593"/>
  <c r="CA12" i="1593"/>
  <c r="CM12" i="1593"/>
  <c r="CY12" i="1593"/>
  <c r="DK12" i="1593"/>
  <c r="Q13" i="1593"/>
  <c r="AC13" i="1593"/>
  <c r="AO13" i="1593"/>
  <c r="BA13" i="1593"/>
  <c r="BM13" i="1593"/>
  <c r="BY13" i="1593"/>
  <c r="CK13" i="1593"/>
  <c r="CW13" i="1593"/>
  <c r="DI13" i="1593"/>
  <c r="O14" i="1593"/>
  <c r="AA14" i="1593"/>
  <c r="AM14" i="1593"/>
  <c r="AY14" i="1593"/>
  <c r="BK14" i="1593"/>
  <c r="BW14" i="1593"/>
  <c r="CI14" i="1593"/>
  <c r="CU14" i="1593"/>
  <c r="DG14" i="1593"/>
  <c r="M15" i="1593"/>
  <c r="Y15" i="1593"/>
  <c r="AK15" i="1593"/>
  <c r="AW15" i="1593"/>
  <c r="BI15" i="1593"/>
  <c r="BU15" i="1593"/>
  <c r="CG15" i="1593"/>
  <c r="CS15" i="1593"/>
  <c r="DE15" i="1593"/>
  <c r="K16" i="1593"/>
  <c r="W16" i="1593"/>
  <c r="AI16" i="1593"/>
  <c r="AU16" i="1593"/>
  <c r="BG16" i="1593"/>
  <c r="BS16" i="1593"/>
  <c r="CE16" i="1593"/>
  <c r="CQ16" i="1593"/>
  <c r="DC16" i="1593"/>
  <c r="I17" i="1593"/>
  <c r="U17" i="1593"/>
  <c r="AG17" i="1593"/>
  <c r="AS17" i="1593"/>
  <c r="BE17" i="1593"/>
  <c r="BQ17" i="1593"/>
  <c r="CC17" i="1593"/>
  <c r="CO17" i="1593"/>
  <c r="DA17" i="1593"/>
  <c r="G18" i="1593"/>
  <c r="S18" i="1593"/>
  <c r="AE18" i="1593"/>
  <c r="AQ18" i="1593"/>
  <c r="BC18" i="1593"/>
  <c r="BO18" i="1593"/>
  <c r="CA18" i="1593"/>
  <c r="CM18" i="1593"/>
  <c r="CY18" i="1593"/>
  <c r="DK18" i="1593"/>
  <c r="Q19" i="1593"/>
  <c r="AC19" i="1593"/>
  <c r="AO19" i="1593"/>
  <c r="AO5" i="1593"/>
  <c r="DI5" i="1593"/>
  <c r="BW6" i="1593"/>
  <c r="AK7" i="1593"/>
  <c r="DE7" i="1593"/>
  <c r="BS8" i="1593"/>
  <c r="AG9" i="1593"/>
  <c r="DA9" i="1593"/>
  <c r="BO10" i="1593"/>
  <c r="DK10" i="1593"/>
  <c r="AP11" i="1593"/>
  <c r="BO11" i="1593"/>
  <c r="CJ11" i="1593"/>
  <c r="CY11" i="1593"/>
  <c r="DL11" i="1593"/>
  <c r="S12" i="1593"/>
  <c r="AF12" i="1593"/>
  <c r="AR12" i="1593"/>
  <c r="BD12" i="1593"/>
  <c r="BP12" i="1593"/>
  <c r="CB12" i="1593"/>
  <c r="CN12" i="1593"/>
  <c r="CZ12" i="1593"/>
  <c r="DL12" i="1593"/>
  <c r="R13" i="1593"/>
  <c r="AD13" i="1593"/>
  <c r="AP13" i="1593"/>
  <c r="BB13" i="1593"/>
  <c r="BN13" i="1593"/>
  <c r="BZ13" i="1593"/>
  <c r="CL13" i="1593"/>
  <c r="CX13" i="1593"/>
  <c r="DJ13" i="1593"/>
  <c r="P14" i="1593"/>
  <c r="AB14" i="1593"/>
  <c r="AN14" i="1593"/>
  <c r="AZ14" i="1593"/>
  <c r="BL14" i="1593"/>
  <c r="BX14" i="1593"/>
  <c r="CJ14" i="1593"/>
  <c r="CV14" i="1593"/>
  <c r="DH14" i="1593"/>
  <c r="N15" i="1593"/>
  <c r="Z15" i="1593"/>
  <c r="AL15" i="1593"/>
  <c r="AX15" i="1593"/>
  <c r="BJ15" i="1593"/>
  <c r="BV15" i="1593"/>
  <c r="CH15" i="1593"/>
  <c r="CT15" i="1593"/>
  <c r="DF15" i="1593"/>
  <c r="L16" i="1593"/>
  <c r="X16" i="1593"/>
  <c r="AJ16" i="1593"/>
  <c r="AV16" i="1593"/>
  <c r="BH16" i="1593"/>
  <c r="BT16" i="1593"/>
  <c r="CF16" i="1593"/>
  <c r="CR16" i="1593"/>
  <c r="DD16" i="1593"/>
  <c r="J17" i="1593"/>
  <c r="V17" i="1593"/>
  <c r="AH17" i="1593"/>
  <c r="AT17" i="1593"/>
  <c r="BF17" i="1593"/>
  <c r="BR17" i="1593"/>
  <c r="CD17" i="1593"/>
  <c r="CP17" i="1593"/>
  <c r="DB17" i="1593"/>
  <c r="H18" i="1593"/>
  <c r="T18" i="1593"/>
  <c r="AF18" i="1593"/>
  <c r="AR18" i="1593"/>
  <c r="BD18" i="1593"/>
  <c r="BP18" i="1593"/>
  <c r="CB18" i="1593"/>
  <c r="CN18" i="1593"/>
  <c r="CZ18" i="1593"/>
  <c r="BB5" i="1593"/>
  <c r="P6" i="1593"/>
  <c r="CJ6" i="1593"/>
  <c r="AX7" i="1593"/>
  <c r="L8" i="1593"/>
  <c r="CF8" i="1593"/>
  <c r="AT9" i="1593"/>
  <c r="H10" i="1593"/>
  <c r="CA10" i="1593"/>
  <c r="Q11" i="1593"/>
  <c r="AZ11" i="1593"/>
  <c r="BX11" i="1593"/>
  <c r="CM11" i="1593"/>
  <c r="DB11" i="1593"/>
  <c r="I12" i="1593"/>
  <c r="W12" i="1593"/>
  <c r="AI12" i="1593"/>
  <c r="AU12" i="1593"/>
  <c r="BG12" i="1593"/>
  <c r="BS12" i="1593"/>
  <c r="CE12" i="1593"/>
  <c r="CQ12" i="1593"/>
  <c r="DC12" i="1593"/>
  <c r="I13" i="1593"/>
  <c r="U13" i="1593"/>
  <c r="AG13" i="1593"/>
  <c r="AS13" i="1593"/>
  <c r="BE13" i="1593"/>
  <c r="BQ13" i="1593"/>
  <c r="CC13" i="1593"/>
  <c r="CO13" i="1593"/>
  <c r="DA13" i="1593"/>
  <c r="G14" i="1593"/>
  <c r="S14" i="1593"/>
  <c r="AE14" i="1593"/>
  <c r="AQ14" i="1593"/>
  <c r="BC14" i="1593"/>
  <c r="BO14" i="1593"/>
  <c r="CA14" i="1593"/>
  <c r="CM14" i="1593"/>
  <c r="CY14" i="1593"/>
  <c r="DK14" i="1593"/>
  <c r="Q15" i="1593"/>
  <c r="AC15" i="1593"/>
  <c r="AO15" i="1593"/>
  <c r="BA15" i="1593"/>
  <c r="BM15" i="1593"/>
  <c r="BY15" i="1593"/>
  <c r="CK15" i="1593"/>
  <c r="CW15" i="1593"/>
  <c r="DI15" i="1593"/>
  <c r="O16" i="1593"/>
  <c r="AA16" i="1593"/>
  <c r="AM16" i="1593"/>
  <c r="AY16" i="1593"/>
  <c r="BK16" i="1593"/>
  <c r="BW16" i="1593"/>
  <c r="CI16" i="1593"/>
  <c r="CU16" i="1593"/>
  <c r="DG16" i="1593"/>
  <c r="M17" i="1593"/>
  <c r="Y17" i="1593"/>
  <c r="AK17" i="1593"/>
  <c r="AW17" i="1593"/>
  <c r="BI17" i="1593"/>
  <c r="BU17" i="1593"/>
  <c r="CG17" i="1593"/>
  <c r="CS17" i="1593"/>
  <c r="DE17" i="1593"/>
  <c r="K18" i="1593"/>
  <c r="W18" i="1593"/>
  <c r="AI18" i="1593"/>
  <c r="AU18" i="1593"/>
  <c r="BG18" i="1593"/>
  <c r="BS18" i="1593"/>
  <c r="CE18" i="1593"/>
  <c r="CQ18" i="1593"/>
  <c r="DC18" i="1593"/>
  <c r="I19" i="1593"/>
  <c r="U19" i="1593"/>
  <c r="DJ5" i="1593"/>
  <c r="DB9" i="1593"/>
  <c r="CZ11" i="1593"/>
  <c r="BQ12" i="1593"/>
  <c r="M13" i="1593"/>
  <c r="BI13" i="1593"/>
  <c r="DE13" i="1593"/>
  <c r="AU14" i="1593"/>
  <c r="CQ14" i="1593"/>
  <c r="AG15" i="1593"/>
  <c r="CC15" i="1593"/>
  <c r="S16" i="1593"/>
  <c r="BO16" i="1593"/>
  <c r="DK16" i="1593"/>
  <c r="O6" i="1593"/>
  <c r="G10" i="1593"/>
  <c r="DA11" i="1593"/>
  <c r="BR12" i="1593"/>
  <c r="S13" i="1593"/>
  <c r="BO13" i="1593"/>
  <c r="DK13" i="1593"/>
  <c r="BA14" i="1593"/>
  <c r="CW14" i="1593"/>
  <c r="AM15" i="1593"/>
  <c r="CI15" i="1593"/>
  <c r="Y16" i="1593"/>
  <c r="BU16" i="1593"/>
  <c r="K17" i="1593"/>
  <c r="BG17" i="1593"/>
  <c r="DC17" i="1593"/>
  <c r="AS18" i="1593"/>
  <c r="CO18" i="1593"/>
  <c r="T19" i="1593"/>
  <c r="AS19" i="1593"/>
  <c r="BF19" i="1593"/>
  <c r="BS19" i="1593"/>
  <c r="CF19" i="1593"/>
  <c r="CS19" i="1593"/>
  <c r="DG19" i="1593"/>
  <c r="N20" i="1593"/>
  <c r="AA20" i="1593"/>
  <c r="AN20" i="1593"/>
  <c r="BA20" i="1593"/>
  <c r="BM20" i="1593"/>
  <c r="BY20" i="1593"/>
  <c r="CK20" i="1593"/>
  <c r="CW20" i="1593"/>
  <c r="DI20" i="1593"/>
  <c r="O21" i="1593"/>
  <c r="AA21" i="1593"/>
  <c r="AM21" i="1593"/>
  <c r="AY21" i="1593"/>
  <c r="BK21" i="1593"/>
  <c r="BW21" i="1593"/>
  <c r="CI21" i="1593"/>
  <c r="CU21" i="1593"/>
  <c r="DG21" i="1593"/>
  <c r="M22" i="1593"/>
  <c r="Y22" i="1593"/>
  <c r="AK22" i="1593"/>
  <c r="AW22" i="1593"/>
  <c r="BI22" i="1593"/>
  <c r="BU22" i="1593"/>
  <c r="CG22" i="1593"/>
  <c r="CS22" i="1593"/>
  <c r="DE22" i="1593"/>
  <c r="K23" i="1593"/>
  <c r="W23" i="1593"/>
  <c r="AI23" i="1593"/>
  <c r="AU23" i="1593"/>
  <c r="BG23" i="1593"/>
  <c r="BS23" i="1593"/>
  <c r="CE23" i="1593"/>
  <c r="CQ23" i="1593"/>
  <c r="DC23" i="1593"/>
  <c r="I24" i="1593"/>
  <c r="U24" i="1593"/>
  <c r="AG24" i="1593"/>
  <c r="AS24" i="1593"/>
  <c r="BE24" i="1593"/>
  <c r="BQ24" i="1593"/>
  <c r="CC24" i="1593"/>
  <c r="CO24" i="1593"/>
  <c r="DA24" i="1593"/>
  <c r="G25" i="1593"/>
  <c r="S25" i="1593"/>
  <c r="AE25" i="1593"/>
  <c r="AQ25" i="1593"/>
  <c r="BC25" i="1593"/>
  <c r="BO25" i="1593"/>
  <c r="CA25" i="1593"/>
  <c r="CM25" i="1593"/>
  <c r="CY25" i="1593"/>
  <c r="DK25" i="1593"/>
  <c r="Q26" i="1593"/>
  <c r="AC26" i="1593"/>
  <c r="AO26" i="1593"/>
  <c r="BA26" i="1593"/>
  <c r="BX6" i="1593"/>
  <c r="BP10" i="1593"/>
  <c r="G12" i="1593"/>
  <c r="CC12" i="1593"/>
  <c r="T13" i="1593"/>
  <c r="BP13" i="1593"/>
  <c r="DL13" i="1593"/>
  <c r="BB14" i="1593"/>
  <c r="CX14" i="1593"/>
  <c r="AN15" i="1593"/>
  <c r="CJ15" i="1593"/>
  <c r="Z16" i="1593"/>
  <c r="BV16" i="1593"/>
  <c r="L17" i="1593"/>
  <c r="BH17" i="1593"/>
  <c r="DD17" i="1593"/>
  <c r="AT18" i="1593"/>
  <c r="CP18" i="1593"/>
  <c r="Y19" i="1593"/>
  <c r="AT19" i="1593"/>
  <c r="BG19" i="1593"/>
  <c r="BT19" i="1593"/>
  <c r="CG19" i="1593"/>
  <c r="CU19" i="1593"/>
  <c r="DH19" i="1593"/>
  <c r="O20" i="1593"/>
  <c r="AB20" i="1593"/>
  <c r="AO20" i="1593"/>
  <c r="BB20" i="1593"/>
  <c r="BN20" i="1593"/>
  <c r="BZ20" i="1593"/>
  <c r="CL20" i="1593"/>
  <c r="CX20" i="1593"/>
  <c r="DJ20" i="1593"/>
  <c r="P21" i="1593"/>
  <c r="AB21" i="1593"/>
  <c r="AN21" i="1593"/>
  <c r="AZ21" i="1593"/>
  <c r="BL21" i="1593"/>
  <c r="BX21" i="1593"/>
  <c r="CJ21" i="1593"/>
  <c r="CV21" i="1593"/>
  <c r="DH21" i="1593"/>
  <c r="N22" i="1593"/>
  <c r="Z22" i="1593"/>
  <c r="CI6" i="1593"/>
  <c r="BZ10" i="1593"/>
  <c r="H12" i="1593"/>
  <c r="CD12" i="1593"/>
  <c r="Y13" i="1593"/>
  <c r="BU13" i="1593"/>
  <c r="K14" i="1593"/>
  <c r="BG14" i="1593"/>
  <c r="DC14" i="1593"/>
  <c r="AS15" i="1593"/>
  <c r="CO15" i="1593"/>
  <c r="AE16" i="1593"/>
  <c r="CA16" i="1593"/>
  <c r="Q17" i="1593"/>
  <c r="BM17" i="1593"/>
  <c r="DI17" i="1593"/>
  <c r="AY18" i="1593"/>
  <c r="CU18" i="1593"/>
  <c r="AD19" i="1593"/>
  <c r="AU19" i="1593"/>
  <c r="BH19" i="1593"/>
  <c r="BU19" i="1593"/>
  <c r="CI19" i="1593"/>
  <c r="CV19" i="1593"/>
  <c r="DI19" i="1593"/>
  <c r="P20" i="1593"/>
  <c r="AC20" i="1593"/>
  <c r="AP20" i="1593"/>
  <c r="BC20" i="1593"/>
  <c r="BO20" i="1593"/>
  <c r="CA20" i="1593"/>
  <c r="CM20" i="1593"/>
  <c r="CY20" i="1593"/>
  <c r="DK20" i="1593"/>
  <c r="Q21" i="1593"/>
  <c r="AC21" i="1593"/>
  <c r="AO21" i="1593"/>
  <c r="BA21" i="1593"/>
  <c r="BM21" i="1593"/>
  <c r="BY21" i="1593"/>
  <c r="CK21" i="1593"/>
  <c r="CW21" i="1593"/>
  <c r="DI21" i="1593"/>
  <c r="O22" i="1593"/>
  <c r="AA22" i="1593"/>
  <c r="AM22" i="1593"/>
  <c r="AY22" i="1593"/>
  <c r="BK22" i="1593"/>
  <c r="BW22" i="1593"/>
  <c r="CI22" i="1593"/>
  <c r="CU22" i="1593"/>
  <c r="DG22" i="1593"/>
  <c r="M23" i="1593"/>
  <c r="Y23" i="1593"/>
  <c r="AK23" i="1593"/>
  <c r="AW23" i="1593"/>
  <c r="BI23" i="1593"/>
  <c r="BU23" i="1593"/>
  <c r="CG23" i="1593"/>
  <c r="CS23" i="1593"/>
  <c r="DE23" i="1593"/>
  <c r="K24" i="1593"/>
  <c r="W24" i="1593"/>
  <c r="AI24" i="1593"/>
  <c r="AU24" i="1593"/>
  <c r="BG24" i="1593"/>
  <c r="BS24" i="1593"/>
  <c r="CE24" i="1593"/>
  <c r="CQ24" i="1593"/>
  <c r="DC24" i="1593"/>
  <c r="I25" i="1593"/>
  <c r="U25" i="1593"/>
  <c r="AG25" i="1593"/>
  <c r="AS25" i="1593"/>
  <c r="BE25" i="1593"/>
  <c r="BQ25" i="1593"/>
  <c r="CC25" i="1593"/>
  <c r="CO25" i="1593"/>
  <c r="DA25" i="1593"/>
  <c r="G26" i="1593"/>
  <c r="S26" i="1593"/>
  <c r="AE26" i="1593"/>
  <c r="AQ26" i="1593"/>
  <c r="BC26" i="1593"/>
  <c r="AL7" i="1593"/>
  <c r="DL10" i="1593"/>
  <c r="T12" i="1593"/>
  <c r="CO12" i="1593"/>
  <c r="AE13" i="1593"/>
  <c r="CA13" i="1593"/>
  <c r="Q14" i="1593"/>
  <c r="BM14" i="1593"/>
  <c r="DI14" i="1593"/>
  <c r="AY15" i="1593"/>
  <c r="CU15" i="1593"/>
  <c r="AK16" i="1593"/>
  <c r="CG16" i="1593"/>
  <c r="W17" i="1593"/>
  <c r="BS17" i="1593"/>
  <c r="I18" i="1593"/>
  <c r="BE18" i="1593"/>
  <c r="DA18" i="1593"/>
  <c r="AE19" i="1593"/>
  <c r="AV19" i="1593"/>
  <c r="BI19" i="1593"/>
  <c r="BW19" i="1593"/>
  <c r="CJ19" i="1593"/>
  <c r="CW19" i="1593"/>
  <c r="DJ19" i="1593"/>
  <c r="Q20" i="1593"/>
  <c r="AD20" i="1593"/>
  <c r="AQ20" i="1593"/>
  <c r="BD20" i="1593"/>
  <c r="BP20" i="1593"/>
  <c r="CB20" i="1593"/>
  <c r="CN20" i="1593"/>
  <c r="CZ20" i="1593"/>
  <c r="DL20" i="1593"/>
  <c r="R21" i="1593"/>
  <c r="AD21" i="1593"/>
  <c r="AP21" i="1593"/>
  <c r="BB21" i="1593"/>
  <c r="BN21" i="1593"/>
  <c r="BZ21" i="1593"/>
  <c r="CL21" i="1593"/>
  <c r="CX21" i="1593"/>
  <c r="DJ21" i="1593"/>
  <c r="P22" i="1593"/>
  <c r="AB22" i="1593"/>
  <c r="AN22" i="1593"/>
  <c r="AZ22" i="1593"/>
  <c r="BL22" i="1593"/>
  <c r="BX22" i="1593"/>
  <c r="CJ22" i="1593"/>
  <c r="CV22" i="1593"/>
  <c r="DH22" i="1593"/>
  <c r="N23" i="1593"/>
  <c r="Z23" i="1593"/>
  <c r="AL23" i="1593"/>
  <c r="AX23" i="1593"/>
  <c r="BJ23" i="1593"/>
  <c r="BV23" i="1593"/>
  <c r="CH23" i="1593"/>
  <c r="CT23" i="1593"/>
  <c r="DF23" i="1593"/>
  <c r="L24" i="1593"/>
  <c r="X24" i="1593"/>
  <c r="AJ24" i="1593"/>
  <c r="AV24" i="1593"/>
  <c r="BH24" i="1593"/>
  <c r="BT24" i="1593"/>
  <c r="CF24" i="1593"/>
  <c r="CR24" i="1593"/>
  <c r="DD24" i="1593"/>
  <c r="J25" i="1593"/>
  <c r="V25" i="1593"/>
  <c r="AH25" i="1593"/>
  <c r="AT25" i="1593"/>
  <c r="BF25" i="1593"/>
  <c r="BR25" i="1593"/>
  <c r="CD25" i="1593"/>
  <c r="CP25" i="1593"/>
  <c r="DB25" i="1593"/>
  <c r="H26" i="1593"/>
  <c r="T26" i="1593"/>
  <c r="AF26" i="1593"/>
  <c r="AR26" i="1593"/>
  <c r="BD26" i="1593"/>
  <c r="BP26" i="1593"/>
  <c r="CB26" i="1593"/>
  <c r="AW7" i="1593"/>
  <c r="P11" i="1593"/>
  <c r="U12" i="1593"/>
  <c r="CP12" i="1593"/>
  <c r="AF13" i="1593"/>
  <c r="CB13" i="1593"/>
  <c r="R14" i="1593"/>
  <c r="BN14" i="1593"/>
  <c r="DJ14" i="1593"/>
  <c r="AZ15" i="1593"/>
  <c r="CV15" i="1593"/>
  <c r="AL16" i="1593"/>
  <c r="CH16" i="1593"/>
  <c r="X17" i="1593"/>
  <c r="BT17" i="1593"/>
  <c r="J18" i="1593"/>
  <c r="BF18" i="1593"/>
  <c r="DF7" i="1593"/>
  <c r="AQ11" i="1593"/>
  <c r="AG12" i="1593"/>
  <c r="CU12" i="1593"/>
  <c r="AK13" i="1593"/>
  <c r="CG13" i="1593"/>
  <c r="W14" i="1593"/>
  <c r="BS14" i="1593"/>
  <c r="I15" i="1593"/>
  <c r="BE15" i="1593"/>
  <c r="DA15" i="1593"/>
  <c r="AQ16" i="1593"/>
  <c r="CM16" i="1593"/>
  <c r="AC17" i="1593"/>
  <c r="BY17" i="1593"/>
  <c r="O18" i="1593"/>
  <c r="BK18" i="1593"/>
  <c r="DG18" i="1593"/>
  <c r="AG19" i="1593"/>
  <c r="AY19" i="1593"/>
  <c r="BL19" i="1593"/>
  <c r="BY19" i="1593"/>
  <c r="CL19" i="1593"/>
  <c r="CY19" i="1593"/>
  <c r="DL19" i="1593"/>
  <c r="S20" i="1593"/>
  <c r="AF20" i="1593"/>
  <c r="AS20" i="1593"/>
  <c r="BF20" i="1593"/>
  <c r="BR20" i="1593"/>
  <c r="CD20" i="1593"/>
  <c r="CP20" i="1593"/>
  <c r="DB20" i="1593"/>
  <c r="H21" i="1593"/>
  <c r="T21" i="1593"/>
  <c r="AF21" i="1593"/>
  <c r="AR21" i="1593"/>
  <c r="BD21" i="1593"/>
  <c r="BP21" i="1593"/>
  <c r="CB21" i="1593"/>
  <c r="CN21" i="1593"/>
  <c r="CZ21" i="1593"/>
  <c r="DL21" i="1593"/>
  <c r="R22" i="1593"/>
  <c r="AD22" i="1593"/>
  <c r="AP22" i="1593"/>
  <c r="BB22" i="1593"/>
  <c r="BN22" i="1593"/>
  <c r="BZ22" i="1593"/>
  <c r="CL22" i="1593"/>
  <c r="CX22" i="1593"/>
  <c r="DJ22" i="1593"/>
  <c r="P23" i="1593"/>
  <c r="AB23" i="1593"/>
  <c r="AN23" i="1593"/>
  <c r="AZ23" i="1593"/>
  <c r="BL23" i="1593"/>
  <c r="BX23" i="1593"/>
  <c r="CJ23" i="1593"/>
  <c r="CV23" i="1593"/>
  <c r="DH23" i="1593"/>
  <c r="N24" i="1593"/>
  <c r="Z24" i="1593"/>
  <c r="AL24" i="1593"/>
  <c r="AX24" i="1593"/>
  <c r="BJ24" i="1593"/>
  <c r="BV24" i="1593"/>
  <c r="CH24" i="1593"/>
  <c r="CT24" i="1593"/>
  <c r="DF24" i="1593"/>
  <c r="L25" i="1593"/>
  <c r="X25" i="1593"/>
  <c r="AJ25" i="1593"/>
  <c r="AV25" i="1593"/>
  <c r="BH25" i="1593"/>
  <c r="BT25" i="1593"/>
  <c r="CF25" i="1593"/>
  <c r="CR25" i="1593"/>
  <c r="DD25" i="1593"/>
  <c r="J26" i="1593"/>
  <c r="V26" i="1593"/>
  <c r="AH26" i="1593"/>
  <c r="AT26" i="1593"/>
  <c r="BF26" i="1593"/>
  <c r="K8" i="1593"/>
  <c r="AY11" i="1593"/>
  <c r="AH12" i="1593"/>
  <c r="DA12" i="1593"/>
  <c r="AQ13" i="1593"/>
  <c r="CM13" i="1593"/>
  <c r="AC14" i="1593"/>
  <c r="BY14" i="1593"/>
  <c r="O15" i="1593"/>
  <c r="BK15" i="1593"/>
  <c r="DG15" i="1593"/>
  <c r="AW16" i="1593"/>
  <c r="CS16" i="1593"/>
  <c r="AI17" i="1593"/>
  <c r="CE17" i="1593"/>
  <c r="U18" i="1593"/>
  <c r="BQ18" i="1593"/>
  <c r="DL18" i="1593"/>
  <c r="AH19" i="1593"/>
  <c r="AZ19" i="1593"/>
  <c r="BM19" i="1593"/>
  <c r="BZ19" i="1593"/>
  <c r="CM19" i="1593"/>
  <c r="CZ19" i="1593"/>
  <c r="G20" i="1593"/>
  <c r="T20" i="1593"/>
  <c r="AG20" i="1593"/>
  <c r="AT20" i="1593"/>
  <c r="BG20" i="1593"/>
  <c r="BS20" i="1593"/>
  <c r="CE20" i="1593"/>
  <c r="CQ20" i="1593"/>
  <c r="DC20" i="1593"/>
  <c r="I21" i="1593"/>
  <c r="U21" i="1593"/>
  <c r="AG21" i="1593"/>
  <c r="AS21" i="1593"/>
  <c r="BE21" i="1593"/>
  <c r="BQ21" i="1593"/>
  <c r="CC21" i="1593"/>
  <c r="CO21" i="1593"/>
  <c r="DA21" i="1593"/>
  <c r="G22" i="1593"/>
  <c r="S22" i="1593"/>
  <c r="AE22" i="1593"/>
  <c r="AQ22" i="1593"/>
  <c r="BC22" i="1593"/>
  <c r="BO22" i="1593"/>
  <c r="CA22" i="1593"/>
  <c r="CM22" i="1593"/>
  <c r="CY22" i="1593"/>
  <c r="DK22" i="1593"/>
  <c r="Q23" i="1593"/>
  <c r="AC23" i="1593"/>
  <c r="AO23" i="1593"/>
  <c r="BA23" i="1593"/>
  <c r="BM23" i="1593"/>
  <c r="BY23" i="1593"/>
  <c r="CK23" i="1593"/>
  <c r="CW23" i="1593"/>
  <c r="DI23" i="1593"/>
  <c r="O24" i="1593"/>
  <c r="AA24" i="1593"/>
  <c r="AM24" i="1593"/>
  <c r="AY24" i="1593"/>
  <c r="BK24" i="1593"/>
  <c r="BW24" i="1593"/>
  <c r="CI24" i="1593"/>
  <c r="CU24" i="1593"/>
  <c r="DG24" i="1593"/>
  <c r="M25" i="1593"/>
  <c r="Y25" i="1593"/>
  <c r="AK25" i="1593"/>
  <c r="AW25" i="1593"/>
  <c r="BI25" i="1593"/>
  <c r="BU25" i="1593"/>
  <c r="CG25" i="1593"/>
  <c r="CS25" i="1593"/>
  <c r="DE25" i="1593"/>
  <c r="K26" i="1593"/>
  <c r="W26" i="1593"/>
  <c r="AI26" i="1593"/>
  <c r="AU26" i="1593"/>
  <c r="BG26" i="1593"/>
  <c r="BA5" i="1593"/>
  <c r="AS9" i="1593"/>
  <c r="CL11" i="1593"/>
  <c r="BF12" i="1593"/>
  <c r="H13" i="1593"/>
  <c r="BD13" i="1593"/>
  <c r="CZ13" i="1593"/>
  <c r="AP14" i="1593"/>
  <c r="CL14" i="1593"/>
  <c r="AB15" i="1593"/>
  <c r="BX15" i="1593"/>
  <c r="N16" i="1593"/>
  <c r="BJ16" i="1593"/>
  <c r="DF16" i="1593"/>
  <c r="AV17" i="1593"/>
  <c r="CR17" i="1593"/>
  <c r="AH18" i="1593"/>
  <c r="CD18" i="1593"/>
  <c r="R19" i="1593"/>
  <c r="AQ19" i="1593"/>
  <c r="BD19" i="1593"/>
  <c r="BQ19" i="1593"/>
  <c r="CD19" i="1593"/>
  <c r="CQ19" i="1593"/>
  <c r="DD19" i="1593"/>
  <c r="K20" i="1593"/>
  <c r="Y20" i="1593"/>
  <c r="AL20" i="1593"/>
  <c r="AY20" i="1593"/>
  <c r="BK20" i="1593"/>
  <c r="BW20" i="1593"/>
  <c r="CI20" i="1593"/>
  <c r="CU20" i="1593"/>
  <c r="DG20" i="1593"/>
  <c r="M21" i="1593"/>
  <c r="Y21" i="1593"/>
  <c r="AK21" i="1593"/>
  <c r="AW21" i="1593"/>
  <c r="BI21" i="1593"/>
  <c r="BU21" i="1593"/>
  <c r="CG21" i="1593"/>
  <c r="CS21" i="1593"/>
  <c r="DE21" i="1593"/>
  <c r="K22" i="1593"/>
  <c r="W22" i="1593"/>
  <c r="AI22" i="1593"/>
  <c r="AU22" i="1593"/>
  <c r="BG22" i="1593"/>
  <c r="BS22" i="1593"/>
  <c r="CE22" i="1593"/>
  <c r="CQ22" i="1593"/>
  <c r="DC22" i="1593"/>
  <c r="I23" i="1593"/>
  <c r="U23" i="1593"/>
  <c r="AG23" i="1593"/>
  <c r="AS23" i="1593"/>
  <c r="BE23" i="1593"/>
  <c r="BQ23" i="1593"/>
  <c r="CC23" i="1593"/>
  <c r="CO23" i="1593"/>
  <c r="DA23" i="1593"/>
  <c r="G24" i="1593"/>
  <c r="S24" i="1593"/>
  <c r="AE24" i="1593"/>
  <c r="AQ24" i="1593"/>
  <c r="BC24" i="1593"/>
  <c r="AT12" i="1593"/>
  <c r="AI14" i="1593"/>
  <c r="G16" i="1593"/>
  <c r="CF17" i="1593"/>
  <c r="DB18" i="1593"/>
  <c r="BB19" i="1593"/>
  <c r="CE19" i="1593"/>
  <c r="H20" i="1593"/>
  <c r="AK20" i="1593"/>
  <c r="BQ20" i="1593"/>
  <c r="CS20" i="1593"/>
  <c r="N21" i="1593"/>
  <c r="AT21" i="1593"/>
  <c r="BT21" i="1593"/>
  <c r="CY21" i="1593"/>
  <c r="U22" i="1593"/>
  <c r="AT22" i="1593"/>
  <c r="BR22" i="1593"/>
  <c r="CP22" i="1593"/>
  <c r="H23" i="1593"/>
  <c r="AF23" i="1593"/>
  <c r="BD23" i="1593"/>
  <c r="CB23" i="1593"/>
  <c r="CZ23" i="1593"/>
  <c r="R24" i="1593"/>
  <c r="AP24" i="1593"/>
  <c r="BN24" i="1593"/>
  <c r="CJ24" i="1593"/>
  <c r="DB24" i="1593"/>
  <c r="Q25" i="1593"/>
  <c r="AM25" i="1593"/>
  <c r="BG25" i="1593"/>
  <c r="BZ25" i="1593"/>
  <c r="CV25" i="1593"/>
  <c r="L26" i="1593"/>
  <c r="AD26" i="1593"/>
  <c r="AY26" i="1593"/>
  <c r="BQ26" i="1593"/>
  <c r="CD26" i="1593"/>
  <c r="CP26" i="1593"/>
  <c r="DB26" i="1593"/>
  <c r="H27" i="1593"/>
  <c r="T27" i="1593"/>
  <c r="AF27" i="1593"/>
  <c r="AR27" i="1593"/>
  <c r="BD27" i="1593"/>
  <c r="BP27" i="1593"/>
  <c r="CB27" i="1593"/>
  <c r="CN27" i="1593"/>
  <c r="CZ27" i="1593"/>
  <c r="DL27" i="1593"/>
  <c r="R28" i="1593"/>
  <c r="AD28" i="1593"/>
  <c r="AP28" i="1593"/>
  <c r="BB28" i="1593"/>
  <c r="BN28" i="1593"/>
  <c r="BZ28" i="1593"/>
  <c r="CL28" i="1593"/>
  <c r="CX28" i="1593"/>
  <c r="DJ28" i="1593"/>
  <c r="P29" i="1593"/>
  <c r="AB29" i="1593"/>
  <c r="AN29" i="1593"/>
  <c r="AZ29" i="1593"/>
  <c r="BL29" i="1593"/>
  <c r="BX29" i="1593"/>
  <c r="CJ29" i="1593"/>
  <c r="CV29" i="1593"/>
  <c r="DH29" i="1593"/>
  <c r="N30" i="1593"/>
  <c r="Z30" i="1593"/>
  <c r="AL30" i="1593"/>
  <c r="AX30" i="1593"/>
  <c r="BJ30" i="1593"/>
  <c r="BV30" i="1593"/>
  <c r="CH30" i="1593"/>
  <c r="CT30" i="1593"/>
  <c r="DF30" i="1593"/>
  <c r="L31" i="1593"/>
  <c r="X31" i="1593"/>
  <c r="AJ31" i="1593"/>
  <c r="AV31" i="1593"/>
  <c r="BH31" i="1593"/>
  <c r="BT31" i="1593"/>
  <c r="CF31" i="1593"/>
  <c r="BE12" i="1593"/>
  <c r="AO14" i="1593"/>
  <c r="M16" i="1593"/>
  <c r="CK17" i="1593"/>
  <c r="G19" i="1593"/>
  <c r="BC19" i="1593"/>
  <c r="CK19" i="1593"/>
  <c r="I20" i="1593"/>
  <c r="AM20" i="1593"/>
  <c r="BT20" i="1593"/>
  <c r="CT20" i="1593"/>
  <c r="S21" i="1593"/>
  <c r="AU21" i="1593"/>
  <c r="BV21" i="1593"/>
  <c r="DB21" i="1593"/>
  <c r="V22" i="1593"/>
  <c r="AV22" i="1593"/>
  <c r="BT22" i="1593"/>
  <c r="CR22" i="1593"/>
  <c r="J23" i="1593"/>
  <c r="AH23" i="1593"/>
  <c r="BF23" i="1593"/>
  <c r="CD23" i="1593"/>
  <c r="DB23" i="1593"/>
  <c r="T24" i="1593"/>
  <c r="AR24" i="1593"/>
  <c r="BO24" i="1593"/>
  <c r="CK24" i="1593"/>
  <c r="DE24" i="1593"/>
  <c r="R25" i="1593"/>
  <c r="AN25" i="1593"/>
  <c r="BJ25" i="1593"/>
  <c r="CB25" i="1593"/>
  <c r="CW25" i="1593"/>
  <c r="M26" i="1593"/>
  <c r="AG26" i="1593"/>
  <c r="AZ26" i="1593"/>
  <c r="BR26" i="1593"/>
  <c r="CE26" i="1593"/>
  <c r="CQ26" i="1593"/>
  <c r="DC26" i="1593"/>
  <c r="I27" i="1593"/>
  <c r="U27" i="1593"/>
  <c r="AG27" i="1593"/>
  <c r="AS27" i="1593"/>
  <c r="BE27" i="1593"/>
  <c r="BQ27" i="1593"/>
  <c r="CC27" i="1593"/>
  <c r="CO27" i="1593"/>
  <c r="DA27" i="1593"/>
  <c r="G28" i="1593"/>
  <c r="S28" i="1593"/>
  <c r="AE28" i="1593"/>
  <c r="AQ28" i="1593"/>
  <c r="BC28" i="1593"/>
  <c r="BO28" i="1593"/>
  <c r="CA28" i="1593"/>
  <c r="CM28" i="1593"/>
  <c r="CY28" i="1593"/>
  <c r="DK28" i="1593"/>
  <c r="Q29" i="1593"/>
  <c r="AC29" i="1593"/>
  <c r="AO29" i="1593"/>
  <c r="BA29" i="1593"/>
  <c r="BM29" i="1593"/>
  <c r="BY29" i="1593"/>
  <c r="CK29" i="1593"/>
  <c r="CW29" i="1593"/>
  <c r="DI29" i="1593"/>
  <c r="O30" i="1593"/>
  <c r="AA30" i="1593"/>
  <c r="AM30" i="1593"/>
  <c r="DB12" i="1593"/>
  <c r="BZ14" i="1593"/>
  <c r="AX16" i="1593"/>
  <c r="CQ17" i="1593"/>
  <c r="H19" i="1593"/>
  <c r="BE19" i="1593"/>
  <c r="CN19" i="1593"/>
  <c r="J20" i="1593"/>
  <c r="AR20" i="1593"/>
  <c r="BU20" i="1593"/>
  <c r="CV20" i="1593"/>
  <c r="V21" i="1593"/>
  <c r="AV21" i="1593"/>
  <c r="CA21" i="1593"/>
  <c r="DC21" i="1593"/>
  <c r="X22" i="1593"/>
  <c r="AX22" i="1593"/>
  <c r="BV22" i="1593"/>
  <c r="CT22" i="1593"/>
  <c r="L23" i="1593"/>
  <c r="AJ23" i="1593"/>
  <c r="BH23" i="1593"/>
  <c r="CF23" i="1593"/>
  <c r="DD23" i="1593"/>
  <c r="V24" i="1593"/>
  <c r="AT24" i="1593"/>
  <c r="BP24" i="1593"/>
  <c r="CL24" i="1593"/>
  <c r="DH24" i="1593"/>
  <c r="T25" i="1593"/>
  <c r="AO25" i="1593"/>
  <c r="BK25" i="1593"/>
  <c r="CE25" i="1593"/>
  <c r="CX25" i="1593"/>
  <c r="N26" i="1593"/>
  <c r="AJ26" i="1593"/>
  <c r="BB26" i="1593"/>
  <c r="BS26" i="1593"/>
  <c r="CF26" i="1593"/>
  <c r="CR26" i="1593"/>
  <c r="DD26" i="1593"/>
  <c r="J27" i="1593"/>
  <c r="V27" i="1593"/>
  <c r="AH27" i="1593"/>
  <c r="AT27" i="1593"/>
  <c r="BF27" i="1593"/>
  <c r="BR27" i="1593"/>
  <c r="CD27" i="1593"/>
  <c r="CP27" i="1593"/>
  <c r="DB27" i="1593"/>
  <c r="H28" i="1593"/>
  <c r="T28" i="1593"/>
  <c r="AF28" i="1593"/>
  <c r="AR28" i="1593"/>
  <c r="BD28" i="1593"/>
  <c r="BP28" i="1593"/>
  <c r="CB28" i="1593"/>
  <c r="CN28" i="1593"/>
  <c r="CZ28" i="1593"/>
  <c r="DL28" i="1593"/>
  <c r="R29" i="1593"/>
  <c r="AD29" i="1593"/>
  <c r="AP29" i="1593"/>
  <c r="BB29" i="1593"/>
  <c r="BN29" i="1593"/>
  <c r="BZ29" i="1593"/>
  <c r="CL29" i="1593"/>
  <c r="CX29" i="1593"/>
  <c r="DJ29" i="1593"/>
  <c r="P30" i="1593"/>
  <c r="AB30" i="1593"/>
  <c r="AN30" i="1593"/>
  <c r="DG12" i="1593"/>
  <c r="CE14" i="1593"/>
  <c r="BC16" i="1593"/>
  <c r="CW17" i="1593"/>
  <c r="M19" i="1593"/>
  <c r="BK19" i="1593"/>
  <c r="CO19" i="1593"/>
  <c r="M20" i="1593"/>
  <c r="AU20" i="1593"/>
  <c r="BV20" i="1593"/>
  <c r="DA20" i="1593"/>
  <c r="W21" i="1593"/>
  <c r="AX21" i="1593"/>
  <c r="CD21" i="1593"/>
  <c r="DD21" i="1593"/>
  <c r="AC22" i="1593"/>
  <c r="BA22" i="1593"/>
  <c r="BY22" i="1593"/>
  <c r="CW22" i="1593"/>
  <c r="O23" i="1593"/>
  <c r="AM23" i="1593"/>
  <c r="BK23" i="1593"/>
  <c r="CI23" i="1593"/>
  <c r="DG23" i="1593"/>
  <c r="Y24" i="1593"/>
  <c r="AW24" i="1593"/>
  <c r="BR24" i="1593"/>
  <c r="CM24" i="1593"/>
  <c r="DI24" i="1593"/>
  <c r="W25" i="1593"/>
  <c r="AP25" i="1593"/>
  <c r="BL25" i="1593"/>
  <c r="CH25" i="1593"/>
  <c r="CZ25" i="1593"/>
  <c r="O26" i="1593"/>
  <c r="AK26" i="1593"/>
  <c r="BE26" i="1593"/>
  <c r="BT26" i="1593"/>
  <c r="CG26" i="1593"/>
  <c r="CS26" i="1593"/>
  <c r="DE26" i="1593"/>
  <c r="K27" i="1593"/>
  <c r="W27" i="1593"/>
  <c r="AI27" i="1593"/>
  <c r="AU27" i="1593"/>
  <c r="BG27" i="1593"/>
  <c r="BS27" i="1593"/>
  <c r="CE27" i="1593"/>
  <c r="CQ27" i="1593"/>
  <c r="DC27" i="1593"/>
  <c r="I28" i="1593"/>
  <c r="U28" i="1593"/>
  <c r="AG28" i="1593"/>
  <c r="AS28" i="1593"/>
  <c r="BE28" i="1593"/>
  <c r="BQ28" i="1593"/>
  <c r="CC28" i="1593"/>
  <c r="CO28" i="1593"/>
  <c r="DA28" i="1593"/>
  <c r="G29" i="1593"/>
  <c r="S29" i="1593"/>
  <c r="AE29" i="1593"/>
  <c r="AQ29" i="1593"/>
  <c r="BC29" i="1593"/>
  <c r="BO29" i="1593"/>
  <c r="CA29" i="1593"/>
  <c r="AP5" i="1593"/>
  <c r="G13" i="1593"/>
  <c r="CK14" i="1593"/>
  <c r="BI16" i="1593"/>
  <c r="V18" i="1593"/>
  <c r="S19" i="1593"/>
  <c r="BN19" i="1593"/>
  <c r="CP19" i="1593"/>
  <c r="R20" i="1593"/>
  <c r="AW20" i="1593"/>
  <c r="BX20" i="1593"/>
  <c r="DD20" i="1593"/>
  <c r="X21" i="1593"/>
  <c r="BC21" i="1593"/>
  <c r="CE21" i="1593"/>
  <c r="DF21" i="1593"/>
  <c r="AF22" i="1593"/>
  <c r="BD22" i="1593"/>
  <c r="CB22" i="1593"/>
  <c r="CZ22" i="1593"/>
  <c r="R23" i="1593"/>
  <c r="AP23" i="1593"/>
  <c r="BN23" i="1593"/>
  <c r="CL23" i="1593"/>
  <c r="DJ23" i="1593"/>
  <c r="AB24" i="1593"/>
  <c r="AZ24" i="1593"/>
  <c r="BU24" i="1593"/>
  <c r="CN24" i="1593"/>
  <c r="DJ24" i="1593"/>
  <c r="Z25" i="1593"/>
  <c r="AR25" i="1593"/>
  <c r="BM25" i="1593"/>
  <c r="CI25" i="1593"/>
  <c r="DC25" i="1593"/>
  <c r="P26" i="1593"/>
  <c r="AL26" i="1593"/>
  <c r="BH26" i="1593"/>
  <c r="BU26" i="1593"/>
  <c r="CH26" i="1593"/>
  <c r="CT26" i="1593"/>
  <c r="DF26" i="1593"/>
  <c r="L27" i="1593"/>
  <c r="X27" i="1593"/>
  <c r="AJ27" i="1593"/>
  <c r="AV27" i="1593"/>
  <c r="BT8" i="1593"/>
  <c r="AR13" i="1593"/>
  <c r="P15" i="1593"/>
  <c r="CT16" i="1593"/>
  <c r="AA18" i="1593"/>
  <c r="AF19" i="1593"/>
  <c r="BO19" i="1593"/>
  <c r="CR19" i="1593"/>
  <c r="U20" i="1593"/>
  <c r="AX20" i="1593"/>
  <c r="CC20" i="1593"/>
  <c r="DE20" i="1593"/>
  <c r="Z21" i="1593"/>
  <c r="BF21" i="1593"/>
  <c r="CF21" i="1593"/>
  <c r="DK21" i="1593"/>
  <c r="AG22" i="1593"/>
  <c r="BE22" i="1593"/>
  <c r="CC22" i="1593"/>
  <c r="DA22" i="1593"/>
  <c r="S23" i="1593"/>
  <c r="AQ23" i="1593"/>
  <c r="BO23" i="1593"/>
  <c r="CM23" i="1593"/>
  <c r="DK23" i="1593"/>
  <c r="AC24" i="1593"/>
  <c r="BA24" i="1593"/>
  <c r="BX24" i="1593"/>
  <c r="CP24" i="1593"/>
  <c r="DK24" i="1593"/>
  <c r="AA25" i="1593"/>
  <c r="AU25" i="1593"/>
  <c r="BN25" i="1593"/>
  <c r="CJ25" i="1593"/>
  <c r="DF25" i="1593"/>
  <c r="AH9" i="1593"/>
  <c r="BC13" i="1593"/>
  <c r="AA15" i="1593"/>
  <c r="DE16" i="1593"/>
  <c r="AM18" i="1593"/>
  <c r="AK19" i="1593"/>
  <c r="BR19" i="1593"/>
  <c r="DA19" i="1593"/>
  <c r="W20" i="1593"/>
  <c r="BE20" i="1593"/>
  <c r="CG20" i="1593"/>
  <c r="DH20" i="1593"/>
  <c r="AH21" i="1593"/>
  <c r="BH21" i="1593"/>
  <c r="CM21" i="1593"/>
  <c r="I22" i="1593"/>
  <c r="AJ22" i="1593"/>
  <c r="BH22" i="1593"/>
  <c r="CF22" i="1593"/>
  <c r="DD22" i="1593"/>
  <c r="V23" i="1593"/>
  <c r="AT23" i="1593"/>
  <c r="BR23" i="1593"/>
  <c r="CP23" i="1593"/>
  <c r="H24" i="1593"/>
  <c r="AF24" i="1593"/>
  <c r="BD24" i="1593"/>
  <c r="BZ24" i="1593"/>
  <c r="CV24" i="1593"/>
  <c r="H25" i="1593"/>
  <c r="AC25" i="1593"/>
  <c r="AY25" i="1593"/>
  <c r="BS25" i="1593"/>
  <c r="CL25" i="1593"/>
  <c r="DH25" i="1593"/>
  <c r="X26" i="1593"/>
  <c r="AP26" i="1593"/>
  <c r="BK26" i="1593"/>
  <c r="BX26" i="1593"/>
  <c r="CK26" i="1593"/>
  <c r="CW26" i="1593"/>
  <c r="DI26" i="1593"/>
  <c r="O27" i="1593"/>
  <c r="AA27" i="1593"/>
  <c r="AM27" i="1593"/>
  <c r="AY27" i="1593"/>
  <c r="BK27" i="1593"/>
  <c r="BW27" i="1593"/>
  <c r="CI27" i="1593"/>
  <c r="CU27" i="1593"/>
  <c r="DG27" i="1593"/>
  <c r="M28" i="1593"/>
  <c r="Y28" i="1593"/>
  <c r="AK28" i="1593"/>
  <c r="AW28" i="1593"/>
  <c r="BI28" i="1593"/>
  <c r="BU28" i="1593"/>
  <c r="CG28" i="1593"/>
  <c r="CS28" i="1593"/>
  <c r="DE28" i="1593"/>
  <c r="K29" i="1593"/>
  <c r="W29" i="1593"/>
  <c r="AI29" i="1593"/>
  <c r="AU29" i="1593"/>
  <c r="BG29" i="1593"/>
  <c r="BS29" i="1593"/>
  <c r="CE29" i="1593"/>
  <c r="CQ29" i="1593"/>
  <c r="DC29" i="1593"/>
  <c r="I30" i="1593"/>
  <c r="U30" i="1593"/>
  <c r="AG30" i="1593"/>
  <c r="BP11" i="1593"/>
  <c r="CN13" i="1593"/>
  <c r="BL15" i="1593"/>
  <c r="AJ17" i="1593"/>
  <c r="BR18" i="1593"/>
  <c r="AP19" i="1593"/>
  <c r="BX19" i="1593"/>
  <c r="DB19" i="1593"/>
  <c r="Z20" i="1593"/>
  <c r="BH20" i="1593"/>
  <c r="CH20" i="1593"/>
  <c r="G21" i="1593"/>
  <c r="AI21" i="1593"/>
  <c r="BJ21" i="1593"/>
  <c r="CP21" i="1593"/>
  <c r="J22" i="1593"/>
  <c r="AL22" i="1593"/>
  <c r="BJ22" i="1593"/>
  <c r="CH22" i="1593"/>
  <c r="DF22" i="1593"/>
  <c r="X23" i="1593"/>
  <c r="AV23" i="1593"/>
  <c r="BT23" i="1593"/>
  <c r="CR23" i="1593"/>
  <c r="J24" i="1593"/>
  <c r="AH24" i="1593"/>
  <c r="BF24" i="1593"/>
  <c r="CA24" i="1593"/>
  <c r="CW24" i="1593"/>
  <c r="K25" i="1593"/>
  <c r="AD25" i="1593"/>
  <c r="AZ25" i="1593"/>
  <c r="BV25" i="1593"/>
  <c r="CN25" i="1593"/>
  <c r="DI25" i="1593"/>
  <c r="Y26" i="1593"/>
  <c r="AS26" i="1593"/>
  <c r="BL26" i="1593"/>
  <c r="BY26" i="1593"/>
  <c r="CL26" i="1593"/>
  <c r="CX26" i="1593"/>
  <c r="DJ26" i="1593"/>
  <c r="P27" i="1593"/>
  <c r="AB27" i="1593"/>
  <c r="AN27" i="1593"/>
  <c r="AZ27" i="1593"/>
  <c r="BL27" i="1593"/>
  <c r="BX27" i="1593"/>
  <c r="U15" i="1593"/>
  <c r="AI19" i="1593"/>
  <c r="V20" i="1593"/>
  <c r="DF20" i="1593"/>
  <c r="CH21" i="1593"/>
  <c r="BF22" i="1593"/>
  <c r="T23" i="1593"/>
  <c r="CN23" i="1593"/>
  <c r="BB24" i="1593"/>
  <c r="DL24" i="1593"/>
  <c r="BP25" i="1593"/>
  <c r="R26" i="1593"/>
  <c r="BM26" i="1593"/>
  <c r="CO26" i="1593"/>
  <c r="N27" i="1593"/>
  <c r="AP27" i="1593"/>
  <c r="BO27" i="1593"/>
  <c r="CL27" i="1593"/>
  <c r="DH27" i="1593"/>
  <c r="W28" i="1593"/>
  <c r="AO28" i="1593"/>
  <c r="BK28" i="1593"/>
  <c r="CF28" i="1593"/>
  <c r="DB28" i="1593"/>
  <c r="N29" i="1593"/>
  <c r="AJ29" i="1593"/>
  <c r="BE29" i="1593"/>
  <c r="BW29" i="1593"/>
  <c r="CR29" i="1593"/>
  <c r="DK29" i="1593"/>
  <c r="V30" i="1593"/>
  <c r="AO30" i="1593"/>
  <c r="BB30" i="1593"/>
  <c r="BO30" i="1593"/>
  <c r="CB30" i="1593"/>
  <c r="CO30" i="1593"/>
  <c r="DB30" i="1593"/>
  <c r="I31" i="1593"/>
  <c r="V31" i="1593"/>
  <c r="AI31" i="1593"/>
  <c r="AW31" i="1593"/>
  <c r="BJ31" i="1593"/>
  <c r="BW31" i="1593"/>
  <c r="CJ31" i="1593"/>
  <c r="CV31" i="1593"/>
  <c r="DH31" i="1593"/>
  <c r="N32" i="1593"/>
  <c r="Z32" i="1593"/>
  <c r="AL32" i="1593"/>
  <c r="AX32" i="1593"/>
  <c r="BJ32" i="1593"/>
  <c r="BV32" i="1593"/>
  <c r="CH32" i="1593"/>
  <c r="CT32" i="1593"/>
  <c r="DF32" i="1593"/>
  <c r="L33" i="1593"/>
  <c r="X33" i="1593"/>
  <c r="AJ33" i="1593"/>
  <c r="AV33" i="1593"/>
  <c r="BH33" i="1593"/>
  <c r="BT33" i="1593"/>
  <c r="CF33" i="1593"/>
  <c r="CR33" i="1593"/>
  <c r="DD33" i="1593"/>
  <c r="J34" i="1593"/>
  <c r="V34" i="1593"/>
  <c r="AH34" i="1593"/>
  <c r="AT34" i="1593"/>
  <c r="BF34" i="1593"/>
  <c r="BR34" i="1593"/>
  <c r="CD34" i="1593"/>
  <c r="CP34" i="1593"/>
  <c r="DB34" i="1593"/>
  <c r="H35" i="1593"/>
  <c r="T35" i="1593"/>
  <c r="AF35" i="1593"/>
  <c r="AR35" i="1593"/>
  <c r="BD35" i="1593"/>
  <c r="BP35" i="1593"/>
  <c r="CB35" i="1593"/>
  <c r="CN35" i="1593"/>
  <c r="CZ35" i="1593"/>
  <c r="DL35" i="1593"/>
  <c r="R36" i="1593"/>
  <c r="AD36" i="1593"/>
  <c r="AP36" i="1593"/>
  <c r="BB36" i="1593"/>
  <c r="BN36" i="1593"/>
  <c r="BZ36" i="1593"/>
  <c r="CL36" i="1593"/>
  <c r="CX36" i="1593"/>
  <c r="DJ36" i="1593"/>
  <c r="P37" i="1593"/>
  <c r="AB37" i="1593"/>
  <c r="AN37" i="1593"/>
  <c r="AZ37" i="1593"/>
  <c r="BL37" i="1593"/>
  <c r="BX37" i="1593"/>
  <c r="CJ37" i="1593"/>
  <c r="CV37" i="1593"/>
  <c r="DH37" i="1593"/>
  <c r="N38" i="1593"/>
  <c r="BQ15" i="1593"/>
  <c r="AR19" i="1593"/>
  <c r="AE20" i="1593"/>
  <c r="J21" i="1593"/>
  <c r="CQ21" i="1593"/>
  <c r="BM22" i="1593"/>
  <c r="AA23" i="1593"/>
  <c r="CU23" i="1593"/>
  <c r="BI24" i="1593"/>
  <c r="N25" i="1593"/>
  <c r="BW25" i="1593"/>
  <c r="U26" i="1593"/>
  <c r="BN26" i="1593"/>
  <c r="CU26" i="1593"/>
  <c r="Q27" i="1593"/>
  <c r="AQ27" i="1593"/>
  <c r="BT27" i="1593"/>
  <c r="CM27" i="1593"/>
  <c r="DI27" i="1593"/>
  <c r="X28" i="1593"/>
  <c r="AT28" i="1593"/>
  <c r="BL28" i="1593"/>
  <c r="CH28" i="1593"/>
  <c r="DC28" i="1593"/>
  <c r="O29" i="1593"/>
  <c r="AK29" i="1593"/>
  <c r="BF29" i="1593"/>
  <c r="CB29" i="1593"/>
  <c r="CS29" i="1593"/>
  <c r="DL29" i="1593"/>
  <c r="W30" i="1593"/>
  <c r="AP30" i="1593"/>
  <c r="BC30" i="1593"/>
  <c r="BP30" i="1593"/>
  <c r="CC30" i="1593"/>
  <c r="CP30" i="1593"/>
  <c r="DC30" i="1593"/>
  <c r="J31" i="1593"/>
  <c r="W31" i="1593"/>
  <c r="AK31" i="1593"/>
  <c r="AX31" i="1593"/>
  <c r="BK31" i="1593"/>
  <c r="BX31" i="1593"/>
  <c r="CK31" i="1593"/>
  <c r="CW31" i="1593"/>
  <c r="DI31" i="1593"/>
  <c r="O32" i="1593"/>
  <c r="AA32" i="1593"/>
  <c r="AM32" i="1593"/>
  <c r="AY32" i="1593"/>
  <c r="BK32" i="1593"/>
  <c r="BW32" i="1593"/>
  <c r="CI32" i="1593"/>
  <c r="CU32" i="1593"/>
  <c r="DG32" i="1593"/>
  <c r="M33" i="1593"/>
  <c r="Y33" i="1593"/>
  <c r="AK33" i="1593"/>
  <c r="AW33" i="1593"/>
  <c r="BI33" i="1593"/>
  <c r="BU33" i="1593"/>
  <c r="CG33" i="1593"/>
  <c r="CS33" i="1593"/>
  <c r="DE33" i="1593"/>
  <c r="K34" i="1593"/>
  <c r="W34" i="1593"/>
  <c r="AI34" i="1593"/>
  <c r="AU34" i="1593"/>
  <c r="BG34" i="1593"/>
  <c r="BS34" i="1593"/>
  <c r="CE34" i="1593"/>
  <c r="CQ34" i="1593"/>
  <c r="DC34" i="1593"/>
  <c r="I35" i="1593"/>
  <c r="U35" i="1593"/>
  <c r="AG35" i="1593"/>
  <c r="AS35" i="1593"/>
  <c r="BE35" i="1593"/>
  <c r="BQ35" i="1593"/>
  <c r="CC35" i="1593"/>
  <c r="CO35" i="1593"/>
  <c r="DA35" i="1593"/>
  <c r="G36" i="1593"/>
  <c r="S36" i="1593"/>
  <c r="BW15" i="1593"/>
  <c r="AW19" i="1593"/>
  <c r="AH20" i="1593"/>
  <c r="K21" i="1593"/>
  <c r="CR21" i="1593"/>
  <c r="BP22" i="1593"/>
  <c r="AD23" i="1593"/>
  <c r="CX23" i="1593"/>
  <c r="BL24" i="1593"/>
  <c r="O25" i="1593"/>
  <c r="BX25" i="1593"/>
  <c r="Z26" i="1593"/>
  <c r="BO26" i="1593"/>
  <c r="CV26" i="1593"/>
  <c r="R27" i="1593"/>
  <c r="AW27" i="1593"/>
  <c r="BU27" i="1593"/>
  <c r="CR27" i="1593"/>
  <c r="DJ27" i="1593"/>
  <c r="Z28" i="1593"/>
  <c r="AU28" i="1593"/>
  <c r="BM28" i="1593"/>
  <c r="CI28" i="1593"/>
  <c r="DD28" i="1593"/>
  <c r="T29" i="1593"/>
  <c r="AL29" i="1593"/>
  <c r="BH29" i="1593"/>
  <c r="CC29" i="1593"/>
  <c r="CT29" i="1593"/>
  <c r="G30" i="1593"/>
  <c r="X30" i="1593"/>
  <c r="AQ30" i="1593"/>
  <c r="BD30" i="1593"/>
  <c r="BQ30" i="1593"/>
  <c r="CD30" i="1593"/>
  <c r="CQ30" i="1593"/>
  <c r="DD30" i="1593"/>
  <c r="K31" i="1593"/>
  <c r="Y31" i="1593"/>
  <c r="AL31" i="1593"/>
  <c r="AY31" i="1593"/>
  <c r="BL31" i="1593"/>
  <c r="BY31" i="1593"/>
  <c r="CL31" i="1593"/>
  <c r="CX31" i="1593"/>
  <c r="DJ31" i="1593"/>
  <c r="P32" i="1593"/>
  <c r="AB32" i="1593"/>
  <c r="AN32" i="1593"/>
  <c r="AZ32" i="1593"/>
  <c r="BL32" i="1593"/>
  <c r="BX32" i="1593"/>
  <c r="CJ32" i="1593"/>
  <c r="CV32" i="1593"/>
  <c r="DH32" i="1593"/>
  <c r="N33" i="1593"/>
  <c r="Z33" i="1593"/>
  <c r="AL33" i="1593"/>
  <c r="AX33" i="1593"/>
  <c r="BJ33" i="1593"/>
  <c r="BV33" i="1593"/>
  <c r="CH33" i="1593"/>
  <c r="CT33" i="1593"/>
  <c r="DF33" i="1593"/>
  <c r="DH15" i="1593"/>
  <c r="BA19" i="1593"/>
  <c r="AI20" i="1593"/>
  <c r="L21" i="1593"/>
  <c r="CT21" i="1593"/>
  <c r="BQ22" i="1593"/>
  <c r="AE23" i="1593"/>
  <c r="CY23" i="1593"/>
  <c r="BM24" i="1593"/>
  <c r="P25" i="1593"/>
  <c r="BY25" i="1593"/>
  <c r="AA26" i="1593"/>
  <c r="BV26" i="1593"/>
  <c r="CY26" i="1593"/>
  <c r="S27" i="1593"/>
  <c r="AX27" i="1593"/>
  <c r="BV27" i="1593"/>
  <c r="CS27" i="1593"/>
  <c r="DK27" i="1593"/>
  <c r="AA28" i="1593"/>
  <c r="AV28" i="1593"/>
  <c r="BR28" i="1593"/>
  <c r="CJ28" i="1593"/>
  <c r="DF28" i="1593"/>
  <c r="U29" i="1593"/>
  <c r="AM29" i="1593"/>
  <c r="BI29" i="1593"/>
  <c r="CD29" i="1593"/>
  <c r="CU29" i="1593"/>
  <c r="H30" i="1593"/>
  <c r="Y30" i="1593"/>
  <c r="AR30" i="1593"/>
  <c r="BE30" i="1593"/>
  <c r="BR30" i="1593"/>
  <c r="CE30" i="1593"/>
  <c r="CR30" i="1593"/>
  <c r="DE30" i="1593"/>
  <c r="M31" i="1593"/>
  <c r="Z31" i="1593"/>
  <c r="AM31" i="1593"/>
  <c r="AZ31" i="1593"/>
  <c r="BM31" i="1593"/>
  <c r="BZ31" i="1593"/>
  <c r="CM31" i="1593"/>
  <c r="CY31" i="1593"/>
  <c r="DK31" i="1593"/>
  <c r="Q32" i="1593"/>
  <c r="AC32" i="1593"/>
  <c r="AO32" i="1593"/>
  <c r="BA32" i="1593"/>
  <c r="BM32" i="1593"/>
  <c r="BY32" i="1593"/>
  <c r="CK32" i="1593"/>
  <c r="CW32" i="1593"/>
  <c r="DI32" i="1593"/>
  <c r="O33" i="1593"/>
  <c r="AA33" i="1593"/>
  <c r="AM33" i="1593"/>
  <c r="AY33" i="1593"/>
  <c r="BK33" i="1593"/>
  <c r="BW33" i="1593"/>
  <c r="CI33" i="1593"/>
  <c r="CU33" i="1593"/>
  <c r="DG33" i="1593"/>
  <c r="M34" i="1593"/>
  <c r="Y34" i="1593"/>
  <c r="AK34" i="1593"/>
  <c r="AW34" i="1593"/>
  <c r="BI34" i="1593"/>
  <c r="BU34" i="1593"/>
  <c r="CG34" i="1593"/>
  <c r="CS34" i="1593"/>
  <c r="DE34" i="1593"/>
  <c r="K35" i="1593"/>
  <c r="W35" i="1593"/>
  <c r="AI35" i="1593"/>
  <c r="AU35" i="1593"/>
  <c r="BG35" i="1593"/>
  <c r="BS35" i="1593"/>
  <c r="CE35" i="1593"/>
  <c r="CQ35" i="1593"/>
  <c r="DC35" i="1593"/>
  <c r="I36" i="1593"/>
  <c r="U36" i="1593"/>
  <c r="AG36" i="1593"/>
  <c r="AS36" i="1593"/>
  <c r="BE36" i="1593"/>
  <c r="BQ36" i="1593"/>
  <c r="BW11" i="1593"/>
  <c r="AO17" i="1593"/>
  <c r="CA19" i="1593"/>
  <c r="BI20" i="1593"/>
  <c r="AJ21" i="1593"/>
  <c r="L22" i="1593"/>
  <c r="CK22" i="1593"/>
  <c r="AY23" i="1593"/>
  <c r="M24" i="1593"/>
  <c r="CB24" i="1593"/>
  <c r="AF25" i="1593"/>
  <c r="CQ25" i="1593"/>
  <c r="AM26" i="1593"/>
  <c r="BZ26" i="1593"/>
  <c r="DA26" i="1593"/>
  <c r="Z27" i="1593"/>
  <c r="BB27" i="1593"/>
  <c r="BZ27" i="1593"/>
  <c r="CV27" i="1593"/>
  <c r="K28" i="1593"/>
  <c r="AC28" i="1593"/>
  <c r="AY28" i="1593"/>
  <c r="BT28" i="1593"/>
  <c r="CP28" i="1593"/>
  <c r="DH28" i="1593"/>
  <c r="X29" i="1593"/>
  <c r="AS29" i="1593"/>
  <c r="BK29" i="1593"/>
  <c r="CG29" i="1593"/>
  <c r="CZ29" i="1593"/>
  <c r="K30" i="1593"/>
  <c r="AD30" i="1593"/>
  <c r="AT30" i="1593"/>
  <c r="BG30" i="1593"/>
  <c r="BT30" i="1593"/>
  <c r="CG30" i="1593"/>
  <c r="CU30" i="1593"/>
  <c r="DH30" i="1593"/>
  <c r="O31" i="1593"/>
  <c r="AB31" i="1593"/>
  <c r="AO31" i="1593"/>
  <c r="BB31" i="1593"/>
  <c r="BO31" i="1593"/>
  <c r="CB31" i="1593"/>
  <c r="CO31" i="1593"/>
  <c r="DA31" i="1593"/>
  <c r="G32" i="1593"/>
  <c r="S32" i="1593"/>
  <c r="AE32" i="1593"/>
  <c r="AQ32" i="1593"/>
  <c r="BC32" i="1593"/>
  <c r="BO32" i="1593"/>
  <c r="CA32" i="1593"/>
  <c r="CM32" i="1593"/>
  <c r="CY32" i="1593"/>
  <c r="DK32" i="1593"/>
  <c r="Q33" i="1593"/>
  <c r="AC33" i="1593"/>
  <c r="AO33" i="1593"/>
  <c r="BA33" i="1593"/>
  <c r="BM33" i="1593"/>
  <c r="BY33" i="1593"/>
  <c r="CK33" i="1593"/>
  <c r="CW33" i="1593"/>
  <c r="DI33" i="1593"/>
  <c r="O34" i="1593"/>
  <c r="AA34" i="1593"/>
  <c r="AM34" i="1593"/>
  <c r="AY34" i="1593"/>
  <c r="BK34" i="1593"/>
  <c r="BW34" i="1593"/>
  <c r="CI34" i="1593"/>
  <c r="CU34" i="1593"/>
  <c r="DG34" i="1593"/>
  <c r="M35" i="1593"/>
  <c r="Y35" i="1593"/>
  <c r="AK35" i="1593"/>
  <c r="AW35" i="1593"/>
  <c r="BI35" i="1593"/>
  <c r="BU35" i="1593"/>
  <c r="CG35" i="1593"/>
  <c r="CS35" i="1593"/>
  <c r="DE35" i="1593"/>
  <c r="K36" i="1593"/>
  <c r="W36" i="1593"/>
  <c r="AI36" i="1593"/>
  <c r="AU36" i="1593"/>
  <c r="BG36" i="1593"/>
  <c r="BS36" i="1593"/>
  <c r="AS12" i="1593"/>
  <c r="BA17" i="1593"/>
  <c r="CC19" i="1593"/>
  <c r="BL20" i="1593"/>
  <c r="AQ21" i="1593"/>
  <c r="T22" i="1593"/>
  <c r="CO22" i="1593"/>
  <c r="BC23" i="1593"/>
  <c r="Q24" i="1593"/>
  <c r="CG24" i="1593"/>
  <c r="AL25" i="1593"/>
  <c r="CU25" i="1593"/>
  <c r="AV26" i="1593"/>
  <c r="CC26" i="1593"/>
  <c r="DH26" i="1593"/>
  <c r="AD27" i="1593"/>
  <c r="BH27" i="1593"/>
  <c r="CF27" i="1593"/>
  <c r="CX27" i="1593"/>
  <c r="N28" i="1593"/>
  <c r="AI28" i="1593"/>
  <c r="BA28" i="1593"/>
  <c r="BW28" i="1593"/>
  <c r="CR28" i="1593"/>
  <c r="H29" i="1593"/>
  <c r="Z29" i="1593"/>
  <c r="AV29" i="1593"/>
  <c r="BQ29" i="1593"/>
  <c r="CI29" i="1593"/>
  <c r="DB29" i="1593"/>
  <c r="M30" i="1593"/>
  <c r="AF30" i="1593"/>
  <c r="AV30" i="1593"/>
  <c r="BI30" i="1593"/>
  <c r="BW30" i="1593"/>
  <c r="CJ30" i="1593"/>
  <c r="CW30" i="1593"/>
  <c r="DJ30" i="1593"/>
  <c r="Q31" i="1593"/>
  <c r="AD31" i="1593"/>
  <c r="AQ31" i="1593"/>
  <c r="BD31" i="1593"/>
  <c r="BQ31" i="1593"/>
  <c r="CD31" i="1593"/>
  <c r="CQ31" i="1593"/>
  <c r="DC31" i="1593"/>
  <c r="I32" i="1593"/>
  <c r="U32" i="1593"/>
  <c r="AG32" i="1593"/>
  <c r="AS32" i="1593"/>
  <c r="BE32" i="1593"/>
  <c r="BQ32" i="1593"/>
  <c r="CC32" i="1593"/>
  <c r="CO32" i="1593"/>
  <c r="DA32" i="1593"/>
  <c r="G33" i="1593"/>
  <c r="S33" i="1593"/>
  <c r="AE33" i="1593"/>
  <c r="AQ33" i="1593"/>
  <c r="BC33" i="1593"/>
  <c r="BO33" i="1593"/>
  <c r="CA33" i="1593"/>
  <c r="CM33" i="1593"/>
  <c r="CY33" i="1593"/>
  <c r="DK33" i="1593"/>
  <c r="Q34" i="1593"/>
  <c r="AC34" i="1593"/>
  <c r="AO34" i="1593"/>
  <c r="BA34" i="1593"/>
  <c r="BM34" i="1593"/>
  <c r="BY34" i="1593"/>
  <c r="CK34" i="1593"/>
  <c r="CW34" i="1593"/>
  <c r="DI34" i="1593"/>
  <c r="O35" i="1593"/>
  <c r="AA35" i="1593"/>
  <c r="AM35" i="1593"/>
  <c r="AY35" i="1593"/>
  <c r="BK35" i="1593"/>
  <c r="BW35" i="1593"/>
  <c r="CI35" i="1593"/>
  <c r="CU35" i="1593"/>
  <c r="DG35" i="1593"/>
  <c r="M36" i="1593"/>
  <c r="Y36" i="1593"/>
  <c r="AK36" i="1593"/>
  <c r="AW36" i="1593"/>
  <c r="AW13" i="1593"/>
  <c r="AG18" i="1593"/>
  <c r="CX19" i="1593"/>
  <c r="CF20" i="1593"/>
  <c r="BG21" i="1593"/>
  <c r="AH22" i="1593"/>
  <c r="DB22" i="1593"/>
  <c r="BP23" i="1593"/>
  <c r="AD24" i="1593"/>
  <c r="CS24" i="1593"/>
  <c r="AX25" i="1593"/>
  <c r="DG25" i="1593"/>
  <c r="AW26" i="1593"/>
  <c r="CI26" i="1593"/>
  <c r="DK26" i="1593"/>
  <c r="AE27" i="1593"/>
  <c r="BI27" i="1593"/>
  <c r="CG27" i="1593"/>
  <c r="CY27" i="1593"/>
  <c r="O28" i="1593"/>
  <c r="AJ28" i="1593"/>
  <c r="BF28" i="1593"/>
  <c r="BX28" i="1593"/>
  <c r="CT28" i="1593"/>
  <c r="I29" i="1593"/>
  <c r="AA29" i="1593"/>
  <c r="AW29" i="1593"/>
  <c r="BR29" i="1593"/>
  <c r="CM29" i="1593"/>
  <c r="DD29" i="1593"/>
  <c r="Q30" i="1593"/>
  <c r="AH30" i="1593"/>
  <c r="AW30" i="1593"/>
  <c r="BK30" i="1593"/>
  <c r="BX30" i="1593"/>
  <c r="CK30" i="1593"/>
  <c r="CX30" i="1593"/>
  <c r="DK30" i="1593"/>
  <c r="R31" i="1593"/>
  <c r="AE31" i="1593"/>
  <c r="AR31" i="1593"/>
  <c r="BE31" i="1593"/>
  <c r="BR31" i="1593"/>
  <c r="CE31" i="1593"/>
  <c r="CR31" i="1593"/>
  <c r="DD31" i="1593"/>
  <c r="J32" i="1593"/>
  <c r="V32" i="1593"/>
  <c r="AH32" i="1593"/>
  <c r="AT32" i="1593"/>
  <c r="BF32" i="1593"/>
  <c r="BR32" i="1593"/>
  <c r="CD32" i="1593"/>
  <c r="CP32" i="1593"/>
  <c r="DB32" i="1593"/>
  <c r="H33" i="1593"/>
  <c r="T33" i="1593"/>
  <c r="AF33" i="1593"/>
  <c r="AR33" i="1593"/>
  <c r="BD33" i="1593"/>
  <c r="BP33" i="1593"/>
  <c r="CB33" i="1593"/>
  <c r="CN33" i="1593"/>
  <c r="CZ33" i="1593"/>
  <c r="DL33" i="1593"/>
  <c r="R34" i="1593"/>
  <c r="AD34" i="1593"/>
  <c r="AP34" i="1593"/>
  <c r="BB34" i="1593"/>
  <c r="BN34" i="1593"/>
  <c r="BZ34" i="1593"/>
  <c r="CL34" i="1593"/>
  <c r="CX34" i="1593"/>
  <c r="DJ34" i="1593"/>
  <c r="P35" i="1593"/>
  <c r="AB35" i="1593"/>
  <c r="AN35" i="1593"/>
  <c r="AZ35" i="1593"/>
  <c r="BL35" i="1593"/>
  <c r="BX35" i="1593"/>
  <c r="CJ35" i="1593"/>
  <c r="CV35" i="1593"/>
  <c r="DH35" i="1593"/>
  <c r="N36" i="1593"/>
  <c r="Z36" i="1593"/>
  <c r="CC18" i="1593"/>
  <c r="AE21" i="1593"/>
  <c r="DI22" i="1593"/>
  <c r="AO24" i="1593"/>
  <c r="CT25" i="1593"/>
  <c r="CM26" i="1593"/>
  <c r="BA27" i="1593"/>
  <c r="DD27" i="1593"/>
  <c r="AN28" i="1593"/>
  <c r="CQ28" i="1593"/>
  <c r="AG29" i="1593"/>
  <c r="CF29" i="1593"/>
  <c r="R30" i="1593"/>
  <c r="BA30" i="1593"/>
  <c r="CI30" i="1593"/>
  <c r="G31" i="1593"/>
  <c r="AN31" i="1593"/>
  <c r="BS31" i="1593"/>
  <c r="CU31" i="1593"/>
  <c r="T32" i="1593"/>
  <c r="AV32" i="1593"/>
  <c r="BZ32" i="1593"/>
  <c r="DC32" i="1593"/>
  <c r="W33" i="1593"/>
  <c r="BB33" i="1593"/>
  <c r="CD33" i="1593"/>
  <c r="DH33" i="1593"/>
  <c r="Z34" i="1593"/>
  <c r="AX34" i="1593"/>
  <c r="BV34" i="1593"/>
  <c r="CT34" i="1593"/>
  <c r="L35" i="1593"/>
  <c r="AJ35" i="1593"/>
  <c r="BH35" i="1593"/>
  <c r="CF35" i="1593"/>
  <c r="DD35" i="1593"/>
  <c r="V36" i="1593"/>
  <c r="AO36" i="1593"/>
  <c r="BH36" i="1593"/>
  <c r="BW36" i="1593"/>
  <c r="CJ36" i="1593"/>
  <c r="CW36" i="1593"/>
  <c r="DK36" i="1593"/>
  <c r="R37" i="1593"/>
  <c r="AE37" i="1593"/>
  <c r="AR37" i="1593"/>
  <c r="BE37" i="1593"/>
  <c r="BR37" i="1593"/>
  <c r="CE37" i="1593"/>
  <c r="CR37" i="1593"/>
  <c r="DE37" i="1593"/>
  <c r="L38" i="1593"/>
  <c r="Y38" i="1593"/>
  <c r="AK38" i="1593"/>
  <c r="AW38" i="1593"/>
  <c r="BI38" i="1593"/>
  <c r="BU38" i="1593"/>
  <c r="CG38" i="1593"/>
  <c r="CS38" i="1593"/>
  <c r="DE38" i="1593"/>
  <c r="K39" i="1593"/>
  <c r="W39" i="1593"/>
  <c r="AI39" i="1593"/>
  <c r="AU39" i="1593"/>
  <c r="BG39" i="1593"/>
  <c r="BS39" i="1593"/>
  <c r="CE39" i="1593"/>
  <c r="CQ39" i="1593"/>
  <c r="DC39" i="1593"/>
  <c r="I40" i="1593"/>
  <c r="U40" i="1593"/>
  <c r="AG40" i="1593"/>
  <c r="AS40" i="1593"/>
  <c r="BE40" i="1593"/>
  <c r="BQ40" i="1593"/>
  <c r="CC40" i="1593"/>
  <c r="CO40" i="1593"/>
  <c r="DA40" i="1593"/>
  <c r="G41" i="1593"/>
  <c r="S41" i="1593"/>
  <c r="AE41" i="1593"/>
  <c r="AQ41" i="1593"/>
  <c r="BC41" i="1593"/>
  <c r="BO41" i="1593"/>
  <c r="CA41" i="1593"/>
  <c r="CM41" i="1593"/>
  <c r="CY41" i="1593"/>
  <c r="DK41" i="1593"/>
  <c r="Q42" i="1593"/>
  <c r="AC42" i="1593"/>
  <c r="AO42" i="1593"/>
  <c r="BA42" i="1593"/>
  <c r="BM42" i="1593"/>
  <c r="BY42" i="1593"/>
  <c r="CI18" i="1593"/>
  <c r="AL21" i="1593"/>
  <c r="DL22" i="1593"/>
  <c r="BY24" i="1593"/>
  <c r="DJ25" i="1593"/>
  <c r="CN26" i="1593"/>
  <c r="BC27" i="1593"/>
  <c r="DE27" i="1593"/>
  <c r="AX28" i="1593"/>
  <c r="CU28" i="1593"/>
  <c r="AH29" i="1593"/>
  <c r="CH29" i="1593"/>
  <c r="S30" i="1593"/>
  <c r="BF30" i="1593"/>
  <c r="CL30" i="1593"/>
  <c r="H31" i="1593"/>
  <c r="AP31" i="1593"/>
  <c r="BU31" i="1593"/>
  <c r="CZ31" i="1593"/>
  <c r="W32" i="1593"/>
  <c r="AW32" i="1593"/>
  <c r="CB32" i="1593"/>
  <c r="DD32" i="1593"/>
  <c r="AB33" i="1593"/>
  <c r="BE33" i="1593"/>
  <c r="CE33" i="1593"/>
  <c r="DJ33" i="1593"/>
  <c r="AB34" i="1593"/>
  <c r="AZ34" i="1593"/>
  <c r="BX34" i="1593"/>
  <c r="CV34" i="1593"/>
  <c r="N35" i="1593"/>
  <c r="AL35" i="1593"/>
  <c r="BJ35" i="1593"/>
  <c r="CH35" i="1593"/>
  <c r="DF35" i="1593"/>
  <c r="X36" i="1593"/>
  <c r="AQ36" i="1593"/>
  <c r="BI36" i="1593"/>
  <c r="BX36" i="1593"/>
  <c r="CK36" i="1593"/>
  <c r="CY36" i="1593"/>
  <c r="DL36" i="1593"/>
  <c r="S37" i="1593"/>
  <c r="AF37" i="1593"/>
  <c r="AS37" i="1593"/>
  <c r="BF37" i="1593"/>
  <c r="BS37" i="1593"/>
  <c r="CF37" i="1593"/>
  <c r="CS37" i="1593"/>
  <c r="DF37" i="1593"/>
  <c r="M38" i="1593"/>
  <c r="Z38" i="1593"/>
  <c r="AL38" i="1593"/>
  <c r="AX38" i="1593"/>
  <c r="BJ38" i="1593"/>
  <c r="BV38" i="1593"/>
  <c r="CH38" i="1593"/>
  <c r="CT38" i="1593"/>
  <c r="DF38" i="1593"/>
  <c r="L39" i="1593"/>
  <c r="X39" i="1593"/>
  <c r="AJ39" i="1593"/>
  <c r="AV39" i="1593"/>
  <c r="BH39" i="1593"/>
  <c r="BT39" i="1593"/>
  <c r="CF39" i="1593"/>
  <c r="CR39" i="1593"/>
  <c r="DD39" i="1593"/>
  <c r="J40" i="1593"/>
  <c r="V40" i="1593"/>
  <c r="AH40" i="1593"/>
  <c r="AT40" i="1593"/>
  <c r="BF40" i="1593"/>
  <c r="BR40" i="1593"/>
  <c r="CD40" i="1593"/>
  <c r="CP40" i="1593"/>
  <c r="DB40" i="1593"/>
  <c r="H41" i="1593"/>
  <c r="T41" i="1593"/>
  <c r="AF41" i="1593"/>
  <c r="AR41" i="1593"/>
  <c r="BD41" i="1593"/>
  <c r="BP41" i="1593"/>
  <c r="CB41" i="1593"/>
  <c r="CN41" i="1593"/>
  <c r="CZ41" i="1593"/>
  <c r="DL41" i="1593"/>
  <c r="R42" i="1593"/>
  <c r="AD42" i="1593"/>
  <c r="AP42" i="1593"/>
  <c r="BB42" i="1593"/>
  <c r="BN42" i="1593"/>
  <c r="BZ42" i="1593"/>
  <c r="CL42" i="1593"/>
  <c r="CX42" i="1593"/>
  <c r="BP19" i="1593"/>
  <c r="BO21" i="1593"/>
  <c r="G23" i="1593"/>
  <c r="CD24" i="1593"/>
  <c r="DL25" i="1593"/>
  <c r="CZ26" i="1593"/>
  <c r="BJ27" i="1593"/>
  <c r="DF27" i="1593"/>
  <c r="AZ28" i="1593"/>
  <c r="CV28" i="1593"/>
  <c r="AR29" i="1593"/>
  <c r="CN29" i="1593"/>
  <c r="T30" i="1593"/>
  <c r="BH30" i="1593"/>
  <c r="CM30" i="1593"/>
  <c r="N31" i="1593"/>
  <c r="AS31" i="1593"/>
  <c r="BV31" i="1593"/>
  <c r="DB31" i="1593"/>
  <c r="X32" i="1593"/>
  <c r="BB32" i="1593"/>
  <c r="CE32" i="1593"/>
  <c r="DE32" i="1593"/>
  <c r="AD33" i="1593"/>
  <c r="BF33" i="1593"/>
  <c r="CJ33" i="1593"/>
  <c r="G34" i="1593"/>
  <c r="AE34" i="1593"/>
  <c r="BC34" i="1593"/>
  <c r="CA34" i="1593"/>
  <c r="CY34" i="1593"/>
  <c r="Q35" i="1593"/>
  <c r="AO35" i="1593"/>
  <c r="BM35" i="1593"/>
  <c r="CK35" i="1593"/>
  <c r="DI35" i="1593"/>
  <c r="AA36" i="1593"/>
  <c r="AR36" i="1593"/>
  <c r="BJ36" i="1593"/>
  <c r="BY36" i="1593"/>
  <c r="CM36" i="1593"/>
  <c r="CZ36" i="1593"/>
  <c r="G37" i="1593"/>
  <c r="T37" i="1593"/>
  <c r="AG37" i="1593"/>
  <c r="AT37" i="1593"/>
  <c r="BG37" i="1593"/>
  <c r="BT37" i="1593"/>
  <c r="CG37" i="1593"/>
  <c r="CT37" i="1593"/>
  <c r="DG37" i="1593"/>
  <c r="O38" i="1593"/>
  <c r="AA38" i="1593"/>
  <c r="AM38" i="1593"/>
  <c r="AY38" i="1593"/>
  <c r="BK38" i="1593"/>
  <c r="BW38" i="1593"/>
  <c r="CI38" i="1593"/>
  <c r="CU38" i="1593"/>
  <c r="DG38" i="1593"/>
  <c r="M39" i="1593"/>
  <c r="Y39" i="1593"/>
  <c r="AK39" i="1593"/>
  <c r="AW39" i="1593"/>
  <c r="BI39" i="1593"/>
  <c r="BU39" i="1593"/>
  <c r="CG39" i="1593"/>
  <c r="CS39" i="1593"/>
  <c r="DE39" i="1593"/>
  <c r="K40" i="1593"/>
  <c r="W40" i="1593"/>
  <c r="AI40" i="1593"/>
  <c r="AU40" i="1593"/>
  <c r="BG40" i="1593"/>
  <c r="BS40" i="1593"/>
  <c r="CE40" i="1593"/>
  <c r="CQ40" i="1593"/>
  <c r="DC40" i="1593"/>
  <c r="I41" i="1593"/>
  <c r="U41" i="1593"/>
  <c r="AG41" i="1593"/>
  <c r="AS41" i="1593"/>
  <c r="BE41" i="1593"/>
  <c r="BQ41" i="1593"/>
  <c r="CC41" i="1593"/>
  <c r="CB19" i="1593"/>
  <c r="BR21" i="1593"/>
  <c r="AR23" i="1593"/>
  <c r="CX24" i="1593"/>
  <c r="I26" i="1593"/>
  <c r="DG26" i="1593"/>
  <c r="BM27" i="1593"/>
  <c r="J28" i="1593"/>
  <c r="BG28" i="1593"/>
  <c r="CW28" i="1593"/>
  <c r="AT29" i="1593"/>
  <c r="CO29" i="1593"/>
  <c r="AC30" i="1593"/>
  <c r="BL30" i="1593"/>
  <c r="CN30" i="1593"/>
  <c r="P31" i="1593"/>
  <c r="AT31" i="1593"/>
  <c r="CA31" i="1593"/>
  <c r="DE31" i="1593"/>
  <c r="Y32" i="1593"/>
  <c r="BD32" i="1593"/>
  <c r="CF32" i="1593"/>
  <c r="DJ32" i="1593"/>
  <c r="AG33" i="1593"/>
  <c r="BG33" i="1593"/>
  <c r="CL33" i="1593"/>
  <c r="H34" i="1593"/>
  <c r="AF34" i="1593"/>
  <c r="BD34" i="1593"/>
  <c r="CB34" i="1593"/>
  <c r="CZ34" i="1593"/>
  <c r="R35" i="1593"/>
  <c r="AP35" i="1593"/>
  <c r="BN35" i="1593"/>
  <c r="CL35" i="1593"/>
  <c r="DJ35" i="1593"/>
  <c r="AB36" i="1593"/>
  <c r="AT36" i="1593"/>
  <c r="BK36" i="1593"/>
  <c r="CA36" i="1593"/>
  <c r="CN36" i="1593"/>
  <c r="DA36" i="1593"/>
  <c r="H37" i="1593"/>
  <c r="U37" i="1593"/>
  <c r="AH37" i="1593"/>
  <c r="AU37" i="1593"/>
  <c r="BH37" i="1593"/>
  <c r="BU37" i="1593"/>
  <c r="CH37" i="1593"/>
  <c r="CU37" i="1593"/>
  <c r="DI37" i="1593"/>
  <c r="P38" i="1593"/>
  <c r="AB38" i="1593"/>
  <c r="AN38" i="1593"/>
  <c r="AZ38" i="1593"/>
  <c r="BL38" i="1593"/>
  <c r="BX38" i="1593"/>
  <c r="CJ38" i="1593"/>
  <c r="CV38" i="1593"/>
  <c r="DH38" i="1593"/>
  <c r="N39" i="1593"/>
  <c r="Z39" i="1593"/>
  <c r="AL39" i="1593"/>
  <c r="AX39" i="1593"/>
  <c r="BJ39" i="1593"/>
  <c r="BV39" i="1593"/>
  <c r="CH39" i="1593"/>
  <c r="CT39" i="1593"/>
  <c r="DF39" i="1593"/>
  <c r="L40" i="1593"/>
  <c r="X40" i="1593"/>
  <c r="AJ40" i="1593"/>
  <c r="AV40" i="1593"/>
  <c r="BH40" i="1593"/>
  <c r="BT40" i="1593"/>
  <c r="CF40" i="1593"/>
  <c r="CR40" i="1593"/>
  <c r="DD40" i="1593"/>
  <c r="J41" i="1593"/>
  <c r="V41" i="1593"/>
  <c r="AH41" i="1593"/>
  <c r="AT41" i="1593"/>
  <c r="BF41" i="1593"/>
  <c r="BR41" i="1593"/>
  <c r="CD41" i="1593"/>
  <c r="CP41" i="1593"/>
  <c r="DB41" i="1593"/>
  <c r="H42" i="1593"/>
  <c r="T42" i="1593"/>
  <c r="AF42" i="1593"/>
  <c r="CE8" i="1593"/>
  <c r="DC19" i="1593"/>
  <c r="BS21" i="1593"/>
  <c r="BB23" i="1593"/>
  <c r="CY24" i="1593"/>
  <c r="AB26" i="1593"/>
  <c r="DL26" i="1593"/>
  <c r="BN27" i="1593"/>
  <c r="L28" i="1593"/>
  <c r="BH28" i="1593"/>
  <c r="DG28" i="1593"/>
  <c r="AX29" i="1593"/>
  <c r="CP29" i="1593"/>
  <c r="AE30" i="1593"/>
  <c r="BM30" i="1593"/>
  <c r="CS30" i="1593"/>
  <c r="S31" i="1593"/>
  <c r="AU31" i="1593"/>
  <c r="CC31" i="1593"/>
  <c r="DF31" i="1593"/>
  <c r="AD32" i="1593"/>
  <c r="BG32" i="1593"/>
  <c r="CG32" i="1593"/>
  <c r="DL32" i="1593"/>
  <c r="AH33" i="1593"/>
  <c r="BL33" i="1593"/>
  <c r="CO33" i="1593"/>
  <c r="I34" i="1593"/>
  <c r="AG34" i="1593"/>
  <c r="BE34" i="1593"/>
  <c r="CC34" i="1593"/>
  <c r="DA34" i="1593"/>
  <c r="S35" i="1593"/>
  <c r="AQ35" i="1593"/>
  <c r="BO35" i="1593"/>
  <c r="CM35" i="1593"/>
  <c r="DK35" i="1593"/>
  <c r="AC36" i="1593"/>
  <c r="AV36" i="1593"/>
  <c r="BL36" i="1593"/>
  <c r="CB36" i="1593"/>
  <c r="CO36" i="1593"/>
  <c r="DB36" i="1593"/>
  <c r="I37" i="1593"/>
  <c r="V37" i="1593"/>
  <c r="AI37" i="1593"/>
  <c r="AV37" i="1593"/>
  <c r="BI37" i="1593"/>
  <c r="BV37" i="1593"/>
  <c r="CI37" i="1593"/>
  <c r="CW37" i="1593"/>
  <c r="DJ37" i="1593"/>
  <c r="Q38" i="1593"/>
  <c r="AC38" i="1593"/>
  <c r="AO38" i="1593"/>
  <c r="BA38" i="1593"/>
  <c r="BM38" i="1593"/>
  <c r="BY38" i="1593"/>
  <c r="CK38" i="1593"/>
  <c r="CW38" i="1593"/>
  <c r="DI38" i="1593"/>
  <c r="O39" i="1593"/>
  <c r="AA39" i="1593"/>
  <c r="AM39" i="1593"/>
  <c r="AY39" i="1593"/>
  <c r="BK39" i="1593"/>
  <c r="BW39" i="1593"/>
  <c r="CI39" i="1593"/>
  <c r="CU39" i="1593"/>
  <c r="DG39" i="1593"/>
  <c r="M40" i="1593"/>
  <c r="Y40" i="1593"/>
  <c r="AK40" i="1593"/>
  <c r="AW40" i="1593"/>
  <c r="BI40" i="1593"/>
  <c r="BU40" i="1593"/>
  <c r="CG40" i="1593"/>
  <c r="CS40" i="1593"/>
  <c r="DE40" i="1593"/>
  <c r="K41" i="1593"/>
  <c r="W41" i="1593"/>
  <c r="CK11" i="1593"/>
  <c r="DE19" i="1593"/>
  <c r="H22" i="1593"/>
  <c r="BW23" i="1593"/>
  <c r="CZ24" i="1593"/>
  <c r="AN26" i="1593"/>
  <c r="G27" i="1593"/>
  <c r="BY27" i="1593"/>
  <c r="P28" i="1593"/>
  <c r="BJ28" i="1593"/>
  <c r="DI28" i="1593"/>
  <c r="AY29" i="1593"/>
  <c r="CY29" i="1593"/>
  <c r="AI30" i="1593"/>
  <c r="BN30" i="1593"/>
  <c r="CV30" i="1593"/>
  <c r="T31" i="1593"/>
  <c r="BA31" i="1593"/>
  <c r="CG31" i="1593"/>
  <c r="DG31" i="1593"/>
  <c r="AF32" i="1593"/>
  <c r="BH32" i="1593"/>
  <c r="CL32" i="1593"/>
  <c r="I33" i="1593"/>
  <c r="AI33" i="1593"/>
  <c r="BN33" i="1593"/>
  <c r="CP33" i="1593"/>
  <c r="L34" i="1593"/>
  <c r="AJ34" i="1593"/>
  <c r="BH34" i="1593"/>
  <c r="CF34" i="1593"/>
  <c r="DD34" i="1593"/>
  <c r="V35" i="1593"/>
  <c r="AT35" i="1593"/>
  <c r="BR35" i="1593"/>
  <c r="CP35" i="1593"/>
  <c r="H36" i="1593"/>
  <c r="AE36" i="1593"/>
  <c r="AX36" i="1593"/>
  <c r="BM36" i="1593"/>
  <c r="CC36" i="1593"/>
  <c r="CP36" i="1593"/>
  <c r="DC36" i="1593"/>
  <c r="J37" i="1593"/>
  <c r="W37" i="1593"/>
  <c r="AJ37" i="1593"/>
  <c r="AW37" i="1593"/>
  <c r="BJ37" i="1593"/>
  <c r="BW37" i="1593"/>
  <c r="CK37" i="1593"/>
  <c r="CX37" i="1593"/>
  <c r="DK37" i="1593"/>
  <c r="R38" i="1593"/>
  <c r="AD38" i="1593"/>
  <c r="AP38" i="1593"/>
  <c r="BB38" i="1593"/>
  <c r="BN38" i="1593"/>
  <c r="BZ38" i="1593"/>
  <c r="CL38" i="1593"/>
  <c r="CX38" i="1593"/>
  <c r="DJ38" i="1593"/>
  <c r="P39" i="1593"/>
  <c r="AB39" i="1593"/>
  <c r="AN39" i="1593"/>
  <c r="AZ39" i="1593"/>
  <c r="BL39" i="1593"/>
  <c r="BX39" i="1593"/>
  <c r="CJ39" i="1593"/>
  <c r="CV39" i="1593"/>
  <c r="DH39" i="1593"/>
  <c r="N40" i="1593"/>
  <c r="Z40" i="1593"/>
  <c r="AL40" i="1593"/>
  <c r="AX40" i="1593"/>
  <c r="BJ40" i="1593"/>
  <c r="BV40" i="1593"/>
  <c r="CH40" i="1593"/>
  <c r="CT40" i="1593"/>
  <c r="DF40" i="1593"/>
  <c r="L41" i="1593"/>
  <c r="X41" i="1593"/>
  <c r="AJ41" i="1593"/>
  <c r="AV41" i="1593"/>
  <c r="BH41" i="1593"/>
  <c r="BT41" i="1593"/>
  <c r="CF41" i="1593"/>
  <c r="CR41" i="1593"/>
  <c r="DD41" i="1593"/>
  <c r="J42" i="1593"/>
  <c r="V42" i="1593"/>
  <c r="CS13" i="1593"/>
  <c r="DK19" i="1593"/>
  <c r="Q22" i="1593"/>
  <c r="BZ23" i="1593"/>
  <c r="AB25" i="1593"/>
  <c r="AX26" i="1593"/>
  <c r="M27" i="1593"/>
  <c r="CA27" i="1593"/>
  <c r="Q28" i="1593"/>
  <c r="BS28" i="1593"/>
  <c r="J29" i="1593"/>
  <c r="BD29" i="1593"/>
  <c r="DA29" i="1593"/>
  <c r="AJ30" i="1593"/>
  <c r="BS30" i="1593"/>
  <c r="CY30" i="1593"/>
  <c r="U31" i="1593"/>
  <c r="BC31" i="1593"/>
  <c r="CH31" i="1593"/>
  <c r="DL31" i="1593"/>
  <c r="AI32" i="1593"/>
  <c r="BI32" i="1593"/>
  <c r="CN32" i="1593"/>
  <c r="J33" i="1593"/>
  <c r="AN33" i="1593"/>
  <c r="BQ33" i="1593"/>
  <c r="CQ33" i="1593"/>
  <c r="N34" i="1593"/>
  <c r="AL34" i="1593"/>
  <c r="BJ34" i="1593"/>
  <c r="CH34" i="1593"/>
  <c r="DF34" i="1593"/>
  <c r="X35" i="1593"/>
  <c r="AV35" i="1593"/>
  <c r="BT35" i="1593"/>
  <c r="CR35" i="1593"/>
  <c r="J36" i="1593"/>
  <c r="AF36" i="1593"/>
  <c r="AY36" i="1593"/>
  <c r="BO36" i="1593"/>
  <c r="CD36" i="1593"/>
  <c r="CQ36" i="1593"/>
  <c r="DD36" i="1593"/>
  <c r="K37" i="1593"/>
  <c r="X37" i="1593"/>
  <c r="AK37" i="1593"/>
  <c r="AX37" i="1593"/>
  <c r="BK37" i="1593"/>
  <c r="CY13" i="1593"/>
  <c r="AZ20" i="1593"/>
  <c r="AO22" i="1593"/>
  <c r="CA23" i="1593"/>
  <c r="AI25" i="1593"/>
  <c r="BI26" i="1593"/>
  <c r="Y27" i="1593"/>
  <c r="CH27" i="1593"/>
  <c r="V28" i="1593"/>
  <c r="BV28" i="1593"/>
  <c r="L29" i="1593"/>
  <c r="BJ29" i="1593"/>
  <c r="DE29" i="1593"/>
  <c r="AK30" i="1593"/>
  <c r="BU30" i="1593"/>
  <c r="CZ30" i="1593"/>
  <c r="AA31" i="1593"/>
  <c r="BF31" i="1593"/>
  <c r="CI31" i="1593"/>
  <c r="H32" i="1593"/>
  <c r="AJ32" i="1593"/>
  <c r="BN32" i="1593"/>
  <c r="CQ32" i="1593"/>
  <c r="K33" i="1593"/>
  <c r="AP33" i="1593"/>
  <c r="BR33" i="1593"/>
  <c r="CV33" i="1593"/>
  <c r="P34" i="1593"/>
  <c r="AN34" i="1593"/>
  <c r="BL34" i="1593"/>
  <c r="CJ34" i="1593"/>
  <c r="DH34" i="1593"/>
  <c r="Z35" i="1593"/>
  <c r="AX35" i="1593"/>
  <c r="BV35" i="1593"/>
  <c r="CT35" i="1593"/>
  <c r="L36" i="1593"/>
  <c r="AH36" i="1593"/>
  <c r="AZ36" i="1593"/>
  <c r="BP36" i="1593"/>
  <c r="CE36" i="1593"/>
  <c r="CR36" i="1593"/>
  <c r="DE36" i="1593"/>
  <c r="L37" i="1593"/>
  <c r="Y37" i="1593"/>
  <c r="AL37" i="1593"/>
  <c r="AY37" i="1593"/>
  <c r="BM37" i="1593"/>
  <c r="BZ37" i="1593"/>
  <c r="CM37" i="1593"/>
  <c r="CZ37" i="1593"/>
  <c r="G38" i="1593"/>
  <c r="T38" i="1593"/>
  <c r="AF38" i="1593"/>
  <c r="AR38" i="1593"/>
  <c r="BD38" i="1593"/>
  <c r="BP38" i="1593"/>
  <c r="CB38" i="1593"/>
  <c r="CN38" i="1593"/>
  <c r="CZ38" i="1593"/>
  <c r="DL38" i="1593"/>
  <c r="R39" i="1593"/>
  <c r="AD39" i="1593"/>
  <c r="AP39" i="1593"/>
  <c r="BB39" i="1593"/>
  <c r="BN39" i="1593"/>
  <c r="BZ39" i="1593"/>
  <c r="CL39" i="1593"/>
  <c r="CX39" i="1593"/>
  <c r="DJ39" i="1593"/>
  <c r="P40" i="1593"/>
  <c r="AB40" i="1593"/>
  <c r="AN40" i="1593"/>
  <c r="AZ40" i="1593"/>
  <c r="BL40" i="1593"/>
  <c r="BX40" i="1593"/>
  <c r="CJ40" i="1593"/>
  <c r="CV40" i="1593"/>
  <c r="DH40" i="1593"/>
  <c r="N41" i="1593"/>
  <c r="Z41" i="1593"/>
  <c r="AL41" i="1593"/>
  <c r="AX41" i="1593"/>
  <c r="BJ41" i="1593"/>
  <c r="BV41" i="1593"/>
  <c r="CH41" i="1593"/>
  <c r="CT41" i="1593"/>
  <c r="DF41" i="1593"/>
  <c r="L42" i="1593"/>
  <c r="X42" i="1593"/>
  <c r="AR22" i="1593"/>
  <c r="BJ26" i="1593"/>
  <c r="AB28" i="1593"/>
  <c r="BP29" i="1593"/>
  <c r="BY30" i="1593"/>
  <c r="BG31" i="1593"/>
  <c r="AK32" i="1593"/>
  <c r="P33" i="1593"/>
  <c r="CX33" i="1593"/>
  <c r="BO34" i="1593"/>
  <c r="AC35" i="1593"/>
  <c r="CW35" i="1593"/>
  <c r="BA36" i="1593"/>
  <c r="CS36" i="1593"/>
  <c r="Z37" i="1593"/>
  <c r="BN37" i="1593"/>
  <c r="CP37" i="1593"/>
  <c r="S38" i="1593"/>
  <c r="AT38" i="1593"/>
  <c r="BT38" i="1593"/>
  <c r="DA38" i="1593"/>
  <c r="U39" i="1593"/>
  <c r="BA39" i="1593"/>
  <c r="CB39" i="1593"/>
  <c r="DB39" i="1593"/>
  <c r="AC40" i="1593"/>
  <c r="BC40" i="1593"/>
  <c r="CI40" i="1593"/>
  <c r="DJ40" i="1593"/>
  <c r="AD41" i="1593"/>
  <c r="BB41" i="1593"/>
  <c r="BZ41" i="1593"/>
  <c r="CW41" i="1593"/>
  <c r="M42" i="1593"/>
  <c r="AG42" i="1593"/>
  <c r="AU42" i="1593"/>
  <c r="BI42" i="1593"/>
  <c r="BW42" i="1593"/>
  <c r="CK42" i="1593"/>
  <c r="CY42" i="1593"/>
  <c r="DK42" i="1593"/>
  <c r="Q43" i="1593"/>
  <c r="AC43" i="1593"/>
  <c r="AO43" i="1593"/>
  <c r="BA43" i="1593"/>
  <c r="BM43" i="1593"/>
  <c r="BY43" i="1593"/>
  <c r="CK43" i="1593"/>
  <c r="CW43" i="1593"/>
  <c r="DI43" i="1593"/>
  <c r="O44" i="1593"/>
  <c r="AA44" i="1593"/>
  <c r="AM44" i="1593"/>
  <c r="AY44" i="1593"/>
  <c r="BK44" i="1593"/>
  <c r="BW44" i="1593"/>
  <c r="CI44" i="1593"/>
  <c r="CU44" i="1593"/>
  <c r="DG44" i="1593"/>
  <c r="M45" i="1593"/>
  <c r="Y45" i="1593"/>
  <c r="AK45" i="1593"/>
  <c r="AW45" i="1593"/>
  <c r="BI45" i="1593"/>
  <c r="BU45" i="1593"/>
  <c r="CG45" i="1593"/>
  <c r="CS45" i="1593"/>
  <c r="DE45" i="1593"/>
  <c r="K46" i="1593"/>
  <c r="W46" i="1593"/>
  <c r="AI46" i="1593"/>
  <c r="AU46" i="1593"/>
  <c r="BG46" i="1593"/>
  <c r="BS46" i="1593"/>
  <c r="CE46" i="1593"/>
  <c r="CQ46" i="1593"/>
  <c r="DC46" i="1593"/>
  <c r="I47" i="1593"/>
  <c r="U47" i="1593"/>
  <c r="AG47" i="1593"/>
  <c r="AS47" i="1593"/>
  <c r="BE47" i="1593"/>
  <c r="BQ47" i="1593"/>
  <c r="CC47" i="1593"/>
  <c r="CO47" i="1593"/>
  <c r="DA47" i="1593"/>
  <c r="G48" i="1593"/>
  <c r="S48" i="1593"/>
  <c r="AE48" i="1593"/>
  <c r="AQ48" i="1593"/>
  <c r="BC48" i="1593"/>
  <c r="BO48" i="1593"/>
  <c r="CA48" i="1593"/>
  <c r="CM48" i="1593"/>
  <c r="CY48" i="1593"/>
  <c r="DK48" i="1593"/>
  <c r="Q49" i="1593"/>
  <c r="AC49" i="1593"/>
  <c r="AO49" i="1593"/>
  <c r="BA49" i="1593"/>
  <c r="BM49" i="1593"/>
  <c r="BY49" i="1593"/>
  <c r="CK49" i="1593"/>
  <c r="CW49" i="1593"/>
  <c r="DI49" i="1593"/>
  <c r="O50" i="1593"/>
  <c r="AA50" i="1593"/>
  <c r="AM50" i="1593"/>
  <c r="AY50" i="1593"/>
  <c r="BK50" i="1593"/>
  <c r="BW50" i="1593"/>
  <c r="CI50" i="1593"/>
  <c r="CU50" i="1593"/>
  <c r="DG50" i="1593"/>
  <c r="M51" i="1593"/>
  <c r="Y51" i="1593"/>
  <c r="AK51" i="1593"/>
  <c r="AW51" i="1593"/>
  <c r="BI51" i="1593"/>
  <c r="BU51" i="1593"/>
  <c r="CG51" i="1593"/>
  <c r="CS51" i="1593"/>
  <c r="DE51" i="1593"/>
  <c r="K52" i="1593"/>
  <c r="W52" i="1593"/>
  <c r="AI52" i="1593"/>
  <c r="AU52" i="1593"/>
  <c r="BG52" i="1593"/>
  <c r="BS52" i="1593"/>
  <c r="CE52" i="1593"/>
  <c r="CQ52" i="1593"/>
  <c r="DC52" i="1593"/>
  <c r="I53" i="1593"/>
  <c r="U53" i="1593"/>
  <c r="AG53" i="1593"/>
  <c r="AS53" i="1593"/>
  <c r="BE53" i="1593"/>
  <c r="BQ53" i="1593"/>
  <c r="CC53" i="1593"/>
  <c r="CO53" i="1593"/>
  <c r="DA53" i="1593"/>
  <c r="G54" i="1593"/>
  <c r="S54" i="1593"/>
  <c r="AE54" i="1593"/>
  <c r="AQ54" i="1593"/>
  <c r="BC54" i="1593"/>
  <c r="BO54" i="1593"/>
  <c r="CA54" i="1593"/>
  <c r="CM54" i="1593"/>
  <c r="CY54" i="1593"/>
  <c r="DK54" i="1593"/>
  <c r="Q55" i="1593"/>
  <c r="AC55" i="1593"/>
  <c r="AO55" i="1593"/>
  <c r="BA55" i="1593"/>
  <c r="BM55" i="1593"/>
  <c r="BY55" i="1593"/>
  <c r="CK55" i="1593"/>
  <c r="CW55" i="1593"/>
  <c r="DI55" i="1593"/>
  <c r="AS22" i="1593"/>
  <c r="BW26" i="1593"/>
  <c r="AH28" i="1593"/>
  <c r="BT29" i="1593"/>
  <c r="BZ30" i="1593"/>
  <c r="BI31" i="1593"/>
  <c r="AP32" i="1593"/>
  <c r="R33" i="1593"/>
  <c r="DA33" i="1593"/>
  <c r="BP34" i="1593"/>
  <c r="AD35" i="1593"/>
  <c r="CX35" i="1593"/>
  <c r="BC36" i="1593"/>
  <c r="CT36" i="1593"/>
  <c r="AA37" i="1593"/>
  <c r="BO37" i="1593"/>
  <c r="CQ37" i="1593"/>
  <c r="U38" i="1593"/>
  <c r="AU38" i="1593"/>
  <c r="CA38" i="1593"/>
  <c r="DB38" i="1593"/>
  <c r="V39" i="1593"/>
  <c r="BC39" i="1593"/>
  <c r="CC39" i="1593"/>
  <c r="DI39" i="1593"/>
  <c r="AD40" i="1593"/>
  <c r="BD40" i="1593"/>
  <c r="CK40" i="1593"/>
  <c r="DK40" i="1593"/>
  <c r="AI41" i="1593"/>
  <c r="BG41" i="1593"/>
  <c r="CE41" i="1593"/>
  <c r="CX41" i="1593"/>
  <c r="N42" i="1593"/>
  <c r="AH42" i="1593"/>
  <c r="AV42" i="1593"/>
  <c r="BJ42" i="1593"/>
  <c r="BX42" i="1593"/>
  <c r="CM42" i="1593"/>
  <c r="CZ42" i="1593"/>
  <c r="DL42" i="1593"/>
  <c r="R43" i="1593"/>
  <c r="AD43" i="1593"/>
  <c r="AP43" i="1593"/>
  <c r="BB43" i="1593"/>
  <c r="BN43" i="1593"/>
  <c r="BZ43" i="1593"/>
  <c r="CL43" i="1593"/>
  <c r="CX43" i="1593"/>
  <c r="DJ43" i="1593"/>
  <c r="P44" i="1593"/>
  <c r="AB44" i="1593"/>
  <c r="AN44" i="1593"/>
  <c r="AZ44" i="1593"/>
  <c r="BL44" i="1593"/>
  <c r="BX44" i="1593"/>
  <c r="CJ44" i="1593"/>
  <c r="CV44" i="1593"/>
  <c r="DH44" i="1593"/>
  <c r="N45" i="1593"/>
  <c r="Z45" i="1593"/>
  <c r="AL45" i="1593"/>
  <c r="AX45" i="1593"/>
  <c r="BJ45" i="1593"/>
  <c r="BV45" i="1593"/>
  <c r="CH45" i="1593"/>
  <c r="CT45" i="1593"/>
  <c r="DF45" i="1593"/>
  <c r="L46" i="1593"/>
  <c r="X46" i="1593"/>
  <c r="AJ46" i="1593"/>
  <c r="AV46" i="1593"/>
  <c r="BH46" i="1593"/>
  <c r="BT46" i="1593"/>
  <c r="CF46" i="1593"/>
  <c r="CR46" i="1593"/>
  <c r="DD46" i="1593"/>
  <c r="J47" i="1593"/>
  <c r="V47" i="1593"/>
  <c r="AH47" i="1593"/>
  <c r="AT47" i="1593"/>
  <c r="BF47" i="1593"/>
  <c r="BR47" i="1593"/>
  <c r="CD47" i="1593"/>
  <c r="CP47" i="1593"/>
  <c r="DB47" i="1593"/>
  <c r="H48" i="1593"/>
  <c r="T48" i="1593"/>
  <c r="AF48" i="1593"/>
  <c r="AR48" i="1593"/>
  <c r="BD48" i="1593"/>
  <c r="BP48" i="1593"/>
  <c r="CB48" i="1593"/>
  <c r="CN48" i="1593"/>
  <c r="CZ48" i="1593"/>
  <c r="DL48" i="1593"/>
  <c r="R49" i="1593"/>
  <c r="AD49" i="1593"/>
  <c r="AP49" i="1593"/>
  <c r="BB49" i="1593"/>
  <c r="BN49" i="1593"/>
  <c r="BZ49" i="1593"/>
  <c r="CL49" i="1593"/>
  <c r="CX49" i="1593"/>
  <c r="DJ49" i="1593"/>
  <c r="P50" i="1593"/>
  <c r="AB50" i="1593"/>
  <c r="AN50" i="1593"/>
  <c r="AZ50" i="1593"/>
  <c r="BL50" i="1593"/>
  <c r="BX50" i="1593"/>
  <c r="CJ50" i="1593"/>
  <c r="CV50" i="1593"/>
  <c r="DH50" i="1593"/>
  <c r="N51" i="1593"/>
  <c r="Z51" i="1593"/>
  <c r="AL51" i="1593"/>
  <c r="AX51" i="1593"/>
  <c r="BJ51" i="1593"/>
  <c r="BV51" i="1593"/>
  <c r="CH51" i="1593"/>
  <c r="CT51" i="1593"/>
  <c r="DF51" i="1593"/>
  <c r="L52" i="1593"/>
  <c r="X52" i="1593"/>
  <c r="AJ52" i="1593"/>
  <c r="AV52" i="1593"/>
  <c r="BH52" i="1593"/>
  <c r="BT52" i="1593"/>
  <c r="CF52" i="1593"/>
  <c r="CR52" i="1593"/>
  <c r="DD52" i="1593"/>
  <c r="J53" i="1593"/>
  <c r="V53" i="1593"/>
  <c r="AH53" i="1593"/>
  <c r="AT53" i="1593"/>
  <c r="BF53" i="1593"/>
  <c r="BR53" i="1593"/>
  <c r="CD53" i="1593"/>
  <c r="CP53" i="1593"/>
  <c r="DB53" i="1593"/>
  <c r="H54" i="1593"/>
  <c r="T54" i="1593"/>
  <c r="AF54" i="1593"/>
  <c r="AR54" i="1593"/>
  <c r="BD54" i="1593"/>
  <c r="BP54" i="1593"/>
  <c r="CB54" i="1593"/>
  <c r="CN54" i="1593"/>
  <c r="CZ54" i="1593"/>
  <c r="DL54" i="1593"/>
  <c r="R55" i="1593"/>
  <c r="AD55" i="1593"/>
  <c r="CD22" i="1593"/>
  <c r="CA26" i="1593"/>
  <c r="AL28" i="1593"/>
  <c r="BU29" i="1593"/>
  <c r="CA30" i="1593"/>
  <c r="BN31" i="1593"/>
  <c r="AR32" i="1593"/>
  <c r="U33" i="1593"/>
  <c r="DB33" i="1593"/>
  <c r="BQ34" i="1593"/>
  <c r="AE35" i="1593"/>
  <c r="CY35" i="1593"/>
  <c r="BD36" i="1593"/>
  <c r="CU36" i="1593"/>
  <c r="AC37" i="1593"/>
  <c r="BP37" i="1593"/>
  <c r="CY37" i="1593"/>
  <c r="V38" i="1593"/>
  <c r="AV38" i="1593"/>
  <c r="CC38" i="1593"/>
  <c r="DC38" i="1593"/>
  <c r="AC39" i="1593"/>
  <c r="BD39" i="1593"/>
  <c r="CD39" i="1593"/>
  <c r="DK39" i="1593"/>
  <c r="AE40" i="1593"/>
  <c r="BK40" i="1593"/>
  <c r="CL40" i="1593"/>
  <c r="DL40" i="1593"/>
  <c r="AK41" i="1593"/>
  <c r="BI41" i="1593"/>
  <c r="CG41" i="1593"/>
  <c r="DA41" i="1593"/>
  <c r="O42" i="1593"/>
  <c r="AI42" i="1593"/>
  <c r="AW42" i="1593"/>
  <c r="BK42" i="1593"/>
  <c r="CA42" i="1593"/>
  <c r="CN42" i="1593"/>
  <c r="DA42" i="1593"/>
  <c r="G43" i="1593"/>
  <c r="S43" i="1593"/>
  <c r="AE43" i="1593"/>
  <c r="AQ43" i="1593"/>
  <c r="BC43" i="1593"/>
  <c r="BO43" i="1593"/>
  <c r="CA43" i="1593"/>
  <c r="CM43" i="1593"/>
  <c r="CY43" i="1593"/>
  <c r="DK43" i="1593"/>
  <c r="Q44" i="1593"/>
  <c r="AC44" i="1593"/>
  <c r="AO44" i="1593"/>
  <c r="BA44" i="1593"/>
  <c r="BM44" i="1593"/>
  <c r="BY44" i="1593"/>
  <c r="CK44" i="1593"/>
  <c r="CW44" i="1593"/>
  <c r="DI44" i="1593"/>
  <c r="O45" i="1593"/>
  <c r="AA45" i="1593"/>
  <c r="AM45" i="1593"/>
  <c r="AY45" i="1593"/>
  <c r="BK45" i="1593"/>
  <c r="BW45" i="1593"/>
  <c r="CI45" i="1593"/>
  <c r="CU45" i="1593"/>
  <c r="DG45" i="1593"/>
  <c r="M46" i="1593"/>
  <c r="Y46" i="1593"/>
  <c r="CN22" i="1593"/>
  <c r="CJ26" i="1593"/>
  <c r="AM28" i="1593"/>
  <c r="BV29" i="1593"/>
  <c r="CF30" i="1593"/>
  <c r="BP31" i="1593"/>
  <c r="AU32" i="1593"/>
  <c r="V33" i="1593"/>
  <c r="DC33" i="1593"/>
  <c r="BT34" i="1593"/>
  <c r="AH35" i="1593"/>
  <c r="DB35" i="1593"/>
  <c r="BF36" i="1593"/>
  <c r="CV36" i="1593"/>
  <c r="AD37" i="1593"/>
  <c r="BQ37" i="1593"/>
  <c r="DA37" i="1593"/>
  <c r="W38" i="1593"/>
  <c r="BC38" i="1593"/>
  <c r="CD38" i="1593"/>
  <c r="DD38" i="1593"/>
  <c r="AE39" i="1593"/>
  <c r="BE39" i="1593"/>
  <c r="CK39" i="1593"/>
  <c r="DL39" i="1593"/>
  <c r="AF40" i="1593"/>
  <c r="BM40" i="1593"/>
  <c r="CM40" i="1593"/>
  <c r="M41" i="1593"/>
  <c r="AM41" i="1593"/>
  <c r="BK41" i="1593"/>
  <c r="CI41" i="1593"/>
  <c r="DC41" i="1593"/>
  <c r="P42" i="1593"/>
  <c r="AJ42" i="1593"/>
  <c r="AX42" i="1593"/>
  <c r="BL42" i="1593"/>
  <c r="CB42" i="1593"/>
  <c r="CO42" i="1593"/>
  <c r="DB42" i="1593"/>
  <c r="H43" i="1593"/>
  <c r="T43" i="1593"/>
  <c r="AF43" i="1593"/>
  <c r="AR43" i="1593"/>
  <c r="BD43" i="1593"/>
  <c r="BP43" i="1593"/>
  <c r="CB43" i="1593"/>
  <c r="CN43" i="1593"/>
  <c r="CZ43" i="1593"/>
  <c r="DL43" i="1593"/>
  <c r="R44" i="1593"/>
  <c r="AD44" i="1593"/>
  <c r="AP44" i="1593"/>
  <c r="BB44" i="1593"/>
  <c r="BN44" i="1593"/>
  <c r="BZ44" i="1593"/>
  <c r="CL44" i="1593"/>
  <c r="CX44" i="1593"/>
  <c r="DJ44" i="1593"/>
  <c r="P45" i="1593"/>
  <c r="AB45" i="1593"/>
  <c r="AN45" i="1593"/>
  <c r="AZ45" i="1593"/>
  <c r="BL45" i="1593"/>
  <c r="BX45" i="1593"/>
  <c r="CJ45" i="1593"/>
  <c r="CV45" i="1593"/>
  <c r="DH45" i="1593"/>
  <c r="N46" i="1593"/>
  <c r="Z46" i="1593"/>
  <c r="AL46" i="1593"/>
  <c r="AX46" i="1593"/>
  <c r="BJ46" i="1593"/>
  <c r="BV46" i="1593"/>
  <c r="CH46" i="1593"/>
  <c r="CT46" i="1593"/>
  <c r="DF46" i="1593"/>
  <c r="L47" i="1593"/>
  <c r="X47" i="1593"/>
  <c r="AJ47" i="1593"/>
  <c r="AV47" i="1593"/>
  <c r="BH47" i="1593"/>
  <c r="BT47" i="1593"/>
  <c r="CF47" i="1593"/>
  <c r="CR47" i="1593"/>
  <c r="DD47" i="1593"/>
  <c r="J48" i="1593"/>
  <c r="V48" i="1593"/>
  <c r="AH48" i="1593"/>
  <c r="AT48" i="1593"/>
  <c r="BF48" i="1593"/>
  <c r="BR48" i="1593"/>
  <c r="CD48" i="1593"/>
  <c r="CP48" i="1593"/>
  <c r="DB48" i="1593"/>
  <c r="H49" i="1593"/>
  <c r="T49" i="1593"/>
  <c r="AF49" i="1593"/>
  <c r="AR49" i="1593"/>
  <c r="BD49" i="1593"/>
  <c r="BP49" i="1593"/>
  <c r="CB49" i="1593"/>
  <c r="CN49" i="1593"/>
  <c r="CZ49" i="1593"/>
  <c r="DL49" i="1593"/>
  <c r="R50" i="1593"/>
  <c r="AD50" i="1593"/>
  <c r="AP50" i="1593"/>
  <c r="BB50" i="1593"/>
  <c r="BN50" i="1593"/>
  <c r="BZ50" i="1593"/>
  <c r="CL50" i="1593"/>
  <c r="CX50" i="1593"/>
  <c r="DJ50" i="1593"/>
  <c r="P51" i="1593"/>
  <c r="AB51" i="1593"/>
  <c r="AN51" i="1593"/>
  <c r="AZ51" i="1593"/>
  <c r="BL51" i="1593"/>
  <c r="BX51" i="1593"/>
  <c r="CJ51" i="1593"/>
  <c r="CV51" i="1593"/>
  <c r="DH51" i="1593"/>
  <c r="N52" i="1593"/>
  <c r="Z52" i="1593"/>
  <c r="AL52" i="1593"/>
  <c r="AX52" i="1593"/>
  <c r="BJ52" i="1593"/>
  <c r="BV52" i="1593"/>
  <c r="CH52" i="1593"/>
  <c r="CT52" i="1593"/>
  <c r="DF52" i="1593"/>
  <c r="L53" i="1593"/>
  <c r="X53" i="1593"/>
  <c r="AJ53" i="1593"/>
  <c r="AV53" i="1593"/>
  <c r="BH53" i="1593"/>
  <c r="BT53" i="1593"/>
  <c r="CF53" i="1593"/>
  <c r="CR53" i="1593"/>
  <c r="DD53" i="1593"/>
  <c r="J54" i="1593"/>
  <c r="V54" i="1593"/>
  <c r="AH54" i="1593"/>
  <c r="AT54" i="1593"/>
  <c r="BF54" i="1593"/>
  <c r="BR54" i="1593"/>
  <c r="CD54" i="1593"/>
  <c r="CP54" i="1593"/>
  <c r="DB54" i="1593"/>
  <c r="H55" i="1593"/>
  <c r="T55" i="1593"/>
  <c r="AF55" i="1593"/>
  <c r="AR55" i="1593"/>
  <c r="BD55" i="1593"/>
  <c r="BP55" i="1593"/>
  <c r="CB55" i="1593"/>
  <c r="CN55" i="1593"/>
  <c r="CZ55" i="1593"/>
  <c r="DL55" i="1593"/>
  <c r="R56" i="1593"/>
  <c r="AD56" i="1593"/>
  <c r="AP56" i="1593"/>
  <c r="BB56" i="1593"/>
  <c r="BN56" i="1593"/>
  <c r="BZ56" i="1593"/>
  <c r="CL56" i="1593"/>
  <c r="CX56" i="1593"/>
  <c r="DJ56" i="1593"/>
  <c r="P57" i="1593"/>
  <c r="AD14" i="1593"/>
  <c r="DL23" i="1593"/>
  <c r="AC27" i="1593"/>
  <c r="BY28" i="1593"/>
  <c r="DF29" i="1593"/>
  <c r="DA30" i="1593"/>
  <c r="CN31" i="1593"/>
  <c r="BP32" i="1593"/>
  <c r="AS33" i="1593"/>
  <c r="S34" i="1593"/>
  <c r="CM34" i="1593"/>
  <c r="BA35" i="1593"/>
  <c r="O36" i="1593"/>
  <c r="BR36" i="1593"/>
  <c r="DF36" i="1593"/>
  <c r="AM37" i="1593"/>
  <c r="BY37" i="1593"/>
  <c r="DB37" i="1593"/>
  <c r="X38" i="1593"/>
  <c r="BE38" i="1593"/>
  <c r="CE38" i="1593"/>
  <c r="DK38" i="1593"/>
  <c r="AF39" i="1593"/>
  <c r="BF39" i="1593"/>
  <c r="CM39" i="1593"/>
  <c r="G40" i="1593"/>
  <c r="AM40" i="1593"/>
  <c r="BN40" i="1593"/>
  <c r="CN40" i="1593"/>
  <c r="O41" i="1593"/>
  <c r="AN41" i="1593"/>
  <c r="BL41" i="1593"/>
  <c r="CJ41" i="1593"/>
  <c r="DE41" i="1593"/>
  <c r="S42" i="1593"/>
  <c r="AK42" i="1593"/>
  <c r="AY42" i="1593"/>
  <c r="BO42" i="1593"/>
  <c r="CC42" i="1593"/>
  <c r="CP42" i="1593"/>
  <c r="DC42" i="1593"/>
  <c r="I43" i="1593"/>
  <c r="U43" i="1593"/>
  <c r="AG43" i="1593"/>
  <c r="AS43" i="1593"/>
  <c r="BE43" i="1593"/>
  <c r="BQ43" i="1593"/>
  <c r="CC43" i="1593"/>
  <c r="CO43" i="1593"/>
  <c r="DA43" i="1593"/>
  <c r="G44" i="1593"/>
  <c r="S44" i="1593"/>
  <c r="AE44" i="1593"/>
  <c r="AQ44" i="1593"/>
  <c r="BC44" i="1593"/>
  <c r="BO44" i="1593"/>
  <c r="CA44" i="1593"/>
  <c r="CM44" i="1593"/>
  <c r="CY44" i="1593"/>
  <c r="DK44" i="1593"/>
  <c r="Q45" i="1593"/>
  <c r="AC45" i="1593"/>
  <c r="AO45" i="1593"/>
  <c r="BA45" i="1593"/>
  <c r="BM45" i="1593"/>
  <c r="BY45" i="1593"/>
  <c r="CK45" i="1593"/>
  <c r="CW45" i="1593"/>
  <c r="DI45" i="1593"/>
  <c r="O46" i="1593"/>
  <c r="AA46" i="1593"/>
  <c r="AM46" i="1593"/>
  <c r="AY46" i="1593"/>
  <c r="BK46" i="1593"/>
  <c r="BW46" i="1593"/>
  <c r="CI46" i="1593"/>
  <c r="CU46" i="1593"/>
  <c r="DG46" i="1593"/>
  <c r="M47" i="1593"/>
  <c r="Y47" i="1593"/>
  <c r="AK47" i="1593"/>
  <c r="AW47" i="1593"/>
  <c r="BI47" i="1593"/>
  <c r="BU47" i="1593"/>
  <c r="CG47" i="1593"/>
  <c r="CS47" i="1593"/>
  <c r="DE47" i="1593"/>
  <c r="K48" i="1593"/>
  <c r="W48" i="1593"/>
  <c r="AI48" i="1593"/>
  <c r="AU48" i="1593"/>
  <c r="BG48" i="1593"/>
  <c r="BS48" i="1593"/>
  <c r="CE48" i="1593"/>
  <c r="CQ48" i="1593"/>
  <c r="DC48" i="1593"/>
  <c r="I49" i="1593"/>
  <c r="U49" i="1593"/>
  <c r="AG49" i="1593"/>
  <c r="AS49" i="1593"/>
  <c r="BE49" i="1593"/>
  <c r="BQ49" i="1593"/>
  <c r="CC49" i="1593"/>
  <c r="CO49" i="1593"/>
  <c r="DA49" i="1593"/>
  <c r="G50" i="1593"/>
  <c r="S50" i="1593"/>
  <c r="AE50" i="1593"/>
  <c r="AQ50" i="1593"/>
  <c r="BC50" i="1593"/>
  <c r="BO50" i="1593"/>
  <c r="CA50" i="1593"/>
  <c r="CM50" i="1593"/>
  <c r="CY50" i="1593"/>
  <c r="DK50" i="1593"/>
  <c r="Q51" i="1593"/>
  <c r="AC51" i="1593"/>
  <c r="AO51" i="1593"/>
  <c r="BA51" i="1593"/>
  <c r="BM51" i="1593"/>
  <c r="BY51" i="1593"/>
  <c r="CK51" i="1593"/>
  <c r="CW51" i="1593"/>
  <c r="DI51" i="1593"/>
  <c r="O52" i="1593"/>
  <c r="AA52" i="1593"/>
  <c r="AM52" i="1593"/>
  <c r="AY52" i="1593"/>
  <c r="BK52" i="1593"/>
  <c r="BW52" i="1593"/>
  <c r="CI52" i="1593"/>
  <c r="CU52" i="1593"/>
  <c r="DG52" i="1593"/>
  <c r="M53" i="1593"/>
  <c r="Y53" i="1593"/>
  <c r="AK53" i="1593"/>
  <c r="AW53" i="1593"/>
  <c r="BI53" i="1593"/>
  <c r="BU53" i="1593"/>
  <c r="CG53" i="1593"/>
  <c r="CS53" i="1593"/>
  <c r="DE53" i="1593"/>
  <c r="K54" i="1593"/>
  <c r="W54" i="1593"/>
  <c r="AI54" i="1593"/>
  <c r="AU54" i="1593"/>
  <c r="BG54" i="1593"/>
  <c r="BS54" i="1593"/>
  <c r="CE54" i="1593"/>
  <c r="CQ54" i="1593"/>
  <c r="DC54" i="1593"/>
  <c r="I55" i="1593"/>
  <c r="U55" i="1593"/>
  <c r="CY16" i="1593"/>
  <c r="P24" i="1593"/>
  <c r="AK27" i="1593"/>
  <c r="CD28" i="1593"/>
  <c r="DG29" i="1593"/>
  <c r="DG30" i="1593"/>
  <c r="CP31" i="1593"/>
  <c r="BS32" i="1593"/>
  <c r="AT33" i="1593"/>
  <c r="T34" i="1593"/>
  <c r="CN34" i="1593"/>
  <c r="BB35" i="1593"/>
  <c r="P36" i="1593"/>
  <c r="BT36" i="1593"/>
  <c r="DG36" i="1593"/>
  <c r="AO37" i="1593"/>
  <c r="CA37" i="1593"/>
  <c r="DC37" i="1593"/>
  <c r="AE38" i="1593"/>
  <c r="BF38" i="1593"/>
  <c r="CF38" i="1593"/>
  <c r="G39" i="1593"/>
  <c r="AG39" i="1593"/>
  <c r="BM39" i="1593"/>
  <c r="CN39" i="1593"/>
  <c r="H40" i="1593"/>
  <c r="AO40" i="1593"/>
  <c r="BO40" i="1593"/>
  <c r="CU40" i="1593"/>
  <c r="P41" i="1593"/>
  <c r="AO41" i="1593"/>
  <c r="BM41" i="1593"/>
  <c r="CK41" i="1593"/>
  <c r="DG41" i="1593"/>
  <c r="U42" i="1593"/>
  <c r="AL42" i="1593"/>
  <c r="AZ42" i="1593"/>
  <c r="BP42" i="1593"/>
  <c r="CD42" i="1593"/>
  <c r="CQ42" i="1593"/>
  <c r="DD42" i="1593"/>
  <c r="J43" i="1593"/>
  <c r="V43" i="1593"/>
  <c r="AH43" i="1593"/>
  <c r="AT43" i="1593"/>
  <c r="BF43" i="1593"/>
  <c r="BR43" i="1593"/>
  <c r="CD43" i="1593"/>
  <c r="CP43" i="1593"/>
  <c r="DB43" i="1593"/>
  <c r="H44" i="1593"/>
  <c r="T44" i="1593"/>
  <c r="AF44" i="1593"/>
  <c r="AR44" i="1593"/>
  <c r="BD44" i="1593"/>
  <c r="BP44" i="1593"/>
  <c r="CB44" i="1593"/>
  <c r="CN44" i="1593"/>
  <c r="CZ44" i="1593"/>
  <c r="DL44" i="1593"/>
  <c r="R45" i="1593"/>
  <c r="AD45" i="1593"/>
  <c r="AP45" i="1593"/>
  <c r="BB45" i="1593"/>
  <c r="BN45" i="1593"/>
  <c r="BZ45" i="1593"/>
  <c r="CL45" i="1593"/>
  <c r="CX45" i="1593"/>
  <c r="DJ45" i="1593"/>
  <c r="P46" i="1593"/>
  <c r="AB46" i="1593"/>
  <c r="AN46" i="1593"/>
  <c r="AZ46" i="1593"/>
  <c r="BL46" i="1593"/>
  <c r="BX46" i="1593"/>
  <c r="CJ46" i="1593"/>
  <c r="CV46" i="1593"/>
  <c r="DH46" i="1593"/>
  <c r="N47" i="1593"/>
  <c r="Z47" i="1593"/>
  <c r="AL47" i="1593"/>
  <c r="AX47" i="1593"/>
  <c r="BJ47" i="1593"/>
  <c r="BV47" i="1593"/>
  <c r="CH47" i="1593"/>
  <c r="CT47" i="1593"/>
  <c r="DF47" i="1593"/>
  <c r="L48" i="1593"/>
  <c r="X48" i="1593"/>
  <c r="AJ48" i="1593"/>
  <c r="AV48" i="1593"/>
  <c r="BH48" i="1593"/>
  <c r="BT48" i="1593"/>
  <c r="CF48" i="1593"/>
  <c r="CR48" i="1593"/>
  <c r="DD48" i="1593"/>
  <c r="J49" i="1593"/>
  <c r="V49" i="1593"/>
  <c r="AH49" i="1593"/>
  <c r="AT49" i="1593"/>
  <c r="BF49" i="1593"/>
  <c r="BR49" i="1593"/>
  <c r="CD49" i="1593"/>
  <c r="CP49" i="1593"/>
  <c r="DB49" i="1593"/>
  <c r="H50" i="1593"/>
  <c r="T50" i="1593"/>
  <c r="AF50" i="1593"/>
  <c r="AR50" i="1593"/>
  <c r="BD50" i="1593"/>
  <c r="BP50" i="1593"/>
  <c r="CB50" i="1593"/>
  <c r="CN50" i="1593"/>
  <c r="CZ50" i="1593"/>
  <c r="DL50" i="1593"/>
  <c r="R51" i="1593"/>
  <c r="AD51" i="1593"/>
  <c r="AP51" i="1593"/>
  <c r="BB51" i="1593"/>
  <c r="BN51" i="1593"/>
  <c r="BZ51" i="1593"/>
  <c r="CL51" i="1593"/>
  <c r="CX51" i="1593"/>
  <c r="DJ51" i="1593"/>
  <c r="P52" i="1593"/>
  <c r="AB52" i="1593"/>
  <c r="AN52" i="1593"/>
  <c r="AZ52" i="1593"/>
  <c r="BL52" i="1593"/>
  <c r="BX52" i="1593"/>
  <c r="CJ52" i="1593"/>
  <c r="CV52" i="1593"/>
  <c r="DH52" i="1593"/>
  <c r="N53" i="1593"/>
  <c r="Z53" i="1593"/>
  <c r="AL53" i="1593"/>
  <c r="AX53" i="1593"/>
  <c r="BJ53" i="1593"/>
  <c r="BV53" i="1593"/>
  <c r="CH53" i="1593"/>
  <c r="CT53" i="1593"/>
  <c r="DF53" i="1593"/>
  <c r="L54" i="1593"/>
  <c r="X54" i="1593"/>
  <c r="AJ54" i="1593"/>
  <c r="AV54" i="1593"/>
  <c r="BH54" i="1593"/>
  <c r="BT54" i="1593"/>
  <c r="CF54" i="1593"/>
  <c r="CR54" i="1593"/>
  <c r="DD54" i="1593"/>
  <c r="J55" i="1593"/>
  <c r="V55" i="1593"/>
  <c r="AH55" i="1593"/>
  <c r="AT55" i="1593"/>
  <c r="BW18" i="1593"/>
  <c r="AN24" i="1593"/>
  <c r="AO27" i="1593"/>
  <c r="CK28" i="1593"/>
  <c r="L30" i="1593"/>
  <c r="DL30" i="1593"/>
  <c r="CT31" i="1593"/>
  <c r="BU32" i="1593"/>
  <c r="AZ33" i="1593"/>
  <c r="X34" i="1593"/>
  <c r="CR34" i="1593"/>
  <c r="BF35" i="1593"/>
  <c r="T36" i="1593"/>
  <c r="BV36" i="1593"/>
  <c r="DI36" i="1593"/>
  <c r="AQ37" i="1593"/>
  <c r="CC37" i="1593"/>
  <c r="DL37" i="1593"/>
  <c r="AH38" i="1593"/>
  <c r="BH38" i="1593"/>
  <c r="CO38" i="1593"/>
  <c r="I39" i="1593"/>
  <c r="AO39" i="1593"/>
  <c r="BP39" i="1593"/>
  <c r="CP39" i="1593"/>
  <c r="Q40" i="1593"/>
  <c r="AQ40" i="1593"/>
  <c r="BW40" i="1593"/>
  <c r="CX40" i="1593"/>
  <c r="R41" i="1593"/>
  <c r="AU41" i="1593"/>
  <c r="BS41" i="1593"/>
  <c r="CO41" i="1593"/>
  <c r="DI41" i="1593"/>
  <c r="Y42" i="1593"/>
  <c r="AN42" i="1593"/>
  <c r="BD42" i="1593"/>
  <c r="BR42" i="1593"/>
  <c r="CF42" i="1593"/>
  <c r="CS42" i="1593"/>
  <c r="DF42" i="1593"/>
  <c r="L43" i="1593"/>
  <c r="X43" i="1593"/>
  <c r="AJ43" i="1593"/>
  <c r="AV43" i="1593"/>
  <c r="BH43" i="1593"/>
  <c r="BT43" i="1593"/>
  <c r="CF43" i="1593"/>
  <c r="CR43" i="1593"/>
  <c r="DD43" i="1593"/>
  <c r="J44" i="1593"/>
  <c r="V44" i="1593"/>
  <c r="AH44" i="1593"/>
  <c r="AT44" i="1593"/>
  <c r="BF44" i="1593"/>
  <c r="BR44" i="1593"/>
  <c r="CD44" i="1593"/>
  <c r="CP44" i="1593"/>
  <c r="DB44" i="1593"/>
  <c r="H45" i="1593"/>
  <c r="T45" i="1593"/>
  <c r="AF45" i="1593"/>
  <c r="AR45" i="1593"/>
  <c r="BD45" i="1593"/>
  <c r="BP45" i="1593"/>
  <c r="CB45" i="1593"/>
  <c r="CN45" i="1593"/>
  <c r="CZ45" i="1593"/>
  <c r="DL45" i="1593"/>
  <c r="R46" i="1593"/>
  <c r="AD46" i="1593"/>
  <c r="AP46" i="1593"/>
  <c r="BB46" i="1593"/>
  <c r="BN46" i="1593"/>
  <c r="BZ46" i="1593"/>
  <c r="CL46" i="1593"/>
  <c r="CX46" i="1593"/>
  <c r="DJ46" i="1593"/>
  <c r="P47" i="1593"/>
  <c r="AB47" i="1593"/>
  <c r="AN47" i="1593"/>
  <c r="AZ47" i="1593"/>
  <c r="BL47" i="1593"/>
  <c r="BX47" i="1593"/>
  <c r="CJ47" i="1593"/>
  <c r="CV47" i="1593"/>
  <c r="DH47" i="1593"/>
  <c r="N48" i="1593"/>
  <c r="Z48" i="1593"/>
  <c r="AL48" i="1593"/>
  <c r="AX48" i="1593"/>
  <c r="BJ48" i="1593"/>
  <c r="BV48" i="1593"/>
  <c r="CH48" i="1593"/>
  <c r="CT48" i="1593"/>
  <c r="DF48" i="1593"/>
  <c r="L49" i="1593"/>
  <c r="X49" i="1593"/>
  <c r="AJ49" i="1593"/>
  <c r="AV49" i="1593"/>
  <c r="BH49" i="1593"/>
  <c r="BT49" i="1593"/>
  <c r="CF49" i="1593"/>
  <c r="CR49" i="1593"/>
  <c r="DD49" i="1593"/>
  <c r="J50" i="1593"/>
  <c r="V50" i="1593"/>
  <c r="AH50" i="1593"/>
  <c r="AT50" i="1593"/>
  <c r="BF50" i="1593"/>
  <c r="BR50" i="1593"/>
  <c r="CD50" i="1593"/>
  <c r="CP50" i="1593"/>
  <c r="DB50" i="1593"/>
  <c r="H51" i="1593"/>
  <c r="T51" i="1593"/>
  <c r="AF51" i="1593"/>
  <c r="AR51" i="1593"/>
  <c r="BD51" i="1593"/>
  <c r="BP51" i="1593"/>
  <c r="CB51" i="1593"/>
  <c r="CN51" i="1593"/>
  <c r="CZ51" i="1593"/>
  <c r="DL51" i="1593"/>
  <c r="R52" i="1593"/>
  <c r="AD52" i="1593"/>
  <c r="AP52" i="1593"/>
  <c r="BB52" i="1593"/>
  <c r="BN52" i="1593"/>
  <c r="BZ52" i="1593"/>
  <c r="CL52" i="1593"/>
  <c r="CX52" i="1593"/>
  <c r="DJ52" i="1593"/>
  <c r="P53" i="1593"/>
  <c r="AB53" i="1593"/>
  <c r="AN53" i="1593"/>
  <c r="AZ53" i="1593"/>
  <c r="BL53" i="1593"/>
  <c r="BX53" i="1593"/>
  <c r="CJ53" i="1593"/>
  <c r="CV53" i="1593"/>
  <c r="DH53" i="1593"/>
  <c r="N54" i="1593"/>
  <c r="Z54" i="1593"/>
  <c r="AL54" i="1593"/>
  <c r="AX54" i="1593"/>
  <c r="BJ54" i="1593"/>
  <c r="BV54" i="1593"/>
  <c r="CH54" i="1593"/>
  <c r="CT54" i="1593"/>
  <c r="DF54" i="1593"/>
  <c r="L55" i="1593"/>
  <c r="X55" i="1593"/>
  <c r="BJ20" i="1593"/>
  <c r="BA25" i="1593"/>
  <c r="CJ27" i="1593"/>
  <c r="M29" i="1593"/>
  <c r="AS30" i="1593"/>
  <c r="AC31" i="1593"/>
  <c r="K32" i="1593"/>
  <c r="CR32" i="1593"/>
  <c r="BS33" i="1593"/>
  <c r="AQ34" i="1593"/>
  <c r="DK34" i="1593"/>
  <c r="BY35" i="1593"/>
  <c r="AJ36" i="1593"/>
  <c r="CF36" i="1593"/>
  <c r="M37" i="1593"/>
  <c r="BA37" i="1593"/>
  <c r="CD37" i="1593"/>
  <c r="H38" i="1593"/>
  <c r="AI38" i="1593"/>
  <c r="BO38" i="1593"/>
  <c r="CP38" i="1593"/>
  <c r="J39" i="1593"/>
  <c r="AQ39" i="1593"/>
  <c r="BQ39" i="1593"/>
  <c r="CW39" i="1593"/>
  <c r="R40" i="1593"/>
  <c r="AR40" i="1593"/>
  <c r="BY40" i="1593"/>
  <c r="CY40" i="1593"/>
  <c r="Y41" i="1593"/>
  <c r="AW41" i="1593"/>
  <c r="BU41" i="1593"/>
  <c r="CQ41" i="1593"/>
  <c r="DJ41" i="1593"/>
  <c r="Z42" i="1593"/>
  <c r="AQ42" i="1593"/>
  <c r="BE42" i="1593"/>
  <c r="BS42" i="1593"/>
  <c r="CG42" i="1593"/>
  <c r="CT42" i="1593"/>
  <c r="DG42" i="1593"/>
  <c r="M43" i="1593"/>
  <c r="Y43" i="1593"/>
  <c r="AK43" i="1593"/>
  <c r="AW43" i="1593"/>
  <c r="BI43" i="1593"/>
  <c r="BU43" i="1593"/>
  <c r="CG43" i="1593"/>
  <c r="CS43" i="1593"/>
  <c r="DE43" i="1593"/>
  <c r="K44" i="1593"/>
  <c r="W44" i="1593"/>
  <c r="AI44" i="1593"/>
  <c r="AU44" i="1593"/>
  <c r="BG44" i="1593"/>
  <c r="BS44" i="1593"/>
  <c r="CE44" i="1593"/>
  <c r="CQ44" i="1593"/>
  <c r="DC44" i="1593"/>
  <c r="I45" i="1593"/>
  <c r="U45" i="1593"/>
  <c r="AG45" i="1593"/>
  <c r="AS45" i="1593"/>
  <c r="BE45" i="1593"/>
  <c r="BQ45" i="1593"/>
  <c r="CC45" i="1593"/>
  <c r="CO45" i="1593"/>
  <c r="DA45" i="1593"/>
  <c r="G46" i="1593"/>
  <c r="S46" i="1593"/>
  <c r="AE46" i="1593"/>
  <c r="AQ46" i="1593"/>
  <c r="BC46" i="1593"/>
  <c r="BO46" i="1593"/>
  <c r="CA46" i="1593"/>
  <c r="CM46" i="1593"/>
  <c r="CY46" i="1593"/>
  <c r="DK46" i="1593"/>
  <c r="Q47" i="1593"/>
  <c r="AC47" i="1593"/>
  <c r="AO47" i="1593"/>
  <c r="BA47" i="1593"/>
  <c r="BM47" i="1593"/>
  <c r="BY47" i="1593"/>
  <c r="CK47" i="1593"/>
  <c r="CW47" i="1593"/>
  <c r="DI47" i="1593"/>
  <c r="O48" i="1593"/>
  <c r="AA48" i="1593"/>
  <c r="AM48" i="1593"/>
  <c r="AY48" i="1593"/>
  <c r="BK48" i="1593"/>
  <c r="BW48" i="1593"/>
  <c r="CI48" i="1593"/>
  <c r="CU48" i="1593"/>
  <c r="DG48" i="1593"/>
  <c r="M49" i="1593"/>
  <c r="Y49" i="1593"/>
  <c r="AK49" i="1593"/>
  <c r="AW49" i="1593"/>
  <c r="BI49" i="1593"/>
  <c r="BU49" i="1593"/>
  <c r="CG49" i="1593"/>
  <c r="CS49" i="1593"/>
  <c r="DE49" i="1593"/>
  <c r="K50" i="1593"/>
  <c r="W50" i="1593"/>
  <c r="AI50" i="1593"/>
  <c r="AU50" i="1593"/>
  <c r="BG50" i="1593"/>
  <c r="BS50" i="1593"/>
  <c r="CE50" i="1593"/>
  <c r="CQ50" i="1593"/>
  <c r="DC50" i="1593"/>
  <c r="I51" i="1593"/>
  <c r="U51" i="1593"/>
  <c r="AG51" i="1593"/>
  <c r="AS51" i="1593"/>
  <c r="BE51" i="1593"/>
  <c r="BQ51" i="1593"/>
  <c r="CC51" i="1593"/>
  <c r="CO51" i="1593"/>
  <c r="DA51" i="1593"/>
  <c r="G52" i="1593"/>
  <c r="S52" i="1593"/>
  <c r="AE52" i="1593"/>
  <c r="AQ52" i="1593"/>
  <c r="BC52" i="1593"/>
  <c r="BO52" i="1593"/>
  <c r="CA52" i="1593"/>
  <c r="CM52" i="1593"/>
  <c r="CY52" i="1593"/>
  <c r="DK52" i="1593"/>
  <c r="Q53" i="1593"/>
  <c r="AC53" i="1593"/>
  <c r="AO53" i="1593"/>
  <c r="BA53" i="1593"/>
  <c r="BM53" i="1593"/>
  <c r="BY53" i="1593"/>
  <c r="CK53" i="1593"/>
  <c r="CW53" i="1593"/>
  <c r="DI53" i="1593"/>
  <c r="O54" i="1593"/>
  <c r="AA54" i="1593"/>
  <c r="AM54" i="1593"/>
  <c r="AY54" i="1593"/>
  <c r="BK54" i="1593"/>
  <c r="BW54" i="1593"/>
  <c r="CI54" i="1593"/>
  <c r="CU54" i="1593"/>
  <c r="DG54" i="1593"/>
  <c r="M55" i="1593"/>
  <c r="Y55" i="1593"/>
  <c r="AL27" i="1593"/>
  <c r="DI30" i="1593"/>
  <c r="AU33" i="1593"/>
  <c r="BC35" i="1593"/>
  <c r="DH36" i="1593"/>
  <c r="DD37" i="1593"/>
  <c r="CM38" i="1593"/>
  <c r="BO39" i="1593"/>
  <c r="AP40" i="1593"/>
  <c r="Q41" i="1593"/>
  <c r="CL41" i="1593"/>
  <c r="AM42" i="1593"/>
  <c r="CE42" i="1593"/>
  <c r="K43" i="1593"/>
  <c r="AU43" i="1593"/>
  <c r="CE43" i="1593"/>
  <c r="I44" i="1593"/>
  <c r="AS44" i="1593"/>
  <c r="CC44" i="1593"/>
  <c r="G45" i="1593"/>
  <c r="AQ45" i="1593"/>
  <c r="CA45" i="1593"/>
  <c r="DK45" i="1593"/>
  <c r="AK46" i="1593"/>
  <c r="BP46" i="1593"/>
  <c r="CP46" i="1593"/>
  <c r="O47" i="1593"/>
  <c r="AQ47" i="1593"/>
  <c r="BS47" i="1593"/>
  <c r="CX47" i="1593"/>
  <c r="R48" i="1593"/>
  <c r="AW48" i="1593"/>
  <c r="BY48" i="1593"/>
  <c r="DA48" i="1593"/>
  <c r="Z49" i="1593"/>
  <c r="AZ49" i="1593"/>
  <c r="CE49" i="1593"/>
  <c r="DG49" i="1593"/>
  <c r="AC50" i="1593"/>
  <c r="BH50" i="1593"/>
  <c r="CH50" i="1593"/>
  <c r="G51" i="1593"/>
  <c r="AI51" i="1593"/>
  <c r="BK51" i="1593"/>
  <c r="CP51" i="1593"/>
  <c r="J52" i="1593"/>
  <c r="AO52" i="1593"/>
  <c r="BQ52" i="1593"/>
  <c r="CS52" i="1593"/>
  <c r="R53" i="1593"/>
  <c r="AR53" i="1593"/>
  <c r="BW53" i="1593"/>
  <c r="CY53" i="1593"/>
  <c r="U54" i="1593"/>
  <c r="AZ54" i="1593"/>
  <c r="BZ54" i="1593"/>
  <c r="DE54" i="1593"/>
  <c r="AA55" i="1593"/>
  <c r="AS55" i="1593"/>
  <c r="BH55" i="1593"/>
  <c r="BV55" i="1593"/>
  <c r="CJ55" i="1593"/>
  <c r="CY55" i="1593"/>
  <c r="H56" i="1593"/>
  <c r="U56" i="1593"/>
  <c r="AH56" i="1593"/>
  <c r="AU56" i="1593"/>
  <c r="BH56" i="1593"/>
  <c r="BU56" i="1593"/>
  <c r="CH56" i="1593"/>
  <c r="CU56" i="1593"/>
  <c r="DH56" i="1593"/>
  <c r="O57" i="1593"/>
  <c r="AB57" i="1593"/>
  <c r="AN57" i="1593"/>
  <c r="AZ57" i="1593"/>
  <c r="BL57" i="1593"/>
  <c r="BX57" i="1593"/>
  <c r="CJ57" i="1593"/>
  <c r="CV57" i="1593"/>
  <c r="DH57" i="1593"/>
  <c r="N58" i="1593"/>
  <c r="Z58" i="1593"/>
  <c r="AL58" i="1593"/>
  <c r="AX58" i="1593"/>
  <c r="BJ58" i="1593"/>
  <c r="BV58" i="1593"/>
  <c r="CH58" i="1593"/>
  <c r="CT58" i="1593"/>
  <c r="DF58" i="1593"/>
  <c r="L59" i="1593"/>
  <c r="X59" i="1593"/>
  <c r="AJ59" i="1593"/>
  <c r="AV59" i="1593"/>
  <c r="BH59" i="1593"/>
  <c r="BT59" i="1593"/>
  <c r="CF59" i="1593"/>
  <c r="CR59" i="1593"/>
  <c r="DD59" i="1593"/>
  <c r="J60" i="1593"/>
  <c r="V60" i="1593"/>
  <c r="AH60" i="1593"/>
  <c r="AT60" i="1593"/>
  <c r="BF60" i="1593"/>
  <c r="BR60" i="1593"/>
  <c r="CD60" i="1593"/>
  <c r="CP60" i="1593"/>
  <c r="DB60" i="1593"/>
  <c r="H61" i="1593"/>
  <c r="T61" i="1593"/>
  <c r="AF61" i="1593"/>
  <c r="AR61" i="1593"/>
  <c r="BD61" i="1593"/>
  <c r="BP61" i="1593"/>
  <c r="CB61" i="1593"/>
  <c r="CN61" i="1593"/>
  <c r="CZ61" i="1593"/>
  <c r="DL61" i="1593"/>
  <c r="R62" i="1593"/>
  <c r="AD62" i="1593"/>
  <c r="AP62" i="1593"/>
  <c r="BB62" i="1593"/>
  <c r="BN62" i="1593"/>
  <c r="BZ62" i="1593"/>
  <c r="CL62" i="1593"/>
  <c r="CX62" i="1593"/>
  <c r="DJ62" i="1593"/>
  <c r="P63" i="1593"/>
  <c r="AB63" i="1593"/>
  <c r="AN63" i="1593"/>
  <c r="AZ63" i="1593"/>
  <c r="BL63" i="1593"/>
  <c r="BX63" i="1593"/>
  <c r="CJ63" i="1593"/>
  <c r="CV63" i="1593"/>
  <c r="DH63" i="1593"/>
  <c r="N64" i="1593"/>
  <c r="Z64" i="1593"/>
  <c r="AL64" i="1593"/>
  <c r="AX64" i="1593"/>
  <c r="BJ64" i="1593"/>
  <c r="BV64" i="1593"/>
  <c r="CH64" i="1593"/>
  <c r="CT64" i="1593"/>
  <c r="DF64" i="1593"/>
  <c r="L65" i="1593"/>
  <c r="X65" i="1593"/>
  <c r="AJ65" i="1593"/>
  <c r="AV65" i="1593"/>
  <c r="BH65" i="1593"/>
  <c r="BT65" i="1593"/>
  <c r="CF65" i="1593"/>
  <c r="CR65" i="1593"/>
  <c r="DD65" i="1593"/>
  <c r="J66" i="1593"/>
  <c r="V66" i="1593"/>
  <c r="AH66" i="1593"/>
  <c r="CK27" i="1593"/>
  <c r="AF31" i="1593"/>
  <c r="BX33" i="1593"/>
  <c r="BZ35" i="1593"/>
  <c r="N37" i="1593"/>
  <c r="I38" i="1593"/>
  <c r="CQ38" i="1593"/>
  <c r="BR39" i="1593"/>
  <c r="AY40" i="1593"/>
  <c r="AA41" i="1593"/>
  <c r="CS41" i="1593"/>
  <c r="AR42" i="1593"/>
  <c r="CH42" i="1593"/>
  <c r="N43" i="1593"/>
  <c r="AX43" i="1593"/>
  <c r="CH43" i="1593"/>
  <c r="L44" i="1593"/>
  <c r="AV44" i="1593"/>
  <c r="CF44" i="1593"/>
  <c r="J45" i="1593"/>
  <c r="AT45" i="1593"/>
  <c r="CD45" i="1593"/>
  <c r="H46" i="1593"/>
  <c r="AO46" i="1593"/>
  <c r="BQ46" i="1593"/>
  <c r="CS46" i="1593"/>
  <c r="R47" i="1593"/>
  <c r="AR47" i="1593"/>
  <c r="BW47" i="1593"/>
  <c r="CY47" i="1593"/>
  <c r="U48" i="1593"/>
  <c r="AZ48" i="1593"/>
  <c r="BZ48" i="1593"/>
  <c r="DE48" i="1593"/>
  <c r="AA49" i="1593"/>
  <c r="BC49" i="1593"/>
  <c r="CH49" i="1593"/>
  <c r="DH49" i="1593"/>
  <c r="AG50" i="1593"/>
  <c r="BI50" i="1593"/>
  <c r="CK50" i="1593"/>
  <c r="J51" i="1593"/>
  <c r="AJ51" i="1593"/>
  <c r="BO51" i="1593"/>
  <c r="CQ51" i="1593"/>
  <c r="M52" i="1593"/>
  <c r="AR52" i="1593"/>
  <c r="BR52" i="1593"/>
  <c r="CW52" i="1593"/>
  <c r="S53" i="1593"/>
  <c r="AU53" i="1593"/>
  <c r="BZ53" i="1593"/>
  <c r="CZ53" i="1593"/>
  <c r="Y54" i="1593"/>
  <c r="BA54" i="1593"/>
  <c r="CC54" i="1593"/>
  <c r="DH54" i="1593"/>
  <c r="AB55" i="1593"/>
  <c r="AU55" i="1593"/>
  <c r="BI55" i="1593"/>
  <c r="BW55" i="1593"/>
  <c r="CL55" i="1593"/>
  <c r="DA55" i="1593"/>
  <c r="I56" i="1593"/>
  <c r="V56" i="1593"/>
  <c r="AI56" i="1593"/>
  <c r="AV56" i="1593"/>
  <c r="BI56" i="1593"/>
  <c r="BV56" i="1593"/>
  <c r="CI56" i="1593"/>
  <c r="CV56" i="1593"/>
  <c r="DI56" i="1593"/>
  <c r="Q57" i="1593"/>
  <c r="AC57" i="1593"/>
  <c r="AO57" i="1593"/>
  <c r="BA57" i="1593"/>
  <c r="BM57" i="1593"/>
  <c r="BY57" i="1593"/>
  <c r="CK57" i="1593"/>
  <c r="CW57" i="1593"/>
  <c r="DI57" i="1593"/>
  <c r="O58" i="1593"/>
  <c r="AA58" i="1593"/>
  <c r="AM58" i="1593"/>
  <c r="AY58" i="1593"/>
  <c r="BK58" i="1593"/>
  <c r="BW58" i="1593"/>
  <c r="CI58" i="1593"/>
  <c r="CU58" i="1593"/>
  <c r="DG58" i="1593"/>
  <c r="M59" i="1593"/>
  <c r="Y59" i="1593"/>
  <c r="AK59" i="1593"/>
  <c r="AW59" i="1593"/>
  <c r="BI59" i="1593"/>
  <c r="BU59" i="1593"/>
  <c r="CG59" i="1593"/>
  <c r="CS59" i="1593"/>
  <c r="DE59" i="1593"/>
  <c r="K60" i="1593"/>
  <c r="W60" i="1593"/>
  <c r="AI60" i="1593"/>
  <c r="AU60" i="1593"/>
  <c r="BG60" i="1593"/>
  <c r="BS60" i="1593"/>
  <c r="CE60" i="1593"/>
  <c r="CQ60" i="1593"/>
  <c r="DC60" i="1593"/>
  <c r="I61" i="1593"/>
  <c r="U61" i="1593"/>
  <c r="AG61" i="1593"/>
  <c r="AS61" i="1593"/>
  <c r="BE61" i="1593"/>
  <c r="BQ61" i="1593"/>
  <c r="CC61" i="1593"/>
  <c r="CO61" i="1593"/>
  <c r="DA61" i="1593"/>
  <c r="G62" i="1593"/>
  <c r="S62" i="1593"/>
  <c r="AE62" i="1593"/>
  <c r="AQ62" i="1593"/>
  <c r="BC62" i="1593"/>
  <c r="BO62" i="1593"/>
  <c r="CA62" i="1593"/>
  <c r="CM62" i="1593"/>
  <c r="CY62" i="1593"/>
  <c r="DK62" i="1593"/>
  <c r="Q63" i="1593"/>
  <c r="AC63" i="1593"/>
  <c r="AO63" i="1593"/>
  <c r="BA63" i="1593"/>
  <c r="BM63" i="1593"/>
  <c r="BY63" i="1593"/>
  <c r="CK63" i="1593"/>
  <c r="CT27" i="1593"/>
  <c r="AG31" i="1593"/>
  <c r="BZ33" i="1593"/>
  <c r="CA35" i="1593"/>
  <c r="O37" i="1593"/>
  <c r="J38" i="1593"/>
  <c r="CR38" i="1593"/>
  <c r="BY39" i="1593"/>
  <c r="BA40" i="1593"/>
  <c r="AB41" i="1593"/>
  <c r="CU41" i="1593"/>
  <c r="AS42" i="1593"/>
  <c r="CI42" i="1593"/>
  <c r="O43" i="1593"/>
  <c r="AY43" i="1593"/>
  <c r="CI43" i="1593"/>
  <c r="M44" i="1593"/>
  <c r="AW44" i="1593"/>
  <c r="CG44" i="1593"/>
  <c r="K45" i="1593"/>
  <c r="AU45" i="1593"/>
  <c r="CE45" i="1593"/>
  <c r="I46" i="1593"/>
  <c r="AR46" i="1593"/>
  <c r="BR46" i="1593"/>
  <c r="CW46" i="1593"/>
  <c r="S47" i="1593"/>
  <c r="AU47" i="1593"/>
  <c r="BZ47" i="1593"/>
  <c r="CZ47" i="1593"/>
  <c r="Y48" i="1593"/>
  <c r="BA48" i="1593"/>
  <c r="CC48" i="1593"/>
  <c r="DH48" i="1593"/>
  <c r="AB49" i="1593"/>
  <c r="BG49" i="1593"/>
  <c r="CI49" i="1593"/>
  <c r="DK49" i="1593"/>
  <c r="AJ50" i="1593"/>
  <c r="BJ50" i="1593"/>
  <c r="CO50" i="1593"/>
  <c r="K51" i="1593"/>
  <c r="AM51" i="1593"/>
  <c r="BR51" i="1593"/>
  <c r="CR51" i="1593"/>
  <c r="Q52" i="1593"/>
  <c r="AS52" i="1593"/>
  <c r="BU52" i="1593"/>
  <c r="CZ52" i="1593"/>
  <c r="T53" i="1593"/>
  <c r="AY53" i="1593"/>
  <c r="CA53" i="1593"/>
  <c r="DC53" i="1593"/>
  <c r="AB54" i="1593"/>
  <c r="BB54" i="1593"/>
  <c r="CG54" i="1593"/>
  <c r="DI54" i="1593"/>
  <c r="AE55" i="1593"/>
  <c r="AV55" i="1593"/>
  <c r="BJ55" i="1593"/>
  <c r="BX55" i="1593"/>
  <c r="CM55" i="1593"/>
  <c r="DB55" i="1593"/>
  <c r="J56" i="1593"/>
  <c r="W56" i="1593"/>
  <c r="AJ56" i="1593"/>
  <c r="AW56" i="1593"/>
  <c r="BJ56" i="1593"/>
  <c r="BW56" i="1593"/>
  <c r="CJ56" i="1593"/>
  <c r="CW56" i="1593"/>
  <c r="DK56" i="1593"/>
  <c r="R57" i="1593"/>
  <c r="AD57" i="1593"/>
  <c r="AP57" i="1593"/>
  <c r="BB57" i="1593"/>
  <c r="BN57" i="1593"/>
  <c r="BZ57" i="1593"/>
  <c r="CL57" i="1593"/>
  <c r="CX57" i="1593"/>
  <c r="DJ57" i="1593"/>
  <c r="P58" i="1593"/>
  <c r="AB58" i="1593"/>
  <c r="AN58" i="1593"/>
  <c r="AZ58" i="1593"/>
  <c r="BL58" i="1593"/>
  <c r="BX58" i="1593"/>
  <c r="CJ58" i="1593"/>
  <c r="CV58" i="1593"/>
  <c r="DH58" i="1593"/>
  <c r="N59" i="1593"/>
  <c r="Z59" i="1593"/>
  <c r="AL59" i="1593"/>
  <c r="AX59" i="1593"/>
  <c r="BJ59" i="1593"/>
  <c r="BV59" i="1593"/>
  <c r="CH59" i="1593"/>
  <c r="CT59" i="1593"/>
  <c r="DF59" i="1593"/>
  <c r="L60" i="1593"/>
  <c r="X60" i="1593"/>
  <c r="AJ60" i="1593"/>
  <c r="AV60" i="1593"/>
  <c r="BH60" i="1593"/>
  <c r="BT60" i="1593"/>
  <c r="CF60" i="1593"/>
  <c r="CR60" i="1593"/>
  <c r="DD60" i="1593"/>
  <c r="J61" i="1593"/>
  <c r="V61" i="1593"/>
  <c r="AH61" i="1593"/>
  <c r="AT61" i="1593"/>
  <c r="BF61" i="1593"/>
  <c r="BR61" i="1593"/>
  <c r="CD61" i="1593"/>
  <c r="CP61" i="1593"/>
  <c r="DB61" i="1593"/>
  <c r="H62" i="1593"/>
  <c r="T62" i="1593"/>
  <c r="AF62" i="1593"/>
  <c r="AR62" i="1593"/>
  <c r="BD62" i="1593"/>
  <c r="BP62" i="1593"/>
  <c r="CB62" i="1593"/>
  <c r="CN62" i="1593"/>
  <c r="CZ62" i="1593"/>
  <c r="DL62" i="1593"/>
  <c r="R63" i="1593"/>
  <c r="AD63" i="1593"/>
  <c r="AP63" i="1593"/>
  <c r="BB63" i="1593"/>
  <c r="BN63" i="1593"/>
  <c r="BZ63" i="1593"/>
  <c r="CL63" i="1593"/>
  <c r="CX63" i="1593"/>
  <c r="DJ63" i="1593"/>
  <c r="P64" i="1593"/>
  <c r="AB64" i="1593"/>
  <c r="AN64" i="1593"/>
  <c r="AZ64" i="1593"/>
  <c r="BL64" i="1593"/>
  <c r="BX64" i="1593"/>
  <c r="CJ64" i="1593"/>
  <c r="CV64" i="1593"/>
  <c r="DH64" i="1593"/>
  <c r="N65" i="1593"/>
  <c r="Z65" i="1593"/>
  <c r="AL65" i="1593"/>
  <c r="AX65" i="1593"/>
  <c r="BJ65" i="1593"/>
  <c r="BV65" i="1593"/>
  <c r="CH65" i="1593"/>
  <c r="CT65" i="1593"/>
  <c r="DF65" i="1593"/>
  <c r="L66" i="1593"/>
  <c r="X66" i="1593"/>
  <c r="AJ66" i="1593"/>
  <c r="AV66" i="1593"/>
  <c r="BH66" i="1593"/>
  <c r="BT66" i="1593"/>
  <c r="CF66" i="1593"/>
  <c r="CR66" i="1593"/>
  <c r="DD66" i="1593"/>
  <c r="J67" i="1593"/>
  <c r="V67" i="1593"/>
  <c r="CW27" i="1593"/>
  <c r="AH31" i="1593"/>
  <c r="CC33" i="1593"/>
  <c r="CD35" i="1593"/>
  <c r="Q37" i="1593"/>
  <c r="K38" i="1593"/>
  <c r="CY38" i="1593"/>
  <c r="CA39" i="1593"/>
  <c r="BB40" i="1593"/>
  <c r="AC41" i="1593"/>
  <c r="CV41" i="1593"/>
  <c r="AT42" i="1593"/>
  <c r="CJ42" i="1593"/>
  <c r="P43" i="1593"/>
  <c r="AZ43" i="1593"/>
  <c r="CJ43" i="1593"/>
  <c r="N44" i="1593"/>
  <c r="AX44" i="1593"/>
  <c r="CH44" i="1593"/>
  <c r="L45" i="1593"/>
  <c r="AV45" i="1593"/>
  <c r="CF45" i="1593"/>
  <c r="J46" i="1593"/>
  <c r="AS46" i="1593"/>
  <c r="BU46" i="1593"/>
  <c r="CZ46" i="1593"/>
  <c r="T47" i="1593"/>
  <c r="AY47" i="1593"/>
  <c r="CA47" i="1593"/>
  <c r="DC47" i="1593"/>
  <c r="AB48" i="1593"/>
  <c r="BB48" i="1593"/>
  <c r="CG48" i="1593"/>
  <c r="DI48" i="1593"/>
  <c r="AE49" i="1593"/>
  <c r="BJ49" i="1593"/>
  <c r="CJ49" i="1593"/>
  <c r="I50" i="1593"/>
  <c r="AK50" i="1593"/>
  <c r="BM50" i="1593"/>
  <c r="CR50" i="1593"/>
  <c r="L51" i="1593"/>
  <c r="AQ51" i="1593"/>
  <c r="BS51" i="1593"/>
  <c r="CU51" i="1593"/>
  <c r="T52" i="1593"/>
  <c r="AT52" i="1593"/>
  <c r="BY52" i="1593"/>
  <c r="DA52" i="1593"/>
  <c r="W53" i="1593"/>
  <c r="BB53" i="1593"/>
  <c r="CB53" i="1593"/>
  <c r="DG53" i="1593"/>
  <c r="AC54" i="1593"/>
  <c r="BE54" i="1593"/>
  <c r="CJ54" i="1593"/>
  <c r="DJ54" i="1593"/>
  <c r="AG55" i="1593"/>
  <c r="AW55" i="1593"/>
  <c r="BK55" i="1593"/>
  <c r="BZ55" i="1593"/>
  <c r="CO55" i="1593"/>
  <c r="DC55" i="1593"/>
  <c r="K56" i="1593"/>
  <c r="X56" i="1593"/>
  <c r="AK56" i="1593"/>
  <c r="AX56" i="1593"/>
  <c r="BK56" i="1593"/>
  <c r="BX56" i="1593"/>
  <c r="CK56" i="1593"/>
  <c r="CY56" i="1593"/>
  <c r="DL56" i="1593"/>
  <c r="S57" i="1593"/>
  <c r="AE57" i="1593"/>
  <c r="AQ57" i="1593"/>
  <c r="BC57" i="1593"/>
  <c r="BO57" i="1593"/>
  <c r="CA57" i="1593"/>
  <c r="CM57" i="1593"/>
  <c r="CY57" i="1593"/>
  <c r="DK57" i="1593"/>
  <c r="Q58" i="1593"/>
  <c r="AC58" i="1593"/>
  <c r="AO58" i="1593"/>
  <c r="BA58" i="1593"/>
  <c r="BM58" i="1593"/>
  <c r="BY58" i="1593"/>
  <c r="CK58" i="1593"/>
  <c r="CW58" i="1593"/>
  <c r="DI58" i="1593"/>
  <c r="O59" i="1593"/>
  <c r="AA59" i="1593"/>
  <c r="AM59" i="1593"/>
  <c r="AY59" i="1593"/>
  <c r="BK59" i="1593"/>
  <c r="BW59" i="1593"/>
  <c r="CI59" i="1593"/>
  <c r="CU59" i="1593"/>
  <c r="DG59" i="1593"/>
  <c r="M60" i="1593"/>
  <c r="Y60" i="1593"/>
  <c r="AK60" i="1593"/>
  <c r="AW60" i="1593"/>
  <c r="BI60" i="1593"/>
  <c r="BU60" i="1593"/>
  <c r="CG60" i="1593"/>
  <c r="CS60" i="1593"/>
  <c r="DE60" i="1593"/>
  <c r="K61" i="1593"/>
  <c r="W61" i="1593"/>
  <c r="AI61" i="1593"/>
  <c r="AU61" i="1593"/>
  <c r="BG61" i="1593"/>
  <c r="BS61" i="1593"/>
  <c r="CE61" i="1593"/>
  <c r="CQ61" i="1593"/>
  <c r="DC61" i="1593"/>
  <c r="I62" i="1593"/>
  <c r="U62" i="1593"/>
  <c r="AG62" i="1593"/>
  <c r="AS62" i="1593"/>
  <c r="BE62" i="1593"/>
  <c r="BQ62" i="1593"/>
  <c r="CC62" i="1593"/>
  <c r="CO62" i="1593"/>
  <c r="DA62" i="1593"/>
  <c r="G63" i="1593"/>
  <c r="S63" i="1593"/>
  <c r="AE63" i="1593"/>
  <c r="AQ63" i="1593"/>
  <c r="BC63" i="1593"/>
  <c r="BO63" i="1593"/>
  <c r="CA63" i="1593"/>
  <c r="CM63" i="1593"/>
  <c r="CY63" i="1593"/>
  <c r="DK63" i="1593"/>
  <c r="Q64" i="1593"/>
  <c r="AC64" i="1593"/>
  <c r="AO64" i="1593"/>
  <c r="BA64" i="1593"/>
  <c r="BM64" i="1593"/>
  <c r="BY64" i="1593"/>
  <c r="CK64" i="1593"/>
  <c r="CW64" i="1593"/>
  <c r="DI64" i="1593"/>
  <c r="O65" i="1593"/>
  <c r="AA65" i="1593"/>
  <c r="AM65" i="1593"/>
  <c r="AY65" i="1593"/>
  <c r="BK65" i="1593"/>
  <c r="BW65" i="1593"/>
  <c r="CI65" i="1593"/>
  <c r="CU65" i="1593"/>
  <c r="DG65" i="1593"/>
  <c r="M66" i="1593"/>
  <c r="Y66" i="1593"/>
  <c r="AK66" i="1593"/>
  <c r="AW66" i="1593"/>
  <c r="BI66" i="1593"/>
  <c r="AU17" i="1593"/>
  <c r="CE28" i="1593"/>
  <c r="CS31" i="1593"/>
  <c r="U34" i="1593"/>
  <c r="Q36" i="1593"/>
  <c r="AP37" i="1593"/>
  <c r="AG38" i="1593"/>
  <c r="H39" i="1593"/>
  <c r="CO39" i="1593"/>
  <c r="BP40" i="1593"/>
  <c r="AP41" i="1593"/>
  <c r="DH41" i="1593"/>
  <c r="BC42" i="1593"/>
  <c r="CR42" i="1593"/>
  <c r="W43" i="1593"/>
  <c r="BG43" i="1593"/>
  <c r="CQ43" i="1593"/>
  <c r="U44" i="1593"/>
  <c r="BE44" i="1593"/>
  <c r="CO44" i="1593"/>
  <c r="S45" i="1593"/>
  <c r="BC45" i="1593"/>
  <c r="CM45" i="1593"/>
  <c r="Q46" i="1593"/>
  <c r="AT46" i="1593"/>
  <c r="BY46" i="1593"/>
  <c r="DA46" i="1593"/>
  <c r="W47" i="1593"/>
  <c r="BB47" i="1593"/>
  <c r="CB47" i="1593"/>
  <c r="DG47" i="1593"/>
  <c r="AC48" i="1593"/>
  <c r="BE48" i="1593"/>
  <c r="CJ48" i="1593"/>
  <c r="DJ48" i="1593"/>
  <c r="AI49" i="1593"/>
  <c r="BK49" i="1593"/>
  <c r="CM49" i="1593"/>
  <c r="L50" i="1593"/>
  <c r="AL50" i="1593"/>
  <c r="BQ50" i="1593"/>
  <c r="CS50" i="1593"/>
  <c r="O51" i="1593"/>
  <c r="AT51" i="1593"/>
  <c r="BT51" i="1593"/>
  <c r="CY51" i="1593"/>
  <c r="U52" i="1593"/>
  <c r="AW52" i="1593"/>
  <c r="CB52" i="1593"/>
  <c r="DB52" i="1593"/>
  <c r="AA53" i="1593"/>
  <c r="BC53" i="1593"/>
  <c r="CE53" i="1593"/>
  <c r="DJ53" i="1593"/>
  <c r="AD54" i="1593"/>
  <c r="BI54" i="1593"/>
  <c r="CK54" i="1593"/>
  <c r="G55" i="1593"/>
  <c r="AI55" i="1593"/>
  <c r="AX55" i="1593"/>
  <c r="BL55" i="1593"/>
  <c r="CA55" i="1593"/>
  <c r="CP55" i="1593"/>
  <c r="DD55" i="1593"/>
  <c r="L56" i="1593"/>
  <c r="Y56" i="1593"/>
  <c r="AL56" i="1593"/>
  <c r="AY56" i="1593"/>
  <c r="BL56" i="1593"/>
  <c r="BY56" i="1593"/>
  <c r="CM56" i="1593"/>
  <c r="CZ56" i="1593"/>
  <c r="G57" i="1593"/>
  <c r="T57" i="1593"/>
  <c r="AF57" i="1593"/>
  <c r="AR57" i="1593"/>
  <c r="BD57" i="1593"/>
  <c r="BP57" i="1593"/>
  <c r="CB57" i="1593"/>
  <c r="CN57" i="1593"/>
  <c r="CZ57" i="1593"/>
  <c r="DL57" i="1593"/>
  <c r="R58" i="1593"/>
  <c r="AD58" i="1593"/>
  <c r="AP58" i="1593"/>
  <c r="BB58" i="1593"/>
  <c r="BN58" i="1593"/>
  <c r="BZ58" i="1593"/>
  <c r="CL58" i="1593"/>
  <c r="CX58" i="1593"/>
  <c r="DJ58" i="1593"/>
  <c r="P59" i="1593"/>
  <c r="AB59" i="1593"/>
  <c r="AN59" i="1593"/>
  <c r="AZ59" i="1593"/>
  <c r="BL59" i="1593"/>
  <c r="BX59" i="1593"/>
  <c r="CJ59" i="1593"/>
  <c r="CV59" i="1593"/>
  <c r="DH59" i="1593"/>
  <c r="N60" i="1593"/>
  <c r="Z60" i="1593"/>
  <c r="AL60" i="1593"/>
  <c r="AX60" i="1593"/>
  <c r="BJ60" i="1593"/>
  <c r="BV60" i="1593"/>
  <c r="CH60" i="1593"/>
  <c r="CT60" i="1593"/>
  <c r="DF60" i="1593"/>
  <c r="L61" i="1593"/>
  <c r="X61" i="1593"/>
  <c r="AJ61" i="1593"/>
  <c r="AV61" i="1593"/>
  <c r="BH61" i="1593"/>
  <c r="BT61" i="1593"/>
  <c r="CF61" i="1593"/>
  <c r="CR61" i="1593"/>
  <c r="DD61" i="1593"/>
  <c r="J62" i="1593"/>
  <c r="V62" i="1593"/>
  <c r="AH62" i="1593"/>
  <c r="AT62" i="1593"/>
  <c r="BF62" i="1593"/>
  <c r="BR62" i="1593"/>
  <c r="CD62" i="1593"/>
  <c r="CP62" i="1593"/>
  <c r="DB62" i="1593"/>
  <c r="H63" i="1593"/>
  <c r="T63" i="1593"/>
  <c r="AF63" i="1593"/>
  <c r="AR63" i="1593"/>
  <c r="BD63" i="1593"/>
  <c r="BP63" i="1593"/>
  <c r="CB63" i="1593"/>
  <c r="CN63" i="1593"/>
  <c r="CZ63" i="1593"/>
  <c r="DL63" i="1593"/>
  <c r="R64" i="1593"/>
  <c r="AD64" i="1593"/>
  <c r="AP64" i="1593"/>
  <c r="BB64" i="1593"/>
  <c r="BN64" i="1593"/>
  <c r="BZ64" i="1593"/>
  <c r="CL64" i="1593"/>
  <c r="CX64" i="1593"/>
  <c r="DJ64" i="1593"/>
  <c r="P65" i="1593"/>
  <c r="AB65" i="1593"/>
  <c r="AN65" i="1593"/>
  <c r="AZ65" i="1593"/>
  <c r="BL65" i="1593"/>
  <c r="BX65" i="1593"/>
  <c r="CJ65" i="1593"/>
  <c r="CV65" i="1593"/>
  <c r="DH65" i="1593"/>
  <c r="N66" i="1593"/>
  <c r="Z66" i="1593"/>
  <c r="AL66" i="1593"/>
  <c r="AX66" i="1593"/>
  <c r="BJ66" i="1593"/>
  <c r="BV66" i="1593"/>
  <c r="CH66" i="1593"/>
  <c r="CT66" i="1593"/>
  <c r="DF66" i="1593"/>
  <c r="L67" i="1593"/>
  <c r="X67" i="1593"/>
  <c r="AJ67" i="1593"/>
  <c r="AV67" i="1593"/>
  <c r="BH67" i="1593"/>
  <c r="BT67" i="1593"/>
  <c r="CJ20" i="1593"/>
  <c r="V29" i="1593"/>
  <c r="L32" i="1593"/>
  <c r="AR34" i="1593"/>
  <c r="AL36" i="1593"/>
  <c r="BB37" i="1593"/>
  <c r="AJ38" i="1593"/>
  <c r="Q39" i="1593"/>
  <c r="CY39" i="1593"/>
  <c r="BZ40" i="1593"/>
  <c r="AY41" i="1593"/>
  <c r="G42" i="1593"/>
  <c r="BF42" i="1593"/>
  <c r="CU42" i="1593"/>
  <c r="Z43" i="1593"/>
  <c r="BJ43" i="1593"/>
  <c r="CT43" i="1593"/>
  <c r="X44" i="1593"/>
  <c r="BH44" i="1593"/>
  <c r="CR44" i="1593"/>
  <c r="V45" i="1593"/>
  <c r="BF45" i="1593"/>
  <c r="CP45" i="1593"/>
  <c r="T46" i="1593"/>
  <c r="AW46" i="1593"/>
  <c r="CB46" i="1593"/>
  <c r="DB46" i="1593"/>
  <c r="AA47" i="1593"/>
  <c r="BC47" i="1593"/>
  <c r="CE47" i="1593"/>
  <c r="DJ47" i="1593"/>
  <c r="AD48" i="1593"/>
  <c r="BI48" i="1593"/>
  <c r="CK48" i="1593"/>
  <c r="G49" i="1593"/>
  <c r="AL49" i="1593"/>
  <c r="BL49" i="1593"/>
  <c r="CQ49" i="1593"/>
  <c r="M50" i="1593"/>
  <c r="AO50" i="1593"/>
  <c r="BT50" i="1593"/>
  <c r="CT50" i="1593"/>
  <c r="S51" i="1593"/>
  <c r="AU51" i="1593"/>
  <c r="BW51" i="1593"/>
  <c r="DB51" i="1593"/>
  <c r="V52" i="1593"/>
  <c r="BA52" i="1593"/>
  <c r="CC52" i="1593"/>
  <c r="DE52" i="1593"/>
  <c r="AD53" i="1593"/>
  <c r="BD53" i="1593"/>
  <c r="CI53" i="1593"/>
  <c r="DK53" i="1593"/>
  <c r="AG54" i="1593"/>
  <c r="BL54" i="1593"/>
  <c r="CL54" i="1593"/>
  <c r="K55" i="1593"/>
  <c r="AJ55" i="1593"/>
  <c r="AY55" i="1593"/>
  <c r="BN55" i="1593"/>
  <c r="CC55" i="1593"/>
  <c r="CQ55" i="1593"/>
  <c r="DE55" i="1593"/>
  <c r="M56" i="1593"/>
  <c r="Z56" i="1593"/>
  <c r="AM56" i="1593"/>
  <c r="AZ56" i="1593"/>
  <c r="BM56" i="1593"/>
  <c r="CA56" i="1593"/>
  <c r="CN56" i="1593"/>
  <c r="DA56" i="1593"/>
  <c r="H57" i="1593"/>
  <c r="U57" i="1593"/>
  <c r="AG57" i="1593"/>
  <c r="AS57" i="1593"/>
  <c r="BE57" i="1593"/>
  <c r="BQ57" i="1593"/>
  <c r="CC57" i="1593"/>
  <c r="CO57" i="1593"/>
  <c r="DA57" i="1593"/>
  <c r="G58" i="1593"/>
  <c r="S58" i="1593"/>
  <c r="AE58" i="1593"/>
  <c r="AQ58" i="1593"/>
  <c r="BC58" i="1593"/>
  <c r="BO58" i="1593"/>
  <c r="CA58" i="1593"/>
  <c r="CM58" i="1593"/>
  <c r="CY58" i="1593"/>
  <c r="DK58" i="1593"/>
  <c r="Q59" i="1593"/>
  <c r="AC59" i="1593"/>
  <c r="AO59" i="1593"/>
  <c r="BA59" i="1593"/>
  <c r="BM59" i="1593"/>
  <c r="BY59" i="1593"/>
  <c r="CK59" i="1593"/>
  <c r="CW59" i="1593"/>
  <c r="DI59" i="1593"/>
  <c r="O60" i="1593"/>
  <c r="AA60" i="1593"/>
  <c r="AM60" i="1593"/>
  <c r="AY60" i="1593"/>
  <c r="BK60" i="1593"/>
  <c r="BW60" i="1593"/>
  <c r="CI60" i="1593"/>
  <c r="CU60" i="1593"/>
  <c r="DG60" i="1593"/>
  <c r="M61" i="1593"/>
  <c r="Y61" i="1593"/>
  <c r="AK61" i="1593"/>
  <c r="AW61" i="1593"/>
  <c r="BI61" i="1593"/>
  <c r="BU61" i="1593"/>
  <c r="CG61" i="1593"/>
  <c r="CS61" i="1593"/>
  <c r="DE61" i="1593"/>
  <c r="K62" i="1593"/>
  <c r="W62" i="1593"/>
  <c r="AI62" i="1593"/>
  <c r="AU62" i="1593"/>
  <c r="BG62" i="1593"/>
  <c r="BS62" i="1593"/>
  <c r="CE62" i="1593"/>
  <c r="CQ62" i="1593"/>
  <c r="DC62" i="1593"/>
  <c r="I63" i="1593"/>
  <c r="U63" i="1593"/>
  <c r="AG63" i="1593"/>
  <c r="AS63" i="1593"/>
  <c r="BE63" i="1593"/>
  <c r="BQ63" i="1593"/>
  <c r="CC63" i="1593"/>
  <c r="CO63" i="1593"/>
  <c r="DA63" i="1593"/>
  <c r="G64" i="1593"/>
  <c r="CR20" i="1593"/>
  <c r="AF29" i="1593"/>
  <c r="R32" i="1593"/>
  <c r="AV34" i="1593"/>
  <c r="AN36" i="1593"/>
  <c r="BD37" i="1593"/>
  <c r="AS38" i="1593"/>
  <c r="T39" i="1593"/>
  <c r="DA39" i="1593"/>
  <c r="CB40" i="1593"/>
  <c r="BA41" i="1593"/>
  <c r="K42" i="1593"/>
  <c r="BH42" i="1593"/>
  <c r="CW42" i="1593"/>
  <c r="AB43" i="1593"/>
  <c r="BL43" i="1593"/>
  <c r="CV43" i="1593"/>
  <c r="Z44" i="1593"/>
  <c r="BJ44" i="1593"/>
  <c r="CT44" i="1593"/>
  <c r="X45" i="1593"/>
  <c r="BH45" i="1593"/>
  <c r="CR45" i="1593"/>
  <c r="V46" i="1593"/>
  <c r="BD46" i="1593"/>
  <c r="CD46" i="1593"/>
  <c r="DI46" i="1593"/>
  <c r="AE47" i="1593"/>
  <c r="BG47" i="1593"/>
  <c r="CL47" i="1593"/>
  <c r="DL47" i="1593"/>
  <c r="AK48" i="1593"/>
  <c r="BM48" i="1593"/>
  <c r="CO48" i="1593"/>
  <c r="N49" i="1593"/>
  <c r="AN49" i="1593"/>
  <c r="BS49" i="1593"/>
  <c r="CU49" i="1593"/>
  <c r="Q50" i="1593"/>
  <c r="AV50" i="1593"/>
  <c r="BV50" i="1593"/>
  <c r="DA50" i="1593"/>
  <c r="W51" i="1593"/>
  <c r="AY51" i="1593"/>
  <c r="CD51" i="1593"/>
  <c r="DD51" i="1593"/>
  <c r="AC52" i="1593"/>
  <c r="BE52" i="1593"/>
  <c r="CG52" i="1593"/>
  <c r="DL52" i="1593"/>
  <c r="AF53" i="1593"/>
  <c r="BK53" i="1593"/>
  <c r="CM53" i="1593"/>
  <c r="I54" i="1593"/>
  <c r="AN54" i="1593"/>
  <c r="BN54" i="1593"/>
  <c r="CS54" i="1593"/>
  <c r="O55" i="1593"/>
  <c r="AL55" i="1593"/>
  <c r="BB55" i="1593"/>
  <c r="BQ55" i="1593"/>
  <c r="CE55" i="1593"/>
  <c r="CS55" i="1593"/>
  <c r="DG55" i="1593"/>
  <c r="O56" i="1593"/>
  <c r="AB56" i="1593"/>
  <c r="AO56" i="1593"/>
  <c r="BC56" i="1593"/>
  <c r="BP56" i="1593"/>
  <c r="CC56" i="1593"/>
  <c r="CP56" i="1593"/>
  <c r="DC56" i="1593"/>
  <c r="J57" i="1593"/>
  <c r="W57" i="1593"/>
  <c r="AI57" i="1593"/>
  <c r="AU57" i="1593"/>
  <c r="BG57" i="1593"/>
  <c r="BS57" i="1593"/>
  <c r="CE57" i="1593"/>
  <c r="CQ57" i="1593"/>
  <c r="DC57" i="1593"/>
  <c r="I58" i="1593"/>
  <c r="U58" i="1593"/>
  <c r="AG58" i="1593"/>
  <c r="AS58" i="1593"/>
  <c r="BE58" i="1593"/>
  <c r="BQ58" i="1593"/>
  <c r="CC58" i="1593"/>
  <c r="CO58" i="1593"/>
  <c r="DA58" i="1593"/>
  <c r="G59" i="1593"/>
  <c r="S59" i="1593"/>
  <c r="AE59" i="1593"/>
  <c r="AQ59" i="1593"/>
  <c r="BC59" i="1593"/>
  <c r="BO59" i="1593"/>
  <c r="CA59" i="1593"/>
  <c r="CM59" i="1593"/>
  <c r="CY59" i="1593"/>
  <c r="DK59" i="1593"/>
  <c r="Q60" i="1593"/>
  <c r="AC60" i="1593"/>
  <c r="AO60" i="1593"/>
  <c r="BA60" i="1593"/>
  <c r="BM60" i="1593"/>
  <c r="BY60" i="1593"/>
  <c r="CK60" i="1593"/>
  <c r="CW60" i="1593"/>
  <c r="DI60" i="1593"/>
  <c r="O61" i="1593"/>
  <c r="AA61" i="1593"/>
  <c r="AM61" i="1593"/>
  <c r="AY61" i="1593"/>
  <c r="BK61" i="1593"/>
  <c r="BW61" i="1593"/>
  <c r="CI61" i="1593"/>
  <c r="CU61" i="1593"/>
  <c r="DG61" i="1593"/>
  <c r="M62" i="1593"/>
  <c r="Y62" i="1593"/>
  <c r="AK62" i="1593"/>
  <c r="AW62" i="1593"/>
  <c r="BI62" i="1593"/>
  <c r="BU62" i="1593"/>
  <c r="CG62" i="1593"/>
  <c r="CS62" i="1593"/>
  <c r="DE62" i="1593"/>
  <c r="K63" i="1593"/>
  <c r="W63" i="1593"/>
  <c r="AI63" i="1593"/>
  <c r="AU63" i="1593"/>
  <c r="BG63" i="1593"/>
  <c r="BS63" i="1593"/>
  <c r="CE63" i="1593"/>
  <c r="CQ63" i="1593"/>
  <c r="DC63" i="1593"/>
  <c r="I64" i="1593"/>
  <c r="U64" i="1593"/>
  <c r="AG64" i="1593"/>
  <c r="AS64" i="1593"/>
  <c r="BE64" i="1593"/>
  <c r="BQ64" i="1593"/>
  <c r="CC64" i="1593"/>
  <c r="CO64" i="1593"/>
  <c r="DA64" i="1593"/>
  <c r="G65" i="1593"/>
  <c r="S65" i="1593"/>
  <c r="AE65" i="1593"/>
  <c r="AQ65" i="1593"/>
  <c r="BC65" i="1593"/>
  <c r="BO65" i="1593"/>
  <c r="CA65" i="1593"/>
  <c r="CM65" i="1593"/>
  <c r="CY65" i="1593"/>
  <c r="DK65" i="1593"/>
  <c r="Q66" i="1593"/>
  <c r="AC66" i="1593"/>
  <c r="AO66" i="1593"/>
  <c r="BA66" i="1593"/>
  <c r="BM66" i="1593"/>
  <c r="BY66" i="1593"/>
  <c r="CK66" i="1593"/>
  <c r="CW66" i="1593"/>
  <c r="DI66" i="1593"/>
  <c r="O67" i="1593"/>
  <c r="AA67" i="1593"/>
  <c r="AM67" i="1593"/>
  <c r="AY67" i="1593"/>
  <c r="AK24" i="1593"/>
  <c r="J30" i="1593"/>
  <c r="BT32" i="1593"/>
  <c r="CO34" i="1593"/>
  <c r="BU36" i="1593"/>
  <c r="CB37" i="1593"/>
  <c r="BG38" i="1593"/>
  <c r="AH39" i="1593"/>
  <c r="O40" i="1593"/>
  <c r="CW40" i="1593"/>
  <c r="BN41" i="1593"/>
  <c r="W42" i="1593"/>
  <c r="BQ42" i="1593"/>
  <c r="DE42" i="1593"/>
  <c r="AI43" i="1593"/>
  <c r="BS43" i="1593"/>
  <c r="DC43" i="1593"/>
  <c r="AG44" i="1593"/>
  <c r="BQ44" i="1593"/>
  <c r="DA44" i="1593"/>
  <c r="AE45" i="1593"/>
  <c r="BO45" i="1593"/>
  <c r="CY45" i="1593"/>
  <c r="AC46" i="1593"/>
  <c r="BE46" i="1593"/>
  <c r="CG46" i="1593"/>
  <c r="DL46" i="1593"/>
  <c r="AF47" i="1593"/>
  <c r="BK47" i="1593"/>
  <c r="CM47" i="1593"/>
  <c r="I48" i="1593"/>
  <c r="AN48" i="1593"/>
  <c r="BN48" i="1593"/>
  <c r="CS48" i="1593"/>
  <c r="O49" i="1593"/>
  <c r="AQ49" i="1593"/>
  <c r="BV49" i="1593"/>
  <c r="CV49" i="1593"/>
  <c r="U50" i="1593"/>
  <c r="AW50" i="1593"/>
  <c r="BY50" i="1593"/>
  <c r="DD50" i="1593"/>
  <c r="X51" i="1593"/>
  <c r="BC51" i="1593"/>
  <c r="CE51" i="1593"/>
  <c r="DG51" i="1593"/>
  <c r="AF52" i="1593"/>
  <c r="BF52" i="1593"/>
  <c r="CK52" i="1593"/>
  <c r="G53" i="1593"/>
  <c r="AI53" i="1593"/>
  <c r="BN53" i="1593"/>
  <c r="CN53" i="1593"/>
  <c r="M54" i="1593"/>
  <c r="AO54" i="1593"/>
  <c r="BQ54" i="1593"/>
  <c r="CV54" i="1593"/>
  <c r="P55" i="1593"/>
  <c r="AM55" i="1593"/>
  <c r="BC55" i="1593"/>
  <c r="BR55" i="1593"/>
  <c r="CF55" i="1593"/>
  <c r="CT55" i="1593"/>
  <c r="DH55" i="1593"/>
  <c r="P56" i="1593"/>
  <c r="AC56" i="1593"/>
  <c r="AQ56" i="1593"/>
  <c r="BD56" i="1593"/>
  <c r="BQ56" i="1593"/>
  <c r="CD56" i="1593"/>
  <c r="CQ56" i="1593"/>
  <c r="DD56" i="1593"/>
  <c r="K57" i="1593"/>
  <c r="X57" i="1593"/>
  <c r="AJ57" i="1593"/>
  <c r="AV57" i="1593"/>
  <c r="BH57" i="1593"/>
  <c r="BT57" i="1593"/>
  <c r="CF57" i="1593"/>
  <c r="CR57" i="1593"/>
  <c r="DD57" i="1593"/>
  <c r="J58" i="1593"/>
  <c r="V58" i="1593"/>
  <c r="AH58" i="1593"/>
  <c r="AT58" i="1593"/>
  <c r="BF58" i="1593"/>
  <c r="BR58" i="1593"/>
  <c r="CD58" i="1593"/>
  <c r="CP58" i="1593"/>
  <c r="DB58" i="1593"/>
  <c r="H59" i="1593"/>
  <c r="T59" i="1593"/>
  <c r="AF59" i="1593"/>
  <c r="AR59" i="1593"/>
  <c r="BB25" i="1593"/>
  <c r="AU30" i="1593"/>
  <c r="CS32" i="1593"/>
  <c r="DL34" i="1593"/>
  <c r="CG36" i="1593"/>
  <c r="CL37" i="1593"/>
  <c r="BQ38" i="1593"/>
  <c r="AR39" i="1593"/>
  <c r="S40" i="1593"/>
  <c r="CZ40" i="1593"/>
  <c r="BW41" i="1593"/>
  <c r="AA42" i="1593"/>
  <c r="BT42" i="1593"/>
  <c r="DH42" i="1593"/>
  <c r="AL43" i="1593"/>
  <c r="BV43" i="1593"/>
  <c r="DF43" i="1593"/>
  <c r="AJ44" i="1593"/>
  <c r="BT44" i="1593"/>
  <c r="DD44" i="1593"/>
  <c r="AH45" i="1593"/>
  <c r="BR45" i="1593"/>
  <c r="DB45" i="1593"/>
  <c r="AF46" i="1593"/>
  <c r="CZ32" i="1593"/>
  <c r="BS38" i="1593"/>
  <c r="BY41" i="1593"/>
  <c r="AN43" i="1593"/>
  <c r="BV44" i="1593"/>
  <c r="DD45" i="1593"/>
  <c r="DE46" i="1593"/>
  <c r="CI47" i="1593"/>
  <c r="BL48" i="1593"/>
  <c r="AM49" i="1593"/>
  <c r="N50" i="1593"/>
  <c r="CW50" i="1593"/>
  <c r="CA51" i="1593"/>
  <c r="BD52" i="1593"/>
  <c r="AE53" i="1593"/>
  <c r="DL53" i="1593"/>
  <c r="CO54" i="1593"/>
  <c r="AZ55" i="1593"/>
  <c r="CR55" i="1593"/>
  <c r="AA56" i="1593"/>
  <c r="BO56" i="1593"/>
  <c r="DB56" i="1593"/>
  <c r="AH57" i="1593"/>
  <c r="BR57" i="1593"/>
  <c r="DB57" i="1593"/>
  <c r="AF58" i="1593"/>
  <c r="BP58" i="1593"/>
  <c r="CZ58" i="1593"/>
  <c r="AD59" i="1593"/>
  <c r="BG59" i="1593"/>
  <c r="CN59" i="1593"/>
  <c r="H60" i="1593"/>
  <c r="AN60" i="1593"/>
  <c r="BO60" i="1593"/>
  <c r="CO60" i="1593"/>
  <c r="P61" i="1593"/>
  <c r="AP61" i="1593"/>
  <c r="BV61" i="1593"/>
  <c r="CW61" i="1593"/>
  <c r="Q62" i="1593"/>
  <c r="AX62" i="1593"/>
  <c r="BX62" i="1593"/>
  <c r="DD62" i="1593"/>
  <c r="Y63" i="1593"/>
  <c r="AY63" i="1593"/>
  <c r="CF63" i="1593"/>
  <c r="DE63" i="1593"/>
  <c r="V64" i="1593"/>
  <c r="AQ64" i="1593"/>
  <c r="BI64" i="1593"/>
  <c r="CE64" i="1593"/>
  <c r="CZ64" i="1593"/>
  <c r="M65" i="1593"/>
  <c r="AH65" i="1593"/>
  <c r="BD65" i="1593"/>
  <c r="BY65" i="1593"/>
  <c r="CQ65" i="1593"/>
  <c r="G66" i="1593"/>
  <c r="AB66" i="1593"/>
  <c r="AT66" i="1593"/>
  <c r="BN66" i="1593"/>
  <c r="CC66" i="1593"/>
  <c r="CS66" i="1593"/>
  <c r="DJ66" i="1593"/>
  <c r="S67" i="1593"/>
  <c r="AH67" i="1593"/>
  <c r="AW67" i="1593"/>
  <c r="BK67" i="1593"/>
  <c r="BX67" i="1593"/>
  <c r="CJ67" i="1593"/>
  <c r="CV67" i="1593"/>
  <c r="DH67" i="1593"/>
  <c r="N68" i="1593"/>
  <c r="Z68" i="1593"/>
  <c r="AL68" i="1593"/>
  <c r="AX68" i="1593"/>
  <c r="BJ68" i="1593"/>
  <c r="BV68" i="1593"/>
  <c r="CH68" i="1593"/>
  <c r="CT68" i="1593"/>
  <c r="DF68" i="1593"/>
  <c r="L69" i="1593"/>
  <c r="X69" i="1593"/>
  <c r="AJ69" i="1593"/>
  <c r="AV69" i="1593"/>
  <c r="BH69" i="1593"/>
  <c r="BT69" i="1593"/>
  <c r="CF69" i="1593"/>
  <c r="CR69" i="1593"/>
  <c r="DD69" i="1593"/>
  <c r="J70" i="1593"/>
  <c r="V70" i="1593"/>
  <c r="AH70" i="1593"/>
  <c r="AT70" i="1593"/>
  <c r="BF70" i="1593"/>
  <c r="BR70" i="1593"/>
  <c r="CD70" i="1593"/>
  <c r="CP70" i="1593"/>
  <c r="DB70" i="1593"/>
  <c r="H71" i="1593"/>
  <c r="T71" i="1593"/>
  <c r="AF71" i="1593"/>
  <c r="AR71" i="1593"/>
  <c r="BD71" i="1593"/>
  <c r="BP71" i="1593"/>
  <c r="CB71" i="1593"/>
  <c r="CN71" i="1593"/>
  <c r="CZ71" i="1593"/>
  <c r="DL71" i="1593"/>
  <c r="R72" i="1593"/>
  <c r="AD72" i="1593"/>
  <c r="AP72" i="1593"/>
  <c r="BB72" i="1593"/>
  <c r="BN72" i="1593"/>
  <c r="BZ72" i="1593"/>
  <c r="CL72" i="1593"/>
  <c r="CX72" i="1593"/>
  <c r="DJ72" i="1593"/>
  <c r="P73" i="1593"/>
  <c r="AB73" i="1593"/>
  <c r="AN73" i="1593"/>
  <c r="AZ73" i="1593"/>
  <c r="BL73" i="1593"/>
  <c r="BX73" i="1593"/>
  <c r="CJ73" i="1593"/>
  <c r="CV73" i="1593"/>
  <c r="DH73" i="1593"/>
  <c r="N74" i="1593"/>
  <c r="Z74" i="1593"/>
  <c r="AL74" i="1593"/>
  <c r="AX74" i="1593"/>
  <c r="BJ74" i="1593"/>
  <c r="BV74" i="1593"/>
  <c r="CH74" i="1593"/>
  <c r="CT74" i="1593"/>
  <c r="DF74" i="1593"/>
  <c r="L75" i="1593"/>
  <c r="X75" i="1593"/>
  <c r="AJ75" i="1593"/>
  <c r="AV75" i="1593"/>
  <c r="BH75" i="1593"/>
  <c r="BT75" i="1593"/>
  <c r="CF75" i="1593"/>
  <c r="CR75" i="1593"/>
  <c r="DD75" i="1593"/>
  <c r="J76" i="1593"/>
  <c r="V76" i="1593"/>
  <c r="AH76" i="1593"/>
  <c r="AT76" i="1593"/>
  <c r="BF76" i="1593"/>
  <c r="BR76" i="1593"/>
  <c r="CD76" i="1593"/>
  <c r="CP76" i="1593"/>
  <c r="DB76" i="1593"/>
  <c r="H77" i="1593"/>
  <c r="T77" i="1593"/>
  <c r="AF77" i="1593"/>
  <c r="AR77" i="1593"/>
  <c r="BD77" i="1593"/>
  <c r="BP77" i="1593"/>
  <c r="CB77" i="1593"/>
  <c r="CN77" i="1593"/>
  <c r="CZ77" i="1593"/>
  <c r="DL77" i="1593"/>
  <c r="R78" i="1593"/>
  <c r="AD78" i="1593"/>
  <c r="AP78" i="1593"/>
  <c r="BB78" i="1593"/>
  <c r="BN78" i="1593"/>
  <c r="BZ78" i="1593"/>
  <c r="AS34" i="1593"/>
  <c r="S39" i="1593"/>
  <c r="I42" i="1593"/>
  <c r="BK43" i="1593"/>
  <c r="CS44" i="1593"/>
  <c r="U46" i="1593"/>
  <c r="G47" i="1593"/>
  <c r="CN47" i="1593"/>
  <c r="BQ48" i="1593"/>
  <c r="AU49" i="1593"/>
  <c r="X50" i="1593"/>
  <c r="DE50" i="1593"/>
  <c r="CF51" i="1593"/>
  <c r="BI52" i="1593"/>
  <c r="AM53" i="1593"/>
  <c r="P54" i="1593"/>
  <c r="CW54" i="1593"/>
  <c r="BE55" i="1593"/>
  <c r="CU55" i="1593"/>
  <c r="AE56" i="1593"/>
  <c r="BR56" i="1593"/>
  <c r="DE56" i="1593"/>
  <c r="AK57" i="1593"/>
  <c r="BU57" i="1593"/>
  <c r="DE57" i="1593"/>
  <c r="AI58" i="1593"/>
  <c r="BS58" i="1593"/>
  <c r="DC58" i="1593"/>
  <c r="AG59" i="1593"/>
  <c r="BN59" i="1593"/>
  <c r="CO59" i="1593"/>
  <c r="I60" i="1593"/>
  <c r="AP60" i="1593"/>
  <c r="BP60" i="1593"/>
  <c r="CV60" i="1593"/>
  <c r="Q61" i="1593"/>
  <c r="AQ61" i="1593"/>
  <c r="BX61" i="1593"/>
  <c r="CX61" i="1593"/>
  <c r="X62" i="1593"/>
  <c r="AY62" i="1593"/>
  <c r="BY62" i="1593"/>
  <c r="DF62" i="1593"/>
  <c r="Z63" i="1593"/>
  <c r="BF63" i="1593"/>
  <c r="CG63" i="1593"/>
  <c r="DF63" i="1593"/>
  <c r="W64" i="1593"/>
  <c r="AR64" i="1593"/>
  <c r="BK64" i="1593"/>
  <c r="CF64" i="1593"/>
  <c r="DB64" i="1593"/>
  <c r="Q65" i="1593"/>
  <c r="AI65" i="1593"/>
  <c r="BE65" i="1593"/>
  <c r="BZ65" i="1593"/>
  <c r="CS65" i="1593"/>
  <c r="H66" i="1593"/>
  <c r="AD66" i="1593"/>
  <c r="AU66" i="1593"/>
  <c r="BO66" i="1593"/>
  <c r="CD66" i="1593"/>
  <c r="CU66" i="1593"/>
  <c r="DK66" i="1593"/>
  <c r="T67" i="1593"/>
  <c r="AI67" i="1593"/>
  <c r="AX67" i="1593"/>
  <c r="BL67" i="1593"/>
  <c r="BY67" i="1593"/>
  <c r="CK67" i="1593"/>
  <c r="CW67" i="1593"/>
  <c r="DI67" i="1593"/>
  <c r="O68" i="1593"/>
  <c r="AA68" i="1593"/>
  <c r="AM68" i="1593"/>
  <c r="AY68" i="1593"/>
  <c r="BK68" i="1593"/>
  <c r="BW68" i="1593"/>
  <c r="CI68" i="1593"/>
  <c r="CU68" i="1593"/>
  <c r="DG68" i="1593"/>
  <c r="M69" i="1593"/>
  <c r="Y69" i="1593"/>
  <c r="AK69" i="1593"/>
  <c r="AW69" i="1593"/>
  <c r="BI69" i="1593"/>
  <c r="BU69" i="1593"/>
  <c r="CG69" i="1593"/>
  <c r="CS69" i="1593"/>
  <c r="DE69" i="1593"/>
  <c r="K70" i="1593"/>
  <c r="W70" i="1593"/>
  <c r="AI70" i="1593"/>
  <c r="AU70" i="1593"/>
  <c r="BG70" i="1593"/>
  <c r="BS70" i="1593"/>
  <c r="CE70" i="1593"/>
  <c r="CQ70" i="1593"/>
  <c r="DC70" i="1593"/>
  <c r="I71" i="1593"/>
  <c r="U71" i="1593"/>
  <c r="AG71" i="1593"/>
  <c r="AS71" i="1593"/>
  <c r="BE71" i="1593"/>
  <c r="BQ71" i="1593"/>
  <c r="CC71" i="1593"/>
  <c r="CO71" i="1593"/>
  <c r="DA71" i="1593"/>
  <c r="G72" i="1593"/>
  <c r="S72" i="1593"/>
  <c r="AE72" i="1593"/>
  <c r="AQ72" i="1593"/>
  <c r="BC72" i="1593"/>
  <c r="BO72" i="1593"/>
  <c r="CA72" i="1593"/>
  <c r="CM72" i="1593"/>
  <c r="CY72" i="1593"/>
  <c r="DK72" i="1593"/>
  <c r="Q73" i="1593"/>
  <c r="AC73" i="1593"/>
  <c r="AO73" i="1593"/>
  <c r="BA73" i="1593"/>
  <c r="BM73" i="1593"/>
  <c r="BY73" i="1593"/>
  <c r="CK73" i="1593"/>
  <c r="CW73" i="1593"/>
  <c r="DI73" i="1593"/>
  <c r="O74" i="1593"/>
  <c r="AA74" i="1593"/>
  <c r="AM74" i="1593"/>
  <c r="AY74" i="1593"/>
  <c r="BK74" i="1593"/>
  <c r="BW74" i="1593"/>
  <c r="CI74" i="1593"/>
  <c r="CU74" i="1593"/>
  <c r="DG74" i="1593"/>
  <c r="M75" i="1593"/>
  <c r="Y75" i="1593"/>
  <c r="AK75" i="1593"/>
  <c r="AW75" i="1593"/>
  <c r="BI75" i="1593"/>
  <c r="BU75" i="1593"/>
  <c r="CG75" i="1593"/>
  <c r="CS75" i="1593"/>
  <c r="DE75" i="1593"/>
  <c r="K76" i="1593"/>
  <c r="W76" i="1593"/>
  <c r="G35" i="1593"/>
  <c r="AS39" i="1593"/>
  <c r="AB42" i="1593"/>
  <c r="BW43" i="1593"/>
  <c r="DE44" i="1593"/>
  <c r="AG46" i="1593"/>
  <c r="H47" i="1593"/>
  <c r="CQ47" i="1593"/>
  <c r="BU48" i="1593"/>
  <c r="AX49" i="1593"/>
  <c r="Y50" i="1593"/>
  <c r="DF50" i="1593"/>
  <c r="CI51" i="1593"/>
  <c r="BM52" i="1593"/>
  <c r="AP53" i="1593"/>
  <c r="Q54" i="1593"/>
  <c r="CX54" i="1593"/>
  <c r="BF55" i="1593"/>
  <c r="CV55" i="1593"/>
  <c r="AF56" i="1593"/>
  <c r="BS56" i="1593"/>
  <c r="DF56" i="1593"/>
  <c r="AL57" i="1593"/>
  <c r="BV57" i="1593"/>
  <c r="DF57" i="1593"/>
  <c r="AJ58" i="1593"/>
  <c r="BT58" i="1593"/>
  <c r="DD58" i="1593"/>
  <c r="AH59" i="1593"/>
  <c r="BP59" i="1593"/>
  <c r="CP59" i="1593"/>
  <c r="P60" i="1593"/>
  <c r="AQ60" i="1593"/>
  <c r="BQ60" i="1593"/>
  <c r="CX60" i="1593"/>
  <c r="R61" i="1593"/>
  <c r="AX61" i="1593"/>
  <c r="BY61" i="1593"/>
  <c r="CY61" i="1593"/>
  <c r="Z62" i="1593"/>
  <c r="AZ62" i="1593"/>
  <c r="CF62" i="1593"/>
  <c r="DG62" i="1593"/>
  <c r="AA63" i="1593"/>
  <c r="BH63" i="1593"/>
  <c r="CH63" i="1593"/>
  <c r="DG63" i="1593"/>
  <c r="X64" i="1593"/>
  <c r="AT64" i="1593"/>
  <c r="BO64" i="1593"/>
  <c r="CG64" i="1593"/>
  <c r="DC64" i="1593"/>
  <c r="R65" i="1593"/>
  <c r="AK65" i="1593"/>
  <c r="BF65" i="1593"/>
  <c r="CB65" i="1593"/>
  <c r="CW65" i="1593"/>
  <c r="I66" i="1593"/>
  <c r="AE66" i="1593"/>
  <c r="AY66" i="1593"/>
  <c r="BP66" i="1593"/>
  <c r="CE66" i="1593"/>
  <c r="CV66" i="1593"/>
  <c r="DL66" i="1593"/>
  <c r="U67" i="1593"/>
  <c r="AK67" i="1593"/>
  <c r="AZ67" i="1593"/>
  <c r="BM67" i="1593"/>
  <c r="BZ67" i="1593"/>
  <c r="CL67" i="1593"/>
  <c r="CX67" i="1593"/>
  <c r="DJ67" i="1593"/>
  <c r="P68" i="1593"/>
  <c r="AB68" i="1593"/>
  <c r="AN68" i="1593"/>
  <c r="AZ68" i="1593"/>
  <c r="BL68" i="1593"/>
  <c r="BX68" i="1593"/>
  <c r="CJ68" i="1593"/>
  <c r="CV68" i="1593"/>
  <c r="DH68" i="1593"/>
  <c r="N69" i="1593"/>
  <c r="Z69" i="1593"/>
  <c r="AL69" i="1593"/>
  <c r="AX69" i="1593"/>
  <c r="BJ69" i="1593"/>
  <c r="BV69" i="1593"/>
  <c r="CH69" i="1593"/>
  <c r="CT69" i="1593"/>
  <c r="DF69" i="1593"/>
  <c r="L70" i="1593"/>
  <c r="X70" i="1593"/>
  <c r="AJ70" i="1593"/>
  <c r="AV70" i="1593"/>
  <c r="BH70" i="1593"/>
  <c r="BT70" i="1593"/>
  <c r="CF70" i="1593"/>
  <c r="CR70" i="1593"/>
  <c r="DD70" i="1593"/>
  <c r="J71" i="1593"/>
  <c r="V71" i="1593"/>
  <c r="AH71" i="1593"/>
  <c r="AT71" i="1593"/>
  <c r="BF71" i="1593"/>
  <c r="BR71" i="1593"/>
  <c r="CD71" i="1593"/>
  <c r="CP71" i="1593"/>
  <c r="DB71" i="1593"/>
  <c r="H72" i="1593"/>
  <c r="T72" i="1593"/>
  <c r="AF72" i="1593"/>
  <c r="AR72" i="1593"/>
  <c r="BD72" i="1593"/>
  <c r="BP72" i="1593"/>
  <c r="CB72" i="1593"/>
  <c r="CN72" i="1593"/>
  <c r="CZ72" i="1593"/>
  <c r="DL72" i="1593"/>
  <c r="R73" i="1593"/>
  <c r="AD73" i="1593"/>
  <c r="AP73" i="1593"/>
  <c r="BB73" i="1593"/>
  <c r="BN73" i="1593"/>
  <c r="BZ73" i="1593"/>
  <c r="CL73" i="1593"/>
  <c r="CX73" i="1593"/>
  <c r="DJ73" i="1593"/>
  <c r="P74" i="1593"/>
  <c r="AB74" i="1593"/>
  <c r="AN74" i="1593"/>
  <c r="AZ74" i="1593"/>
  <c r="BL74" i="1593"/>
  <c r="BX74" i="1593"/>
  <c r="CJ74" i="1593"/>
  <c r="CV74" i="1593"/>
  <c r="DH74" i="1593"/>
  <c r="N75" i="1593"/>
  <c r="Z75" i="1593"/>
  <c r="AL75" i="1593"/>
  <c r="AX75" i="1593"/>
  <c r="BJ75" i="1593"/>
  <c r="BV75" i="1593"/>
  <c r="CH75" i="1593"/>
  <c r="CT75" i="1593"/>
  <c r="DF75" i="1593"/>
  <c r="L76" i="1593"/>
  <c r="X76" i="1593"/>
  <c r="AJ76" i="1593"/>
  <c r="AV76" i="1593"/>
  <c r="BH76" i="1593"/>
  <c r="BT76" i="1593"/>
  <c r="CF76" i="1593"/>
  <c r="CR76" i="1593"/>
  <c r="DD76" i="1593"/>
  <c r="J77" i="1593"/>
  <c r="V77" i="1593"/>
  <c r="J35" i="1593"/>
  <c r="AT39" i="1593"/>
  <c r="AE42" i="1593"/>
  <c r="BX43" i="1593"/>
  <c r="DF44" i="1593"/>
  <c r="AH46" i="1593"/>
  <c r="K47" i="1593"/>
  <c r="CU47" i="1593"/>
  <c r="BX48" i="1593"/>
  <c r="AY49" i="1593"/>
  <c r="Z50" i="1593"/>
  <c r="DI50" i="1593"/>
  <c r="CM51" i="1593"/>
  <c r="BP52" i="1593"/>
  <c r="AQ53" i="1593"/>
  <c r="R54" i="1593"/>
  <c r="DA54" i="1593"/>
  <c r="BG55" i="1593"/>
  <c r="CX55" i="1593"/>
  <c r="AG56" i="1593"/>
  <c r="BT56" i="1593"/>
  <c r="DG56" i="1593"/>
  <c r="AM57" i="1593"/>
  <c r="BW57" i="1593"/>
  <c r="DG57" i="1593"/>
  <c r="AK58" i="1593"/>
  <c r="BU58" i="1593"/>
  <c r="DE58" i="1593"/>
  <c r="AI59" i="1593"/>
  <c r="BQ59" i="1593"/>
  <c r="CQ59" i="1593"/>
  <c r="R60" i="1593"/>
  <c r="AR60" i="1593"/>
  <c r="BX60" i="1593"/>
  <c r="CY60" i="1593"/>
  <c r="S61" i="1593"/>
  <c r="AZ61" i="1593"/>
  <c r="BZ61" i="1593"/>
  <c r="DF61" i="1593"/>
  <c r="AA62" i="1593"/>
  <c r="BA62" i="1593"/>
  <c r="CH62" i="1593"/>
  <c r="DH62" i="1593"/>
  <c r="AH63" i="1593"/>
  <c r="BI63" i="1593"/>
  <c r="CI63" i="1593"/>
  <c r="DI63" i="1593"/>
  <c r="Y64" i="1593"/>
  <c r="AU64" i="1593"/>
  <c r="BP64" i="1593"/>
  <c r="CI64" i="1593"/>
  <c r="DD64" i="1593"/>
  <c r="T65" i="1593"/>
  <c r="AO65" i="1593"/>
  <c r="BG65" i="1593"/>
  <c r="CC65" i="1593"/>
  <c r="CX65" i="1593"/>
  <c r="K66" i="1593"/>
  <c r="AF66" i="1593"/>
  <c r="AZ66" i="1593"/>
  <c r="BQ66" i="1593"/>
  <c r="CG66" i="1593"/>
  <c r="CX66" i="1593"/>
  <c r="G67" i="1593"/>
  <c r="W67" i="1593"/>
  <c r="AL67" i="1593"/>
  <c r="BA67" i="1593"/>
  <c r="BN67" i="1593"/>
  <c r="CA67" i="1593"/>
  <c r="CM67" i="1593"/>
  <c r="CY67" i="1593"/>
  <c r="DK67" i="1593"/>
  <c r="Q68" i="1593"/>
  <c r="AC68" i="1593"/>
  <c r="AO68" i="1593"/>
  <c r="BA68" i="1593"/>
  <c r="BM68" i="1593"/>
  <c r="BY68" i="1593"/>
  <c r="CK68" i="1593"/>
  <c r="CW68" i="1593"/>
  <c r="DI68" i="1593"/>
  <c r="O69" i="1593"/>
  <c r="AA69" i="1593"/>
  <c r="AM69" i="1593"/>
  <c r="AY69" i="1593"/>
  <c r="BK69" i="1593"/>
  <c r="BW69" i="1593"/>
  <c r="CI69" i="1593"/>
  <c r="CU69" i="1593"/>
  <c r="DG69" i="1593"/>
  <c r="M70" i="1593"/>
  <c r="Y70" i="1593"/>
  <c r="AK70" i="1593"/>
  <c r="AW70" i="1593"/>
  <c r="BI70" i="1593"/>
  <c r="BU70" i="1593"/>
  <c r="CG70" i="1593"/>
  <c r="CS70" i="1593"/>
  <c r="DE70" i="1593"/>
  <c r="K71" i="1593"/>
  <c r="W71" i="1593"/>
  <c r="AI71" i="1593"/>
  <c r="AU71" i="1593"/>
  <c r="BG71" i="1593"/>
  <c r="BS71" i="1593"/>
  <c r="CE71" i="1593"/>
  <c r="CQ71" i="1593"/>
  <c r="DC71" i="1593"/>
  <c r="I72" i="1593"/>
  <c r="U72" i="1593"/>
  <c r="AG72" i="1593"/>
  <c r="AS72" i="1593"/>
  <c r="BE72" i="1593"/>
  <c r="BQ72" i="1593"/>
  <c r="CC72" i="1593"/>
  <c r="CO72" i="1593"/>
  <c r="DA72" i="1593"/>
  <c r="G73" i="1593"/>
  <c r="S73" i="1593"/>
  <c r="AE73" i="1593"/>
  <c r="AQ73" i="1593"/>
  <c r="BC73" i="1593"/>
  <c r="BO73" i="1593"/>
  <c r="CA73" i="1593"/>
  <c r="CM73" i="1593"/>
  <c r="CY73" i="1593"/>
  <c r="DK73" i="1593"/>
  <c r="Q74" i="1593"/>
  <c r="AC74" i="1593"/>
  <c r="AO74" i="1593"/>
  <c r="BA74" i="1593"/>
  <c r="BM74" i="1593"/>
  <c r="BY74" i="1593"/>
  <c r="CK74" i="1593"/>
  <c r="CW74" i="1593"/>
  <c r="DI74" i="1593"/>
  <c r="O75" i="1593"/>
  <c r="AA75" i="1593"/>
  <c r="AM75" i="1593"/>
  <c r="AY75" i="1593"/>
  <c r="BK75" i="1593"/>
  <c r="BW75" i="1593"/>
  <c r="CI75" i="1593"/>
  <c r="CU75" i="1593"/>
  <c r="DG75" i="1593"/>
  <c r="M76" i="1593"/>
  <c r="Y76" i="1593"/>
  <c r="AK76" i="1593"/>
  <c r="AW76" i="1593"/>
  <c r="BI76" i="1593"/>
  <c r="BU76" i="1593"/>
  <c r="CG76" i="1593"/>
  <c r="CS76" i="1593"/>
  <c r="DE76" i="1593"/>
  <c r="K77" i="1593"/>
  <c r="W77" i="1593"/>
  <c r="AI77" i="1593"/>
  <c r="AU77" i="1593"/>
  <c r="BG77" i="1593"/>
  <c r="BS77" i="1593"/>
  <c r="CO20" i="1593"/>
  <c r="AM36" i="1593"/>
  <c r="CZ39" i="1593"/>
  <c r="BG42" i="1593"/>
  <c r="CU43" i="1593"/>
  <c r="W45" i="1593"/>
  <c r="BA46" i="1593"/>
  <c r="AD47" i="1593"/>
  <c r="DK47" i="1593"/>
  <c r="CL48" i="1593"/>
  <c r="BO49" i="1593"/>
  <c r="AS50" i="1593"/>
  <c r="V51" i="1593"/>
  <c r="DC51" i="1593"/>
  <c r="CD52" i="1593"/>
  <c r="BG53" i="1593"/>
  <c r="AK54" i="1593"/>
  <c r="N55" i="1593"/>
  <c r="BO55" i="1593"/>
  <c r="DF55" i="1593"/>
  <c r="AN56" i="1593"/>
  <c r="CB56" i="1593"/>
  <c r="I57" i="1593"/>
  <c r="AT57" i="1593"/>
  <c r="CD57" i="1593"/>
  <c r="H58" i="1593"/>
  <c r="AR58" i="1593"/>
  <c r="CB58" i="1593"/>
  <c r="DL58" i="1593"/>
  <c r="AP59" i="1593"/>
  <c r="BR59" i="1593"/>
  <c r="CX59" i="1593"/>
  <c r="S60" i="1593"/>
  <c r="AS60" i="1593"/>
  <c r="BZ60" i="1593"/>
  <c r="CZ60" i="1593"/>
  <c r="Z61" i="1593"/>
  <c r="BA61" i="1593"/>
  <c r="CA61" i="1593"/>
  <c r="DH61" i="1593"/>
  <c r="AB62" i="1593"/>
  <c r="BH62" i="1593"/>
  <c r="CI62" i="1593"/>
  <c r="DI62" i="1593"/>
  <c r="AJ63" i="1593"/>
  <c r="BJ63" i="1593"/>
  <c r="CP63" i="1593"/>
  <c r="H64" i="1593"/>
  <c r="AA64" i="1593"/>
  <c r="AV64" i="1593"/>
  <c r="BR64" i="1593"/>
  <c r="CM64" i="1593"/>
  <c r="DE64" i="1593"/>
  <c r="U65" i="1593"/>
  <c r="AP65" i="1593"/>
  <c r="BI65" i="1593"/>
  <c r="CD65" i="1593"/>
  <c r="CZ65" i="1593"/>
  <c r="O66" i="1593"/>
  <c r="AG66" i="1593"/>
  <c r="BB66" i="1593"/>
  <c r="BR66" i="1593"/>
  <c r="CI66" i="1593"/>
  <c r="CY66" i="1593"/>
  <c r="H67" i="1593"/>
  <c r="Y67" i="1593"/>
  <c r="AN67" i="1593"/>
  <c r="BB67" i="1593"/>
  <c r="BO67" i="1593"/>
  <c r="CB67" i="1593"/>
  <c r="CN67" i="1593"/>
  <c r="CZ67" i="1593"/>
  <c r="DL67" i="1593"/>
  <c r="R68" i="1593"/>
  <c r="AD68" i="1593"/>
  <c r="AP68" i="1593"/>
  <c r="BB68" i="1593"/>
  <c r="BN68" i="1593"/>
  <c r="BZ68" i="1593"/>
  <c r="CL68" i="1593"/>
  <c r="CX68" i="1593"/>
  <c r="DJ68" i="1593"/>
  <c r="P69" i="1593"/>
  <c r="AB69" i="1593"/>
  <c r="AN69" i="1593"/>
  <c r="AZ69" i="1593"/>
  <c r="BL69" i="1593"/>
  <c r="BX69" i="1593"/>
  <c r="CJ69" i="1593"/>
  <c r="CV69" i="1593"/>
  <c r="DH69" i="1593"/>
  <c r="N70" i="1593"/>
  <c r="Z70" i="1593"/>
  <c r="AL70" i="1593"/>
  <c r="AX70" i="1593"/>
  <c r="BJ70" i="1593"/>
  <c r="BV70" i="1593"/>
  <c r="CH70" i="1593"/>
  <c r="CT70" i="1593"/>
  <c r="DF70" i="1593"/>
  <c r="L71" i="1593"/>
  <c r="X71" i="1593"/>
  <c r="AJ71" i="1593"/>
  <c r="AV71" i="1593"/>
  <c r="BH71" i="1593"/>
  <c r="BT71" i="1593"/>
  <c r="CF71" i="1593"/>
  <c r="CR71" i="1593"/>
  <c r="DD71" i="1593"/>
  <c r="J72" i="1593"/>
  <c r="V72" i="1593"/>
  <c r="AH72" i="1593"/>
  <c r="AT72" i="1593"/>
  <c r="BF72" i="1593"/>
  <c r="BR72" i="1593"/>
  <c r="CD72" i="1593"/>
  <c r="CP72" i="1593"/>
  <c r="DB72" i="1593"/>
  <c r="H73" i="1593"/>
  <c r="T73" i="1593"/>
  <c r="AF73" i="1593"/>
  <c r="AR73" i="1593"/>
  <c r="BD73" i="1593"/>
  <c r="BP73" i="1593"/>
  <c r="CB73" i="1593"/>
  <c r="CN73" i="1593"/>
  <c r="CZ73" i="1593"/>
  <c r="DL73" i="1593"/>
  <c r="R74" i="1593"/>
  <c r="AD74" i="1593"/>
  <c r="AP74" i="1593"/>
  <c r="BB74" i="1593"/>
  <c r="BN74" i="1593"/>
  <c r="BZ74" i="1593"/>
  <c r="CL74" i="1593"/>
  <c r="CX74" i="1593"/>
  <c r="DJ74" i="1593"/>
  <c r="P75" i="1593"/>
  <c r="AB75" i="1593"/>
  <c r="AN75" i="1593"/>
  <c r="AZ75" i="1593"/>
  <c r="BL75" i="1593"/>
  <c r="BX75" i="1593"/>
  <c r="CJ75" i="1593"/>
  <c r="BD25" i="1593"/>
  <c r="CH36" i="1593"/>
  <c r="T40" i="1593"/>
  <c r="BU42" i="1593"/>
  <c r="DG43" i="1593"/>
  <c r="AI45" i="1593"/>
  <c r="BF46" i="1593"/>
  <c r="AI47" i="1593"/>
  <c r="M48" i="1593"/>
  <c r="CV48" i="1593"/>
  <c r="BW49" i="1593"/>
  <c r="AX50" i="1593"/>
  <c r="AA51" i="1593"/>
  <c r="DK51" i="1593"/>
  <c r="CN52" i="1593"/>
  <c r="BO53" i="1593"/>
  <c r="AP54" i="1593"/>
  <c r="S55" i="1593"/>
  <c r="BS55" i="1593"/>
  <c r="DJ55" i="1593"/>
  <c r="AR56" i="1593"/>
  <c r="CE56" i="1593"/>
  <c r="L57" i="1593"/>
  <c r="AW57" i="1593"/>
  <c r="CG57" i="1593"/>
  <c r="K58" i="1593"/>
  <c r="AU58" i="1593"/>
  <c r="CE58" i="1593"/>
  <c r="I59" i="1593"/>
  <c r="AS59" i="1593"/>
  <c r="BS59" i="1593"/>
  <c r="CZ59" i="1593"/>
  <c r="T60" i="1593"/>
  <c r="AZ60" i="1593"/>
  <c r="CA60" i="1593"/>
  <c r="DA60" i="1593"/>
  <c r="AB61" i="1593"/>
  <c r="BB61" i="1593"/>
  <c r="CH61" i="1593"/>
  <c r="DI61" i="1593"/>
  <c r="AC62" i="1593"/>
  <c r="BJ62" i="1593"/>
  <c r="CJ62" i="1593"/>
  <c r="J63" i="1593"/>
  <c r="AK63" i="1593"/>
  <c r="BK63" i="1593"/>
  <c r="CR63" i="1593"/>
  <c r="J64" i="1593"/>
  <c r="AE64" i="1593"/>
  <c r="AW64" i="1593"/>
  <c r="BS64" i="1593"/>
  <c r="CN64" i="1593"/>
  <c r="DG64" i="1593"/>
  <c r="V65" i="1593"/>
  <c r="AR65" i="1593"/>
  <c r="BM65" i="1593"/>
  <c r="CE65" i="1593"/>
  <c r="DA65" i="1593"/>
  <c r="P66" i="1593"/>
  <c r="AI66" i="1593"/>
  <c r="BC66" i="1593"/>
  <c r="BS66" i="1593"/>
  <c r="CJ66" i="1593"/>
  <c r="CZ66" i="1593"/>
  <c r="I67" i="1593"/>
  <c r="Z67" i="1593"/>
  <c r="AO67" i="1593"/>
  <c r="BC67" i="1593"/>
  <c r="BP67" i="1593"/>
  <c r="CC67" i="1593"/>
  <c r="CO67" i="1593"/>
  <c r="DA67" i="1593"/>
  <c r="G68" i="1593"/>
  <c r="S68" i="1593"/>
  <c r="AE68" i="1593"/>
  <c r="AQ68" i="1593"/>
  <c r="BC68" i="1593"/>
  <c r="BO68" i="1593"/>
  <c r="CA68" i="1593"/>
  <c r="CM68" i="1593"/>
  <c r="CY68" i="1593"/>
  <c r="DK68" i="1593"/>
  <c r="Q69" i="1593"/>
  <c r="AC69" i="1593"/>
  <c r="AO69" i="1593"/>
  <c r="BA69" i="1593"/>
  <c r="BM69" i="1593"/>
  <c r="BY69" i="1593"/>
  <c r="CK69" i="1593"/>
  <c r="CW69" i="1593"/>
  <c r="DI69" i="1593"/>
  <c r="O70" i="1593"/>
  <c r="AA70" i="1593"/>
  <c r="AM70" i="1593"/>
  <c r="AY70" i="1593"/>
  <c r="BK70" i="1593"/>
  <c r="BW70" i="1593"/>
  <c r="CI70" i="1593"/>
  <c r="CU70" i="1593"/>
  <c r="DG70" i="1593"/>
  <c r="M71" i="1593"/>
  <c r="Y71" i="1593"/>
  <c r="AK71" i="1593"/>
  <c r="AW71" i="1593"/>
  <c r="BI71" i="1593"/>
  <c r="BU71" i="1593"/>
  <c r="CG71" i="1593"/>
  <c r="CS71" i="1593"/>
  <c r="DE71" i="1593"/>
  <c r="K72" i="1593"/>
  <c r="W72" i="1593"/>
  <c r="AI72" i="1593"/>
  <c r="AU72" i="1593"/>
  <c r="BG72" i="1593"/>
  <c r="BS72" i="1593"/>
  <c r="CE72" i="1593"/>
  <c r="CQ72" i="1593"/>
  <c r="DC72" i="1593"/>
  <c r="I73" i="1593"/>
  <c r="U73" i="1593"/>
  <c r="AG73" i="1593"/>
  <c r="AS73" i="1593"/>
  <c r="BE73" i="1593"/>
  <c r="BQ73" i="1593"/>
  <c r="CC73" i="1593"/>
  <c r="CO73" i="1593"/>
  <c r="DA73" i="1593"/>
  <c r="G74" i="1593"/>
  <c r="S74" i="1593"/>
  <c r="AE74" i="1593"/>
  <c r="Y29" i="1593"/>
  <c r="BC37" i="1593"/>
  <c r="CA40" i="1593"/>
  <c r="CV42" i="1593"/>
  <c r="Y44" i="1593"/>
  <c r="BG45" i="1593"/>
  <c r="BM46" i="1593"/>
  <c r="AP47" i="1593"/>
  <c r="Q48" i="1593"/>
  <c r="CX48" i="1593"/>
  <c r="CA49" i="1593"/>
  <c r="BE50" i="1593"/>
  <c r="AH51" i="1593"/>
  <c r="I52" i="1593"/>
  <c r="CP52" i="1593"/>
  <c r="BS53" i="1593"/>
  <c r="AW54" i="1593"/>
  <c r="Z55" i="1593"/>
  <c r="BU55" i="1593"/>
  <c r="G56" i="1593"/>
  <c r="AT56" i="1593"/>
  <c r="CG56" i="1593"/>
  <c r="N57" i="1593"/>
  <c r="AY57" i="1593"/>
  <c r="CI57" i="1593"/>
  <c r="M58" i="1593"/>
  <c r="AW58" i="1593"/>
  <c r="CG58" i="1593"/>
  <c r="K59" i="1593"/>
  <c r="AU59" i="1593"/>
  <c r="CB59" i="1593"/>
  <c r="DB59" i="1593"/>
  <c r="AB60" i="1593"/>
  <c r="BC60" i="1593"/>
  <c r="CC60" i="1593"/>
  <c r="DJ60" i="1593"/>
  <c r="AD61" i="1593"/>
  <c r="BJ61" i="1593"/>
  <c r="CK61" i="1593"/>
  <c r="DK61" i="1593"/>
  <c r="AL62" i="1593"/>
  <c r="BL62" i="1593"/>
  <c r="CR62" i="1593"/>
  <c r="M63" i="1593"/>
  <c r="AM63" i="1593"/>
  <c r="BT63" i="1593"/>
  <c r="CT63" i="1593"/>
  <c r="L64" i="1593"/>
  <c r="AH64" i="1593"/>
  <c r="BC64" i="1593"/>
  <c r="BU64" i="1593"/>
  <c r="CQ64" i="1593"/>
  <c r="DL64" i="1593"/>
  <c r="Y65" i="1593"/>
  <c r="AT65" i="1593"/>
  <c r="BP65" i="1593"/>
  <c r="CK65" i="1593"/>
  <c r="DC65" i="1593"/>
  <c r="S66" i="1593"/>
  <c r="AN66" i="1593"/>
  <c r="BE66" i="1593"/>
  <c r="BW66" i="1593"/>
  <c r="CM66" i="1593"/>
  <c r="DB66" i="1593"/>
  <c r="M67" i="1593"/>
  <c r="AC67" i="1593"/>
  <c r="AQ67" i="1593"/>
  <c r="BE67" i="1593"/>
  <c r="BR67" i="1593"/>
  <c r="CE67" i="1593"/>
  <c r="CQ67" i="1593"/>
  <c r="DC67" i="1593"/>
  <c r="I68" i="1593"/>
  <c r="U68" i="1593"/>
  <c r="AG68" i="1593"/>
  <c r="AS68" i="1593"/>
  <c r="BE68" i="1593"/>
  <c r="BQ68" i="1593"/>
  <c r="CC68" i="1593"/>
  <c r="CO68" i="1593"/>
  <c r="DA68" i="1593"/>
  <c r="G69" i="1593"/>
  <c r="S69" i="1593"/>
  <c r="AE69" i="1593"/>
  <c r="AQ69" i="1593"/>
  <c r="BC69" i="1593"/>
  <c r="BO69" i="1593"/>
  <c r="CA69" i="1593"/>
  <c r="CM69" i="1593"/>
  <c r="CY69" i="1593"/>
  <c r="DK69" i="1593"/>
  <c r="Q70" i="1593"/>
  <c r="AC70" i="1593"/>
  <c r="AO70" i="1593"/>
  <c r="BA70" i="1593"/>
  <c r="BM70" i="1593"/>
  <c r="BY70" i="1593"/>
  <c r="CK70" i="1593"/>
  <c r="CW70" i="1593"/>
  <c r="DI70" i="1593"/>
  <c r="O71" i="1593"/>
  <c r="AA71" i="1593"/>
  <c r="AM71" i="1593"/>
  <c r="AY71" i="1593"/>
  <c r="BK71" i="1593"/>
  <c r="BW71" i="1593"/>
  <c r="CI71" i="1593"/>
  <c r="CU71" i="1593"/>
  <c r="DG71" i="1593"/>
  <c r="M72" i="1593"/>
  <c r="Y72" i="1593"/>
  <c r="AK72" i="1593"/>
  <c r="AW72" i="1593"/>
  <c r="BI72" i="1593"/>
  <c r="BU72" i="1593"/>
  <c r="CG72" i="1593"/>
  <c r="CS72" i="1593"/>
  <c r="DE72" i="1593"/>
  <c r="K73" i="1593"/>
  <c r="W73" i="1593"/>
  <c r="AI73" i="1593"/>
  <c r="AU73" i="1593"/>
  <c r="BG73" i="1593"/>
  <c r="BS73" i="1593"/>
  <c r="CE73" i="1593"/>
  <c r="CQ73" i="1593"/>
  <c r="DC73" i="1593"/>
  <c r="I74" i="1593"/>
  <c r="U74" i="1593"/>
  <c r="AG74" i="1593"/>
  <c r="AS74" i="1593"/>
  <c r="BE74" i="1593"/>
  <c r="BQ74" i="1593"/>
  <c r="CC74" i="1593"/>
  <c r="CO74" i="1593"/>
  <c r="DA74" i="1593"/>
  <c r="G75" i="1593"/>
  <c r="S75" i="1593"/>
  <c r="AE75" i="1593"/>
  <c r="AQ75" i="1593"/>
  <c r="BC75" i="1593"/>
  <c r="BO75" i="1593"/>
  <c r="CA75" i="1593"/>
  <c r="CM75" i="1593"/>
  <c r="CY75" i="1593"/>
  <c r="DK75" i="1593"/>
  <c r="Q76" i="1593"/>
  <c r="AC76" i="1593"/>
  <c r="AO76" i="1593"/>
  <c r="BA76" i="1593"/>
  <c r="BM76" i="1593"/>
  <c r="BY76" i="1593"/>
  <c r="CK76" i="1593"/>
  <c r="CW76" i="1593"/>
  <c r="DI76" i="1593"/>
  <c r="O77" i="1593"/>
  <c r="AA77" i="1593"/>
  <c r="AM77" i="1593"/>
  <c r="AY77" i="1593"/>
  <c r="BK77" i="1593"/>
  <c r="BW77" i="1593"/>
  <c r="CI77" i="1593"/>
  <c r="CU77" i="1593"/>
  <c r="DG77" i="1593"/>
  <c r="M78" i="1593"/>
  <c r="Y78" i="1593"/>
  <c r="AK78" i="1593"/>
  <c r="AY30" i="1593"/>
  <c r="CN37" i="1593"/>
  <c r="DG40" i="1593"/>
  <c r="DI42" i="1593"/>
  <c r="AK44" i="1593"/>
  <c r="BS45" i="1593"/>
  <c r="CC46" i="1593"/>
  <c r="BD47" i="1593"/>
  <c r="AG48" i="1593"/>
  <c r="K49" i="1593"/>
  <c r="CT49" i="1593"/>
  <c r="BU50" i="1593"/>
  <c r="AV51" i="1593"/>
  <c r="Y52" i="1593"/>
  <c r="DI52" i="1593"/>
  <c r="CL53" i="1593"/>
  <c r="BM54" i="1593"/>
  <c r="AK55" i="1593"/>
  <c r="CD55" i="1593"/>
  <c r="N56" i="1593"/>
  <c r="BA56" i="1593"/>
  <c r="CO56" i="1593"/>
  <c r="V57" i="1593"/>
  <c r="BF57" i="1593"/>
  <c r="CP57" i="1593"/>
  <c r="T58" i="1593"/>
  <c r="BD58" i="1593"/>
  <c r="CN58" i="1593"/>
  <c r="R59" i="1593"/>
  <c r="BB59" i="1593"/>
  <c r="CC59" i="1593"/>
  <c r="DC59" i="1593"/>
  <c r="AD60" i="1593"/>
  <c r="BD60" i="1593"/>
  <c r="CJ60" i="1593"/>
  <c r="DK60" i="1593"/>
  <c r="AE61" i="1593"/>
  <c r="BL61" i="1593"/>
  <c r="CL61" i="1593"/>
  <c r="L62" i="1593"/>
  <c r="AM62" i="1593"/>
  <c r="BM62" i="1593"/>
  <c r="CT62" i="1593"/>
  <c r="N63" i="1593"/>
  <c r="AT63" i="1593"/>
  <c r="BU63" i="1593"/>
  <c r="CU63" i="1593"/>
  <c r="M64" i="1593"/>
  <c r="AI64" i="1593"/>
  <c r="BD64" i="1593"/>
  <c r="BW64" i="1593"/>
  <c r="CR64" i="1593"/>
  <c r="H65" i="1593"/>
  <c r="AC65" i="1593"/>
  <c r="AU65" i="1593"/>
  <c r="BQ65" i="1593"/>
  <c r="CL65" i="1593"/>
  <c r="DE65" i="1593"/>
  <c r="T66" i="1593"/>
  <c r="AP66" i="1593"/>
  <c r="BF66" i="1593"/>
  <c r="BX66" i="1593"/>
  <c r="CN66" i="1593"/>
  <c r="DC66" i="1593"/>
  <c r="N67" i="1593"/>
  <c r="AD67" i="1593"/>
  <c r="AR67" i="1593"/>
  <c r="BF67" i="1593"/>
  <c r="BS67" i="1593"/>
  <c r="CF67" i="1593"/>
  <c r="CR67" i="1593"/>
  <c r="DD67" i="1593"/>
  <c r="J68" i="1593"/>
  <c r="V68" i="1593"/>
  <c r="AH68" i="1593"/>
  <c r="AT68" i="1593"/>
  <c r="BF68" i="1593"/>
  <c r="BR68" i="1593"/>
  <c r="CD68" i="1593"/>
  <c r="CP68" i="1593"/>
  <c r="DB68" i="1593"/>
  <c r="H69" i="1593"/>
  <c r="T69" i="1593"/>
  <c r="AF69" i="1593"/>
  <c r="AR69" i="1593"/>
  <c r="BD69" i="1593"/>
  <c r="BP69" i="1593"/>
  <c r="CB69" i="1593"/>
  <c r="CN69" i="1593"/>
  <c r="CZ69" i="1593"/>
  <c r="DL69" i="1593"/>
  <c r="R70" i="1593"/>
  <c r="AD70" i="1593"/>
  <c r="AP70" i="1593"/>
  <c r="BB70" i="1593"/>
  <c r="BN70" i="1593"/>
  <c r="BZ70" i="1593"/>
  <c r="CL70" i="1593"/>
  <c r="CX70" i="1593"/>
  <c r="DJ70" i="1593"/>
  <c r="P71" i="1593"/>
  <c r="AB71" i="1593"/>
  <c r="AN71" i="1593"/>
  <c r="AZ71" i="1593"/>
  <c r="BL71" i="1593"/>
  <c r="BX71" i="1593"/>
  <c r="CJ71" i="1593"/>
  <c r="CV71" i="1593"/>
  <c r="DH71" i="1593"/>
  <c r="N72" i="1593"/>
  <c r="Z72" i="1593"/>
  <c r="AL72" i="1593"/>
  <c r="AX72" i="1593"/>
  <c r="BJ72" i="1593"/>
  <c r="BV72" i="1593"/>
  <c r="CH72" i="1593"/>
  <c r="CT72" i="1593"/>
  <c r="DF72" i="1593"/>
  <c r="L73" i="1593"/>
  <c r="X73" i="1593"/>
  <c r="AJ73" i="1593"/>
  <c r="AV73" i="1593"/>
  <c r="BH73" i="1593"/>
  <c r="BT73" i="1593"/>
  <c r="CF73" i="1593"/>
  <c r="CR73" i="1593"/>
  <c r="DD73" i="1593"/>
  <c r="J74" i="1593"/>
  <c r="V74" i="1593"/>
  <c r="AH74" i="1593"/>
  <c r="AT74" i="1593"/>
  <c r="BF74" i="1593"/>
  <c r="BR74" i="1593"/>
  <c r="CD74" i="1593"/>
  <c r="CP74" i="1593"/>
  <c r="DB74" i="1593"/>
  <c r="H75" i="1593"/>
  <c r="T75" i="1593"/>
  <c r="AF75" i="1593"/>
  <c r="AR75" i="1593"/>
  <c r="BD75" i="1593"/>
  <c r="BP75" i="1593"/>
  <c r="CB75" i="1593"/>
  <c r="CN75" i="1593"/>
  <c r="CZ75" i="1593"/>
  <c r="DL75" i="1593"/>
  <c r="R76" i="1593"/>
  <c r="AD76" i="1593"/>
  <c r="AP76" i="1593"/>
  <c r="BB76" i="1593"/>
  <c r="BN76" i="1593"/>
  <c r="BZ76" i="1593"/>
  <c r="AZ30" i="1593"/>
  <c r="CO37" i="1593"/>
  <c r="AZ41" i="1593"/>
  <c r="CQ45" i="1593"/>
  <c r="AP48" i="1593"/>
  <c r="CF50" i="1593"/>
  <c r="K53" i="1593"/>
  <c r="AP55" i="1593"/>
  <c r="BF56" i="1593"/>
  <c r="BJ57" i="1593"/>
  <c r="BH58" i="1593"/>
  <c r="BE59" i="1593"/>
  <c r="AF60" i="1593"/>
  <c r="G61" i="1593"/>
  <c r="CT61" i="1593"/>
  <c r="BV62" i="1593"/>
  <c r="AW63" i="1593"/>
  <c r="S64" i="1593"/>
  <c r="CB64" i="1593"/>
  <c r="AF65" i="1593"/>
  <c r="CO65" i="1593"/>
  <c r="AR66" i="1593"/>
  <c r="CP66" i="1593"/>
  <c r="AF67" i="1593"/>
  <c r="BV67" i="1593"/>
  <c r="DF67" i="1593"/>
  <c r="AJ68" i="1593"/>
  <c r="BT68" i="1593"/>
  <c r="DD68" i="1593"/>
  <c r="AH69" i="1593"/>
  <c r="BR69" i="1593"/>
  <c r="DB69" i="1593"/>
  <c r="AF70" i="1593"/>
  <c r="BP70" i="1593"/>
  <c r="CZ70" i="1593"/>
  <c r="AD71" i="1593"/>
  <c r="BN71" i="1593"/>
  <c r="CX71" i="1593"/>
  <c r="AB72" i="1593"/>
  <c r="BL72" i="1593"/>
  <c r="CV72" i="1593"/>
  <c r="Z73" i="1593"/>
  <c r="BJ73" i="1593"/>
  <c r="CT73" i="1593"/>
  <c r="X74" i="1593"/>
  <c r="BD74" i="1593"/>
  <c r="CF74" i="1593"/>
  <c r="DK74" i="1593"/>
  <c r="AG75" i="1593"/>
  <c r="BG75" i="1593"/>
  <c r="CL75" i="1593"/>
  <c r="DJ75" i="1593"/>
  <c r="AB76" i="1593"/>
  <c r="AX76" i="1593"/>
  <c r="BQ76" i="1593"/>
  <c r="CL76" i="1593"/>
  <c r="DC76" i="1593"/>
  <c r="P77" i="1593"/>
  <c r="AG77" i="1593"/>
  <c r="AW77" i="1593"/>
  <c r="BM77" i="1593"/>
  <c r="CC77" i="1593"/>
  <c r="CQ77" i="1593"/>
  <c r="DE77" i="1593"/>
  <c r="N78" i="1593"/>
  <c r="AB78" i="1593"/>
  <c r="AQ78" i="1593"/>
  <c r="BD78" i="1593"/>
  <c r="BQ78" i="1593"/>
  <c r="CD78" i="1593"/>
  <c r="CP78" i="1593"/>
  <c r="DB78" i="1593"/>
  <c r="H79" i="1593"/>
  <c r="T79" i="1593"/>
  <c r="AF79" i="1593"/>
  <c r="AR79" i="1593"/>
  <c r="BD79" i="1593"/>
  <c r="BP79" i="1593"/>
  <c r="CB79" i="1593"/>
  <c r="CN79" i="1593"/>
  <c r="CZ79" i="1593"/>
  <c r="DL79" i="1593"/>
  <c r="R80" i="1593"/>
  <c r="AD80" i="1593"/>
  <c r="AP80" i="1593"/>
  <c r="BB80" i="1593"/>
  <c r="BN80" i="1593"/>
  <c r="BX41" i="1593"/>
  <c r="DC45" i="1593"/>
  <c r="AS48" i="1593"/>
  <c r="CG50" i="1593"/>
  <c r="O53" i="1593"/>
  <c r="AQ55" i="1593"/>
  <c r="BG56" i="1593"/>
  <c r="BK57" i="1593"/>
  <c r="BI58" i="1593"/>
  <c r="BF59" i="1593"/>
  <c r="AG60" i="1593"/>
  <c r="N61" i="1593"/>
  <c r="CV61" i="1593"/>
  <c r="BW62" i="1593"/>
  <c r="AX63" i="1593"/>
  <c r="T64" i="1593"/>
  <c r="CD64" i="1593"/>
  <c r="AG65" i="1593"/>
  <c r="CP65" i="1593"/>
  <c r="AS66" i="1593"/>
  <c r="CQ66" i="1593"/>
  <c r="AG67" i="1593"/>
  <c r="BW67" i="1593"/>
  <c r="DG67" i="1593"/>
  <c r="AK68" i="1593"/>
  <c r="BU68" i="1593"/>
  <c r="DE68" i="1593"/>
  <c r="AI69" i="1593"/>
  <c r="BS69" i="1593"/>
  <c r="DC69" i="1593"/>
  <c r="AG70" i="1593"/>
  <c r="BQ70" i="1593"/>
  <c r="DA70" i="1593"/>
  <c r="AE71" i="1593"/>
  <c r="BO71" i="1593"/>
  <c r="CY71" i="1593"/>
  <c r="AC72" i="1593"/>
  <c r="BM72" i="1593"/>
  <c r="CW72" i="1593"/>
  <c r="AA73" i="1593"/>
  <c r="BK73" i="1593"/>
  <c r="CU73" i="1593"/>
  <c r="Y74" i="1593"/>
  <c r="BG74" i="1593"/>
  <c r="CG74" i="1593"/>
  <c r="DL74" i="1593"/>
  <c r="AH75" i="1593"/>
  <c r="BM75" i="1593"/>
  <c r="CO75" i="1593"/>
  <c r="G76" i="1593"/>
  <c r="AE76" i="1593"/>
  <c r="AY76" i="1593"/>
  <c r="BS76" i="1593"/>
  <c r="CM76" i="1593"/>
  <c r="DF76" i="1593"/>
  <c r="Q77" i="1593"/>
  <c r="AH77" i="1593"/>
  <c r="AX77" i="1593"/>
  <c r="BN77" i="1593"/>
  <c r="CD77" i="1593"/>
  <c r="CR77" i="1593"/>
  <c r="DF77" i="1593"/>
  <c r="O78" i="1593"/>
  <c r="AC78" i="1593"/>
  <c r="AR78" i="1593"/>
  <c r="BE78" i="1593"/>
  <c r="BR78" i="1593"/>
  <c r="CE78" i="1593"/>
  <c r="CQ78" i="1593"/>
  <c r="DC78" i="1593"/>
  <c r="I79" i="1593"/>
  <c r="U79" i="1593"/>
  <c r="AG79" i="1593"/>
  <c r="AS79" i="1593"/>
  <c r="BE79" i="1593"/>
  <c r="BQ79" i="1593"/>
  <c r="CC79" i="1593"/>
  <c r="CO79" i="1593"/>
  <c r="DA79" i="1593"/>
  <c r="G80" i="1593"/>
  <c r="S80" i="1593"/>
  <c r="AE80" i="1593"/>
  <c r="AQ80" i="1593"/>
  <c r="BV42" i="1593"/>
  <c r="BI46" i="1593"/>
  <c r="CW48" i="1593"/>
  <c r="AE51" i="1593"/>
  <c r="BP53" i="1593"/>
  <c r="BT55" i="1593"/>
  <c r="CF56" i="1593"/>
  <c r="CH57" i="1593"/>
  <c r="CF58" i="1593"/>
  <c r="BZ59" i="1593"/>
  <c r="BB60" i="1593"/>
  <c r="AC61" i="1593"/>
  <c r="DJ61" i="1593"/>
  <c r="CK62" i="1593"/>
  <c r="BR63" i="1593"/>
  <c r="AF64" i="1593"/>
  <c r="CP64" i="1593"/>
  <c r="AS65" i="1593"/>
  <c r="DB65" i="1593"/>
  <c r="BD66" i="1593"/>
  <c r="DA66" i="1593"/>
  <c r="AP67" i="1593"/>
  <c r="CD67" i="1593"/>
  <c r="H68" i="1593"/>
  <c r="AR68" i="1593"/>
  <c r="CB68" i="1593"/>
  <c r="DL68" i="1593"/>
  <c r="AP69" i="1593"/>
  <c r="BZ69" i="1593"/>
  <c r="DJ69" i="1593"/>
  <c r="AN70" i="1593"/>
  <c r="BX70" i="1593"/>
  <c r="DH70" i="1593"/>
  <c r="AL71" i="1593"/>
  <c r="BV71" i="1593"/>
  <c r="DF71" i="1593"/>
  <c r="AJ72" i="1593"/>
  <c r="BT72" i="1593"/>
  <c r="DD72" i="1593"/>
  <c r="AH73" i="1593"/>
  <c r="BR73" i="1593"/>
  <c r="DB73" i="1593"/>
  <c r="AF74" i="1593"/>
  <c r="BH74" i="1593"/>
  <c r="CM74" i="1593"/>
  <c r="I75" i="1593"/>
  <c r="AI75" i="1593"/>
  <c r="BN75" i="1593"/>
  <c r="CP75" i="1593"/>
  <c r="H76" i="1593"/>
  <c r="AF76" i="1593"/>
  <c r="AZ76" i="1593"/>
  <c r="BV76" i="1593"/>
  <c r="CN76" i="1593"/>
  <c r="DG76" i="1593"/>
  <c r="R77" i="1593"/>
  <c r="AJ77" i="1593"/>
  <c r="AZ77" i="1593"/>
  <c r="BO77" i="1593"/>
  <c r="CE77" i="1593"/>
  <c r="CS77" i="1593"/>
  <c r="DH77" i="1593"/>
  <c r="P78" i="1593"/>
  <c r="AE78" i="1593"/>
  <c r="AS78" i="1593"/>
  <c r="BF78" i="1593"/>
  <c r="BS78" i="1593"/>
  <c r="CF78" i="1593"/>
  <c r="CR78" i="1593"/>
  <c r="DD78" i="1593"/>
  <c r="J79" i="1593"/>
  <c r="V79" i="1593"/>
  <c r="AH79" i="1593"/>
  <c r="AT79" i="1593"/>
  <c r="BF79" i="1593"/>
  <c r="BR79" i="1593"/>
  <c r="CD79" i="1593"/>
  <c r="CP79" i="1593"/>
  <c r="DB79" i="1593"/>
  <c r="DJ42" i="1593"/>
  <c r="CK46" i="1593"/>
  <c r="P49" i="1593"/>
  <c r="BF51" i="1593"/>
  <c r="CQ53" i="1593"/>
  <c r="CG55" i="1593"/>
  <c r="CR56" i="1593"/>
  <c r="CS57" i="1593"/>
  <c r="CQ58" i="1593"/>
  <c r="CD59" i="1593"/>
  <c r="BE60" i="1593"/>
  <c r="AL61" i="1593"/>
  <c r="N62" i="1593"/>
  <c r="CU62" i="1593"/>
  <c r="BV63" i="1593"/>
  <c r="AJ64" i="1593"/>
  <c r="CS64" i="1593"/>
  <c r="AW65" i="1593"/>
  <c r="DI65" i="1593"/>
  <c r="BG66" i="1593"/>
  <c r="DE66" i="1593"/>
  <c r="AS67" i="1593"/>
  <c r="CG67" i="1593"/>
  <c r="K68" i="1593"/>
  <c r="AU68" i="1593"/>
  <c r="CE68" i="1593"/>
  <c r="I69" i="1593"/>
  <c r="AS69" i="1593"/>
  <c r="CC69" i="1593"/>
  <c r="G70" i="1593"/>
  <c r="AQ70" i="1593"/>
  <c r="CA70" i="1593"/>
  <c r="DK70" i="1593"/>
  <c r="AO71" i="1593"/>
  <c r="BY71" i="1593"/>
  <c r="DI71" i="1593"/>
  <c r="AM72" i="1593"/>
  <c r="BW72" i="1593"/>
  <c r="DG72" i="1593"/>
  <c r="AK73" i="1593"/>
  <c r="BU73" i="1593"/>
  <c r="DE73" i="1593"/>
  <c r="AI74" i="1593"/>
  <c r="BI74" i="1593"/>
  <c r="CN74" i="1593"/>
  <c r="J75" i="1593"/>
  <c r="AO75" i="1593"/>
  <c r="BQ75" i="1593"/>
  <c r="CQ75" i="1593"/>
  <c r="I76" i="1593"/>
  <c r="AG76" i="1593"/>
  <c r="BC76" i="1593"/>
  <c r="BW76" i="1593"/>
  <c r="CO76" i="1593"/>
  <c r="DH76" i="1593"/>
  <c r="S77" i="1593"/>
  <c r="AK77" i="1593"/>
  <c r="BA77" i="1593"/>
  <c r="BQ77" i="1593"/>
  <c r="CF77" i="1593"/>
  <c r="CT77" i="1593"/>
  <c r="DI77" i="1593"/>
  <c r="Q78" i="1593"/>
  <c r="AF78" i="1593"/>
  <c r="AT78" i="1593"/>
  <c r="BG78" i="1593"/>
  <c r="BT78" i="1593"/>
  <c r="CG78" i="1593"/>
  <c r="CS78" i="1593"/>
  <c r="DE78" i="1593"/>
  <c r="K79" i="1593"/>
  <c r="W79" i="1593"/>
  <c r="AI79" i="1593"/>
  <c r="AU79" i="1593"/>
  <c r="BG79" i="1593"/>
  <c r="BS79" i="1593"/>
  <c r="CE79" i="1593"/>
  <c r="CQ79" i="1593"/>
  <c r="DC79" i="1593"/>
  <c r="I80" i="1593"/>
  <c r="CK25" i="1593"/>
  <c r="AA43" i="1593"/>
  <c r="CN46" i="1593"/>
  <c r="S49" i="1593"/>
  <c r="BG51" i="1593"/>
  <c r="CU53" i="1593"/>
  <c r="CH55" i="1593"/>
  <c r="CS56" i="1593"/>
  <c r="CT57" i="1593"/>
  <c r="CR58" i="1593"/>
  <c r="CE59" i="1593"/>
  <c r="BL60" i="1593"/>
  <c r="AN61" i="1593"/>
  <c r="O62" i="1593"/>
  <c r="CV62" i="1593"/>
  <c r="BW63" i="1593"/>
  <c r="AK64" i="1593"/>
  <c r="CU64" i="1593"/>
  <c r="BA65" i="1593"/>
  <c r="DJ65" i="1593"/>
  <c r="BK66" i="1593"/>
  <c r="DG66" i="1593"/>
  <c r="AT67" i="1593"/>
  <c r="CH67" i="1593"/>
  <c r="L68" i="1593"/>
  <c r="AV68" i="1593"/>
  <c r="CF68" i="1593"/>
  <c r="J69" i="1593"/>
  <c r="AT69" i="1593"/>
  <c r="CD69" i="1593"/>
  <c r="H70" i="1593"/>
  <c r="AR70" i="1593"/>
  <c r="CB70" i="1593"/>
  <c r="DL70" i="1593"/>
  <c r="AP71" i="1593"/>
  <c r="BZ71" i="1593"/>
  <c r="DJ71" i="1593"/>
  <c r="AN72" i="1593"/>
  <c r="BX72" i="1593"/>
  <c r="DH72" i="1593"/>
  <c r="AL73" i="1593"/>
  <c r="BV73" i="1593"/>
  <c r="DF73" i="1593"/>
  <c r="AJ74" i="1593"/>
  <c r="BO74" i="1593"/>
  <c r="CQ74" i="1593"/>
  <c r="K75" i="1593"/>
  <c r="AP75" i="1593"/>
  <c r="BR75" i="1593"/>
  <c r="CV75" i="1593"/>
  <c r="N76" i="1593"/>
  <c r="AI76" i="1593"/>
  <c r="BD76" i="1593"/>
  <c r="BX76" i="1593"/>
  <c r="CQ76" i="1593"/>
  <c r="DJ76" i="1593"/>
  <c r="U77" i="1593"/>
  <c r="AL77" i="1593"/>
  <c r="BB77" i="1593"/>
  <c r="BR77" i="1593"/>
  <c r="CG77" i="1593"/>
  <c r="CV77" i="1593"/>
  <c r="DJ77" i="1593"/>
  <c r="S78" i="1593"/>
  <c r="AG78" i="1593"/>
  <c r="AU78" i="1593"/>
  <c r="BH78" i="1593"/>
  <c r="BU78" i="1593"/>
  <c r="CH78" i="1593"/>
  <c r="CT78" i="1593"/>
  <c r="DF78" i="1593"/>
  <c r="L79" i="1593"/>
  <c r="X79" i="1593"/>
  <c r="AJ79" i="1593"/>
  <c r="AV79" i="1593"/>
  <c r="BH79" i="1593"/>
  <c r="BT79" i="1593"/>
  <c r="CF79" i="1593"/>
  <c r="CR79" i="1593"/>
  <c r="DD79" i="1593"/>
  <c r="J80" i="1593"/>
  <c r="V80" i="1593"/>
  <c r="AH80" i="1593"/>
  <c r="AT80" i="1593"/>
  <c r="BF80" i="1593"/>
  <c r="M32" i="1593"/>
  <c r="AM43" i="1593"/>
  <c r="CO46" i="1593"/>
  <c r="W49" i="1593"/>
  <c r="BH51" i="1593"/>
  <c r="CX53" i="1593"/>
  <c r="CI55" i="1593"/>
  <c r="CT56" i="1593"/>
  <c r="CU57" i="1593"/>
  <c r="CS58" i="1593"/>
  <c r="CL59" i="1593"/>
  <c r="BN60" i="1593"/>
  <c r="AO61" i="1593"/>
  <c r="P62" i="1593"/>
  <c r="CW62" i="1593"/>
  <c r="CD63" i="1593"/>
  <c r="AM64" i="1593"/>
  <c r="CY64" i="1593"/>
  <c r="BB65" i="1593"/>
  <c r="DL65" i="1593"/>
  <c r="BL66" i="1593"/>
  <c r="DH66" i="1593"/>
  <c r="AU67" i="1593"/>
  <c r="CI67" i="1593"/>
  <c r="M68" i="1593"/>
  <c r="AW68" i="1593"/>
  <c r="CG68" i="1593"/>
  <c r="K69" i="1593"/>
  <c r="AU69" i="1593"/>
  <c r="CE69" i="1593"/>
  <c r="I70" i="1593"/>
  <c r="AS70" i="1593"/>
  <c r="CC70" i="1593"/>
  <c r="G71" i="1593"/>
  <c r="AQ71" i="1593"/>
  <c r="CA71" i="1593"/>
  <c r="DK71" i="1593"/>
  <c r="AO72" i="1593"/>
  <c r="BY72" i="1593"/>
  <c r="DI72" i="1593"/>
  <c r="AM73" i="1593"/>
  <c r="BW73" i="1593"/>
  <c r="DG73" i="1593"/>
  <c r="AK74" i="1593"/>
  <c r="BP74" i="1593"/>
  <c r="CR74" i="1593"/>
  <c r="Q75" i="1593"/>
  <c r="AS75" i="1593"/>
  <c r="BS75" i="1593"/>
  <c r="CW75" i="1593"/>
  <c r="O76" i="1593"/>
  <c r="AL76" i="1593"/>
  <c r="BE76" i="1593"/>
  <c r="CA76" i="1593"/>
  <c r="CT76" i="1593"/>
  <c r="DK76" i="1593"/>
  <c r="X77" i="1593"/>
  <c r="AN77" i="1593"/>
  <c r="BC77" i="1593"/>
  <c r="BT77" i="1593"/>
  <c r="CH77" i="1593"/>
  <c r="CW77" i="1593"/>
  <c r="DK77" i="1593"/>
  <c r="T78" i="1593"/>
  <c r="AH78" i="1593"/>
  <c r="AV78" i="1593"/>
  <c r="BI78" i="1593"/>
  <c r="BV78" i="1593"/>
  <c r="CI78" i="1593"/>
  <c r="CU78" i="1593"/>
  <c r="DG78" i="1593"/>
  <c r="M79" i="1593"/>
  <c r="Y79" i="1593"/>
  <c r="AK79" i="1593"/>
  <c r="AW79" i="1593"/>
  <c r="BI79" i="1593"/>
  <c r="BU79" i="1593"/>
  <c r="CG79" i="1593"/>
  <c r="CS79" i="1593"/>
  <c r="DE79" i="1593"/>
  <c r="K80" i="1593"/>
  <c r="CI36" i="1593"/>
  <c r="AL44" i="1593"/>
  <c r="BN47" i="1593"/>
  <c r="CY49" i="1593"/>
  <c r="AG52" i="1593"/>
  <c r="BU54" i="1593"/>
  <c r="Q56" i="1593"/>
  <c r="Y57" i="1593"/>
  <c r="W58" i="1593"/>
  <c r="U59" i="1593"/>
  <c r="DJ59" i="1593"/>
  <c r="CL60" i="1593"/>
  <c r="BM61" i="1593"/>
  <c r="AN62" i="1593"/>
  <c r="O63" i="1593"/>
  <c r="CW63" i="1593"/>
  <c r="BF64" i="1593"/>
  <c r="I65" i="1593"/>
  <c r="BR65" i="1593"/>
  <c r="U66" i="1593"/>
  <c r="BZ66" i="1593"/>
  <c r="P67" i="1593"/>
  <c r="BG67" i="1593"/>
  <c r="CS67" i="1593"/>
  <c r="W68" i="1593"/>
  <c r="BG68" i="1593"/>
  <c r="CQ68" i="1593"/>
  <c r="U69" i="1593"/>
  <c r="BE69" i="1593"/>
  <c r="CO69" i="1593"/>
  <c r="S70" i="1593"/>
  <c r="BC70" i="1593"/>
  <c r="CM70" i="1593"/>
  <c r="Q71" i="1593"/>
  <c r="BA71" i="1593"/>
  <c r="CK71" i="1593"/>
  <c r="O72" i="1593"/>
  <c r="AY72" i="1593"/>
  <c r="CI72" i="1593"/>
  <c r="M73" i="1593"/>
  <c r="AW73" i="1593"/>
  <c r="CG73" i="1593"/>
  <c r="K74" i="1593"/>
  <c r="AR74" i="1593"/>
  <c r="BT74" i="1593"/>
  <c r="CY74" i="1593"/>
  <c r="U75" i="1593"/>
  <c r="AU75" i="1593"/>
  <c r="BZ75" i="1593"/>
  <c r="DA75" i="1593"/>
  <c r="S76" i="1593"/>
  <c r="AN76" i="1593"/>
  <c r="BJ76" i="1593"/>
  <c r="CC76" i="1593"/>
  <c r="CV76" i="1593"/>
  <c r="G77" i="1593"/>
  <c r="Z77" i="1593"/>
  <c r="AP77" i="1593"/>
  <c r="BF77" i="1593"/>
  <c r="BV77" i="1593"/>
  <c r="CK77" i="1593"/>
  <c r="CY77" i="1593"/>
  <c r="H78" i="1593"/>
  <c r="V78" i="1593"/>
  <c r="AJ78" i="1593"/>
  <c r="AX78" i="1593"/>
  <c r="BK78" i="1593"/>
  <c r="BX78" i="1593"/>
  <c r="CK78" i="1593"/>
  <c r="CW78" i="1593"/>
  <c r="DI78" i="1593"/>
  <c r="O79" i="1593"/>
  <c r="AA79" i="1593"/>
  <c r="AM79" i="1593"/>
  <c r="AY79" i="1593"/>
  <c r="BK79" i="1593"/>
  <c r="BW79" i="1593"/>
  <c r="CI79" i="1593"/>
  <c r="CU79" i="1593"/>
  <c r="DG79" i="1593"/>
  <c r="M80" i="1593"/>
  <c r="Y80" i="1593"/>
  <c r="AK80" i="1593"/>
  <c r="AW80" i="1593"/>
  <c r="BI80" i="1593"/>
  <c r="BU80" i="1593"/>
  <c r="BR38" i="1593"/>
  <c r="BU44" i="1593"/>
  <c r="BP47" i="1593"/>
  <c r="DF49" i="1593"/>
  <c r="AK52" i="1593"/>
  <c r="BY54" i="1593"/>
  <c r="T56" i="1593"/>
  <c r="AA57" i="1593"/>
  <c r="Y58" i="1593"/>
  <c r="W59" i="1593"/>
  <c r="G60" i="1593"/>
  <c r="CN60" i="1593"/>
  <c r="BO61" i="1593"/>
  <c r="AV62" i="1593"/>
  <c r="X63" i="1593"/>
  <c r="DD63" i="1593"/>
  <c r="BH64" i="1593"/>
  <c r="K65" i="1593"/>
  <c r="BU65" i="1593"/>
  <c r="AA66" i="1593"/>
  <c r="CB66" i="1593"/>
  <c r="R67" i="1593"/>
  <c r="BJ67" i="1593"/>
  <c r="CU67" i="1593"/>
  <c r="Y68" i="1593"/>
  <c r="BI68" i="1593"/>
  <c r="CS68" i="1593"/>
  <c r="W69" i="1593"/>
  <c r="BG69" i="1593"/>
  <c r="CQ69" i="1593"/>
  <c r="U70" i="1593"/>
  <c r="BE70" i="1593"/>
  <c r="CO70" i="1593"/>
  <c r="S71" i="1593"/>
  <c r="BC71" i="1593"/>
  <c r="CM71" i="1593"/>
  <c r="Q72" i="1593"/>
  <c r="BA72" i="1593"/>
  <c r="CK72" i="1593"/>
  <c r="O73" i="1593"/>
  <c r="AY73" i="1593"/>
  <c r="CI73" i="1593"/>
  <c r="M74" i="1593"/>
  <c r="AV74" i="1593"/>
  <c r="CA74" i="1593"/>
  <c r="DC74" i="1593"/>
  <c r="W75" i="1593"/>
  <c r="BB75" i="1593"/>
  <c r="CD75" i="1593"/>
  <c r="DC75" i="1593"/>
  <c r="U76" i="1593"/>
  <c r="AR76" i="1593"/>
  <c r="BL76" i="1593"/>
  <c r="CH76" i="1593"/>
  <c r="CY76" i="1593"/>
  <c r="L77" i="1593"/>
  <c r="AC77" i="1593"/>
  <c r="AS77" i="1593"/>
  <c r="BI77" i="1593"/>
  <c r="BY77" i="1593"/>
  <c r="CM77" i="1593"/>
  <c r="DB77" i="1593"/>
  <c r="J78" i="1593"/>
  <c r="X78" i="1593"/>
  <c r="AM78" i="1593"/>
  <c r="AZ78" i="1593"/>
  <c r="BM78" i="1593"/>
  <c r="CA78" i="1593"/>
  <c r="CM78" i="1593"/>
  <c r="CY78" i="1593"/>
  <c r="DK78" i="1593"/>
  <c r="Q79" i="1593"/>
  <c r="AC79" i="1593"/>
  <c r="AO79" i="1593"/>
  <c r="BA79" i="1593"/>
  <c r="BM79" i="1593"/>
  <c r="BY79" i="1593"/>
  <c r="CK79" i="1593"/>
  <c r="CW79" i="1593"/>
  <c r="DI79" i="1593"/>
  <c r="O80" i="1593"/>
  <c r="AA80" i="1593"/>
  <c r="AM80" i="1593"/>
  <c r="AY80" i="1593"/>
  <c r="BK80" i="1593"/>
  <c r="AA40" i="1593"/>
  <c r="AJ45" i="1593"/>
  <c r="P48" i="1593"/>
  <c r="BA50" i="1593"/>
  <c r="CO52" i="1593"/>
  <c r="W55" i="1593"/>
  <c r="AS56" i="1593"/>
  <c r="AX57" i="1593"/>
  <c r="AV58" i="1593"/>
  <c r="AT59" i="1593"/>
  <c r="U60" i="1593"/>
  <c r="DH60" i="1593"/>
  <c r="CJ61" i="1593"/>
  <c r="BK62" i="1593"/>
  <c r="AL63" i="1593"/>
  <c r="K64" i="1593"/>
  <c r="BT64" i="1593"/>
  <c r="W65" i="1593"/>
  <c r="CG65" i="1593"/>
  <c r="AM66" i="1593"/>
  <c r="CL66" i="1593"/>
  <c r="AB67" i="1593"/>
  <c r="BQ67" i="1593"/>
  <c r="DB67" i="1593"/>
  <c r="AF68" i="1593"/>
  <c r="BP68" i="1593"/>
  <c r="CZ68" i="1593"/>
  <c r="AD69" i="1593"/>
  <c r="BN69" i="1593"/>
  <c r="CX69" i="1593"/>
  <c r="AB70" i="1593"/>
  <c r="BL70" i="1593"/>
  <c r="CV70" i="1593"/>
  <c r="Z71" i="1593"/>
  <c r="BJ71" i="1593"/>
  <c r="CT71" i="1593"/>
  <c r="X72" i="1593"/>
  <c r="BH72" i="1593"/>
  <c r="CR72" i="1593"/>
  <c r="V73" i="1593"/>
  <c r="BF73" i="1593"/>
  <c r="CP73" i="1593"/>
  <c r="T74" i="1593"/>
  <c r="AW74" i="1593"/>
  <c r="CB74" i="1593"/>
  <c r="DD74" i="1593"/>
  <c r="AC75" i="1593"/>
  <c r="BE75" i="1593"/>
  <c r="CE75" i="1593"/>
  <c r="DH75" i="1593"/>
  <c r="Z76" i="1593"/>
  <c r="AS76" i="1593"/>
  <c r="BO76" i="1593"/>
  <c r="CI76" i="1593"/>
  <c r="CZ76" i="1593"/>
  <c r="M77" i="1593"/>
  <c r="AD77" i="1593"/>
  <c r="AT77" i="1593"/>
  <c r="BJ77" i="1593"/>
  <c r="BZ77" i="1593"/>
  <c r="CO77" i="1593"/>
  <c r="DC77" i="1593"/>
  <c r="K78" i="1593"/>
  <c r="Z78" i="1593"/>
  <c r="AN78" i="1593"/>
  <c r="BA78" i="1593"/>
  <c r="BO78" i="1593"/>
  <c r="CB78" i="1593"/>
  <c r="CN78" i="1593"/>
  <c r="CZ78" i="1593"/>
  <c r="DL78" i="1593"/>
  <c r="R79" i="1593"/>
  <c r="AD79" i="1593"/>
  <c r="AP79" i="1593"/>
  <c r="BB79" i="1593"/>
  <c r="BN79" i="1593"/>
  <c r="BZ79" i="1593"/>
  <c r="CL79" i="1593"/>
  <c r="CX79" i="1593"/>
  <c r="DJ79" i="1593"/>
  <c r="P80" i="1593"/>
  <c r="AB80" i="1593"/>
  <c r="AO48" i="1593"/>
  <c r="BE56" i="1593"/>
  <c r="AE60" i="1593"/>
  <c r="AV63" i="1593"/>
  <c r="CN65" i="1593"/>
  <c r="BU67" i="1593"/>
  <c r="DC68" i="1593"/>
  <c r="AE70" i="1593"/>
  <c r="BM71" i="1593"/>
  <c r="CU72" i="1593"/>
  <c r="W74" i="1593"/>
  <c r="AD75" i="1593"/>
  <c r="AA76" i="1593"/>
  <c r="DA76" i="1593"/>
  <c r="BL77" i="1593"/>
  <c r="L78" i="1593"/>
  <c r="BP78" i="1593"/>
  <c r="G79" i="1593"/>
  <c r="BC79" i="1593"/>
  <c r="CY79" i="1593"/>
  <c r="Z80" i="1593"/>
  <c r="AV80" i="1593"/>
  <c r="BO80" i="1593"/>
  <c r="CB80" i="1593"/>
  <c r="CN80" i="1593"/>
  <c r="CZ80" i="1593"/>
  <c r="DL80" i="1593"/>
  <c r="R81" i="1593"/>
  <c r="AD81" i="1593"/>
  <c r="AP81" i="1593"/>
  <c r="BB81" i="1593"/>
  <c r="BN81" i="1593"/>
  <c r="BZ81" i="1593"/>
  <c r="CL81" i="1593"/>
  <c r="CX81" i="1593"/>
  <c r="DJ81" i="1593"/>
  <c r="P82" i="1593"/>
  <c r="AB82" i="1593"/>
  <c r="AN82" i="1593"/>
  <c r="AZ82" i="1593"/>
  <c r="BL82" i="1593"/>
  <c r="BX82" i="1593"/>
  <c r="CJ82" i="1593"/>
  <c r="CV82" i="1593"/>
  <c r="DH82" i="1593"/>
  <c r="N83" i="1593"/>
  <c r="Z83" i="1593"/>
  <c r="AL83" i="1593"/>
  <c r="AX83" i="1593"/>
  <c r="BJ83" i="1593"/>
  <c r="BV83" i="1593"/>
  <c r="CH83" i="1593"/>
  <c r="CT83" i="1593"/>
  <c r="DF83" i="1593"/>
  <c r="L84" i="1593"/>
  <c r="X84" i="1593"/>
  <c r="AJ84" i="1593"/>
  <c r="AV84" i="1593"/>
  <c r="BH84" i="1593"/>
  <c r="BT84" i="1593"/>
  <c r="CF84" i="1593"/>
  <c r="CR84" i="1593"/>
  <c r="DD84" i="1593"/>
  <c r="J85" i="1593"/>
  <c r="V85" i="1593"/>
  <c r="AH85" i="1593"/>
  <c r="AT85" i="1593"/>
  <c r="BF85" i="1593"/>
  <c r="BR85" i="1593"/>
  <c r="CD85" i="1593"/>
  <c r="CP85" i="1593"/>
  <c r="DB85" i="1593"/>
  <c r="H86" i="1593"/>
  <c r="T86" i="1593"/>
  <c r="AF86" i="1593"/>
  <c r="AR86" i="1593"/>
  <c r="BD86" i="1593"/>
  <c r="BP86" i="1593"/>
  <c r="CB86" i="1593"/>
  <c r="CN86" i="1593"/>
  <c r="CZ86" i="1593"/>
  <c r="DL86" i="1593"/>
  <c r="R87" i="1593"/>
  <c r="AD87" i="1593"/>
  <c r="AP87" i="1593"/>
  <c r="BB87" i="1593"/>
  <c r="BN87" i="1593"/>
  <c r="BZ87" i="1593"/>
  <c r="CL87" i="1593"/>
  <c r="CX87" i="1593"/>
  <c r="DJ87" i="1593"/>
  <c r="P88" i="1593"/>
  <c r="AB88" i="1593"/>
  <c r="AN88" i="1593"/>
  <c r="AZ88" i="1593"/>
  <c r="BL88" i="1593"/>
  <c r="BX88" i="1593"/>
  <c r="CJ88" i="1593"/>
  <c r="CV88" i="1593"/>
  <c r="DH88" i="1593"/>
  <c r="N89" i="1593"/>
  <c r="Z89" i="1593"/>
  <c r="AL89" i="1593"/>
  <c r="AX89" i="1593"/>
  <c r="BJ89" i="1593"/>
  <c r="BV89" i="1593"/>
  <c r="CH89" i="1593"/>
  <c r="CT89" i="1593"/>
  <c r="DF89" i="1593"/>
  <c r="BX49" i="1593"/>
  <c r="M57" i="1593"/>
  <c r="CB60" i="1593"/>
  <c r="CS63" i="1593"/>
  <c r="R66" i="1593"/>
  <c r="CP67" i="1593"/>
  <c r="R69" i="1593"/>
  <c r="AZ70" i="1593"/>
  <c r="CH71" i="1593"/>
  <c r="J73" i="1593"/>
  <c r="AQ74" i="1593"/>
  <c r="AT75" i="1593"/>
  <c r="AM76" i="1593"/>
  <c r="DL76" i="1593"/>
  <c r="BU77" i="1593"/>
  <c r="U78" i="1593"/>
  <c r="BW78" i="1593"/>
  <c r="N79" i="1593"/>
  <c r="BJ79" i="1593"/>
  <c r="DF79" i="1593"/>
  <c r="AC80" i="1593"/>
  <c r="AX80" i="1593"/>
  <c r="BP80" i="1593"/>
  <c r="CC80" i="1593"/>
  <c r="CO80" i="1593"/>
  <c r="DA80" i="1593"/>
  <c r="G81" i="1593"/>
  <c r="S81" i="1593"/>
  <c r="AE81" i="1593"/>
  <c r="AQ81" i="1593"/>
  <c r="BC81" i="1593"/>
  <c r="BO81" i="1593"/>
  <c r="CA81" i="1593"/>
  <c r="CM81" i="1593"/>
  <c r="CY81" i="1593"/>
  <c r="DK81" i="1593"/>
  <c r="Q82" i="1593"/>
  <c r="AC82" i="1593"/>
  <c r="AO82" i="1593"/>
  <c r="BA82" i="1593"/>
  <c r="BM82" i="1593"/>
  <c r="BY82" i="1593"/>
  <c r="CK82" i="1593"/>
  <c r="CW82" i="1593"/>
  <c r="DI82" i="1593"/>
  <c r="O83" i="1593"/>
  <c r="AA83" i="1593"/>
  <c r="AM83" i="1593"/>
  <c r="AY83" i="1593"/>
  <c r="BK83" i="1593"/>
  <c r="BW83" i="1593"/>
  <c r="CI83" i="1593"/>
  <c r="CU83" i="1593"/>
  <c r="DG83" i="1593"/>
  <c r="M84" i="1593"/>
  <c r="Y84" i="1593"/>
  <c r="AK84" i="1593"/>
  <c r="AW84" i="1593"/>
  <c r="BI84" i="1593"/>
  <c r="BU84" i="1593"/>
  <c r="CG84" i="1593"/>
  <c r="CS84" i="1593"/>
  <c r="DE84" i="1593"/>
  <c r="K85" i="1593"/>
  <c r="W85" i="1593"/>
  <c r="AI85" i="1593"/>
  <c r="AU85" i="1593"/>
  <c r="BG85" i="1593"/>
  <c r="BS85" i="1593"/>
  <c r="CE85" i="1593"/>
  <c r="CQ85" i="1593"/>
  <c r="DC85" i="1593"/>
  <c r="I86" i="1593"/>
  <c r="U86" i="1593"/>
  <c r="AG86" i="1593"/>
  <c r="AS86" i="1593"/>
  <c r="BE86" i="1593"/>
  <c r="BQ86" i="1593"/>
  <c r="CC86" i="1593"/>
  <c r="CO86" i="1593"/>
  <c r="DA86" i="1593"/>
  <c r="G87" i="1593"/>
  <c r="S87" i="1593"/>
  <c r="AE87" i="1593"/>
  <c r="AQ87" i="1593"/>
  <c r="BC87" i="1593"/>
  <c r="BO87" i="1593"/>
  <c r="CA87" i="1593"/>
  <c r="CM87" i="1593"/>
  <c r="CY87" i="1593"/>
  <c r="DK87" i="1593"/>
  <c r="Q88" i="1593"/>
  <c r="AC88" i="1593"/>
  <c r="AO88" i="1593"/>
  <c r="BA88" i="1593"/>
  <c r="BM88" i="1593"/>
  <c r="BY88" i="1593"/>
  <c r="CK88" i="1593"/>
  <c r="CW88" i="1593"/>
  <c r="DI88" i="1593"/>
  <c r="O89" i="1593"/>
  <c r="AA89" i="1593"/>
  <c r="AM89" i="1593"/>
  <c r="AY89" i="1593"/>
  <c r="BK89" i="1593"/>
  <c r="BW89" i="1593"/>
  <c r="CI89" i="1593"/>
  <c r="CU89" i="1593"/>
  <c r="DC49" i="1593"/>
  <c r="Z57" i="1593"/>
  <c r="CM60" i="1593"/>
  <c r="DB63" i="1593"/>
  <c r="W66" i="1593"/>
  <c r="CT67" i="1593"/>
  <c r="V69" i="1593"/>
  <c r="BD70" i="1593"/>
  <c r="CL71" i="1593"/>
  <c r="N73" i="1593"/>
  <c r="AU74" i="1593"/>
  <c r="BA75" i="1593"/>
  <c r="AQ76" i="1593"/>
  <c r="I77" i="1593"/>
  <c r="BX77" i="1593"/>
  <c r="W78" i="1593"/>
  <c r="BY78" i="1593"/>
  <c r="P79" i="1593"/>
  <c r="BL79" i="1593"/>
  <c r="DH79" i="1593"/>
  <c r="AF80" i="1593"/>
  <c r="AZ80" i="1593"/>
  <c r="BQ80" i="1593"/>
  <c r="CD80" i="1593"/>
  <c r="CP80" i="1593"/>
  <c r="DB80" i="1593"/>
  <c r="H81" i="1593"/>
  <c r="T81" i="1593"/>
  <c r="AF81" i="1593"/>
  <c r="AR81" i="1593"/>
  <c r="BD81" i="1593"/>
  <c r="BP81" i="1593"/>
  <c r="CB81" i="1593"/>
  <c r="CN81" i="1593"/>
  <c r="CZ81" i="1593"/>
  <c r="DL81" i="1593"/>
  <c r="R82" i="1593"/>
  <c r="AD82" i="1593"/>
  <c r="AP82" i="1593"/>
  <c r="BB82" i="1593"/>
  <c r="BN82" i="1593"/>
  <c r="BZ82" i="1593"/>
  <c r="CL82" i="1593"/>
  <c r="CX82" i="1593"/>
  <c r="DJ82" i="1593"/>
  <c r="P83" i="1593"/>
  <c r="AB83" i="1593"/>
  <c r="AN83" i="1593"/>
  <c r="AZ83" i="1593"/>
  <c r="BL83" i="1593"/>
  <c r="BX83" i="1593"/>
  <c r="CJ83" i="1593"/>
  <c r="CV83" i="1593"/>
  <c r="DH83" i="1593"/>
  <c r="N84" i="1593"/>
  <c r="Z84" i="1593"/>
  <c r="AL84" i="1593"/>
  <c r="AX84" i="1593"/>
  <c r="BJ84" i="1593"/>
  <c r="BV84" i="1593"/>
  <c r="CH84" i="1593"/>
  <c r="CT84" i="1593"/>
  <c r="DF84" i="1593"/>
  <c r="L85" i="1593"/>
  <c r="X85" i="1593"/>
  <c r="AJ85" i="1593"/>
  <c r="AV85" i="1593"/>
  <c r="BH85" i="1593"/>
  <c r="BT85" i="1593"/>
  <c r="CF85" i="1593"/>
  <c r="CR85" i="1593"/>
  <c r="DD85" i="1593"/>
  <c r="J86" i="1593"/>
  <c r="V86" i="1593"/>
  <c r="AH86" i="1593"/>
  <c r="AT86" i="1593"/>
  <c r="BF86" i="1593"/>
  <c r="BR86" i="1593"/>
  <c r="CD86" i="1593"/>
  <c r="CP86" i="1593"/>
  <c r="DB86" i="1593"/>
  <c r="H87" i="1593"/>
  <c r="T87" i="1593"/>
  <c r="AF87" i="1593"/>
  <c r="AR87" i="1593"/>
  <c r="BD87" i="1593"/>
  <c r="BP87" i="1593"/>
  <c r="CB87" i="1593"/>
  <c r="CN87" i="1593"/>
  <c r="CZ87" i="1593"/>
  <c r="DL87" i="1593"/>
  <c r="R88" i="1593"/>
  <c r="AD88" i="1593"/>
  <c r="AP88" i="1593"/>
  <c r="BB88" i="1593"/>
  <c r="BN88" i="1593"/>
  <c r="BZ88" i="1593"/>
  <c r="CL88" i="1593"/>
  <c r="CX88" i="1593"/>
  <c r="DJ88" i="1593"/>
  <c r="P89" i="1593"/>
  <c r="AB89" i="1593"/>
  <c r="AN89" i="1593"/>
  <c r="AZ89" i="1593"/>
  <c r="BL89" i="1593"/>
  <c r="BX89" i="1593"/>
  <c r="CJ89" i="1593"/>
  <c r="CV89" i="1593"/>
  <c r="DH89" i="1593"/>
  <c r="N90" i="1593"/>
  <c r="CC50" i="1593"/>
  <c r="BI57" i="1593"/>
  <c r="DL60" i="1593"/>
  <c r="O64" i="1593"/>
  <c r="AQ66" i="1593"/>
  <c r="DE67" i="1593"/>
  <c r="AG69" i="1593"/>
  <c r="BO70" i="1593"/>
  <c r="CW71" i="1593"/>
  <c r="Y73" i="1593"/>
  <c r="BC74" i="1593"/>
  <c r="BF75" i="1593"/>
  <c r="AU76" i="1593"/>
  <c r="N77" i="1593"/>
  <c r="CA77" i="1593"/>
  <c r="AA78" i="1593"/>
  <c r="CC78" i="1593"/>
  <c r="S79" i="1593"/>
  <c r="BO79" i="1593"/>
  <c r="DK79" i="1593"/>
  <c r="AG80" i="1593"/>
  <c r="BA80" i="1593"/>
  <c r="BR80" i="1593"/>
  <c r="CE80" i="1593"/>
  <c r="CQ80" i="1593"/>
  <c r="DC80" i="1593"/>
  <c r="I81" i="1593"/>
  <c r="U81" i="1593"/>
  <c r="AG81" i="1593"/>
  <c r="AS81" i="1593"/>
  <c r="BE81" i="1593"/>
  <c r="BQ81" i="1593"/>
  <c r="CC81" i="1593"/>
  <c r="CO81" i="1593"/>
  <c r="DA81" i="1593"/>
  <c r="G82" i="1593"/>
  <c r="S82" i="1593"/>
  <c r="AE82" i="1593"/>
  <c r="AQ82" i="1593"/>
  <c r="BC82" i="1593"/>
  <c r="BO82" i="1593"/>
  <c r="CA82" i="1593"/>
  <c r="CM82" i="1593"/>
  <c r="CY82" i="1593"/>
  <c r="DK82" i="1593"/>
  <c r="Q83" i="1593"/>
  <c r="AC83" i="1593"/>
  <c r="AO83" i="1593"/>
  <c r="BA83" i="1593"/>
  <c r="BM83" i="1593"/>
  <c r="BY83" i="1593"/>
  <c r="CK83" i="1593"/>
  <c r="CW83" i="1593"/>
  <c r="DI83" i="1593"/>
  <c r="O84" i="1593"/>
  <c r="AA84" i="1593"/>
  <c r="AM84" i="1593"/>
  <c r="AY84" i="1593"/>
  <c r="BK84" i="1593"/>
  <c r="BW84" i="1593"/>
  <c r="CI84" i="1593"/>
  <c r="CU84" i="1593"/>
  <c r="DG84" i="1593"/>
  <c r="M85" i="1593"/>
  <c r="Y85" i="1593"/>
  <c r="AK85" i="1593"/>
  <c r="AW85" i="1593"/>
  <c r="BI85" i="1593"/>
  <c r="BU85" i="1593"/>
  <c r="CG85" i="1593"/>
  <c r="CS85" i="1593"/>
  <c r="DE85" i="1593"/>
  <c r="K86" i="1593"/>
  <c r="W86" i="1593"/>
  <c r="AI86" i="1593"/>
  <c r="AU86" i="1593"/>
  <c r="BG86" i="1593"/>
  <c r="BS86" i="1593"/>
  <c r="CE86" i="1593"/>
  <c r="CQ86" i="1593"/>
  <c r="DC86" i="1593"/>
  <c r="I87" i="1593"/>
  <c r="U87" i="1593"/>
  <c r="AG87" i="1593"/>
  <c r="AS87" i="1593"/>
  <c r="BE87" i="1593"/>
  <c r="BQ87" i="1593"/>
  <c r="CC87" i="1593"/>
  <c r="CO87" i="1593"/>
  <c r="DA87" i="1593"/>
  <c r="G88" i="1593"/>
  <c r="S88" i="1593"/>
  <c r="AE88" i="1593"/>
  <c r="AQ88" i="1593"/>
  <c r="BC88" i="1593"/>
  <c r="BO88" i="1593"/>
  <c r="CA88" i="1593"/>
  <c r="CM88" i="1593"/>
  <c r="CY88" i="1593"/>
  <c r="DK88" i="1593"/>
  <c r="Q89" i="1593"/>
  <c r="AC89" i="1593"/>
  <c r="AO89" i="1593"/>
  <c r="BA89" i="1593"/>
  <c r="BM89" i="1593"/>
  <c r="BY89" i="1593"/>
  <c r="CK89" i="1593"/>
  <c r="CW89" i="1593"/>
  <c r="DI89" i="1593"/>
  <c r="O90" i="1593"/>
  <c r="AA90" i="1593"/>
  <c r="AM90" i="1593"/>
  <c r="CX32" i="1593"/>
  <c r="H52" i="1593"/>
  <c r="L58" i="1593"/>
  <c r="BC61" i="1593"/>
  <c r="AY64" i="1593"/>
  <c r="BU66" i="1593"/>
  <c r="T68" i="1593"/>
  <c r="BB69" i="1593"/>
  <c r="CJ70" i="1593"/>
  <c r="L72" i="1593"/>
  <c r="AT73" i="1593"/>
  <c r="BS74" i="1593"/>
  <c r="BY75" i="1593"/>
  <c r="BG76" i="1593"/>
  <c r="Y77" i="1593"/>
  <c r="CJ77" i="1593"/>
  <c r="AI78" i="1593"/>
  <c r="CJ78" i="1593"/>
  <c r="Z79" i="1593"/>
  <c r="BV79" i="1593"/>
  <c r="H80" i="1593"/>
  <c r="AI80" i="1593"/>
  <c r="BC80" i="1593"/>
  <c r="BS80" i="1593"/>
  <c r="CF80" i="1593"/>
  <c r="CR80" i="1593"/>
  <c r="DD80" i="1593"/>
  <c r="J81" i="1593"/>
  <c r="V81" i="1593"/>
  <c r="AH81" i="1593"/>
  <c r="AT81" i="1593"/>
  <c r="BF81" i="1593"/>
  <c r="BR81" i="1593"/>
  <c r="CD81" i="1593"/>
  <c r="CP81" i="1593"/>
  <c r="DB81" i="1593"/>
  <c r="H82" i="1593"/>
  <c r="T82" i="1593"/>
  <c r="AF82" i="1593"/>
  <c r="AR82" i="1593"/>
  <c r="BD82" i="1593"/>
  <c r="BP82" i="1593"/>
  <c r="CB82" i="1593"/>
  <c r="CN82" i="1593"/>
  <c r="CZ82" i="1593"/>
  <c r="DL82" i="1593"/>
  <c r="R83" i="1593"/>
  <c r="AD83" i="1593"/>
  <c r="AP83" i="1593"/>
  <c r="BB83" i="1593"/>
  <c r="BN83" i="1593"/>
  <c r="BZ83" i="1593"/>
  <c r="CL83" i="1593"/>
  <c r="CX83" i="1593"/>
  <c r="DJ83" i="1593"/>
  <c r="P84" i="1593"/>
  <c r="AB84" i="1593"/>
  <c r="AN84" i="1593"/>
  <c r="AZ84" i="1593"/>
  <c r="BL84" i="1593"/>
  <c r="BX84" i="1593"/>
  <c r="CJ84" i="1593"/>
  <c r="CV84" i="1593"/>
  <c r="DH84" i="1593"/>
  <c r="N85" i="1593"/>
  <c r="Z85" i="1593"/>
  <c r="AL85" i="1593"/>
  <c r="AX85" i="1593"/>
  <c r="BJ85" i="1593"/>
  <c r="BV85" i="1593"/>
  <c r="CH85" i="1593"/>
  <c r="CT85" i="1593"/>
  <c r="DF85" i="1593"/>
  <c r="L86" i="1593"/>
  <c r="X86" i="1593"/>
  <c r="AJ86" i="1593"/>
  <c r="AV86" i="1593"/>
  <c r="BH86" i="1593"/>
  <c r="BT86" i="1593"/>
  <c r="CF86" i="1593"/>
  <c r="CR86" i="1593"/>
  <c r="DD86" i="1593"/>
  <c r="J87" i="1593"/>
  <c r="V87" i="1593"/>
  <c r="AH87" i="1593"/>
  <c r="AT87" i="1593"/>
  <c r="BF87" i="1593"/>
  <c r="BR87" i="1593"/>
  <c r="CD87" i="1593"/>
  <c r="CP87" i="1593"/>
  <c r="DB87" i="1593"/>
  <c r="H88" i="1593"/>
  <c r="T88" i="1593"/>
  <c r="AF88" i="1593"/>
  <c r="AR88" i="1593"/>
  <c r="BD88" i="1593"/>
  <c r="BP88" i="1593"/>
  <c r="CB88" i="1593"/>
  <c r="CN88" i="1593"/>
  <c r="CZ88" i="1593"/>
  <c r="DL88" i="1593"/>
  <c r="R89" i="1593"/>
  <c r="AD89" i="1593"/>
  <c r="AP89" i="1593"/>
  <c r="BB89" i="1593"/>
  <c r="BN89" i="1593"/>
  <c r="BZ89" i="1593"/>
  <c r="CL89" i="1593"/>
  <c r="CX89" i="1593"/>
  <c r="DJ89" i="1593"/>
  <c r="P90" i="1593"/>
  <c r="AB90" i="1593"/>
  <c r="AN90" i="1593"/>
  <c r="AZ90" i="1593"/>
  <c r="BL90" i="1593"/>
  <c r="BX90" i="1593"/>
  <c r="CJ90" i="1593"/>
  <c r="CV90" i="1593"/>
  <c r="DH90" i="1593"/>
  <c r="AQ38" i="1593"/>
  <c r="AH52" i="1593"/>
  <c r="X58" i="1593"/>
  <c r="BN61" i="1593"/>
  <c r="BG64" i="1593"/>
  <c r="CA66" i="1593"/>
  <c r="X68" i="1593"/>
  <c r="BF69" i="1593"/>
  <c r="CN70" i="1593"/>
  <c r="P72" i="1593"/>
  <c r="AX73" i="1593"/>
  <c r="BU74" i="1593"/>
  <c r="CC75" i="1593"/>
  <c r="BK76" i="1593"/>
  <c r="AB77" i="1593"/>
  <c r="CL77" i="1593"/>
  <c r="AL78" i="1593"/>
  <c r="CL78" i="1593"/>
  <c r="AB79" i="1593"/>
  <c r="BX79" i="1593"/>
  <c r="L80" i="1593"/>
  <c r="AJ80" i="1593"/>
  <c r="BD80" i="1593"/>
  <c r="BT80" i="1593"/>
  <c r="CG80" i="1593"/>
  <c r="CS80" i="1593"/>
  <c r="DE80" i="1593"/>
  <c r="K81" i="1593"/>
  <c r="W81" i="1593"/>
  <c r="AI81" i="1593"/>
  <c r="AU81" i="1593"/>
  <c r="BG81" i="1593"/>
  <c r="BS81" i="1593"/>
  <c r="CE81" i="1593"/>
  <c r="CQ81" i="1593"/>
  <c r="DC81" i="1593"/>
  <c r="I82" i="1593"/>
  <c r="U82" i="1593"/>
  <c r="AG82" i="1593"/>
  <c r="AS82" i="1593"/>
  <c r="BE82" i="1593"/>
  <c r="BQ82" i="1593"/>
  <c r="CC82" i="1593"/>
  <c r="CO82" i="1593"/>
  <c r="DA82" i="1593"/>
  <c r="G83" i="1593"/>
  <c r="S83" i="1593"/>
  <c r="AE83" i="1593"/>
  <c r="AQ83" i="1593"/>
  <c r="BC83" i="1593"/>
  <c r="BO83" i="1593"/>
  <c r="CA83" i="1593"/>
  <c r="CM83" i="1593"/>
  <c r="CY83" i="1593"/>
  <c r="DK83" i="1593"/>
  <c r="Q84" i="1593"/>
  <c r="AC84" i="1593"/>
  <c r="AO84" i="1593"/>
  <c r="BA84" i="1593"/>
  <c r="BM84" i="1593"/>
  <c r="BY84" i="1593"/>
  <c r="CK84" i="1593"/>
  <c r="CW84" i="1593"/>
  <c r="DI84" i="1593"/>
  <c r="O85" i="1593"/>
  <c r="AA85" i="1593"/>
  <c r="AM85" i="1593"/>
  <c r="AY85" i="1593"/>
  <c r="BK85" i="1593"/>
  <c r="BW85" i="1593"/>
  <c r="CI85" i="1593"/>
  <c r="CU85" i="1593"/>
  <c r="DG85" i="1593"/>
  <c r="M86" i="1593"/>
  <c r="Y86" i="1593"/>
  <c r="AK86" i="1593"/>
  <c r="AW86" i="1593"/>
  <c r="BI86" i="1593"/>
  <c r="BU86" i="1593"/>
  <c r="CG86" i="1593"/>
  <c r="CS86" i="1593"/>
  <c r="DE86" i="1593"/>
  <c r="K87" i="1593"/>
  <c r="W87" i="1593"/>
  <c r="AI87" i="1593"/>
  <c r="AU87" i="1593"/>
  <c r="BG87" i="1593"/>
  <c r="BS87" i="1593"/>
  <c r="CE87" i="1593"/>
  <c r="CQ87" i="1593"/>
  <c r="DC87" i="1593"/>
  <c r="I88" i="1593"/>
  <c r="U88" i="1593"/>
  <c r="AG88" i="1593"/>
  <c r="AS88" i="1593"/>
  <c r="BE88" i="1593"/>
  <c r="BQ88" i="1593"/>
  <c r="CC88" i="1593"/>
  <c r="CO88" i="1593"/>
  <c r="DA88" i="1593"/>
  <c r="G89" i="1593"/>
  <c r="S89" i="1593"/>
  <c r="AE89" i="1593"/>
  <c r="AQ89" i="1593"/>
  <c r="BC89" i="1593"/>
  <c r="BO89" i="1593"/>
  <c r="CA89" i="1593"/>
  <c r="CM89" i="1593"/>
  <c r="CY89" i="1593"/>
  <c r="DK89" i="1593"/>
  <c r="Q90" i="1593"/>
  <c r="AC90" i="1593"/>
  <c r="DI40" i="1593"/>
  <c r="H53" i="1593"/>
  <c r="BG58" i="1593"/>
  <c r="CM61" i="1593"/>
  <c r="CA64" i="1593"/>
  <c r="CO66" i="1593"/>
  <c r="AI68" i="1593"/>
  <c r="BQ69" i="1593"/>
  <c r="CY70" i="1593"/>
  <c r="AA72" i="1593"/>
  <c r="BI73" i="1593"/>
  <c r="CE74" i="1593"/>
  <c r="CK75" i="1593"/>
  <c r="BP76" i="1593"/>
  <c r="AE77" i="1593"/>
  <c r="CP77" i="1593"/>
  <c r="AO78" i="1593"/>
  <c r="CO78" i="1593"/>
  <c r="AE79" i="1593"/>
  <c r="CA79" i="1593"/>
  <c r="N80" i="1593"/>
  <c r="AL80" i="1593"/>
  <c r="BE80" i="1593"/>
  <c r="BV80" i="1593"/>
  <c r="CH80" i="1593"/>
  <c r="CT80" i="1593"/>
  <c r="DF80" i="1593"/>
  <c r="L81" i="1593"/>
  <c r="X81" i="1593"/>
  <c r="AJ81" i="1593"/>
  <c r="AV81" i="1593"/>
  <c r="BH81" i="1593"/>
  <c r="BT81" i="1593"/>
  <c r="CF81" i="1593"/>
  <c r="CR81" i="1593"/>
  <c r="DD81" i="1593"/>
  <c r="J82" i="1593"/>
  <c r="V82" i="1593"/>
  <c r="AH82" i="1593"/>
  <c r="AT82" i="1593"/>
  <c r="BF82" i="1593"/>
  <c r="BR82" i="1593"/>
  <c r="CD82" i="1593"/>
  <c r="CP82" i="1593"/>
  <c r="DB82" i="1593"/>
  <c r="H83" i="1593"/>
  <c r="T83" i="1593"/>
  <c r="AF83" i="1593"/>
  <c r="AR83" i="1593"/>
  <c r="BD83" i="1593"/>
  <c r="BP83" i="1593"/>
  <c r="CB83" i="1593"/>
  <c r="CN83" i="1593"/>
  <c r="CZ83" i="1593"/>
  <c r="DL83" i="1593"/>
  <c r="R84" i="1593"/>
  <c r="AD84" i="1593"/>
  <c r="AP84" i="1593"/>
  <c r="BB84" i="1593"/>
  <c r="BN84" i="1593"/>
  <c r="BZ84" i="1593"/>
  <c r="CL84" i="1593"/>
  <c r="CX84" i="1593"/>
  <c r="DJ84" i="1593"/>
  <c r="P85" i="1593"/>
  <c r="AB85" i="1593"/>
  <c r="AN85" i="1593"/>
  <c r="AZ85" i="1593"/>
  <c r="BL85" i="1593"/>
  <c r="BX85" i="1593"/>
  <c r="CJ85" i="1593"/>
  <c r="CV85" i="1593"/>
  <c r="DH85" i="1593"/>
  <c r="N86" i="1593"/>
  <c r="Z86" i="1593"/>
  <c r="AL86" i="1593"/>
  <c r="AX86" i="1593"/>
  <c r="BJ86" i="1593"/>
  <c r="BV86" i="1593"/>
  <c r="CH86" i="1593"/>
  <c r="CT86" i="1593"/>
  <c r="DF86" i="1593"/>
  <c r="L87" i="1593"/>
  <c r="X87" i="1593"/>
  <c r="AJ87" i="1593"/>
  <c r="AV87" i="1593"/>
  <c r="BH87" i="1593"/>
  <c r="BT87" i="1593"/>
  <c r="CF87" i="1593"/>
  <c r="CR87" i="1593"/>
  <c r="DD87" i="1593"/>
  <c r="J88" i="1593"/>
  <c r="V88" i="1593"/>
  <c r="AH88" i="1593"/>
  <c r="AT88" i="1593"/>
  <c r="BF88" i="1593"/>
  <c r="BR88" i="1593"/>
  <c r="CD88" i="1593"/>
  <c r="CP88" i="1593"/>
  <c r="DB88" i="1593"/>
  <c r="H89" i="1593"/>
  <c r="T89" i="1593"/>
  <c r="AF89" i="1593"/>
  <c r="AR89" i="1593"/>
  <c r="BD89" i="1593"/>
  <c r="BP89" i="1593"/>
  <c r="CB89" i="1593"/>
  <c r="CN89" i="1593"/>
  <c r="CZ89" i="1593"/>
  <c r="DL89" i="1593"/>
  <c r="R90" i="1593"/>
  <c r="AD90" i="1593"/>
  <c r="DH43" i="1593"/>
  <c r="AS54" i="1593"/>
  <c r="J59" i="1593"/>
  <c r="AJ62" i="1593"/>
  <c r="DK64" i="1593"/>
  <c r="K67" i="1593"/>
  <c r="BD68" i="1593"/>
  <c r="CL69" i="1593"/>
  <c r="N71" i="1593"/>
  <c r="AV72" i="1593"/>
  <c r="CD73" i="1593"/>
  <c r="CS74" i="1593"/>
  <c r="CX75" i="1593"/>
  <c r="CB76" i="1593"/>
  <c r="AO77" i="1593"/>
  <c r="CX77" i="1593"/>
  <c r="AW78" i="1593"/>
  <c r="CV78" i="1593"/>
  <c r="AL79" i="1593"/>
  <c r="CH79" i="1593"/>
  <c r="Q80" i="1593"/>
  <c r="AN80" i="1593"/>
  <c r="BG80" i="1593"/>
  <c r="BW80" i="1593"/>
  <c r="CI80" i="1593"/>
  <c r="CU80" i="1593"/>
  <c r="DG80" i="1593"/>
  <c r="M81" i="1593"/>
  <c r="Y81" i="1593"/>
  <c r="AK81" i="1593"/>
  <c r="AW81" i="1593"/>
  <c r="BI81" i="1593"/>
  <c r="BU81" i="1593"/>
  <c r="CG81" i="1593"/>
  <c r="CS81" i="1593"/>
  <c r="DE81" i="1593"/>
  <c r="K82" i="1593"/>
  <c r="W82" i="1593"/>
  <c r="AI82" i="1593"/>
  <c r="AU82" i="1593"/>
  <c r="BG82" i="1593"/>
  <c r="BS82" i="1593"/>
  <c r="CE82" i="1593"/>
  <c r="CQ82" i="1593"/>
  <c r="DC82" i="1593"/>
  <c r="I83" i="1593"/>
  <c r="U83" i="1593"/>
  <c r="AG83" i="1593"/>
  <c r="AS83" i="1593"/>
  <c r="BE83" i="1593"/>
  <c r="BQ83" i="1593"/>
  <c r="CC83" i="1593"/>
  <c r="CO83" i="1593"/>
  <c r="DA83" i="1593"/>
  <c r="G84" i="1593"/>
  <c r="S84" i="1593"/>
  <c r="AE84" i="1593"/>
  <c r="AQ84" i="1593"/>
  <c r="BC84" i="1593"/>
  <c r="BO84" i="1593"/>
  <c r="CA84" i="1593"/>
  <c r="CM84" i="1593"/>
  <c r="CY84" i="1593"/>
  <c r="DK84" i="1593"/>
  <c r="Q85" i="1593"/>
  <c r="AC85" i="1593"/>
  <c r="AO85" i="1593"/>
  <c r="BA85" i="1593"/>
  <c r="BM85" i="1593"/>
  <c r="BY85" i="1593"/>
  <c r="CK85" i="1593"/>
  <c r="CW85" i="1593"/>
  <c r="DI85" i="1593"/>
  <c r="O86" i="1593"/>
  <c r="AA86" i="1593"/>
  <c r="AM86" i="1593"/>
  <c r="AY86" i="1593"/>
  <c r="BK86" i="1593"/>
  <c r="BW86" i="1593"/>
  <c r="CI86" i="1593"/>
  <c r="CU86" i="1593"/>
  <c r="DG86" i="1593"/>
  <c r="M87" i="1593"/>
  <c r="Y87" i="1593"/>
  <c r="AK87" i="1593"/>
  <c r="AW87" i="1593"/>
  <c r="BI87" i="1593"/>
  <c r="BU87" i="1593"/>
  <c r="CG87" i="1593"/>
  <c r="CS87" i="1593"/>
  <c r="DE87" i="1593"/>
  <c r="K88" i="1593"/>
  <c r="W88" i="1593"/>
  <c r="AI88" i="1593"/>
  <c r="AU88" i="1593"/>
  <c r="BG88" i="1593"/>
  <c r="BS88" i="1593"/>
  <c r="CE88" i="1593"/>
  <c r="CQ88" i="1593"/>
  <c r="DC88" i="1593"/>
  <c r="I89" i="1593"/>
  <c r="U89" i="1593"/>
  <c r="AG89" i="1593"/>
  <c r="AS89" i="1593"/>
  <c r="BE89" i="1593"/>
  <c r="BQ89" i="1593"/>
  <c r="CC89" i="1593"/>
  <c r="CO89" i="1593"/>
  <c r="DA89" i="1593"/>
  <c r="G90" i="1593"/>
  <c r="S90" i="1593"/>
  <c r="BI44" i="1593"/>
  <c r="BX54" i="1593"/>
  <c r="V59" i="1593"/>
  <c r="AO62" i="1593"/>
  <c r="J65" i="1593"/>
  <c r="Q67" i="1593"/>
  <c r="BH68" i="1593"/>
  <c r="CP69" i="1593"/>
  <c r="R71" i="1593"/>
  <c r="AZ72" i="1593"/>
  <c r="CH73" i="1593"/>
  <c r="CZ74" i="1593"/>
  <c r="DB75" i="1593"/>
  <c r="CE76" i="1593"/>
  <c r="AQ77" i="1593"/>
  <c r="DA77" i="1593"/>
  <c r="AY78" i="1593"/>
  <c r="CX78" i="1593"/>
  <c r="AN79" i="1593"/>
  <c r="CJ79" i="1593"/>
  <c r="T80" i="1593"/>
  <c r="AO80" i="1593"/>
  <c r="BH80" i="1593"/>
  <c r="BX80" i="1593"/>
  <c r="CJ80" i="1593"/>
  <c r="CV80" i="1593"/>
  <c r="DH80" i="1593"/>
  <c r="N81" i="1593"/>
  <c r="Z81" i="1593"/>
  <c r="AL81" i="1593"/>
  <c r="AX81" i="1593"/>
  <c r="BJ81" i="1593"/>
  <c r="BV81" i="1593"/>
  <c r="CH81" i="1593"/>
  <c r="CT81" i="1593"/>
  <c r="DF81" i="1593"/>
  <c r="L82" i="1593"/>
  <c r="X82" i="1593"/>
  <c r="AJ82" i="1593"/>
  <c r="AV82" i="1593"/>
  <c r="BH82" i="1593"/>
  <c r="BT82" i="1593"/>
  <c r="CF82" i="1593"/>
  <c r="CR82" i="1593"/>
  <c r="DD82" i="1593"/>
  <c r="J83" i="1593"/>
  <c r="V83" i="1593"/>
  <c r="AH83" i="1593"/>
  <c r="AT83" i="1593"/>
  <c r="BF83" i="1593"/>
  <c r="BR83" i="1593"/>
  <c r="CD83" i="1593"/>
  <c r="CP83" i="1593"/>
  <c r="DB83" i="1593"/>
  <c r="H84" i="1593"/>
  <c r="T84" i="1593"/>
  <c r="AF84" i="1593"/>
  <c r="AR84" i="1593"/>
  <c r="BD84" i="1593"/>
  <c r="BP84" i="1593"/>
  <c r="CB84" i="1593"/>
  <c r="CN84" i="1593"/>
  <c r="CZ84" i="1593"/>
  <c r="DL84" i="1593"/>
  <c r="R85" i="1593"/>
  <c r="AD85" i="1593"/>
  <c r="AP85" i="1593"/>
  <c r="BB85" i="1593"/>
  <c r="BN85" i="1593"/>
  <c r="BZ85" i="1593"/>
  <c r="CL85" i="1593"/>
  <c r="BT45" i="1593"/>
  <c r="AN55" i="1593"/>
  <c r="BD59" i="1593"/>
  <c r="BT62" i="1593"/>
  <c r="AD65" i="1593"/>
  <c r="AE67" i="1593"/>
  <c r="BS68" i="1593"/>
  <c r="DA69" i="1593"/>
  <c r="AC71" i="1593"/>
  <c r="BK72" i="1593"/>
  <c r="CS73" i="1593"/>
  <c r="DE74" i="1593"/>
  <c r="DI75" i="1593"/>
  <c r="CJ76" i="1593"/>
  <c r="AV77" i="1593"/>
  <c r="DD77" i="1593"/>
  <c r="BC78" i="1593"/>
  <c r="DA78" i="1593"/>
  <c r="AQ79" i="1593"/>
  <c r="CM79" i="1593"/>
  <c r="U80" i="1593"/>
  <c r="AR80" i="1593"/>
  <c r="BJ80" i="1593"/>
  <c r="BY80" i="1593"/>
  <c r="CK80" i="1593"/>
  <c r="CW80" i="1593"/>
  <c r="DI80" i="1593"/>
  <c r="O81" i="1593"/>
  <c r="AA81" i="1593"/>
  <c r="AM81" i="1593"/>
  <c r="AY81" i="1593"/>
  <c r="BK81" i="1593"/>
  <c r="BW81" i="1593"/>
  <c r="CI81" i="1593"/>
  <c r="CU81" i="1593"/>
  <c r="DG81" i="1593"/>
  <c r="M82" i="1593"/>
  <c r="Y82" i="1593"/>
  <c r="AK82" i="1593"/>
  <c r="AW82" i="1593"/>
  <c r="BI82" i="1593"/>
  <c r="BU82" i="1593"/>
  <c r="CG82" i="1593"/>
  <c r="CS82" i="1593"/>
  <c r="DE82" i="1593"/>
  <c r="K83" i="1593"/>
  <c r="W83" i="1593"/>
  <c r="AI83" i="1593"/>
  <c r="AU83" i="1593"/>
  <c r="BG83" i="1593"/>
  <c r="BS83" i="1593"/>
  <c r="CE83" i="1593"/>
  <c r="CQ83" i="1593"/>
  <c r="DC83" i="1593"/>
  <c r="I84" i="1593"/>
  <c r="U84" i="1593"/>
  <c r="AG84" i="1593"/>
  <c r="AS84" i="1593"/>
  <c r="BE84" i="1593"/>
  <c r="BQ84" i="1593"/>
  <c r="CC84" i="1593"/>
  <c r="CO84" i="1593"/>
  <c r="DA84" i="1593"/>
  <c r="G85" i="1593"/>
  <c r="S85" i="1593"/>
  <c r="AE85" i="1593"/>
  <c r="AQ85" i="1593"/>
  <c r="BC85" i="1593"/>
  <c r="BO85" i="1593"/>
  <c r="CA85" i="1593"/>
  <c r="CM85" i="1593"/>
  <c r="CY85" i="1593"/>
  <c r="DK85" i="1593"/>
  <c r="Q86" i="1593"/>
  <c r="AC86" i="1593"/>
  <c r="AO86" i="1593"/>
  <c r="BA86" i="1593"/>
  <c r="BM86" i="1593"/>
  <c r="BY86" i="1593"/>
  <c r="CK86" i="1593"/>
  <c r="CW86" i="1593"/>
  <c r="DI86" i="1593"/>
  <c r="O87" i="1593"/>
  <c r="AA87" i="1593"/>
  <c r="AM87" i="1593"/>
  <c r="AY87" i="1593"/>
  <c r="BK87" i="1593"/>
  <c r="BW87" i="1593"/>
  <c r="CI87" i="1593"/>
  <c r="CU87" i="1593"/>
  <c r="DG87" i="1593"/>
  <c r="M88" i="1593"/>
  <c r="Y88" i="1593"/>
  <c r="AK88" i="1593"/>
  <c r="AW88" i="1593"/>
  <c r="BI88" i="1593"/>
  <c r="BU88" i="1593"/>
  <c r="CG88" i="1593"/>
  <c r="CS88" i="1593"/>
  <c r="DE88" i="1593"/>
  <c r="K89" i="1593"/>
  <c r="W89" i="1593"/>
  <c r="AI89" i="1593"/>
  <c r="AU89" i="1593"/>
  <c r="BG89" i="1593"/>
  <c r="BS89" i="1593"/>
  <c r="CE89" i="1593"/>
  <c r="CQ89" i="1593"/>
  <c r="DC89" i="1593"/>
  <c r="I90" i="1593"/>
  <c r="U90" i="1593"/>
  <c r="AG90" i="1593"/>
  <c r="BO47" i="1593"/>
  <c r="S56" i="1593"/>
  <c r="DL59" i="1593"/>
  <c r="V63" i="1593"/>
  <c r="BS65" i="1593"/>
  <c r="BI67" i="1593"/>
  <c r="CR68" i="1593"/>
  <c r="T70" i="1593"/>
  <c r="BB71" i="1593"/>
  <c r="CJ72" i="1593"/>
  <c r="L74" i="1593"/>
  <c r="V75" i="1593"/>
  <c r="T76" i="1593"/>
  <c r="CX76" i="1593"/>
  <c r="BH77" i="1593"/>
  <c r="I78" i="1593"/>
  <c r="BL78" i="1593"/>
  <c r="DJ78" i="1593"/>
  <c r="AZ79" i="1593"/>
  <c r="CV79" i="1593"/>
  <c r="X80" i="1593"/>
  <c r="AU80" i="1593"/>
  <c r="BM80" i="1593"/>
  <c r="CA80" i="1593"/>
  <c r="CM80" i="1593"/>
  <c r="CY80" i="1593"/>
  <c r="DK80" i="1593"/>
  <c r="Q81" i="1593"/>
  <c r="AC81" i="1593"/>
  <c r="AO81" i="1593"/>
  <c r="BA81" i="1593"/>
  <c r="BM81" i="1593"/>
  <c r="BY81" i="1593"/>
  <c r="CK81" i="1593"/>
  <c r="CW81" i="1593"/>
  <c r="DI81" i="1593"/>
  <c r="O82" i="1593"/>
  <c r="AA82" i="1593"/>
  <c r="AM82" i="1593"/>
  <c r="AY82" i="1593"/>
  <c r="BK82" i="1593"/>
  <c r="BW82" i="1593"/>
  <c r="CI82" i="1593"/>
  <c r="CU82" i="1593"/>
  <c r="DG82" i="1593"/>
  <c r="M83" i="1593"/>
  <c r="Y83" i="1593"/>
  <c r="AK83" i="1593"/>
  <c r="AW83" i="1593"/>
  <c r="BI83" i="1593"/>
  <c r="BU83" i="1593"/>
  <c r="CG83" i="1593"/>
  <c r="CS83" i="1593"/>
  <c r="DE83" i="1593"/>
  <c r="K84" i="1593"/>
  <c r="W84" i="1593"/>
  <c r="AI84" i="1593"/>
  <c r="AU84" i="1593"/>
  <c r="BG84" i="1593"/>
  <c r="BS84" i="1593"/>
  <c r="CE84" i="1593"/>
  <c r="CQ84" i="1593"/>
  <c r="DC84" i="1593"/>
  <c r="I85" i="1593"/>
  <c r="U85" i="1593"/>
  <c r="AG85" i="1593"/>
  <c r="AS85" i="1593"/>
  <c r="BE85" i="1593"/>
  <c r="BQ85" i="1593"/>
  <c r="CC85" i="1593"/>
  <c r="CO85" i="1593"/>
  <c r="DA85" i="1593"/>
  <c r="G86" i="1593"/>
  <c r="S86" i="1593"/>
  <c r="AE86" i="1593"/>
  <c r="AQ86" i="1593"/>
  <c r="BC86" i="1593"/>
  <c r="BO86" i="1593"/>
  <c r="CA86" i="1593"/>
  <c r="CM86" i="1593"/>
  <c r="CY86" i="1593"/>
  <c r="DK86" i="1593"/>
  <c r="Q87" i="1593"/>
  <c r="AC87" i="1593"/>
  <c r="AO87" i="1593"/>
  <c r="AX71" i="1593"/>
  <c r="W80" i="1593"/>
  <c r="BX81" i="1593"/>
  <c r="DF82" i="1593"/>
  <c r="AH84" i="1593"/>
  <c r="BP85" i="1593"/>
  <c r="AP86" i="1593"/>
  <c r="DJ86" i="1593"/>
  <c r="BM87" i="1593"/>
  <c r="DI87" i="1593"/>
  <c r="AY88" i="1593"/>
  <c r="CU88" i="1593"/>
  <c r="AK89" i="1593"/>
  <c r="CG89" i="1593"/>
  <c r="M90" i="1593"/>
  <c r="AK90" i="1593"/>
  <c r="AY90" i="1593"/>
  <c r="BM90" i="1593"/>
  <c r="BZ90" i="1593"/>
  <c r="CM90" i="1593"/>
  <c r="CZ90" i="1593"/>
  <c r="G91" i="1593"/>
  <c r="S91" i="1593"/>
  <c r="AE91" i="1593"/>
  <c r="AQ91" i="1593"/>
  <c r="BC91" i="1593"/>
  <c r="BO91" i="1593"/>
  <c r="CA91" i="1593"/>
  <c r="CM91" i="1593"/>
  <c r="CY91" i="1593"/>
  <c r="DK91" i="1593"/>
  <c r="Q92" i="1593"/>
  <c r="AC92" i="1593"/>
  <c r="AO92" i="1593"/>
  <c r="BA92" i="1593"/>
  <c r="BM92" i="1593"/>
  <c r="BY92" i="1593"/>
  <c r="CK92" i="1593"/>
  <c r="CW92" i="1593"/>
  <c r="DI92" i="1593"/>
  <c r="O93" i="1593"/>
  <c r="AA93" i="1593"/>
  <c r="AM93" i="1593"/>
  <c r="AY93" i="1593"/>
  <c r="BK93" i="1593"/>
  <c r="BW93" i="1593"/>
  <c r="CI93" i="1593"/>
  <c r="CU93" i="1593"/>
  <c r="DG93" i="1593"/>
  <c r="M94" i="1593"/>
  <c r="Y94" i="1593"/>
  <c r="AK94" i="1593"/>
  <c r="AW94" i="1593"/>
  <c r="BI94" i="1593"/>
  <c r="BU94" i="1593"/>
  <c r="CG94" i="1593"/>
  <c r="CS94" i="1593"/>
  <c r="DE94" i="1593"/>
  <c r="K95" i="1593"/>
  <c r="W95" i="1593"/>
  <c r="AI95" i="1593"/>
  <c r="AU95" i="1593"/>
  <c r="BG95" i="1593"/>
  <c r="BS95" i="1593"/>
  <c r="CE95" i="1593"/>
  <c r="CQ95" i="1593"/>
  <c r="DC95" i="1593"/>
  <c r="I96" i="1593"/>
  <c r="U96" i="1593"/>
  <c r="AG96" i="1593"/>
  <c r="AS96" i="1593"/>
  <c r="BE96" i="1593"/>
  <c r="BQ96" i="1593"/>
  <c r="CC96" i="1593"/>
  <c r="CO96" i="1593"/>
  <c r="DA96" i="1593"/>
  <c r="G97" i="1593"/>
  <c r="S97" i="1593"/>
  <c r="AE97" i="1593"/>
  <c r="AQ97" i="1593"/>
  <c r="BC97" i="1593"/>
  <c r="BO97" i="1593"/>
  <c r="CA97" i="1593"/>
  <c r="CM97" i="1593"/>
  <c r="CY97" i="1593"/>
  <c r="DK97" i="1593"/>
  <c r="Q98" i="1593"/>
  <c r="AC98" i="1593"/>
  <c r="AO98" i="1593"/>
  <c r="BA98" i="1593"/>
  <c r="BM98" i="1593"/>
  <c r="BY98" i="1593"/>
  <c r="CK98" i="1593"/>
  <c r="CW98" i="1593"/>
  <c r="DI98" i="1593"/>
  <c r="O99" i="1593"/>
  <c r="AA99" i="1593"/>
  <c r="AM99" i="1593"/>
  <c r="AY99" i="1593"/>
  <c r="BK99" i="1593"/>
  <c r="BW99" i="1593"/>
  <c r="CI99" i="1593"/>
  <c r="CU99" i="1593"/>
  <c r="DG99" i="1593"/>
  <c r="M100" i="1593"/>
  <c r="Y100" i="1593"/>
  <c r="AK100" i="1593"/>
  <c r="AW100" i="1593"/>
  <c r="BI100" i="1593"/>
  <c r="BU100" i="1593"/>
  <c r="CG100" i="1593"/>
  <c r="CS100" i="1593"/>
  <c r="DE100" i="1593"/>
  <c r="K101" i="1593"/>
  <c r="W101" i="1593"/>
  <c r="AI101" i="1593"/>
  <c r="AU101" i="1593"/>
  <c r="BG101" i="1593"/>
  <c r="BS101" i="1593"/>
  <c r="CE101" i="1593"/>
  <c r="CQ101" i="1593"/>
  <c r="DC101" i="1593"/>
  <c r="I102" i="1593"/>
  <c r="U102" i="1593"/>
  <c r="AG102" i="1593"/>
  <c r="AS102" i="1593"/>
  <c r="BE102" i="1593"/>
  <c r="BQ102" i="1593"/>
  <c r="CC102" i="1593"/>
  <c r="CO102" i="1593"/>
  <c r="DA102" i="1593"/>
  <c r="G103" i="1593"/>
  <c r="S103" i="1593"/>
  <c r="AE103" i="1593"/>
  <c r="AQ103" i="1593"/>
  <c r="BC103" i="1593"/>
  <c r="BO103" i="1593"/>
  <c r="CA103" i="1593"/>
  <c r="CM103" i="1593"/>
  <c r="CY103" i="1593"/>
  <c r="DK103" i="1593"/>
  <c r="Q104" i="1593"/>
  <c r="AC104" i="1593"/>
  <c r="AO104" i="1593"/>
  <c r="BA104" i="1593"/>
  <c r="BM104" i="1593"/>
  <c r="BY104" i="1593"/>
  <c r="CK104" i="1593"/>
  <c r="CW104" i="1593"/>
  <c r="DI104" i="1593"/>
  <c r="O105" i="1593"/>
  <c r="AA105" i="1593"/>
  <c r="AM105" i="1593"/>
  <c r="AY105" i="1593"/>
  <c r="BK105" i="1593"/>
  <c r="BW105" i="1593"/>
  <c r="CI105" i="1593"/>
  <c r="CU105" i="1593"/>
  <c r="DG105" i="1593"/>
  <c r="M106" i="1593"/>
  <c r="Y106" i="1593"/>
  <c r="AK106" i="1593"/>
  <c r="AW106" i="1593"/>
  <c r="BI106" i="1593"/>
  <c r="BU106" i="1593"/>
  <c r="CG106" i="1593"/>
  <c r="CF72" i="1593"/>
  <c r="AS80" i="1593"/>
  <c r="CJ81" i="1593"/>
  <c r="L83" i="1593"/>
  <c r="AT84" i="1593"/>
  <c r="CB85" i="1593"/>
  <c r="AZ86" i="1593"/>
  <c r="N87" i="1593"/>
  <c r="BV87" i="1593"/>
  <c r="L88" i="1593"/>
  <c r="BH88" i="1593"/>
  <c r="DD88" i="1593"/>
  <c r="AT89" i="1593"/>
  <c r="CP89" i="1593"/>
  <c r="T90" i="1593"/>
  <c r="AL90" i="1593"/>
  <c r="BA90" i="1593"/>
  <c r="BN90" i="1593"/>
  <c r="CA90" i="1593"/>
  <c r="CN90" i="1593"/>
  <c r="DA90" i="1593"/>
  <c r="H91" i="1593"/>
  <c r="T91" i="1593"/>
  <c r="AF91" i="1593"/>
  <c r="AR91" i="1593"/>
  <c r="BD91" i="1593"/>
  <c r="BP91" i="1593"/>
  <c r="CB91" i="1593"/>
  <c r="CN91" i="1593"/>
  <c r="CZ91" i="1593"/>
  <c r="DL91" i="1593"/>
  <c r="R92" i="1593"/>
  <c r="AD92" i="1593"/>
  <c r="AP92" i="1593"/>
  <c r="BB92" i="1593"/>
  <c r="BN92" i="1593"/>
  <c r="BZ92" i="1593"/>
  <c r="CL92" i="1593"/>
  <c r="CX92" i="1593"/>
  <c r="DJ92" i="1593"/>
  <c r="P93" i="1593"/>
  <c r="AB93" i="1593"/>
  <c r="AN93" i="1593"/>
  <c r="AZ93" i="1593"/>
  <c r="BL93" i="1593"/>
  <c r="BX93" i="1593"/>
  <c r="CJ93" i="1593"/>
  <c r="CV93" i="1593"/>
  <c r="DH93" i="1593"/>
  <c r="N94" i="1593"/>
  <c r="Z94" i="1593"/>
  <c r="AL94" i="1593"/>
  <c r="AX94" i="1593"/>
  <c r="BJ94" i="1593"/>
  <c r="BV94" i="1593"/>
  <c r="CH94" i="1593"/>
  <c r="CT94" i="1593"/>
  <c r="DF94" i="1593"/>
  <c r="L95" i="1593"/>
  <c r="X95" i="1593"/>
  <c r="AJ95" i="1593"/>
  <c r="AV95" i="1593"/>
  <c r="BH95" i="1593"/>
  <c r="BT95" i="1593"/>
  <c r="CF95" i="1593"/>
  <c r="CR95" i="1593"/>
  <c r="DD95" i="1593"/>
  <c r="J96" i="1593"/>
  <c r="V96" i="1593"/>
  <c r="AH96" i="1593"/>
  <c r="AT96" i="1593"/>
  <c r="BF96" i="1593"/>
  <c r="BR96" i="1593"/>
  <c r="CD96" i="1593"/>
  <c r="CP96" i="1593"/>
  <c r="DB96" i="1593"/>
  <c r="H97" i="1593"/>
  <c r="T97" i="1593"/>
  <c r="AF97" i="1593"/>
  <c r="AR97" i="1593"/>
  <c r="BD97" i="1593"/>
  <c r="BP97" i="1593"/>
  <c r="CB97" i="1593"/>
  <c r="CN97" i="1593"/>
  <c r="CZ97" i="1593"/>
  <c r="DL97" i="1593"/>
  <c r="R98" i="1593"/>
  <c r="AD98" i="1593"/>
  <c r="AP98" i="1593"/>
  <c r="BB98" i="1593"/>
  <c r="BN98" i="1593"/>
  <c r="BZ98" i="1593"/>
  <c r="CL98" i="1593"/>
  <c r="CX98" i="1593"/>
  <c r="DJ98" i="1593"/>
  <c r="P99" i="1593"/>
  <c r="AB99" i="1593"/>
  <c r="AN99" i="1593"/>
  <c r="AZ99" i="1593"/>
  <c r="BL99" i="1593"/>
  <c r="BX99" i="1593"/>
  <c r="CJ99" i="1593"/>
  <c r="CV99" i="1593"/>
  <c r="DH99" i="1593"/>
  <c r="N100" i="1593"/>
  <c r="Z100" i="1593"/>
  <c r="AL100" i="1593"/>
  <c r="AX100" i="1593"/>
  <c r="BJ100" i="1593"/>
  <c r="BV100" i="1593"/>
  <c r="CH100" i="1593"/>
  <c r="CT100" i="1593"/>
  <c r="DF100" i="1593"/>
  <c r="L101" i="1593"/>
  <c r="X101" i="1593"/>
  <c r="AJ101" i="1593"/>
  <c r="AV101" i="1593"/>
  <c r="BH101" i="1593"/>
  <c r="BT101" i="1593"/>
  <c r="CF101" i="1593"/>
  <c r="CR101" i="1593"/>
  <c r="DD101" i="1593"/>
  <c r="J102" i="1593"/>
  <c r="V102" i="1593"/>
  <c r="AH102" i="1593"/>
  <c r="AT102" i="1593"/>
  <c r="BF102" i="1593"/>
  <c r="BR102" i="1593"/>
  <c r="CD102" i="1593"/>
  <c r="CP102" i="1593"/>
  <c r="DB102" i="1593"/>
  <c r="H103" i="1593"/>
  <c r="T103" i="1593"/>
  <c r="AF103" i="1593"/>
  <c r="AR103" i="1593"/>
  <c r="BD103" i="1593"/>
  <c r="BP103" i="1593"/>
  <c r="CB103" i="1593"/>
  <c r="CN103" i="1593"/>
  <c r="CZ103" i="1593"/>
  <c r="DL103" i="1593"/>
  <c r="R104" i="1593"/>
  <c r="AD104" i="1593"/>
  <c r="AP104" i="1593"/>
  <c r="BB104" i="1593"/>
  <c r="BN104" i="1593"/>
  <c r="BZ104" i="1593"/>
  <c r="CL104" i="1593"/>
  <c r="CX104" i="1593"/>
  <c r="DJ104" i="1593"/>
  <c r="P105" i="1593"/>
  <c r="AB105" i="1593"/>
  <c r="AN105" i="1593"/>
  <c r="AZ105" i="1593"/>
  <c r="BL105" i="1593"/>
  <c r="BX105" i="1593"/>
  <c r="CJ105" i="1593"/>
  <c r="CV105" i="1593"/>
  <c r="DH105" i="1593"/>
  <c r="N106" i="1593"/>
  <c r="Z106" i="1593"/>
  <c r="AL106" i="1593"/>
  <c r="AX106" i="1593"/>
  <c r="BJ106" i="1593"/>
  <c r="BV106" i="1593"/>
  <c r="H74" i="1593"/>
  <c r="BL80" i="1593"/>
  <c r="CV81" i="1593"/>
  <c r="X83" i="1593"/>
  <c r="BF84" i="1593"/>
  <c r="CN85" i="1593"/>
  <c r="BB86" i="1593"/>
  <c r="P87" i="1593"/>
  <c r="BX87" i="1593"/>
  <c r="N88" i="1593"/>
  <c r="BJ88" i="1593"/>
  <c r="DF88" i="1593"/>
  <c r="AV89" i="1593"/>
  <c r="CR89" i="1593"/>
  <c r="V90" i="1593"/>
  <c r="AO90" i="1593"/>
  <c r="BB90" i="1593"/>
  <c r="BO90" i="1593"/>
  <c r="CB90" i="1593"/>
  <c r="CO90" i="1593"/>
  <c r="DB90" i="1593"/>
  <c r="I91" i="1593"/>
  <c r="U91" i="1593"/>
  <c r="AG91" i="1593"/>
  <c r="AS91" i="1593"/>
  <c r="BE91" i="1593"/>
  <c r="BQ91" i="1593"/>
  <c r="CC91" i="1593"/>
  <c r="CO91" i="1593"/>
  <c r="DA91" i="1593"/>
  <c r="G92" i="1593"/>
  <c r="S92" i="1593"/>
  <c r="AE92" i="1593"/>
  <c r="AQ92" i="1593"/>
  <c r="BC92" i="1593"/>
  <c r="BO92" i="1593"/>
  <c r="CA92" i="1593"/>
  <c r="CM92" i="1593"/>
  <c r="CY92" i="1593"/>
  <c r="DK92" i="1593"/>
  <c r="Q93" i="1593"/>
  <c r="AC93" i="1593"/>
  <c r="AO93" i="1593"/>
  <c r="BA93" i="1593"/>
  <c r="BM93" i="1593"/>
  <c r="BY93" i="1593"/>
  <c r="CK93" i="1593"/>
  <c r="CW93" i="1593"/>
  <c r="DI93" i="1593"/>
  <c r="O94" i="1593"/>
  <c r="AA94" i="1593"/>
  <c r="AM94" i="1593"/>
  <c r="AY94" i="1593"/>
  <c r="BK94" i="1593"/>
  <c r="BW94" i="1593"/>
  <c r="CI94" i="1593"/>
  <c r="CU94" i="1593"/>
  <c r="DG94" i="1593"/>
  <c r="M95" i="1593"/>
  <c r="Y95" i="1593"/>
  <c r="AK95" i="1593"/>
  <c r="AW95" i="1593"/>
  <c r="BI95" i="1593"/>
  <c r="BU95" i="1593"/>
  <c r="CG95" i="1593"/>
  <c r="CS95" i="1593"/>
  <c r="DE95" i="1593"/>
  <c r="K96" i="1593"/>
  <c r="W96" i="1593"/>
  <c r="AI96" i="1593"/>
  <c r="AU96" i="1593"/>
  <c r="BG96" i="1593"/>
  <c r="BS96" i="1593"/>
  <c r="CE96" i="1593"/>
  <c r="CQ96" i="1593"/>
  <c r="DC96" i="1593"/>
  <c r="I97" i="1593"/>
  <c r="U97" i="1593"/>
  <c r="AG97" i="1593"/>
  <c r="AS97" i="1593"/>
  <c r="BE97" i="1593"/>
  <c r="BQ97" i="1593"/>
  <c r="CC97" i="1593"/>
  <c r="CO97" i="1593"/>
  <c r="DA97" i="1593"/>
  <c r="G98" i="1593"/>
  <c r="S98" i="1593"/>
  <c r="AE98" i="1593"/>
  <c r="AQ98" i="1593"/>
  <c r="BC98" i="1593"/>
  <c r="BO98" i="1593"/>
  <c r="CA98" i="1593"/>
  <c r="CM98" i="1593"/>
  <c r="CY98" i="1593"/>
  <c r="DK98" i="1593"/>
  <c r="Q99" i="1593"/>
  <c r="AC99" i="1593"/>
  <c r="AO99" i="1593"/>
  <c r="BA99" i="1593"/>
  <c r="BM99" i="1593"/>
  <c r="BY99" i="1593"/>
  <c r="CK99" i="1593"/>
  <c r="CW99" i="1593"/>
  <c r="DI99" i="1593"/>
  <c r="O100" i="1593"/>
  <c r="AA100" i="1593"/>
  <c r="AM100" i="1593"/>
  <c r="AY100" i="1593"/>
  <c r="BK100" i="1593"/>
  <c r="BW100" i="1593"/>
  <c r="CI100" i="1593"/>
  <c r="CU100" i="1593"/>
  <c r="DG100" i="1593"/>
  <c r="M101" i="1593"/>
  <c r="Y101" i="1593"/>
  <c r="AK101" i="1593"/>
  <c r="AW101" i="1593"/>
  <c r="BI101" i="1593"/>
  <c r="BU101" i="1593"/>
  <c r="CG101" i="1593"/>
  <c r="CS101" i="1593"/>
  <c r="DE101" i="1593"/>
  <c r="K102" i="1593"/>
  <c r="W102" i="1593"/>
  <c r="AI102" i="1593"/>
  <c r="AU102" i="1593"/>
  <c r="BG102" i="1593"/>
  <c r="BS102" i="1593"/>
  <c r="CE102" i="1593"/>
  <c r="CQ102" i="1593"/>
  <c r="DC102" i="1593"/>
  <c r="I103" i="1593"/>
  <c r="U103" i="1593"/>
  <c r="AG103" i="1593"/>
  <c r="AS103" i="1593"/>
  <c r="BE103" i="1593"/>
  <c r="BQ103" i="1593"/>
  <c r="CC103" i="1593"/>
  <c r="CO103" i="1593"/>
  <c r="DA103" i="1593"/>
  <c r="G104" i="1593"/>
  <c r="S104" i="1593"/>
  <c r="AE104" i="1593"/>
  <c r="AQ104" i="1593"/>
  <c r="BC104" i="1593"/>
  <c r="BO104" i="1593"/>
  <c r="CA104" i="1593"/>
  <c r="CM104" i="1593"/>
  <c r="CY104" i="1593"/>
  <c r="DK104" i="1593"/>
  <c r="Q105" i="1593"/>
  <c r="AC105" i="1593"/>
  <c r="AO105" i="1593"/>
  <c r="BA105" i="1593"/>
  <c r="BM105" i="1593"/>
  <c r="BY105" i="1593"/>
  <c r="CK105" i="1593"/>
  <c r="CW105" i="1593"/>
  <c r="DI105" i="1593"/>
  <c r="O106" i="1593"/>
  <c r="AA106" i="1593"/>
  <c r="AM106" i="1593"/>
  <c r="AY106" i="1593"/>
  <c r="BK106" i="1593"/>
  <c r="BW106" i="1593"/>
  <c r="CI106" i="1593"/>
  <c r="CU106" i="1593"/>
  <c r="R75" i="1593"/>
  <c r="BZ80" i="1593"/>
  <c r="DH81" i="1593"/>
  <c r="AJ83" i="1593"/>
  <c r="BR84" i="1593"/>
  <c r="CX85" i="1593"/>
  <c r="BL86" i="1593"/>
  <c r="Z87" i="1593"/>
  <c r="BY87" i="1593"/>
  <c r="O88" i="1593"/>
  <c r="BK88" i="1593"/>
  <c r="DG88" i="1593"/>
  <c r="AW89" i="1593"/>
  <c r="CS89" i="1593"/>
  <c r="W90" i="1593"/>
  <c r="AP90" i="1593"/>
  <c r="BC90" i="1593"/>
  <c r="BP90" i="1593"/>
  <c r="CC90" i="1593"/>
  <c r="CP90" i="1593"/>
  <c r="DC90" i="1593"/>
  <c r="J91" i="1593"/>
  <c r="V91" i="1593"/>
  <c r="AH91" i="1593"/>
  <c r="AT91" i="1593"/>
  <c r="BF91" i="1593"/>
  <c r="BR91" i="1593"/>
  <c r="CD91" i="1593"/>
  <c r="CP91" i="1593"/>
  <c r="DB91" i="1593"/>
  <c r="H92" i="1593"/>
  <c r="T92" i="1593"/>
  <c r="AF92" i="1593"/>
  <c r="AR92" i="1593"/>
  <c r="BD92" i="1593"/>
  <c r="BP92" i="1593"/>
  <c r="CB92" i="1593"/>
  <c r="CN92" i="1593"/>
  <c r="CZ92" i="1593"/>
  <c r="DL92" i="1593"/>
  <c r="R93" i="1593"/>
  <c r="AD93" i="1593"/>
  <c r="AP93" i="1593"/>
  <c r="BB93" i="1593"/>
  <c r="BN93" i="1593"/>
  <c r="BZ93" i="1593"/>
  <c r="CL93" i="1593"/>
  <c r="CX93" i="1593"/>
  <c r="DJ93" i="1593"/>
  <c r="P94" i="1593"/>
  <c r="AB94" i="1593"/>
  <c r="AN94" i="1593"/>
  <c r="AZ94" i="1593"/>
  <c r="BL94" i="1593"/>
  <c r="BX94" i="1593"/>
  <c r="CJ94" i="1593"/>
  <c r="CV94" i="1593"/>
  <c r="DH94" i="1593"/>
  <c r="N95" i="1593"/>
  <c r="Z95" i="1593"/>
  <c r="AL95" i="1593"/>
  <c r="AX95" i="1593"/>
  <c r="BJ95" i="1593"/>
  <c r="BV95" i="1593"/>
  <c r="CH95" i="1593"/>
  <c r="CT95" i="1593"/>
  <c r="DF95" i="1593"/>
  <c r="L96" i="1593"/>
  <c r="X96" i="1593"/>
  <c r="AJ96" i="1593"/>
  <c r="AV96" i="1593"/>
  <c r="BH96" i="1593"/>
  <c r="BT96" i="1593"/>
  <c r="CF96" i="1593"/>
  <c r="CR96" i="1593"/>
  <c r="DD96" i="1593"/>
  <c r="J97" i="1593"/>
  <c r="V97" i="1593"/>
  <c r="AH97" i="1593"/>
  <c r="AT97" i="1593"/>
  <c r="BF97" i="1593"/>
  <c r="BR97" i="1593"/>
  <c r="CD97" i="1593"/>
  <c r="CP97" i="1593"/>
  <c r="DB97" i="1593"/>
  <c r="H98" i="1593"/>
  <c r="T98" i="1593"/>
  <c r="AF98" i="1593"/>
  <c r="AR98" i="1593"/>
  <c r="BD98" i="1593"/>
  <c r="BP98" i="1593"/>
  <c r="CB98" i="1593"/>
  <c r="CN98" i="1593"/>
  <c r="CZ98" i="1593"/>
  <c r="DL98" i="1593"/>
  <c r="R99" i="1593"/>
  <c r="AD99" i="1593"/>
  <c r="AP99" i="1593"/>
  <c r="BB99" i="1593"/>
  <c r="BN99" i="1593"/>
  <c r="BZ99" i="1593"/>
  <c r="CL99" i="1593"/>
  <c r="CX99" i="1593"/>
  <c r="DJ99" i="1593"/>
  <c r="P100" i="1593"/>
  <c r="AB100" i="1593"/>
  <c r="AN100" i="1593"/>
  <c r="AZ100" i="1593"/>
  <c r="BL100" i="1593"/>
  <c r="BX100" i="1593"/>
  <c r="CJ100" i="1593"/>
  <c r="CV100" i="1593"/>
  <c r="DH100" i="1593"/>
  <c r="N101" i="1593"/>
  <c r="Z101" i="1593"/>
  <c r="AL101" i="1593"/>
  <c r="AX101" i="1593"/>
  <c r="BJ101" i="1593"/>
  <c r="BV101" i="1593"/>
  <c r="CH101" i="1593"/>
  <c r="CT101" i="1593"/>
  <c r="DF101" i="1593"/>
  <c r="L102" i="1593"/>
  <c r="X102" i="1593"/>
  <c r="AJ102" i="1593"/>
  <c r="AV102" i="1593"/>
  <c r="BH102" i="1593"/>
  <c r="BT102" i="1593"/>
  <c r="CF102" i="1593"/>
  <c r="CR102" i="1593"/>
  <c r="DD102" i="1593"/>
  <c r="J103" i="1593"/>
  <c r="V103" i="1593"/>
  <c r="AH103" i="1593"/>
  <c r="AT103" i="1593"/>
  <c r="BF103" i="1593"/>
  <c r="BR103" i="1593"/>
  <c r="CD103" i="1593"/>
  <c r="CP103" i="1593"/>
  <c r="DB103" i="1593"/>
  <c r="H104" i="1593"/>
  <c r="T104" i="1593"/>
  <c r="AF104" i="1593"/>
  <c r="AR104" i="1593"/>
  <c r="BD104" i="1593"/>
  <c r="BP104" i="1593"/>
  <c r="CB104" i="1593"/>
  <c r="CN104" i="1593"/>
  <c r="CZ104" i="1593"/>
  <c r="DL104" i="1593"/>
  <c r="R105" i="1593"/>
  <c r="AD105" i="1593"/>
  <c r="AP105" i="1593"/>
  <c r="BB105" i="1593"/>
  <c r="BN105" i="1593"/>
  <c r="BZ105" i="1593"/>
  <c r="CL105" i="1593"/>
  <c r="CX105" i="1593"/>
  <c r="DJ105" i="1593"/>
  <c r="P106" i="1593"/>
  <c r="AB106" i="1593"/>
  <c r="AN106" i="1593"/>
  <c r="AZ106" i="1593"/>
  <c r="BL106" i="1593"/>
  <c r="BX106" i="1593"/>
  <c r="CJ106" i="1593"/>
  <c r="CV106" i="1593"/>
  <c r="DH106" i="1593"/>
  <c r="N107" i="1593"/>
  <c r="AM47" i="1593"/>
  <c r="P76" i="1593"/>
  <c r="CL80" i="1593"/>
  <c r="N82" i="1593"/>
  <c r="AV83" i="1593"/>
  <c r="CD84" i="1593"/>
  <c r="CZ85" i="1593"/>
  <c r="BN86" i="1593"/>
  <c r="AB87" i="1593"/>
  <c r="CH87" i="1593"/>
  <c r="X88" i="1593"/>
  <c r="BT88" i="1593"/>
  <c r="J89" i="1593"/>
  <c r="BF89" i="1593"/>
  <c r="DB89" i="1593"/>
  <c r="X90" i="1593"/>
  <c r="AQ90" i="1593"/>
  <c r="BD90" i="1593"/>
  <c r="BQ90" i="1593"/>
  <c r="CD90" i="1593"/>
  <c r="CQ90" i="1593"/>
  <c r="DD90" i="1593"/>
  <c r="K91" i="1593"/>
  <c r="W91" i="1593"/>
  <c r="AI91" i="1593"/>
  <c r="AU91" i="1593"/>
  <c r="BG91" i="1593"/>
  <c r="BS91" i="1593"/>
  <c r="CE91" i="1593"/>
  <c r="CQ91" i="1593"/>
  <c r="DC91" i="1593"/>
  <c r="I92" i="1593"/>
  <c r="U92" i="1593"/>
  <c r="AG92" i="1593"/>
  <c r="AS92" i="1593"/>
  <c r="BE92" i="1593"/>
  <c r="BQ92" i="1593"/>
  <c r="CC92" i="1593"/>
  <c r="CO92" i="1593"/>
  <c r="DA92" i="1593"/>
  <c r="G93" i="1593"/>
  <c r="S93" i="1593"/>
  <c r="AE93" i="1593"/>
  <c r="AQ93" i="1593"/>
  <c r="BC93" i="1593"/>
  <c r="BO93" i="1593"/>
  <c r="CA93" i="1593"/>
  <c r="CM93" i="1593"/>
  <c r="CY93" i="1593"/>
  <c r="DK93" i="1593"/>
  <c r="Q94" i="1593"/>
  <c r="AC94" i="1593"/>
  <c r="AO94" i="1593"/>
  <c r="BA94" i="1593"/>
  <c r="BM94" i="1593"/>
  <c r="BY94" i="1593"/>
  <c r="CK94" i="1593"/>
  <c r="CW94" i="1593"/>
  <c r="DI94" i="1593"/>
  <c r="O95" i="1593"/>
  <c r="AA95" i="1593"/>
  <c r="AM95" i="1593"/>
  <c r="AY95" i="1593"/>
  <c r="BK95" i="1593"/>
  <c r="BW95" i="1593"/>
  <c r="CI95" i="1593"/>
  <c r="CU95" i="1593"/>
  <c r="DG95" i="1593"/>
  <c r="M96" i="1593"/>
  <c r="Y96" i="1593"/>
  <c r="AK96" i="1593"/>
  <c r="AW96" i="1593"/>
  <c r="BI96" i="1593"/>
  <c r="BU96" i="1593"/>
  <c r="CG96" i="1593"/>
  <c r="CS96" i="1593"/>
  <c r="DE96" i="1593"/>
  <c r="K97" i="1593"/>
  <c r="W97" i="1593"/>
  <c r="AI97" i="1593"/>
  <c r="AU97" i="1593"/>
  <c r="BG97" i="1593"/>
  <c r="BS97" i="1593"/>
  <c r="CE97" i="1593"/>
  <c r="CQ97" i="1593"/>
  <c r="DC97" i="1593"/>
  <c r="I98" i="1593"/>
  <c r="U98" i="1593"/>
  <c r="AG98" i="1593"/>
  <c r="AS98" i="1593"/>
  <c r="BE98" i="1593"/>
  <c r="BQ98" i="1593"/>
  <c r="CC98" i="1593"/>
  <c r="CO98" i="1593"/>
  <c r="DA98" i="1593"/>
  <c r="G99" i="1593"/>
  <c r="S99" i="1593"/>
  <c r="AE99" i="1593"/>
  <c r="AQ99" i="1593"/>
  <c r="BC99" i="1593"/>
  <c r="BO99" i="1593"/>
  <c r="CA99" i="1593"/>
  <c r="CM99" i="1593"/>
  <c r="CY99" i="1593"/>
  <c r="DK99" i="1593"/>
  <c r="Q100" i="1593"/>
  <c r="AC100" i="1593"/>
  <c r="AO100" i="1593"/>
  <c r="BA100" i="1593"/>
  <c r="BM100" i="1593"/>
  <c r="BY100" i="1593"/>
  <c r="CK100" i="1593"/>
  <c r="CW100" i="1593"/>
  <c r="DI100" i="1593"/>
  <c r="O101" i="1593"/>
  <c r="AA101" i="1593"/>
  <c r="AM101" i="1593"/>
  <c r="AY101" i="1593"/>
  <c r="BK101" i="1593"/>
  <c r="BW101" i="1593"/>
  <c r="CI101" i="1593"/>
  <c r="CU101" i="1593"/>
  <c r="DG101" i="1593"/>
  <c r="M102" i="1593"/>
  <c r="Y102" i="1593"/>
  <c r="AK102" i="1593"/>
  <c r="AW102" i="1593"/>
  <c r="BI102" i="1593"/>
  <c r="BU102" i="1593"/>
  <c r="CG102" i="1593"/>
  <c r="CS102" i="1593"/>
  <c r="DE102" i="1593"/>
  <c r="K103" i="1593"/>
  <c r="W103" i="1593"/>
  <c r="AI103" i="1593"/>
  <c r="AU103" i="1593"/>
  <c r="BG103" i="1593"/>
  <c r="BS103" i="1593"/>
  <c r="CE103" i="1593"/>
  <c r="CQ103" i="1593"/>
  <c r="DC103" i="1593"/>
  <c r="I104" i="1593"/>
  <c r="U104" i="1593"/>
  <c r="AG104" i="1593"/>
  <c r="AS104" i="1593"/>
  <c r="BE104" i="1593"/>
  <c r="BQ104" i="1593"/>
  <c r="CC104" i="1593"/>
  <c r="CO104" i="1593"/>
  <c r="DA104" i="1593"/>
  <c r="G105" i="1593"/>
  <c r="S105" i="1593"/>
  <c r="AE105" i="1593"/>
  <c r="AQ105" i="1593"/>
  <c r="BC105" i="1593"/>
  <c r="BO105" i="1593"/>
  <c r="CA105" i="1593"/>
  <c r="CM105" i="1593"/>
  <c r="CY105" i="1593"/>
  <c r="DK105" i="1593"/>
  <c r="Q106" i="1593"/>
  <c r="AC106" i="1593"/>
  <c r="AO106" i="1593"/>
  <c r="BA106" i="1593"/>
  <c r="BM106" i="1593"/>
  <c r="BY106" i="1593"/>
  <c r="CK106" i="1593"/>
  <c r="CW106" i="1593"/>
  <c r="DI106" i="1593"/>
  <c r="DK55" i="1593"/>
  <c r="CU76" i="1593"/>
  <c r="CX80" i="1593"/>
  <c r="Z82" i="1593"/>
  <c r="BH83" i="1593"/>
  <c r="CP84" i="1593"/>
  <c r="DJ85" i="1593"/>
  <c r="BX86" i="1593"/>
  <c r="AL87" i="1593"/>
  <c r="CJ87" i="1593"/>
  <c r="Z88" i="1593"/>
  <c r="BV88" i="1593"/>
  <c r="L89" i="1593"/>
  <c r="BH89" i="1593"/>
  <c r="DD89" i="1593"/>
  <c r="Y90" i="1593"/>
  <c r="AR90" i="1593"/>
  <c r="BE90" i="1593"/>
  <c r="BR90" i="1593"/>
  <c r="CE90" i="1593"/>
  <c r="CR90" i="1593"/>
  <c r="DE90" i="1593"/>
  <c r="L91" i="1593"/>
  <c r="X91" i="1593"/>
  <c r="AJ91" i="1593"/>
  <c r="AV91" i="1593"/>
  <c r="BH91" i="1593"/>
  <c r="BT91" i="1593"/>
  <c r="CF91" i="1593"/>
  <c r="CR91" i="1593"/>
  <c r="DD91" i="1593"/>
  <c r="J92" i="1593"/>
  <c r="V92" i="1593"/>
  <c r="AH92" i="1593"/>
  <c r="AT92" i="1593"/>
  <c r="BF92" i="1593"/>
  <c r="BR92" i="1593"/>
  <c r="CD92" i="1593"/>
  <c r="CP92" i="1593"/>
  <c r="DB92" i="1593"/>
  <c r="H93" i="1593"/>
  <c r="T93" i="1593"/>
  <c r="AF93" i="1593"/>
  <c r="AR93" i="1593"/>
  <c r="BD93" i="1593"/>
  <c r="BP93" i="1593"/>
  <c r="CB93" i="1593"/>
  <c r="CN93" i="1593"/>
  <c r="CZ93" i="1593"/>
  <c r="DL93" i="1593"/>
  <c r="R94" i="1593"/>
  <c r="AD94" i="1593"/>
  <c r="AP94" i="1593"/>
  <c r="BB94" i="1593"/>
  <c r="BN94" i="1593"/>
  <c r="BZ94" i="1593"/>
  <c r="CL94" i="1593"/>
  <c r="CX94" i="1593"/>
  <c r="DJ94" i="1593"/>
  <c r="P95" i="1593"/>
  <c r="AB95" i="1593"/>
  <c r="AN95" i="1593"/>
  <c r="AZ95" i="1593"/>
  <c r="BL95" i="1593"/>
  <c r="BX95" i="1593"/>
  <c r="CJ95" i="1593"/>
  <c r="CV95" i="1593"/>
  <c r="DH95" i="1593"/>
  <c r="N96" i="1593"/>
  <c r="Z96" i="1593"/>
  <c r="AL96" i="1593"/>
  <c r="AX96" i="1593"/>
  <c r="BJ96" i="1593"/>
  <c r="BV96" i="1593"/>
  <c r="CH96" i="1593"/>
  <c r="CT96" i="1593"/>
  <c r="DF96" i="1593"/>
  <c r="L97" i="1593"/>
  <c r="X97" i="1593"/>
  <c r="AJ97" i="1593"/>
  <c r="AV97" i="1593"/>
  <c r="BH97" i="1593"/>
  <c r="BT97" i="1593"/>
  <c r="CF97" i="1593"/>
  <c r="CR97" i="1593"/>
  <c r="DD97" i="1593"/>
  <c r="J98" i="1593"/>
  <c r="V98" i="1593"/>
  <c r="AH98" i="1593"/>
  <c r="AT98" i="1593"/>
  <c r="BF98" i="1593"/>
  <c r="BR98" i="1593"/>
  <c r="CD98" i="1593"/>
  <c r="CP98" i="1593"/>
  <c r="DB98" i="1593"/>
  <c r="H99" i="1593"/>
  <c r="T99" i="1593"/>
  <c r="AF99" i="1593"/>
  <c r="AR99" i="1593"/>
  <c r="BD99" i="1593"/>
  <c r="BP99" i="1593"/>
  <c r="CB99" i="1593"/>
  <c r="CN99" i="1593"/>
  <c r="CZ99" i="1593"/>
  <c r="DL99" i="1593"/>
  <c r="R100" i="1593"/>
  <c r="AD100" i="1593"/>
  <c r="AP100" i="1593"/>
  <c r="BB100" i="1593"/>
  <c r="BN100" i="1593"/>
  <c r="BZ100" i="1593"/>
  <c r="CL100" i="1593"/>
  <c r="CX100" i="1593"/>
  <c r="DJ100" i="1593"/>
  <c r="P101" i="1593"/>
  <c r="AB101" i="1593"/>
  <c r="AN101" i="1593"/>
  <c r="AZ101" i="1593"/>
  <c r="BL101" i="1593"/>
  <c r="BX101" i="1593"/>
  <c r="CJ101" i="1593"/>
  <c r="CV101" i="1593"/>
  <c r="DH101" i="1593"/>
  <c r="N102" i="1593"/>
  <c r="Z102" i="1593"/>
  <c r="AL102" i="1593"/>
  <c r="AX102" i="1593"/>
  <c r="BJ102" i="1593"/>
  <c r="BV102" i="1593"/>
  <c r="CH102" i="1593"/>
  <c r="CT102" i="1593"/>
  <c r="DF102" i="1593"/>
  <c r="L103" i="1593"/>
  <c r="X103" i="1593"/>
  <c r="AJ103" i="1593"/>
  <c r="AV103" i="1593"/>
  <c r="BH103" i="1593"/>
  <c r="BT103" i="1593"/>
  <c r="CF103" i="1593"/>
  <c r="CR103" i="1593"/>
  <c r="DD103" i="1593"/>
  <c r="J104" i="1593"/>
  <c r="V104" i="1593"/>
  <c r="AH104" i="1593"/>
  <c r="AT104" i="1593"/>
  <c r="BF104" i="1593"/>
  <c r="BR104" i="1593"/>
  <c r="CD104" i="1593"/>
  <c r="CP104" i="1593"/>
  <c r="DB104" i="1593"/>
  <c r="H105" i="1593"/>
  <c r="T105" i="1593"/>
  <c r="AF105" i="1593"/>
  <c r="AR105" i="1593"/>
  <c r="BD105" i="1593"/>
  <c r="BP105" i="1593"/>
  <c r="CB105" i="1593"/>
  <c r="CN105" i="1593"/>
  <c r="CZ105" i="1593"/>
  <c r="DL105" i="1593"/>
  <c r="R106" i="1593"/>
  <c r="AD106" i="1593"/>
  <c r="AP106" i="1593"/>
  <c r="BB106" i="1593"/>
  <c r="BN106" i="1593"/>
  <c r="BZ106" i="1593"/>
  <c r="CL106" i="1593"/>
  <c r="CX106" i="1593"/>
  <c r="DJ106" i="1593"/>
  <c r="DA59" i="1593"/>
  <c r="BE77" i="1593"/>
  <c r="DJ80" i="1593"/>
  <c r="AL82" i="1593"/>
  <c r="BT83" i="1593"/>
  <c r="DB84" i="1593"/>
  <c r="DL85" i="1593"/>
  <c r="BZ86" i="1593"/>
  <c r="AN87" i="1593"/>
  <c r="CK87" i="1593"/>
  <c r="AA88" i="1593"/>
  <c r="BW88" i="1593"/>
  <c r="M89" i="1593"/>
  <c r="BI89" i="1593"/>
  <c r="DE89" i="1593"/>
  <c r="Z90" i="1593"/>
  <c r="AS90" i="1593"/>
  <c r="BF90" i="1593"/>
  <c r="BS90" i="1593"/>
  <c r="CF90" i="1593"/>
  <c r="CS90" i="1593"/>
  <c r="DF90" i="1593"/>
  <c r="M91" i="1593"/>
  <c r="Y91" i="1593"/>
  <c r="AK91" i="1593"/>
  <c r="AW91" i="1593"/>
  <c r="BI91" i="1593"/>
  <c r="BU91" i="1593"/>
  <c r="CG91" i="1593"/>
  <c r="CS91" i="1593"/>
  <c r="DE91" i="1593"/>
  <c r="K92" i="1593"/>
  <c r="W92" i="1593"/>
  <c r="AI92" i="1593"/>
  <c r="AU92" i="1593"/>
  <c r="BG92" i="1593"/>
  <c r="BS92" i="1593"/>
  <c r="CE92" i="1593"/>
  <c r="CQ92" i="1593"/>
  <c r="DC92" i="1593"/>
  <c r="I93" i="1593"/>
  <c r="U93" i="1593"/>
  <c r="AG93" i="1593"/>
  <c r="AS93" i="1593"/>
  <c r="BE93" i="1593"/>
  <c r="BQ93" i="1593"/>
  <c r="CC93" i="1593"/>
  <c r="CO93" i="1593"/>
  <c r="DA93" i="1593"/>
  <c r="G94" i="1593"/>
  <c r="S94" i="1593"/>
  <c r="AE94" i="1593"/>
  <c r="AQ94" i="1593"/>
  <c r="BC94" i="1593"/>
  <c r="BO94" i="1593"/>
  <c r="CA94" i="1593"/>
  <c r="CM94" i="1593"/>
  <c r="CY94" i="1593"/>
  <c r="DK94" i="1593"/>
  <c r="Q95" i="1593"/>
  <c r="AC95" i="1593"/>
  <c r="AO95" i="1593"/>
  <c r="BA95" i="1593"/>
  <c r="BM95" i="1593"/>
  <c r="BY95" i="1593"/>
  <c r="CK95" i="1593"/>
  <c r="CW95" i="1593"/>
  <c r="DI95" i="1593"/>
  <c r="O96" i="1593"/>
  <c r="AA96" i="1593"/>
  <c r="AM96" i="1593"/>
  <c r="AY96" i="1593"/>
  <c r="BK96" i="1593"/>
  <c r="BW96" i="1593"/>
  <c r="CI96" i="1593"/>
  <c r="CU96" i="1593"/>
  <c r="DG96" i="1593"/>
  <c r="M97" i="1593"/>
  <c r="Y97" i="1593"/>
  <c r="AK97" i="1593"/>
  <c r="AW97" i="1593"/>
  <c r="BI97" i="1593"/>
  <c r="BU97" i="1593"/>
  <c r="CG97" i="1593"/>
  <c r="CS97" i="1593"/>
  <c r="DE97" i="1593"/>
  <c r="K98" i="1593"/>
  <c r="W98" i="1593"/>
  <c r="AI98" i="1593"/>
  <c r="AU98" i="1593"/>
  <c r="BG98" i="1593"/>
  <c r="BS98" i="1593"/>
  <c r="CE98" i="1593"/>
  <c r="CQ98" i="1593"/>
  <c r="DC98" i="1593"/>
  <c r="I99" i="1593"/>
  <c r="U99" i="1593"/>
  <c r="AG99" i="1593"/>
  <c r="AS99" i="1593"/>
  <c r="BE99" i="1593"/>
  <c r="BQ99" i="1593"/>
  <c r="CC99" i="1593"/>
  <c r="CO99" i="1593"/>
  <c r="DA99" i="1593"/>
  <c r="G100" i="1593"/>
  <c r="S100" i="1593"/>
  <c r="AE100" i="1593"/>
  <c r="AQ100" i="1593"/>
  <c r="BC100" i="1593"/>
  <c r="BO100" i="1593"/>
  <c r="CA100" i="1593"/>
  <c r="CM100" i="1593"/>
  <c r="CY100" i="1593"/>
  <c r="DK100" i="1593"/>
  <c r="Q101" i="1593"/>
  <c r="AC101" i="1593"/>
  <c r="AO101" i="1593"/>
  <c r="BA101" i="1593"/>
  <c r="BM101" i="1593"/>
  <c r="BY101" i="1593"/>
  <c r="CK101" i="1593"/>
  <c r="CW101" i="1593"/>
  <c r="DI101" i="1593"/>
  <c r="O102" i="1593"/>
  <c r="AA102" i="1593"/>
  <c r="AM102" i="1593"/>
  <c r="AY102" i="1593"/>
  <c r="BK102" i="1593"/>
  <c r="BW102" i="1593"/>
  <c r="CI102" i="1593"/>
  <c r="CU102" i="1593"/>
  <c r="DG102" i="1593"/>
  <c r="M103" i="1593"/>
  <c r="Y103" i="1593"/>
  <c r="AK103" i="1593"/>
  <c r="AW103" i="1593"/>
  <c r="BI103" i="1593"/>
  <c r="BU103" i="1593"/>
  <c r="CG103" i="1593"/>
  <c r="CS103" i="1593"/>
  <c r="DE103" i="1593"/>
  <c r="K104" i="1593"/>
  <c r="W104" i="1593"/>
  <c r="AI104" i="1593"/>
  <c r="AU104" i="1593"/>
  <c r="BG104" i="1593"/>
  <c r="BS104" i="1593"/>
  <c r="CE104" i="1593"/>
  <c r="CQ104" i="1593"/>
  <c r="DC104" i="1593"/>
  <c r="I105" i="1593"/>
  <c r="U105" i="1593"/>
  <c r="AG105" i="1593"/>
  <c r="AS105" i="1593"/>
  <c r="BE105" i="1593"/>
  <c r="BQ105" i="1593"/>
  <c r="CC105" i="1593"/>
  <c r="CO105" i="1593"/>
  <c r="DA105" i="1593"/>
  <c r="G106" i="1593"/>
  <c r="S106" i="1593"/>
  <c r="AE106" i="1593"/>
  <c r="AQ106" i="1593"/>
  <c r="BC106" i="1593"/>
  <c r="BO106" i="1593"/>
  <c r="CA106" i="1593"/>
  <c r="CM106" i="1593"/>
  <c r="CY106" i="1593"/>
  <c r="DK106" i="1593"/>
  <c r="Q107" i="1593"/>
  <c r="L63" i="1593"/>
  <c r="G78" i="1593"/>
  <c r="P81" i="1593"/>
  <c r="AX82" i="1593"/>
  <c r="CF83" i="1593"/>
  <c r="H85" i="1593"/>
  <c r="P86" i="1593"/>
  <c r="CJ86" i="1593"/>
  <c r="AX87" i="1593"/>
  <c r="CT87" i="1593"/>
  <c r="AJ88" i="1593"/>
  <c r="CF88" i="1593"/>
  <c r="V89" i="1593"/>
  <c r="BR89" i="1593"/>
  <c r="DG89" i="1593"/>
  <c r="AE90" i="1593"/>
  <c r="AT90" i="1593"/>
  <c r="BG90" i="1593"/>
  <c r="BT90" i="1593"/>
  <c r="CG90" i="1593"/>
  <c r="CT90" i="1593"/>
  <c r="DG90" i="1593"/>
  <c r="N91" i="1593"/>
  <c r="Z91" i="1593"/>
  <c r="AL91" i="1593"/>
  <c r="AX91" i="1593"/>
  <c r="BJ91" i="1593"/>
  <c r="BV91" i="1593"/>
  <c r="CH91" i="1593"/>
  <c r="CT91" i="1593"/>
  <c r="DF91" i="1593"/>
  <c r="L92" i="1593"/>
  <c r="X92" i="1593"/>
  <c r="AJ92" i="1593"/>
  <c r="AV92" i="1593"/>
  <c r="BH92" i="1593"/>
  <c r="BT92" i="1593"/>
  <c r="CF92" i="1593"/>
  <c r="CR92" i="1593"/>
  <c r="DD92" i="1593"/>
  <c r="J93" i="1593"/>
  <c r="V93" i="1593"/>
  <c r="AH93" i="1593"/>
  <c r="AT93" i="1593"/>
  <c r="BF93" i="1593"/>
  <c r="BR93" i="1593"/>
  <c r="CD93" i="1593"/>
  <c r="CP93" i="1593"/>
  <c r="DB93" i="1593"/>
  <c r="H94" i="1593"/>
  <c r="T94" i="1593"/>
  <c r="AF94" i="1593"/>
  <c r="AR94" i="1593"/>
  <c r="BD94" i="1593"/>
  <c r="BP94" i="1593"/>
  <c r="CB94" i="1593"/>
  <c r="CN94" i="1593"/>
  <c r="CZ94" i="1593"/>
  <c r="DL94" i="1593"/>
  <c r="R95" i="1593"/>
  <c r="AD95" i="1593"/>
  <c r="AP95" i="1593"/>
  <c r="BB95" i="1593"/>
  <c r="BN95" i="1593"/>
  <c r="BZ95" i="1593"/>
  <c r="CL95" i="1593"/>
  <c r="CX95" i="1593"/>
  <c r="DJ95" i="1593"/>
  <c r="P96" i="1593"/>
  <c r="AB96" i="1593"/>
  <c r="AN96" i="1593"/>
  <c r="AZ96" i="1593"/>
  <c r="BL96" i="1593"/>
  <c r="BX96" i="1593"/>
  <c r="CJ96" i="1593"/>
  <c r="CV96" i="1593"/>
  <c r="DH96" i="1593"/>
  <c r="N97" i="1593"/>
  <c r="Z97" i="1593"/>
  <c r="AL97" i="1593"/>
  <c r="AX97" i="1593"/>
  <c r="BJ97" i="1593"/>
  <c r="BV97" i="1593"/>
  <c r="CH97" i="1593"/>
  <c r="CT97" i="1593"/>
  <c r="DF97" i="1593"/>
  <c r="L98" i="1593"/>
  <c r="X98" i="1593"/>
  <c r="AJ98" i="1593"/>
  <c r="AV98" i="1593"/>
  <c r="BH98" i="1593"/>
  <c r="BT98" i="1593"/>
  <c r="CF98" i="1593"/>
  <c r="CR98" i="1593"/>
  <c r="DD98" i="1593"/>
  <c r="J99" i="1593"/>
  <c r="V99" i="1593"/>
  <c r="AH99" i="1593"/>
  <c r="AT99" i="1593"/>
  <c r="BF99" i="1593"/>
  <c r="BR99" i="1593"/>
  <c r="CD99" i="1593"/>
  <c r="CP99" i="1593"/>
  <c r="DB99" i="1593"/>
  <c r="H100" i="1593"/>
  <c r="T100" i="1593"/>
  <c r="AF100" i="1593"/>
  <c r="AR100" i="1593"/>
  <c r="BD100" i="1593"/>
  <c r="BP100" i="1593"/>
  <c r="CB100" i="1593"/>
  <c r="CN100" i="1593"/>
  <c r="CZ100" i="1593"/>
  <c r="DL100" i="1593"/>
  <c r="R101" i="1593"/>
  <c r="AD101" i="1593"/>
  <c r="AP101" i="1593"/>
  <c r="BB101" i="1593"/>
  <c r="BN101" i="1593"/>
  <c r="BZ101" i="1593"/>
  <c r="CL101" i="1593"/>
  <c r="CX101" i="1593"/>
  <c r="DJ101" i="1593"/>
  <c r="P102" i="1593"/>
  <c r="AB102" i="1593"/>
  <c r="AN102" i="1593"/>
  <c r="AZ102" i="1593"/>
  <c r="BL102" i="1593"/>
  <c r="BX102" i="1593"/>
  <c r="CJ102" i="1593"/>
  <c r="CV102" i="1593"/>
  <c r="DH102" i="1593"/>
  <c r="N103" i="1593"/>
  <c r="Z103" i="1593"/>
  <c r="AL103" i="1593"/>
  <c r="AX103" i="1593"/>
  <c r="BJ103" i="1593"/>
  <c r="BV103" i="1593"/>
  <c r="CH103" i="1593"/>
  <c r="CT103" i="1593"/>
  <c r="DF103" i="1593"/>
  <c r="L104" i="1593"/>
  <c r="X104" i="1593"/>
  <c r="AJ104" i="1593"/>
  <c r="AV104" i="1593"/>
  <c r="BH104" i="1593"/>
  <c r="BT104" i="1593"/>
  <c r="CF104" i="1593"/>
  <c r="CR104" i="1593"/>
  <c r="DD104" i="1593"/>
  <c r="J105" i="1593"/>
  <c r="V105" i="1593"/>
  <c r="AH105" i="1593"/>
  <c r="AT105" i="1593"/>
  <c r="BF105" i="1593"/>
  <c r="BR105" i="1593"/>
  <c r="CD105" i="1593"/>
  <c r="CP105" i="1593"/>
  <c r="DB105" i="1593"/>
  <c r="H106" i="1593"/>
  <c r="T106" i="1593"/>
  <c r="AF106" i="1593"/>
  <c r="AR106" i="1593"/>
  <c r="BD106" i="1593"/>
  <c r="BP106" i="1593"/>
  <c r="CB106" i="1593"/>
  <c r="CN106" i="1593"/>
  <c r="CZ106" i="1593"/>
  <c r="DL106" i="1593"/>
  <c r="R107" i="1593"/>
  <c r="BN65" i="1593"/>
  <c r="BJ78" i="1593"/>
  <c r="AB81" i="1593"/>
  <c r="BJ82" i="1593"/>
  <c r="CR83" i="1593"/>
  <c r="T85" i="1593"/>
  <c r="R86" i="1593"/>
  <c r="CL86" i="1593"/>
  <c r="AZ87" i="1593"/>
  <c r="CV87" i="1593"/>
  <c r="AL88" i="1593"/>
  <c r="CH88" i="1593"/>
  <c r="X89" i="1593"/>
  <c r="BT89" i="1593"/>
  <c r="H90" i="1593"/>
  <c r="AF90" i="1593"/>
  <c r="AU90" i="1593"/>
  <c r="BH90" i="1593"/>
  <c r="BU90" i="1593"/>
  <c r="CH90" i="1593"/>
  <c r="CU90" i="1593"/>
  <c r="DI90" i="1593"/>
  <c r="O91" i="1593"/>
  <c r="AA91" i="1593"/>
  <c r="AM91" i="1593"/>
  <c r="AY91" i="1593"/>
  <c r="BK91" i="1593"/>
  <c r="BW91" i="1593"/>
  <c r="CI91" i="1593"/>
  <c r="CU91" i="1593"/>
  <c r="DG91" i="1593"/>
  <c r="M92" i="1593"/>
  <c r="Y92" i="1593"/>
  <c r="AK92" i="1593"/>
  <c r="AW92" i="1593"/>
  <c r="BI92" i="1593"/>
  <c r="BU92" i="1593"/>
  <c r="CG92" i="1593"/>
  <c r="CS92" i="1593"/>
  <c r="DE92" i="1593"/>
  <c r="K93" i="1593"/>
  <c r="W93" i="1593"/>
  <c r="AI93" i="1593"/>
  <c r="AU93" i="1593"/>
  <c r="BG93" i="1593"/>
  <c r="BS93" i="1593"/>
  <c r="CE93" i="1593"/>
  <c r="CQ93" i="1593"/>
  <c r="DC93" i="1593"/>
  <c r="I94" i="1593"/>
  <c r="U94" i="1593"/>
  <c r="AG94" i="1593"/>
  <c r="AS94" i="1593"/>
  <c r="BE94" i="1593"/>
  <c r="BQ94" i="1593"/>
  <c r="CC94" i="1593"/>
  <c r="CO94" i="1593"/>
  <c r="DA94" i="1593"/>
  <c r="G95" i="1593"/>
  <c r="S95" i="1593"/>
  <c r="AE95" i="1593"/>
  <c r="AQ95" i="1593"/>
  <c r="BC95" i="1593"/>
  <c r="BO95" i="1593"/>
  <c r="CA95" i="1593"/>
  <c r="CM95" i="1593"/>
  <c r="CY95" i="1593"/>
  <c r="DK95" i="1593"/>
  <c r="Q96" i="1593"/>
  <c r="AC96" i="1593"/>
  <c r="AO96" i="1593"/>
  <c r="BA96" i="1593"/>
  <c r="BM96" i="1593"/>
  <c r="BY96" i="1593"/>
  <c r="CK96" i="1593"/>
  <c r="CW96" i="1593"/>
  <c r="DI96" i="1593"/>
  <c r="O97" i="1593"/>
  <c r="AA97" i="1593"/>
  <c r="AM97" i="1593"/>
  <c r="AY97" i="1593"/>
  <c r="BK97" i="1593"/>
  <c r="BW97" i="1593"/>
  <c r="CI97" i="1593"/>
  <c r="CU97" i="1593"/>
  <c r="DG97" i="1593"/>
  <c r="M98" i="1593"/>
  <c r="Y98" i="1593"/>
  <c r="AK98" i="1593"/>
  <c r="AW98" i="1593"/>
  <c r="BI98" i="1593"/>
  <c r="BU98" i="1593"/>
  <c r="CG98" i="1593"/>
  <c r="CS98" i="1593"/>
  <c r="DE98" i="1593"/>
  <c r="K99" i="1593"/>
  <c r="W99" i="1593"/>
  <c r="AI99" i="1593"/>
  <c r="AU99" i="1593"/>
  <c r="BG99" i="1593"/>
  <c r="BS99" i="1593"/>
  <c r="CE99" i="1593"/>
  <c r="CQ99" i="1593"/>
  <c r="DC99" i="1593"/>
  <c r="I100" i="1593"/>
  <c r="U100" i="1593"/>
  <c r="AG100" i="1593"/>
  <c r="AS100" i="1593"/>
  <c r="BE100" i="1593"/>
  <c r="BQ100" i="1593"/>
  <c r="CC100" i="1593"/>
  <c r="CO100" i="1593"/>
  <c r="DA100" i="1593"/>
  <c r="G101" i="1593"/>
  <c r="S101" i="1593"/>
  <c r="AE101" i="1593"/>
  <c r="AQ101" i="1593"/>
  <c r="BC101" i="1593"/>
  <c r="BO101" i="1593"/>
  <c r="CA101" i="1593"/>
  <c r="CM101" i="1593"/>
  <c r="CY101" i="1593"/>
  <c r="DK101" i="1593"/>
  <c r="Q102" i="1593"/>
  <c r="AC102" i="1593"/>
  <c r="AO102" i="1593"/>
  <c r="BA102" i="1593"/>
  <c r="BM102" i="1593"/>
  <c r="BY102" i="1593"/>
  <c r="CK102" i="1593"/>
  <c r="CW102" i="1593"/>
  <c r="DI102" i="1593"/>
  <c r="O103" i="1593"/>
  <c r="AA103" i="1593"/>
  <c r="AM103" i="1593"/>
  <c r="AY103" i="1593"/>
  <c r="BK103" i="1593"/>
  <c r="BW103" i="1593"/>
  <c r="CI103" i="1593"/>
  <c r="CU103" i="1593"/>
  <c r="DG103" i="1593"/>
  <c r="M104" i="1593"/>
  <c r="Y104" i="1593"/>
  <c r="AK104" i="1593"/>
  <c r="AW104" i="1593"/>
  <c r="BI104" i="1593"/>
  <c r="BU104" i="1593"/>
  <c r="CG104" i="1593"/>
  <c r="CS104" i="1593"/>
  <c r="DE104" i="1593"/>
  <c r="K105" i="1593"/>
  <c r="W105" i="1593"/>
  <c r="AI105" i="1593"/>
  <c r="AU105" i="1593"/>
  <c r="BG105" i="1593"/>
  <c r="BS105" i="1593"/>
  <c r="CE105" i="1593"/>
  <c r="CQ105" i="1593"/>
  <c r="DC105" i="1593"/>
  <c r="I106" i="1593"/>
  <c r="U106" i="1593"/>
  <c r="AG106" i="1593"/>
  <c r="AS106" i="1593"/>
  <c r="BE106" i="1593"/>
  <c r="BQ106" i="1593"/>
  <c r="CC106" i="1593"/>
  <c r="CO106" i="1593"/>
  <c r="DA106" i="1593"/>
  <c r="BD67" i="1593"/>
  <c r="DH78" i="1593"/>
  <c r="AN81" i="1593"/>
  <c r="BV82" i="1593"/>
  <c r="DD83" i="1593"/>
  <c r="AF85" i="1593"/>
  <c r="AB86" i="1593"/>
  <c r="CV86" i="1593"/>
  <c r="BA87" i="1593"/>
  <c r="CW87" i="1593"/>
  <c r="AM88" i="1593"/>
  <c r="CI88" i="1593"/>
  <c r="Y89" i="1593"/>
  <c r="BU89" i="1593"/>
  <c r="J90" i="1593"/>
  <c r="AH90" i="1593"/>
  <c r="AV90" i="1593"/>
  <c r="BI90" i="1593"/>
  <c r="BV90" i="1593"/>
  <c r="CI90" i="1593"/>
  <c r="CW90" i="1593"/>
  <c r="DJ90" i="1593"/>
  <c r="P91" i="1593"/>
  <c r="AB91" i="1593"/>
  <c r="AN91" i="1593"/>
  <c r="AZ91" i="1593"/>
  <c r="BL91" i="1593"/>
  <c r="BX91" i="1593"/>
  <c r="CJ91" i="1593"/>
  <c r="CV91" i="1593"/>
  <c r="DH91" i="1593"/>
  <c r="N92" i="1593"/>
  <c r="Z92" i="1593"/>
  <c r="AL92" i="1593"/>
  <c r="AX92" i="1593"/>
  <c r="BJ92" i="1593"/>
  <c r="BV92" i="1593"/>
  <c r="CH92" i="1593"/>
  <c r="CT92" i="1593"/>
  <c r="DF92" i="1593"/>
  <c r="L93" i="1593"/>
  <c r="X93" i="1593"/>
  <c r="AJ93" i="1593"/>
  <c r="AV93" i="1593"/>
  <c r="BH93" i="1593"/>
  <c r="BT93" i="1593"/>
  <c r="CF93" i="1593"/>
  <c r="CR93" i="1593"/>
  <c r="DD93" i="1593"/>
  <c r="J94" i="1593"/>
  <c r="V94" i="1593"/>
  <c r="AH94" i="1593"/>
  <c r="AT94" i="1593"/>
  <c r="BF94" i="1593"/>
  <c r="BR94" i="1593"/>
  <c r="CD94" i="1593"/>
  <c r="CP94" i="1593"/>
  <c r="DB94" i="1593"/>
  <c r="H95" i="1593"/>
  <c r="T95" i="1593"/>
  <c r="AF95" i="1593"/>
  <c r="AR95" i="1593"/>
  <c r="BD95" i="1593"/>
  <c r="BP95" i="1593"/>
  <c r="CB95" i="1593"/>
  <c r="CN95" i="1593"/>
  <c r="CZ95" i="1593"/>
  <c r="DL95" i="1593"/>
  <c r="R96" i="1593"/>
  <c r="AD96" i="1593"/>
  <c r="AP96" i="1593"/>
  <c r="BB96" i="1593"/>
  <c r="BN96" i="1593"/>
  <c r="BZ96" i="1593"/>
  <c r="CL96" i="1593"/>
  <c r="CX96" i="1593"/>
  <c r="DJ96" i="1593"/>
  <c r="P97" i="1593"/>
  <c r="AB97" i="1593"/>
  <c r="AN97" i="1593"/>
  <c r="AZ97" i="1593"/>
  <c r="BL97" i="1593"/>
  <c r="BX97" i="1593"/>
  <c r="CJ97" i="1593"/>
  <c r="CV97" i="1593"/>
  <c r="DH97" i="1593"/>
  <c r="N98" i="1593"/>
  <c r="Z98" i="1593"/>
  <c r="AL98" i="1593"/>
  <c r="AX98" i="1593"/>
  <c r="BJ98" i="1593"/>
  <c r="BV98" i="1593"/>
  <c r="CH98" i="1593"/>
  <c r="CT98" i="1593"/>
  <c r="DF98" i="1593"/>
  <c r="L99" i="1593"/>
  <c r="X99" i="1593"/>
  <c r="AJ99" i="1593"/>
  <c r="AV99" i="1593"/>
  <c r="BH99" i="1593"/>
  <c r="BT99" i="1593"/>
  <c r="CF99" i="1593"/>
  <c r="CR99" i="1593"/>
  <c r="DD99" i="1593"/>
  <c r="J100" i="1593"/>
  <c r="V100" i="1593"/>
  <c r="AH100" i="1593"/>
  <c r="AT100" i="1593"/>
  <c r="BF100" i="1593"/>
  <c r="BR100" i="1593"/>
  <c r="CD100" i="1593"/>
  <c r="CP100" i="1593"/>
  <c r="DB100" i="1593"/>
  <c r="H101" i="1593"/>
  <c r="T101" i="1593"/>
  <c r="AF101" i="1593"/>
  <c r="AR101" i="1593"/>
  <c r="BD101" i="1593"/>
  <c r="BP101" i="1593"/>
  <c r="CB101" i="1593"/>
  <c r="CN101" i="1593"/>
  <c r="CZ101" i="1593"/>
  <c r="DL101" i="1593"/>
  <c r="R102" i="1593"/>
  <c r="AD102" i="1593"/>
  <c r="AP102" i="1593"/>
  <c r="BB102" i="1593"/>
  <c r="BN102" i="1593"/>
  <c r="BZ102" i="1593"/>
  <c r="CL102" i="1593"/>
  <c r="CX102" i="1593"/>
  <c r="DJ102" i="1593"/>
  <c r="P103" i="1593"/>
  <c r="AB103" i="1593"/>
  <c r="AN103" i="1593"/>
  <c r="AZ103" i="1593"/>
  <c r="BL103" i="1593"/>
  <c r="BX103" i="1593"/>
  <c r="CJ103" i="1593"/>
  <c r="CV103" i="1593"/>
  <c r="DH103" i="1593"/>
  <c r="N104" i="1593"/>
  <c r="Z104" i="1593"/>
  <c r="AL104" i="1593"/>
  <c r="AX104" i="1593"/>
  <c r="BJ104" i="1593"/>
  <c r="BV104" i="1593"/>
  <c r="CH104" i="1593"/>
  <c r="CT104" i="1593"/>
  <c r="DF104" i="1593"/>
  <c r="L105" i="1593"/>
  <c r="X105" i="1593"/>
  <c r="AJ105" i="1593"/>
  <c r="AV105" i="1593"/>
  <c r="BH105" i="1593"/>
  <c r="BT105" i="1593"/>
  <c r="CF105" i="1593"/>
  <c r="CR105" i="1593"/>
  <c r="DD105" i="1593"/>
  <c r="J106" i="1593"/>
  <c r="CN68" i="1593"/>
  <c r="P70" i="1593"/>
  <c r="CT79" i="1593"/>
  <c r="BL81" i="1593"/>
  <c r="CT82" i="1593"/>
  <c r="V84" i="1593"/>
  <c r="BD85" i="1593"/>
  <c r="AN86" i="1593"/>
  <c r="DH86" i="1593"/>
  <c r="BL87" i="1593"/>
  <c r="DH87" i="1593"/>
  <c r="AX88" i="1593"/>
  <c r="CT88" i="1593"/>
  <c r="AJ89" i="1593"/>
  <c r="CF89" i="1593"/>
  <c r="L90" i="1593"/>
  <c r="AJ90" i="1593"/>
  <c r="AX90" i="1593"/>
  <c r="BK90" i="1593"/>
  <c r="BY90" i="1593"/>
  <c r="CL90" i="1593"/>
  <c r="CY90" i="1593"/>
  <c r="DL90" i="1593"/>
  <c r="R91" i="1593"/>
  <c r="AD91" i="1593"/>
  <c r="AP91" i="1593"/>
  <c r="BB91" i="1593"/>
  <c r="BN91" i="1593"/>
  <c r="BZ91" i="1593"/>
  <c r="CL91" i="1593"/>
  <c r="CX91" i="1593"/>
  <c r="DJ91" i="1593"/>
  <c r="P92" i="1593"/>
  <c r="AB92" i="1593"/>
  <c r="AN92" i="1593"/>
  <c r="AZ92" i="1593"/>
  <c r="BL92" i="1593"/>
  <c r="BX92" i="1593"/>
  <c r="CJ92" i="1593"/>
  <c r="CV92" i="1593"/>
  <c r="DH92" i="1593"/>
  <c r="N93" i="1593"/>
  <c r="Z93" i="1593"/>
  <c r="AL93" i="1593"/>
  <c r="AX93" i="1593"/>
  <c r="BJ93" i="1593"/>
  <c r="BV93" i="1593"/>
  <c r="CH93" i="1593"/>
  <c r="CT93" i="1593"/>
  <c r="DF93" i="1593"/>
  <c r="L94" i="1593"/>
  <c r="X94" i="1593"/>
  <c r="AJ94" i="1593"/>
  <c r="AV94" i="1593"/>
  <c r="BH94" i="1593"/>
  <c r="BT94" i="1593"/>
  <c r="CF94" i="1593"/>
  <c r="CR94" i="1593"/>
  <c r="DD94" i="1593"/>
  <c r="J95" i="1593"/>
  <c r="V95" i="1593"/>
  <c r="AH95" i="1593"/>
  <c r="AT95" i="1593"/>
  <c r="BF95" i="1593"/>
  <c r="BR95" i="1593"/>
  <c r="CD95" i="1593"/>
  <c r="CP95" i="1593"/>
  <c r="DB95" i="1593"/>
  <c r="H96" i="1593"/>
  <c r="T96" i="1593"/>
  <c r="AF96" i="1593"/>
  <c r="AR96" i="1593"/>
  <c r="BD96" i="1593"/>
  <c r="BP96" i="1593"/>
  <c r="CB96" i="1593"/>
  <c r="CN96" i="1593"/>
  <c r="CZ96" i="1593"/>
  <c r="DL96" i="1593"/>
  <c r="R97" i="1593"/>
  <c r="AD97" i="1593"/>
  <c r="AP97" i="1593"/>
  <c r="BB97" i="1593"/>
  <c r="BN97" i="1593"/>
  <c r="BZ97" i="1593"/>
  <c r="CL97" i="1593"/>
  <c r="CX97" i="1593"/>
  <c r="DJ97" i="1593"/>
  <c r="P98" i="1593"/>
  <c r="AB98" i="1593"/>
  <c r="AN98" i="1593"/>
  <c r="AZ98" i="1593"/>
  <c r="BL98" i="1593"/>
  <c r="BX98" i="1593"/>
  <c r="CJ98" i="1593"/>
  <c r="CV98" i="1593"/>
  <c r="DH98" i="1593"/>
  <c r="N99" i="1593"/>
  <c r="Z99" i="1593"/>
  <c r="AL99" i="1593"/>
  <c r="AX99" i="1593"/>
  <c r="BJ99" i="1593"/>
  <c r="BV99" i="1593"/>
  <c r="CH99" i="1593"/>
  <c r="CT99" i="1593"/>
  <c r="DF99" i="1593"/>
  <c r="L100" i="1593"/>
  <c r="X100" i="1593"/>
  <c r="AJ100" i="1593"/>
  <c r="AV100" i="1593"/>
  <c r="BH100" i="1593"/>
  <c r="BT100" i="1593"/>
  <c r="CF100" i="1593"/>
  <c r="CR100" i="1593"/>
  <c r="DD100" i="1593"/>
  <c r="J101" i="1593"/>
  <c r="V101" i="1593"/>
  <c r="AH101" i="1593"/>
  <c r="AT101" i="1593"/>
  <c r="BF101" i="1593"/>
  <c r="BR101" i="1593"/>
  <c r="CD101" i="1593"/>
  <c r="CP101" i="1593"/>
  <c r="DB101" i="1593"/>
  <c r="H102" i="1593"/>
  <c r="T102" i="1593"/>
  <c r="AF102" i="1593"/>
  <c r="AR102" i="1593"/>
  <c r="BD102" i="1593"/>
  <c r="BP102" i="1593"/>
  <c r="CB102" i="1593"/>
  <c r="CN102" i="1593"/>
  <c r="CZ102" i="1593"/>
  <c r="DL102" i="1593"/>
  <c r="R103" i="1593"/>
  <c r="AD103" i="1593"/>
  <c r="AP103" i="1593"/>
  <c r="BB103" i="1593"/>
  <c r="BN103" i="1593"/>
  <c r="BZ103" i="1593"/>
  <c r="CL103" i="1593"/>
  <c r="CX103" i="1593"/>
  <c r="DJ103" i="1593"/>
  <c r="P104" i="1593"/>
  <c r="AB104" i="1593"/>
  <c r="AN104" i="1593"/>
  <c r="AZ104" i="1593"/>
  <c r="BL104" i="1593"/>
  <c r="BX104" i="1593"/>
  <c r="CJ104" i="1593"/>
  <c r="CV104" i="1593"/>
  <c r="DH104" i="1593"/>
  <c r="N105" i="1593"/>
  <c r="Z105" i="1593"/>
  <c r="AL105" i="1593"/>
  <c r="AX105" i="1593"/>
  <c r="BJ105" i="1593"/>
  <c r="BV105" i="1593"/>
  <c r="CH105" i="1593"/>
  <c r="CT105" i="1593"/>
  <c r="DF105" i="1593"/>
  <c r="L106" i="1593"/>
  <c r="X106" i="1593"/>
  <c r="AJ106" i="1593"/>
  <c r="AV106" i="1593"/>
  <c r="BH106" i="1593"/>
  <c r="BT106" i="1593"/>
  <c r="CF106" i="1593"/>
  <c r="CR106" i="1593"/>
  <c r="DF87" i="1593"/>
  <c r="DK90" i="1593"/>
  <c r="AM92" i="1593"/>
  <c r="BU93" i="1593"/>
  <c r="DC94" i="1593"/>
  <c r="AE96" i="1593"/>
  <c r="BM97" i="1593"/>
  <c r="CU98" i="1593"/>
  <c r="W100" i="1593"/>
  <c r="BE101" i="1593"/>
  <c r="CM102" i="1593"/>
  <c r="O104" i="1593"/>
  <c r="AW105" i="1593"/>
  <c r="AU106" i="1593"/>
  <c r="DB106" i="1593"/>
  <c r="M107" i="1593"/>
  <c r="AB107" i="1593"/>
  <c r="AN107" i="1593"/>
  <c r="AZ107" i="1593"/>
  <c r="BL107" i="1593"/>
  <c r="BX107" i="1593"/>
  <c r="CJ107" i="1593"/>
  <c r="CV107" i="1593"/>
  <c r="DH107" i="1593"/>
  <c r="N108" i="1593"/>
  <c r="Z108" i="1593"/>
  <c r="AL108" i="1593"/>
  <c r="AX108" i="1593"/>
  <c r="BJ108" i="1593"/>
  <c r="BV108" i="1593"/>
  <c r="CH108" i="1593"/>
  <c r="CT108" i="1593"/>
  <c r="DF108" i="1593"/>
  <c r="L109" i="1593"/>
  <c r="X109" i="1593"/>
  <c r="AJ109" i="1593"/>
  <c r="AV109" i="1593"/>
  <c r="BH109" i="1593"/>
  <c r="BT109" i="1593"/>
  <c r="CF109" i="1593"/>
  <c r="CR109" i="1593"/>
  <c r="DD109" i="1593"/>
  <c r="J110" i="1593"/>
  <c r="V110" i="1593"/>
  <c r="AH110" i="1593"/>
  <c r="AT110" i="1593"/>
  <c r="BF110" i="1593"/>
  <c r="BR110" i="1593"/>
  <c r="CD110" i="1593"/>
  <c r="CP110" i="1593"/>
  <c r="DB110" i="1593"/>
  <c r="H111" i="1593"/>
  <c r="T111" i="1593"/>
  <c r="AF111" i="1593"/>
  <c r="AR111" i="1593"/>
  <c r="BD111" i="1593"/>
  <c r="BP111" i="1593"/>
  <c r="CB111" i="1593"/>
  <c r="CN111" i="1593"/>
  <c r="CZ111" i="1593"/>
  <c r="DL111" i="1593"/>
  <c r="R112" i="1593"/>
  <c r="AD112" i="1593"/>
  <c r="AP112" i="1593"/>
  <c r="BB112" i="1593"/>
  <c r="BN112" i="1593"/>
  <c r="BZ112" i="1593"/>
  <c r="CL112" i="1593"/>
  <c r="CX112" i="1593"/>
  <c r="DJ112" i="1593"/>
  <c r="P113" i="1593"/>
  <c r="AB113" i="1593"/>
  <c r="AN113" i="1593"/>
  <c r="AZ113" i="1593"/>
  <c r="BL113" i="1593"/>
  <c r="BX113" i="1593"/>
  <c r="CJ113" i="1593"/>
  <c r="CV113" i="1593"/>
  <c r="DH113" i="1593"/>
  <c r="N114" i="1593"/>
  <c r="Z114" i="1593"/>
  <c r="AL114" i="1593"/>
  <c r="AX114" i="1593"/>
  <c r="BJ114" i="1593"/>
  <c r="BV114" i="1593"/>
  <c r="CH114" i="1593"/>
  <c r="AV88" i="1593"/>
  <c r="Q91" i="1593"/>
  <c r="AY92" i="1593"/>
  <c r="CG93" i="1593"/>
  <c r="I95" i="1593"/>
  <c r="AQ96" i="1593"/>
  <c r="BY97" i="1593"/>
  <c r="DG98" i="1593"/>
  <c r="AI100" i="1593"/>
  <c r="BQ101" i="1593"/>
  <c r="CY102" i="1593"/>
  <c r="AA104" i="1593"/>
  <c r="BI105" i="1593"/>
  <c r="BF106" i="1593"/>
  <c r="DC106" i="1593"/>
  <c r="O107" i="1593"/>
  <c r="AC107" i="1593"/>
  <c r="AO107" i="1593"/>
  <c r="BA107" i="1593"/>
  <c r="BM107" i="1593"/>
  <c r="BY107" i="1593"/>
  <c r="CK107" i="1593"/>
  <c r="CW107" i="1593"/>
  <c r="DI107" i="1593"/>
  <c r="O108" i="1593"/>
  <c r="AA108" i="1593"/>
  <c r="AM108" i="1593"/>
  <c r="AY108" i="1593"/>
  <c r="BK108" i="1593"/>
  <c r="BW108" i="1593"/>
  <c r="CI108" i="1593"/>
  <c r="CU108" i="1593"/>
  <c r="DG108" i="1593"/>
  <c r="M109" i="1593"/>
  <c r="Y109" i="1593"/>
  <c r="AK109" i="1593"/>
  <c r="AW109" i="1593"/>
  <c r="BI109" i="1593"/>
  <c r="BU109" i="1593"/>
  <c r="CG109" i="1593"/>
  <c r="CS109" i="1593"/>
  <c r="DE109" i="1593"/>
  <c r="K110" i="1593"/>
  <c r="W110" i="1593"/>
  <c r="AI110" i="1593"/>
  <c r="AU110" i="1593"/>
  <c r="BG110" i="1593"/>
  <c r="BS110" i="1593"/>
  <c r="CE110" i="1593"/>
  <c r="CQ110" i="1593"/>
  <c r="DC110" i="1593"/>
  <c r="I111" i="1593"/>
  <c r="U111" i="1593"/>
  <c r="AG111" i="1593"/>
  <c r="AS111" i="1593"/>
  <c r="BE111" i="1593"/>
  <c r="BQ111" i="1593"/>
  <c r="CC111" i="1593"/>
  <c r="CO111" i="1593"/>
  <c r="DA111" i="1593"/>
  <c r="G112" i="1593"/>
  <c r="S112" i="1593"/>
  <c r="AE112" i="1593"/>
  <c r="AQ112" i="1593"/>
  <c r="BC112" i="1593"/>
  <c r="BO112" i="1593"/>
  <c r="CA112" i="1593"/>
  <c r="CM112" i="1593"/>
  <c r="CY112" i="1593"/>
  <c r="DK112" i="1593"/>
  <c r="Q113" i="1593"/>
  <c r="AC113" i="1593"/>
  <c r="AO113" i="1593"/>
  <c r="BA113" i="1593"/>
  <c r="BM113" i="1593"/>
  <c r="BY113" i="1593"/>
  <c r="CK113" i="1593"/>
  <c r="CW113" i="1593"/>
  <c r="DI113" i="1593"/>
  <c r="O114" i="1593"/>
  <c r="AA114" i="1593"/>
  <c r="AM114" i="1593"/>
  <c r="AY114" i="1593"/>
  <c r="BK114" i="1593"/>
  <c r="BW114" i="1593"/>
  <c r="CI114" i="1593"/>
  <c r="CR88" i="1593"/>
  <c r="AC91" i="1593"/>
  <c r="BK92" i="1593"/>
  <c r="CS93" i="1593"/>
  <c r="U95" i="1593"/>
  <c r="BC96" i="1593"/>
  <c r="CK97" i="1593"/>
  <c r="M99" i="1593"/>
  <c r="AU100" i="1593"/>
  <c r="CC101" i="1593"/>
  <c r="DK102" i="1593"/>
  <c r="AM104" i="1593"/>
  <c r="BU105" i="1593"/>
  <c r="BG106" i="1593"/>
  <c r="DD106" i="1593"/>
  <c r="P107" i="1593"/>
  <c r="AD107" i="1593"/>
  <c r="AP107" i="1593"/>
  <c r="BB107" i="1593"/>
  <c r="BN107" i="1593"/>
  <c r="BZ107" i="1593"/>
  <c r="CL107" i="1593"/>
  <c r="CX107" i="1593"/>
  <c r="DJ107" i="1593"/>
  <c r="P108" i="1593"/>
  <c r="AB108" i="1593"/>
  <c r="AN108" i="1593"/>
  <c r="AZ108" i="1593"/>
  <c r="BL108" i="1593"/>
  <c r="BX108" i="1593"/>
  <c r="CJ108" i="1593"/>
  <c r="CV108" i="1593"/>
  <c r="DH108" i="1593"/>
  <c r="N109" i="1593"/>
  <c r="Z109" i="1593"/>
  <c r="AL109" i="1593"/>
  <c r="AX109" i="1593"/>
  <c r="BJ109" i="1593"/>
  <c r="BV109" i="1593"/>
  <c r="CH109" i="1593"/>
  <c r="CT109" i="1593"/>
  <c r="DF109" i="1593"/>
  <c r="L110" i="1593"/>
  <c r="X110" i="1593"/>
  <c r="AH89" i="1593"/>
  <c r="AO91" i="1593"/>
  <c r="BW92" i="1593"/>
  <c r="DE93" i="1593"/>
  <c r="AG95" i="1593"/>
  <c r="BO96" i="1593"/>
  <c r="CW97" i="1593"/>
  <c r="Y99" i="1593"/>
  <c r="BG100" i="1593"/>
  <c r="CO101" i="1593"/>
  <c r="Q103" i="1593"/>
  <c r="AY104" i="1593"/>
  <c r="CG105" i="1593"/>
  <c r="BR106" i="1593"/>
  <c r="DE106" i="1593"/>
  <c r="S107" i="1593"/>
  <c r="AE107" i="1593"/>
  <c r="AQ107" i="1593"/>
  <c r="BC107" i="1593"/>
  <c r="BO107" i="1593"/>
  <c r="CA107" i="1593"/>
  <c r="CM107" i="1593"/>
  <c r="CY107" i="1593"/>
  <c r="DK107" i="1593"/>
  <c r="Q108" i="1593"/>
  <c r="AC108" i="1593"/>
  <c r="AO108" i="1593"/>
  <c r="BA108" i="1593"/>
  <c r="BM108" i="1593"/>
  <c r="BY108" i="1593"/>
  <c r="CK108" i="1593"/>
  <c r="CW108" i="1593"/>
  <c r="DI108" i="1593"/>
  <c r="O109" i="1593"/>
  <c r="AA109" i="1593"/>
  <c r="AM109" i="1593"/>
  <c r="AY109" i="1593"/>
  <c r="BK109" i="1593"/>
  <c r="BW109" i="1593"/>
  <c r="CI109" i="1593"/>
  <c r="CU109" i="1593"/>
  <c r="DG109" i="1593"/>
  <c r="M110" i="1593"/>
  <c r="Y110" i="1593"/>
  <c r="AK110" i="1593"/>
  <c r="AW110" i="1593"/>
  <c r="BI110" i="1593"/>
  <c r="BU110" i="1593"/>
  <c r="CG110" i="1593"/>
  <c r="CS110" i="1593"/>
  <c r="DE110" i="1593"/>
  <c r="K111" i="1593"/>
  <c r="W111" i="1593"/>
  <c r="AI111" i="1593"/>
  <c r="AU111" i="1593"/>
  <c r="BG111" i="1593"/>
  <c r="BS111" i="1593"/>
  <c r="CE111" i="1593"/>
  <c r="CQ111" i="1593"/>
  <c r="DC111" i="1593"/>
  <c r="I112" i="1593"/>
  <c r="U112" i="1593"/>
  <c r="AG112" i="1593"/>
  <c r="AS112" i="1593"/>
  <c r="BE112" i="1593"/>
  <c r="BQ112" i="1593"/>
  <c r="CC112" i="1593"/>
  <c r="CO112" i="1593"/>
  <c r="DA112" i="1593"/>
  <c r="G113" i="1593"/>
  <c r="S113" i="1593"/>
  <c r="AE113" i="1593"/>
  <c r="AQ113" i="1593"/>
  <c r="BC113" i="1593"/>
  <c r="BO113" i="1593"/>
  <c r="CA113" i="1593"/>
  <c r="CM113" i="1593"/>
  <c r="CY113" i="1593"/>
  <c r="DK113" i="1593"/>
  <c r="Q114" i="1593"/>
  <c r="AC114" i="1593"/>
  <c r="AO114" i="1593"/>
  <c r="BA114" i="1593"/>
  <c r="BM114" i="1593"/>
  <c r="BY114" i="1593"/>
  <c r="AX79" i="1593"/>
  <c r="CD89" i="1593"/>
  <c r="BA91" i="1593"/>
  <c r="CI92" i="1593"/>
  <c r="K94" i="1593"/>
  <c r="AS95" i="1593"/>
  <c r="CA96" i="1593"/>
  <c r="DI97" i="1593"/>
  <c r="AK99" i="1593"/>
  <c r="BS100" i="1593"/>
  <c r="DA101" i="1593"/>
  <c r="AC103" i="1593"/>
  <c r="BK104" i="1593"/>
  <c r="CS105" i="1593"/>
  <c r="BS106" i="1593"/>
  <c r="DF106" i="1593"/>
  <c r="T107" i="1593"/>
  <c r="AF107" i="1593"/>
  <c r="AR107" i="1593"/>
  <c r="BD107" i="1593"/>
  <c r="BP107" i="1593"/>
  <c r="CB107" i="1593"/>
  <c r="CN107" i="1593"/>
  <c r="CZ107" i="1593"/>
  <c r="DL107" i="1593"/>
  <c r="R108" i="1593"/>
  <c r="AD108" i="1593"/>
  <c r="AP108" i="1593"/>
  <c r="BB108" i="1593"/>
  <c r="BN108" i="1593"/>
  <c r="BZ108" i="1593"/>
  <c r="CL108" i="1593"/>
  <c r="CX108" i="1593"/>
  <c r="DJ108" i="1593"/>
  <c r="P109" i="1593"/>
  <c r="AB109" i="1593"/>
  <c r="AN109" i="1593"/>
  <c r="AZ109" i="1593"/>
  <c r="BL109" i="1593"/>
  <c r="BX109" i="1593"/>
  <c r="CJ109" i="1593"/>
  <c r="CV109" i="1593"/>
  <c r="DH109" i="1593"/>
  <c r="N110" i="1593"/>
  <c r="Z110" i="1593"/>
  <c r="AL110" i="1593"/>
  <c r="AX110" i="1593"/>
  <c r="BJ110" i="1593"/>
  <c r="BV110" i="1593"/>
  <c r="CH110" i="1593"/>
  <c r="CT110" i="1593"/>
  <c r="DF110" i="1593"/>
  <c r="L111" i="1593"/>
  <c r="X111" i="1593"/>
  <c r="AJ111" i="1593"/>
  <c r="AV111" i="1593"/>
  <c r="BH111" i="1593"/>
  <c r="BT111" i="1593"/>
  <c r="CF111" i="1593"/>
  <c r="CR111" i="1593"/>
  <c r="DD111" i="1593"/>
  <c r="J112" i="1593"/>
  <c r="V112" i="1593"/>
  <c r="AH112" i="1593"/>
  <c r="AT112" i="1593"/>
  <c r="BF112" i="1593"/>
  <c r="BR112" i="1593"/>
  <c r="CD112" i="1593"/>
  <c r="CP112" i="1593"/>
  <c r="DB112" i="1593"/>
  <c r="H113" i="1593"/>
  <c r="T113" i="1593"/>
  <c r="AF113" i="1593"/>
  <c r="AR113" i="1593"/>
  <c r="BD113" i="1593"/>
  <c r="BP113" i="1593"/>
  <c r="CB113" i="1593"/>
  <c r="CN113" i="1593"/>
  <c r="CZ113" i="1593"/>
  <c r="DL113" i="1593"/>
  <c r="R114" i="1593"/>
  <c r="AD114" i="1593"/>
  <c r="AP114" i="1593"/>
  <c r="BB114" i="1593"/>
  <c r="BN114" i="1593"/>
  <c r="BZ114" i="1593"/>
  <c r="CL114" i="1593"/>
  <c r="AZ81" i="1593"/>
  <c r="K90" i="1593"/>
  <c r="BM91" i="1593"/>
  <c r="CU92" i="1593"/>
  <c r="W94" i="1593"/>
  <c r="BE95" i="1593"/>
  <c r="CM96" i="1593"/>
  <c r="O98" i="1593"/>
  <c r="AW99" i="1593"/>
  <c r="CE100" i="1593"/>
  <c r="G102" i="1593"/>
  <c r="AO103" i="1593"/>
  <c r="BW104" i="1593"/>
  <c r="DE105" i="1593"/>
  <c r="CD106" i="1593"/>
  <c r="DG106" i="1593"/>
  <c r="U107" i="1593"/>
  <c r="AG107" i="1593"/>
  <c r="AS107" i="1593"/>
  <c r="BE107" i="1593"/>
  <c r="BQ107" i="1593"/>
  <c r="CC107" i="1593"/>
  <c r="CO107" i="1593"/>
  <c r="DA107" i="1593"/>
  <c r="G108" i="1593"/>
  <c r="S108" i="1593"/>
  <c r="AE108" i="1593"/>
  <c r="AQ108" i="1593"/>
  <c r="BC108" i="1593"/>
  <c r="BO108" i="1593"/>
  <c r="CA108" i="1593"/>
  <c r="CM108" i="1593"/>
  <c r="CY108" i="1593"/>
  <c r="DK108" i="1593"/>
  <c r="Q109" i="1593"/>
  <c r="AC109" i="1593"/>
  <c r="AO109" i="1593"/>
  <c r="BA109" i="1593"/>
  <c r="BM109" i="1593"/>
  <c r="BY109" i="1593"/>
  <c r="CK109" i="1593"/>
  <c r="CW109" i="1593"/>
  <c r="DI109" i="1593"/>
  <c r="O110" i="1593"/>
  <c r="AA110" i="1593"/>
  <c r="AM110" i="1593"/>
  <c r="AY110" i="1593"/>
  <c r="BK110" i="1593"/>
  <c r="BW110" i="1593"/>
  <c r="CI110" i="1593"/>
  <c r="CU110" i="1593"/>
  <c r="DG110" i="1593"/>
  <c r="M111" i="1593"/>
  <c r="Y111" i="1593"/>
  <c r="AK111" i="1593"/>
  <c r="AW111" i="1593"/>
  <c r="BI111" i="1593"/>
  <c r="BU111" i="1593"/>
  <c r="CG111" i="1593"/>
  <c r="CS111" i="1593"/>
  <c r="DE111" i="1593"/>
  <c r="K112" i="1593"/>
  <c r="W112" i="1593"/>
  <c r="AI112" i="1593"/>
  <c r="AU112" i="1593"/>
  <c r="BG112" i="1593"/>
  <c r="BS112" i="1593"/>
  <c r="CE112" i="1593"/>
  <c r="CQ112" i="1593"/>
  <c r="DC112" i="1593"/>
  <c r="I113" i="1593"/>
  <c r="U113" i="1593"/>
  <c r="AG113" i="1593"/>
  <c r="AS113" i="1593"/>
  <c r="BE113" i="1593"/>
  <c r="BQ113" i="1593"/>
  <c r="CC113" i="1593"/>
  <c r="CO113" i="1593"/>
  <c r="DA113" i="1593"/>
  <c r="S114" i="1593"/>
  <c r="AE114" i="1593"/>
  <c r="AQ114" i="1593"/>
  <c r="BC114" i="1593"/>
  <c r="BO114" i="1593"/>
  <c r="CA114" i="1593"/>
  <c r="CH82" i="1593"/>
  <c r="AI90" i="1593"/>
  <c r="BY91" i="1593"/>
  <c r="DG92" i="1593"/>
  <c r="AI94" i="1593"/>
  <c r="BQ95" i="1593"/>
  <c r="CY96" i="1593"/>
  <c r="AA98" i="1593"/>
  <c r="BI99" i="1593"/>
  <c r="CQ100" i="1593"/>
  <c r="S102" i="1593"/>
  <c r="BA103" i="1593"/>
  <c r="CI104" i="1593"/>
  <c r="K106" i="1593"/>
  <c r="CE106" i="1593"/>
  <c r="G107" i="1593"/>
  <c r="V107" i="1593"/>
  <c r="AH107" i="1593"/>
  <c r="AT107" i="1593"/>
  <c r="BF107" i="1593"/>
  <c r="BR107" i="1593"/>
  <c r="CD107" i="1593"/>
  <c r="CP107" i="1593"/>
  <c r="DB107" i="1593"/>
  <c r="H108" i="1593"/>
  <c r="T108" i="1593"/>
  <c r="AF108" i="1593"/>
  <c r="AR108" i="1593"/>
  <c r="BD108" i="1593"/>
  <c r="BP108" i="1593"/>
  <c r="CB108" i="1593"/>
  <c r="CN108" i="1593"/>
  <c r="CZ108" i="1593"/>
  <c r="DL108" i="1593"/>
  <c r="R109" i="1593"/>
  <c r="AD109" i="1593"/>
  <c r="AP109" i="1593"/>
  <c r="BB109" i="1593"/>
  <c r="BN109" i="1593"/>
  <c r="BZ109" i="1593"/>
  <c r="CL109" i="1593"/>
  <c r="CX109" i="1593"/>
  <c r="DJ109" i="1593"/>
  <c r="P110" i="1593"/>
  <c r="AB110" i="1593"/>
  <c r="AN110" i="1593"/>
  <c r="AZ110" i="1593"/>
  <c r="BL110" i="1593"/>
  <c r="BX110" i="1593"/>
  <c r="CJ110" i="1593"/>
  <c r="CV110" i="1593"/>
  <c r="DH110" i="1593"/>
  <c r="N111" i="1593"/>
  <c r="Z111" i="1593"/>
  <c r="AL111" i="1593"/>
  <c r="AX111" i="1593"/>
  <c r="BJ111" i="1593"/>
  <c r="BV111" i="1593"/>
  <c r="CH111" i="1593"/>
  <c r="CT111" i="1593"/>
  <c r="DF111" i="1593"/>
  <c r="L112" i="1593"/>
  <c r="X112" i="1593"/>
  <c r="AJ112" i="1593"/>
  <c r="AV112" i="1593"/>
  <c r="BH112" i="1593"/>
  <c r="BT112" i="1593"/>
  <c r="CF112" i="1593"/>
  <c r="CR112" i="1593"/>
  <c r="DD112" i="1593"/>
  <c r="J113" i="1593"/>
  <c r="V113" i="1593"/>
  <c r="AH113" i="1593"/>
  <c r="AT113" i="1593"/>
  <c r="BF113" i="1593"/>
  <c r="BR113" i="1593"/>
  <c r="CD113" i="1593"/>
  <c r="CP113" i="1593"/>
  <c r="DB113" i="1593"/>
  <c r="H114" i="1593"/>
  <c r="T114" i="1593"/>
  <c r="AF114" i="1593"/>
  <c r="AR114" i="1593"/>
  <c r="BD114" i="1593"/>
  <c r="J84" i="1593"/>
  <c r="AW90" i="1593"/>
  <c r="CK91" i="1593"/>
  <c r="M93" i="1593"/>
  <c r="AU94" i="1593"/>
  <c r="CC95" i="1593"/>
  <c r="DK96" i="1593"/>
  <c r="AM98" i="1593"/>
  <c r="BU99" i="1593"/>
  <c r="DC100" i="1593"/>
  <c r="AE102" i="1593"/>
  <c r="BM103" i="1593"/>
  <c r="CU104" i="1593"/>
  <c r="V106" i="1593"/>
  <c r="CH106" i="1593"/>
  <c r="H107" i="1593"/>
  <c r="W107" i="1593"/>
  <c r="AI107" i="1593"/>
  <c r="AU107" i="1593"/>
  <c r="BG107" i="1593"/>
  <c r="BS107" i="1593"/>
  <c r="CE107" i="1593"/>
  <c r="CQ107" i="1593"/>
  <c r="DC107" i="1593"/>
  <c r="I108" i="1593"/>
  <c r="U108" i="1593"/>
  <c r="AG108" i="1593"/>
  <c r="AS108" i="1593"/>
  <c r="BE108" i="1593"/>
  <c r="BQ108" i="1593"/>
  <c r="CC108" i="1593"/>
  <c r="CO108" i="1593"/>
  <c r="DA108" i="1593"/>
  <c r="G109" i="1593"/>
  <c r="S109" i="1593"/>
  <c r="AE109" i="1593"/>
  <c r="AQ109" i="1593"/>
  <c r="BC109" i="1593"/>
  <c r="BO109" i="1593"/>
  <c r="CA109" i="1593"/>
  <c r="CM109" i="1593"/>
  <c r="CY109" i="1593"/>
  <c r="DK109" i="1593"/>
  <c r="Q110" i="1593"/>
  <c r="AC110" i="1593"/>
  <c r="AO110" i="1593"/>
  <c r="BA110" i="1593"/>
  <c r="BM110" i="1593"/>
  <c r="BY110" i="1593"/>
  <c r="CK110" i="1593"/>
  <c r="CW110" i="1593"/>
  <c r="DI110" i="1593"/>
  <c r="O111" i="1593"/>
  <c r="AA111" i="1593"/>
  <c r="AM111" i="1593"/>
  <c r="AY111" i="1593"/>
  <c r="BK111" i="1593"/>
  <c r="BW111" i="1593"/>
  <c r="CI111" i="1593"/>
  <c r="CU111" i="1593"/>
  <c r="DG111" i="1593"/>
  <c r="M112" i="1593"/>
  <c r="Y112" i="1593"/>
  <c r="AK112" i="1593"/>
  <c r="AW112" i="1593"/>
  <c r="BI112" i="1593"/>
  <c r="BU112" i="1593"/>
  <c r="CG112" i="1593"/>
  <c r="CS112" i="1593"/>
  <c r="DE112" i="1593"/>
  <c r="K113" i="1593"/>
  <c r="W113" i="1593"/>
  <c r="AI113" i="1593"/>
  <c r="AU113" i="1593"/>
  <c r="BG113" i="1593"/>
  <c r="BS113" i="1593"/>
  <c r="CE113" i="1593"/>
  <c r="CQ113" i="1593"/>
  <c r="DC113" i="1593"/>
  <c r="I114" i="1593"/>
  <c r="U114" i="1593"/>
  <c r="AG114" i="1593"/>
  <c r="AS114" i="1593"/>
  <c r="BE114" i="1593"/>
  <c r="BQ114" i="1593"/>
  <c r="CC114" i="1593"/>
  <c r="AR85" i="1593"/>
  <c r="BJ90" i="1593"/>
  <c r="CW91" i="1593"/>
  <c r="Y93" i="1593"/>
  <c r="BG94" i="1593"/>
  <c r="CO95" i="1593"/>
  <c r="Q97" i="1593"/>
  <c r="AY98" i="1593"/>
  <c r="CG99" i="1593"/>
  <c r="I101" i="1593"/>
  <c r="AQ102" i="1593"/>
  <c r="BY103" i="1593"/>
  <c r="DG104" i="1593"/>
  <c r="W106" i="1593"/>
  <c r="CP106" i="1593"/>
  <c r="I107" i="1593"/>
  <c r="X107" i="1593"/>
  <c r="AJ107" i="1593"/>
  <c r="AV107" i="1593"/>
  <c r="BH107" i="1593"/>
  <c r="BT107" i="1593"/>
  <c r="CF107" i="1593"/>
  <c r="CR107" i="1593"/>
  <c r="DD107" i="1593"/>
  <c r="J108" i="1593"/>
  <c r="V108" i="1593"/>
  <c r="AH108" i="1593"/>
  <c r="AT108" i="1593"/>
  <c r="BF108" i="1593"/>
  <c r="BR108" i="1593"/>
  <c r="CD108" i="1593"/>
  <c r="CP108" i="1593"/>
  <c r="DB108" i="1593"/>
  <c r="H109" i="1593"/>
  <c r="T109" i="1593"/>
  <c r="AF109" i="1593"/>
  <c r="AR109" i="1593"/>
  <c r="BD109" i="1593"/>
  <c r="BP109" i="1593"/>
  <c r="CB109" i="1593"/>
  <c r="CN109" i="1593"/>
  <c r="CZ109" i="1593"/>
  <c r="DL109" i="1593"/>
  <c r="R110" i="1593"/>
  <c r="AD110" i="1593"/>
  <c r="AP110" i="1593"/>
  <c r="BB110" i="1593"/>
  <c r="BN110" i="1593"/>
  <c r="BZ110" i="1593"/>
  <c r="CL110" i="1593"/>
  <c r="CX110" i="1593"/>
  <c r="DJ110" i="1593"/>
  <c r="P111" i="1593"/>
  <c r="AB111" i="1593"/>
  <c r="AN111" i="1593"/>
  <c r="AZ111" i="1593"/>
  <c r="BL111" i="1593"/>
  <c r="BX111" i="1593"/>
  <c r="CJ111" i="1593"/>
  <c r="CV111" i="1593"/>
  <c r="DH111" i="1593"/>
  <c r="N112" i="1593"/>
  <c r="Z112" i="1593"/>
  <c r="AL112" i="1593"/>
  <c r="AX112" i="1593"/>
  <c r="BJ112" i="1593"/>
  <c r="BV112" i="1593"/>
  <c r="CH112" i="1593"/>
  <c r="CT112" i="1593"/>
  <c r="DF112" i="1593"/>
  <c r="L113" i="1593"/>
  <c r="X113" i="1593"/>
  <c r="AJ113" i="1593"/>
  <c r="AV113" i="1593"/>
  <c r="BH113" i="1593"/>
  <c r="BT113" i="1593"/>
  <c r="CF113" i="1593"/>
  <c r="CR113" i="1593"/>
  <c r="DD113" i="1593"/>
  <c r="J114" i="1593"/>
  <c r="V114" i="1593"/>
  <c r="AH114" i="1593"/>
  <c r="AT114" i="1593"/>
  <c r="AD86" i="1593"/>
  <c r="BW90" i="1593"/>
  <c r="DI91" i="1593"/>
  <c r="AK93" i="1593"/>
  <c r="BS94" i="1593"/>
  <c r="DA95" i="1593"/>
  <c r="AC97" i="1593"/>
  <c r="BK98" i="1593"/>
  <c r="CS99" i="1593"/>
  <c r="U101" i="1593"/>
  <c r="BC102" i="1593"/>
  <c r="CK103" i="1593"/>
  <c r="M105" i="1593"/>
  <c r="AH106" i="1593"/>
  <c r="CQ106" i="1593"/>
  <c r="J107" i="1593"/>
  <c r="Y107" i="1593"/>
  <c r="AK107" i="1593"/>
  <c r="AW107" i="1593"/>
  <c r="BI107" i="1593"/>
  <c r="BU107" i="1593"/>
  <c r="CG107" i="1593"/>
  <c r="CS107" i="1593"/>
  <c r="DE107" i="1593"/>
  <c r="K108" i="1593"/>
  <c r="W108" i="1593"/>
  <c r="AI108" i="1593"/>
  <c r="AU108" i="1593"/>
  <c r="BG108" i="1593"/>
  <c r="BS108" i="1593"/>
  <c r="CE108" i="1593"/>
  <c r="CQ108" i="1593"/>
  <c r="DC108" i="1593"/>
  <c r="I109" i="1593"/>
  <c r="U109" i="1593"/>
  <c r="AG109" i="1593"/>
  <c r="AS109" i="1593"/>
  <c r="BE109" i="1593"/>
  <c r="BQ109" i="1593"/>
  <c r="CC109" i="1593"/>
  <c r="CO109" i="1593"/>
  <c r="DA109" i="1593"/>
  <c r="G110" i="1593"/>
  <c r="S110" i="1593"/>
  <c r="AE110" i="1593"/>
  <c r="AQ110" i="1593"/>
  <c r="BC110" i="1593"/>
  <c r="BO110" i="1593"/>
  <c r="CA110" i="1593"/>
  <c r="CM110" i="1593"/>
  <c r="CY110" i="1593"/>
  <c r="DK110" i="1593"/>
  <c r="Q111" i="1593"/>
  <c r="AC111" i="1593"/>
  <c r="AO111" i="1593"/>
  <c r="BA111" i="1593"/>
  <c r="BM111" i="1593"/>
  <c r="BY111" i="1593"/>
  <c r="CK111" i="1593"/>
  <c r="CW111" i="1593"/>
  <c r="DI111" i="1593"/>
  <c r="O112" i="1593"/>
  <c r="AA112" i="1593"/>
  <c r="AM112" i="1593"/>
  <c r="AY112" i="1593"/>
  <c r="BK112" i="1593"/>
  <c r="BW112" i="1593"/>
  <c r="CI112" i="1593"/>
  <c r="CU112" i="1593"/>
  <c r="DG112" i="1593"/>
  <c r="M113" i="1593"/>
  <c r="Y113" i="1593"/>
  <c r="AK113" i="1593"/>
  <c r="AW113" i="1593"/>
  <c r="BI113" i="1593"/>
  <c r="BU113" i="1593"/>
  <c r="CG113" i="1593"/>
  <c r="CS113" i="1593"/>
  <c r="DE113" i="1593"/>
  <c r="K114" i="1593"/>
  <c r="W114" i="1593"/>
  <c r="AI114" i="1593"/>
  <c r="AU114" i="1593"/>
  <c r="BG114" i="1593"/>
  <c r="BS114" i="1593"/>
  <c r="CE114" i="1593"/>
  <c r="CX86" i="1593"/>
  <c r="CK90" i="1593"/>
  <c r="O92" i="1593"/>
  <c r="AW93" i="1593"/>
  <c r="CE94" i="1593"/>
  <c r="G96" i="1593"/>
  <c r="AO97" i="1593"/>
  <c r="BW98" i="1593"/>
  <c r="DE99" i="1593"/>
  <c r="AG101" i="1593"/>
  <c r="BO102" i="1593"/>
  <c r="CW103" i="1593"/>
  <c r="Y105" i="1593"/>
  <c r="AI106" i="1593"/>
  <c r="CS106" i="1593"/>
  <c r="K107" i="1593"/>
  <c r="Z107" i="1593"/>
  <c r="AL107" i="1593"/>
  <c r="AX107" i="1593"/>
  <c r="BJ107" i="1593"/>
  <c r="BV107" i="1593"/>
  <c r="CH107" i="1593"/>
  <c r="CT107" i="1593"/>
  <c r="DF107" i="1593"/>
  <c r="L108" i="1593"/>
  <c r="X108" i="1593"/>
  <c r="AJ108" i="1593"/>
  <c r="AV108" i="1593"/>
  <c r="BH108" i="1593"/>
  <c r="BT108" i="1593"/>
  <c r="CF108" i="1593"/>
  <c r="CR108" i="1593"/>
  <c r="DD108" i="1593"/>
  <c r="J109" i="1593"/>
  <c r="V109" i="1593"/>
  <c r="AH109" i="1593"/>
  <c r="AT109" i="1593"/>
  <c r="BF109" i="1593"/>
  <c r="BR109" i="1593"/>
  <c r="CD109" i="1593"/>
  <c r="CP109" i="1593"/>
  <c r="DB109" i="1593"/>
  <c r="H110" i="1593"/>
  <c r="T110" i="1593"/>
  <c r="AF110" i="1593"/>
  <c r="AR110" i="1593"/>
  <c r="BD110" i="1593"/>
  <c r="BP110" i="1593"/>
  <c r="CB110" i="1593"/>
  <c r="CN110" i="1593"/>
  <c r="CZ110" i="1593"/>
  <c r="DL110" i="1593"/>
  <c r="R111" i="1593"/>
  <c r="AD111" i="1593"/>
  <c r="AP111" i="1593"/>
  <c r="BB111" i="1593"/>
  <c r="BN111" i="1593"/>
  <c r="BZ111" i="1593"/>
  <c r="CL111" i="1593"/>
  <c r="CX111" i="1593"/>
  <c r="DJ111" i="1593"/>
  <c r="P112" i="1593"/>
  <c r="AB112" i="1593"/>
  <c r="AN112" i="1593"/>
  <c r="AZ112" i="1593"/>
  <c r="BL112" i="1593"/>
  <c r="BX112" i="1593"/>
  <c r="CJ112" i="1593"/>
  <c r="CV112" i="1593"/>
  <c r="DH112" i="1593"/>
  <c r="N113" i="1593"/>
  <c r="Z113" i="1593"/>
  <c r="AL113" i="1593"/>
  <c r="AX113" i="1593"/>
  <c r="BJ113" i="1593"/>
  <c r="BV113" i="1593"/>
  <c r="CH113" i="1593"/>
  <c r="CT113" i="1593"/>
  <c r="DF113" i="1593"/>
  <c r="L114" i="1593"/>
  <c r="X114" i="1593"/>
  <c r="AJ114" i="1593"/>
  <c r="AV114" i="1593"/>
  <c r="BH114" i="1593"/>
  <c r="BT114" i="1593"/>
  <c r="BJ87" i="1593"/>
  <c r="CX90" i="1593"/>
  <c r="AA92" i="1593"/>
  <c r="BI93" i="1593"/>
  <c r="CQ94" i="1593"/>
  <c r="S96" i="1593"/>
  <c r="BA97" i="1593"/>
  <c r="CI98" i="1593"/>
  <c r="K100" i="1593"/>
  <c r="AS101" i="1593"/>
  <c r="CA102" i="1593"/>
  <c r="DI103" i="1593"/>
  <c r="AK105" i="1593"/>
  <c r="AT106" i="1593"/>
  <c r="CT106" i="1593"/>
  <c r="L107" i="1593"/>
  <c r="AA107" i="1593"/>
  <c r="AM107" i="1593"/>
  <c r="AY107" i="1593"/>
  <c r="BK107" i="1593"/>
  <c r="BW107" i="1593"/>
  <c r="CI107" i="1593"/>
  <c r="CU107" i="1593"/>
  <c r="DG107" i="1593"/>
  <c r="M108" i="1593"/>
  <c r="Y108" i="1593"/>
  <c r="AK108" i="1593"/>
  <c r="AW108" i="1593"/>
  <c r="BI108" i="1593"/>
  <c r="BU108" i="1593"/>
  <c r="CG108" i="1593"/>
  <c r="CS108" i="1593"/>
  <c r="DE108" i="1593"/>
  <c r="K109" i="1593"/>
  <c r="W109" i="1593"/>
  <c r="AI109" i="1593"/>
  <c r="AU109" i="1593"/>
  <c r="BG109" i="1593"/>
  <c r="BS109" i="1593"/>
  <c r="CE109" i="1593"/>
  <c r="CQ109" i="1593"/>
  <c r="DC109" i="1593"/>
  <c r="I110" i="1593"/>
  <c r="U110" i="1593"/>
  <c r="AG110" i="1593"/>
  <c r="AS110" i="1593"/>
  <c r="BE110" i="1593"/>
  <c r="BQ110" i="1593"/>
  <c r="CC110" i="1593"/>
  <c r="CO110" i="1593"/>
  <c r="DA110" i="1593"/>
  <c r="G111" i="1593"/>
  <c r="S111" i="1593"/>
  <c r="AE111" i="1593"/>
  <c r="AQ111" i="1593"/>
  <c r="BC111" i="1593"/>
  <c r="BO111" i="1593"/>
  <c r="CA111" i="1593"/>
  <c r="CM111" i="1593"/>
  <c r="CY111" i="1593"/>
  <c r="DK111" i="1593"/>
  <c r="Q112" i="1593"/>
  <c r="AC112" i="1593"/>
  <c r="AO112" i="1593"/>
  <c r="BA112" i="1593"/>
  <c r="BM112" i="1593"/>
  <c r="BY112" i="1593"/>
  <c r="CK112" i="1593"/>
  <c r="CW112" i="1593"/>
  <c r="DI112" i="1593"/>
  <c r="O113" i="1593"/>
  <c r="AA113" i="1593"/>
  <c r="AM113" i="1593"/>
  <c r="AY113" i="1593"/>
  <c r="BK113" i="1593"/>
  <c r="BW113" i="1593"/>
  <c r="CI113" i="1593"/>
  <c r="CU113" i="1593"/>
  <c r="DG113" i="1593"/>
  <c r="M114" i="1593"/>
  <c r="Y114" i="1593"/>
  <c r="AK114" i="1593"/>
  <c r="AW114" i="1593"/>
  <c r="BI114" i="1593"/>
  <c r="BU114" i="1593"/>
  <c r="CG114" i="1593"/>
  <c r="V111" i="1593"/>
  <c r="BD112" i="1593"/>
  <c r="CL113" i="1593"/>
  <c r="CB114" i="1593"/>
  <c r="CT114" i="1593"/>
  <c r="DF114" i="1593"/>
  <c r="DH4" i="1593"/>
  <c r="CY114" i="1593"/>
  <c r="DD114" i="1593"/>
  <c r="AH111" i="1593"/>
  <c r="BP112" i="1593"/>
  <c r="CX113" i="1593"/>
  <c r="CD114" i="1593"/>
  <c r="CU114" i="1593"/>
  <c r="DG114" i="1593"/>
  <c r="DI4" i="1593"/>
  <c r="DL4" i="1593"/>
  <c r="DL114" i="1593"/>
  <c r="AT111" i="1593"/>
  <c r="CB112" i="1593"/>
  <c r="DJ113" i="1593"/>
  <c r="CF114" i="1593"/>
  <c r="CV114" i="1593"/>
  <c r="DH114" i="1593"/>
  <c r="DJ4" i="1593"/>
  <c r="DJ114" i="1593"/>
  <c r="DD4" i="1593"/>
  <c r="BF111" i="1593"/>
  <c r="CN112" i="1593"/>
  <c r="P114" i="1593"/>
  <c r="CJ114" i="1593"/>
  <c r="CW114" i="1593"/>
  <c r="DI114" i="1593"/>
  <c r="DK4" i="1593"/>
  <c r="DC4" i="1593"/>
  <c r="DG4" i="1593"/>
  <c r="AJ110" i="1593"/>
  <c r="BR111" i="1593"/>
  <c r="CZ112" i="1593"/>
  <c r="AB114" i="1593"/>
  <c r="CK114" i="1593"/>
  <c r="CX114" i="1593"/>
  <c r="DK114" i="1593"/>
  <c r="DE4" i="1593"/>
  <c r="AV110" i="1593"/>
  <c r="CD111" i="1593"/>
  <c r="DL112" i="1593"/>
  <c r="AN114" i="1593"/>
  <c r="CM114" i="1593"/>
  <c r="BH110" i="1593"/>
  <c r="CP111" i="1593"/>
  <c r="R113" i="1593"/>
  <c r="AZ114" i="1593"/>
  <c r="CN114" i="1593"/>
  <c r="CZ114" i="1593"/>
  <c r="CR114" i="1593"/>
  <c r="BT110" i="1593"/>
  <c r="DB111" i="1593"/>
  <c r="AD113" i="1593"/>
  <c r="BF114" i="1593"/>
  <c r="CO114" i="1593"/>
  <c r="DA114" i="1593"/>
  <c r="DE114" i="1593"/>
  <c r="CF110" i="1593"/>
  <c r="H112" i="1593"/>
  <c r="AP113" i="1593"/>
  <c r="BL114" i="1593"/>
  <c r="CP114" i="1593"/>
  <c r="DB114" i="1593"/>
  <c r="CR110" i="1593"/>
  <c r="T112" i="1593"/>
  <c r="BB113" i="1593"/>
  <c r="BP114" i="1593"/>
  <c r="CQ114" i="1593"/>
  <c r="DC114" i="1593"/>
  <c r="DD110" i="1593"/>
  <c r="AF112" i="1593"/>
  <c r="BN113" i="1593"/>
  <c r="BR114" i="1593"/>
  <c r="DF4" i="1593"/>
  <c r="J111" i="1593"/>
  <c r="AR112" i="1593"/>
  <c r="BZ113" i="1593"/>
  <c r="BX114" i="1593"/>
  <c r="CS114" i="1593"/>
  <c r="G4" i="1593"/>
  <c r="B8" i="1534"/>
  <c r="M18" i="1599" l="1"/>
  <c r="M19" i="1599"/>
  <c r="M20" i="1599"/>
  <c r="H10" i="1599"/>
  <c r="I10" i="1599"/>
  <c r="E10" i="1599"/>
  <c r="F10" i="1599" s="1"/>
  <c r="L10" i="1599" s="1"/>
  <c r="G10" i="1599"/>
  <c r="E14" i="1599"/>
  <c r="F14" i="1599" s="1"/>
  <c r="L14" i="1599" s="1"/>
  <c r="G14" i="1599"/>
  <c r="H14" i="1599"/>
  <c r="I14" i="1599"/>
  <c r="G9" i="1599"/>
  <c r="I9" i="1599"/>
  <c r="E9" i="1599"/>
  <c r="F9" i="1599" s="1"/>
  <c r="L9" i="1599" s="1"/>
  <c r="H9" i="1599"/>
  <c r="I8" i="1599"/>
  <c r="E8" i="1599"/>
  <c r="F8" i="1599" s="1"/>
  <c r="L8" i="1599" s="1"/>
  <c r="G8" i="1599"/>
  <c r="H8" i="1599"/>
  <c r="I7" i="1599"/>
  <c r="G7" i="1599"/>
  <c r="H7" i="1599"/>
  <c r="E7" i="1599"/>
  <c r="F7" i="1599" s="1"/>
  <c r="L7" i="1599" s="1"/>
  <c r="E15" i="1599"/>
  <c r="F15" i="1599" s="1"/>
  <c r="L15" i="1599" s="1"/>
  <c r="G15" i="1599"/>
  <c r="H15" i="1599"/>
  <c r="I15" i="1599"/>
  <c r="D16" i="1599"/>
  <c r="R1" i="1599" s="1"/>
  <c r="C6" i="1599"/>
  <c r="I13" i="1599"/>
  <c r="H13" i="1599"/>
  <c r="E13" i="1599"/>
  <c r="F13" i="1599" s="1"/>
  <c r="L13" i="1599" s="1"/>
  <c r="G13" i="1599"/>
  <c r="G12" i="1599"/>
  <c r="E12" i="1599"/>
  <c r="F12" i="1599" s="1"/>
  <c r="L12" i="1599" s="1"/>
  <c r="H12" i="1599"/>
  <c r="I12" i="1599"/>
  <c r="E6" i="1599"/>
  <c r="F6" i="1599" s="1"/>
  <c r="G6" i="1599"/>
  <c r="H6" i="1599"/>
  <c r="I6" i="1599"/>
  <c r="G11" i="1599"/>
  <c r="I11" i="1599"/>
  <c r="H11" i="1599"/>
  <c r="E11" i="1599"/>
  <c r="F11" i="1599" s="1"/>
  <c r="L11" i="1599" s="1"/>
  <c r="F114" i="1593"/>
  <c r="C114" i="1593" s="1"/>
  <c r="M1" i="1599" s="1"/>
  <c r="D114" i="1593"/>
  <c r="F113" i="1593"/>
  <c r="C113" i="1593" s="1"/>
  <c r="F5" i="1593"/>
  <c r="C5" i="1593" s="1"/>
  <c r="O7" i="1590" s="1"/>
  <c r="B3" i="1597" s="1"/>
  <c r="D7" i="1593"/>
  <c r="D6" i="1593"/>
  <c r="D5" i="1593"/>
  <c r="D8" i="1593"/>
  <c r="D104" i="1593"/>
  <c r="F104" i="1593"/>
  <c r="C104" i="1593" s="1"/>
  <c r="F76" i="1593"/>
  <c r="C76" i="1593" s="1"/>
  <c r="D76" i="1593"/>
  <c r="D58" i="1593"/>
  <c r="F58" i="1593"/>
  <c r="C58" i="1593" s="1"/>
  <c r="D43" i="1593"/>
  <c r="F43" i="1593"/>
  <c r="C43" i="1593" s="1"/>
  <c r="D107" i="1593"/>
  <c r="F107" i="1593"/>
  <c r="C107" i="1593" s="1"/>
  <c r="D113" i="1593"/>
  <c r="F60" i="1593"/>
  <c r="C60" i="1593" s="1"/>
  <c r="D60" i="1593"/>
  <c r="D71" i="1593"/>
  <c r="F71" i="1593"/>
  <c r="C71" i="1593" s="1"/>
  <c r="D35" i="1593"/>
  <c r="F35" i="1593"/>
  <c r="C35" i="1593" s="1"/>
  <c r="D41" i="1593"/>
  <c r="F41" i="1593"/>
  <c r="C41" i="1593" s="1"/>
  <c r="D18" i="1593"/>
  <c r="F18" i="1593"/>
  <c r="C18" i="1593" s="1"/>
  <c r="D11" i="1593"/>
  <c r="F11" i="1593"/>
  <c r="C11" i="1593" s="1"/>
  <c r="D105" i="1593"/>
  <c r="F105" i="1593"/>
  <c r="C105" i="1593" s="1"/>
  <c r="D92" i="1593"/>
  <c r="F92" i="1593"/>
  <c r="C92" i="1593" s="1"/>
  <c r="D89" i="1593"/>
  <c r="F89" i="1593"/>
  <c r="C89" i="1593" s="1"/>
  <c r="F87" i="1593"/>
  <c r="C87" i="1593" s="1"/>
  <c r="D87" i="1593"/>
  <c r="D70" i="1593"/>
  <c r="F70" i="1593"/>
  <c r="C70" i="1593" s="1"/>
  <c r="D69" i="1593"/>
  <c r="F69" i="1593"/>
  <c r="C69" i="1593" s="1"/>
  <c r="F74" i="1593"/>
  <c r="C74" i="1593" s="1"/>
  <c r="D74" i="1593"/>
  <c r="D55" i="1593"/>
  <c r="F55" i="1593"/>
  <c r="C55" i="1593" s="1"/>
  <c r="D44" i="1593"/>
  <c r="F44" i="1593"/>
  <c r="C44" i="1593" s="1"/>
  <c r="F36" i="1593"/>
  <c r="C36" i="1593" s="1"/>
  <c r="D36" i="1593"/>
  <c r="F13" i="1593"/>
  <c r="C13" i="1593" s="1"/>
  <c r="D13" i="1593"/>
  <c r="F7" i="1593"/>
  <c r="C7" i="1593" s="1"/>
  <c r="D78" i="1593"/>
  <c r="F78" i="1593"/>
  <c r="C78" i="1593" s="1"/>
  <c r="D106" i="1593"/>
  <c r="F106" i="1593"/>
  <c r="C106" i="1593" s="1"/>
  <c r="F88" i="1593"/>
  <c r="C88" i="1593" s="1"/>
  <c r="D88" i="1593"/>
  <c r="F61" i="1593"/>
  <c r="C61" i="1593" s="1"/>
  <c r="D61" i="1593"/>
  <c r="D53" i="1593"/>
  <c r="F53" i="1593"/>
  <c r="C53" i="1593" s="1"/>
  <c r="D65" i="1593"/>
  <c r="F65" i="1593"/>
  <c r="C65" i="1593" s="1"/>
  <c r="D46" i="1593"/>
  <c r="F46" i="1593"/>
  <c r="C46" i="1593" s="1"/>
  <c r="F40" i="1593"/>
  <c r="C40" i="1593" s="1"/>
  <c r="D40" i="1593"/>
  <c r="F48" i="1593"/>
  <c r="C48" i="1593" s="1"/>
  <c r="D48" i="1593"/>
  <c r="F37" i="1593"/>
  <c r="C37" i="1593" s="1"/>
  <c r="D37" i="1593"/>
  <c r="F24" i="1593"/>
  <c r="C24" i="1593" s="1"/>
  <c r="D24" i="1593"/>
  <c r="F6" i="1593"/>
  <c r="C6" i="1593" s="1"/>
  <c r="D95" i="1593"/>
  <c r="F95" i="1593"/>
  <c r="C95" i="1593" s="1"/>
  <c r="D93" i="1593"/>
  <c r="F93" i="1593"/>
  <c r="C93" i="1593" s="1"/>
  <c r="D103" i="1593"/>
  <c r="F103" i="1593"/>
  <c r="C103" i="1593" s="1"/>
  <c r="F86" i="1593"/>
  <c r="C86" i="1593" s="1"/>
  <c r="D86" i="1593"/>
  <c r="F84" i="1593"/>
  <c r="C84" i="1593" s="1"/>
  <c r="D84" i="1593"/>
  <c r="D56" i="1593"/>
  <c r="F56" i="1593"/>
  <c r="C56" i="1593" s="1"/>
  <c r="F73" i="1593"/>
  <c r="C73" i="1593" s="1"/>
  <c r="D73" i="1593"/>
  <c r="F72" i="1593"/>
  <c r="C72" i="1593" s="1"/>
  <c r="D72" i="1593"/>
  <c r="F62" i="1593"/>
  <c r="C62" i="1593" s="1"/>
  <c r="D62" i="1593"/>
  <c r="D31" i="1593"/>
  <c r="F31" i="1593"/>
  <c r="C31" i="1593" s="1"/>
  <c r="D33" i="1593"/>
  <c r="F33" i="1593"/>
  <c r="C33" i="1593" s="1"/>
  <c r="D20" i="1593"/>
  <c r="F20" i="1593"/>
  <c r="C20" i="1593" s="1"/>
  <c r="F26" i="1593"/>
  <c r="C26" i="1593" s="1"/>
  <c r="D26" i="1593"/>
  <c r="D94" i="1593"/>
  <c r="F94" i="1593"/>
  <c r="C94" i="1593" s="1"/>
  <c r="F85" i="1593"/>
  <c r="C85" i="1593" s="1"/>
  <c r="D85" i="1593"/>
  <c r="F64" i="1593"/>
  <c r="C64" i="1593" s="1"/>
  <c r="D64" i="1593"/>
  <c r="D19" i="1593"/>
  <c r="F19" i="1593"/>
  <c r="C19" i="1593" s="1"/>
  <c r="F108" i="1593"/>
  <c r="C108" i="1593" s="1"/>
  <c r="D108" i="1593"/>
  <c r="D91" i="1593"/>
  <c r="F91" i="1593"/>
  <c r="C91" i="1593" s="1"/>
  <c r="D77" i="1593"/>
  <c r="F77" i="1593"/>
  <c r="C77" i="1593" s="1"/>
  <c r="D80" i="1593"/>
  <c r="F80" i="1593"/>
  <c r="C80" i="1593" s="1"/>
  <c r="D32" i="1593"/>
  <c r="F32" i="1593"/>
  <c r="C32" i="1593" s="1"/>
  <c r="F12" i="1593"/>
  <c r="C12" i="1593" s="1"/>
  <c r="D12" i="1593"/>
  <c r="D17" i="1593"/>
  <c r="F17" i="1593"/>
  <c r="C17" i="1593" s="1"/>
  <c r="F109" i="1593"/>
  <c r="C109" i="1593" s="1"/>
  <c r="D109" i="1593"/>
  <c r="F98" i="1593"/>
  <c r="C98" i="1593" s="1"/>
  <c r="D98" i="1593"/>
  <c r="D79" i="1593"/>
  <c r="F79" i="1593"/>
  <c r="C79" i="1593" s="1"/>
  <c r="F75" i="1593"/>
  <c r="C75" i="1593" s="1"/>
  <c r="D75" i="1593"/>
  <c r="D45" i="1593"/>
  <c r="F45" i="1593"/>
  <c r="C45" i="1593" s="1"/>
  <c r="F50" i="1593"/>
  <c r="C50" i="1593" s="1"/>
  <c r="D50" i="1593"/>
  <c r="D34" i="1593"/>
  <c r="F34" i="1593"/>
  <c r="C34" i="1593" s="1"/>
  <c r="D23" i="1593"/>
  <c r="F23" i="1593"/>
  <c r="C23" i="1593" s="1"/>
  <c r="D30" i="1593"/>
  <c r="F30" i="1593"/>
  <c r="C30" i="1593" s="1"/>
  <c r="D21" i="1593"/>
  <c r="F21" i="1593"/>
  <c r="C21" i="1593" s="1"/>
  <c r="F28" i="1593"/>
  <c r="C28" i="1593" s="1"/>
  <c r="D28" i="1593"/>
  <c r="D10" i="1593"/>
  <c r="F10" i="1593"/>
  <c r="C10" i="1593" s="1"/>
  <c r="F63" i="1593"/>
  <c r="C63" i="1593" s="1"/>
  <c r="D63" i="1593"/>
  <c r="F52" i="1593"/>
  <c r="C52" i="1593" s="1"/>
  <c r="D52" i="1593"/>
  <c r="D54" i="1593"/>
  <c r="F54" i="1593"/>
  <c r="C54" i="1593" s="1"/>
  <c r="F38" i="1593"/>
  <c r="C38" i="1593" s="1"/>
  <c r="D38" i="1593"/>
  <c r="F16" i="1593"/>
  <c r="C16" i="1593" s="1"/>
  <c r="D16" i="1593"/>
  <c r="D102" i="1593"/>
  <c r="F102" i="1593"/>
  <c r="C102" i="1593" s="1"/>
  <c r="F112" i="1593"/>
  <c r="C112" i="1593" s="1"/>
  <c r="D112" i="1593"/>
  <c r="F111" i="1593"/>
  <c r="C111" i="1593" s="1"/>
  <c r="D111" i="1593"/>
  <c r="F110" i="1593"/>
  <c r="C110" i="1593" s="1"/>
  <c r="D110" i="1593"/>
  <c r="D101" i="1593"/>
  <c r="F101" i="1593"/>
  <c r="C101" i="1593" s="1"/>
  <c r="F99" i="1593"/>
  <c r="C99" i="1593" s="1"/>
  <c r="D99" i="1593"/>
  <c r="D90" i="1593"/>
  <c r="F90" i="1593"/>
  <c r="C90" i="1593" s="1"/>
  <c r="D83" i="1593"/>
  <c r="F83" i="1593"/>
  <c r="C83" i="1593" s="1"/>
  <c r="D81" i="1593"/>
  <c r="F81" i="1593"/>
  <c r="C81" i="1593" s="1"/>
  <c r="D68" i="1593"/>
  <c r="F68" i="1593"/>
  <c r="C68" i="1593" s="1"/>
  <c r="D66" i="1593"/>
  <c r="F66" i="1593"/>
  <c r="C66" i="1593" s="1"/>
  <c r="F51" i="1593"/>
  <c r="C51" i="1593" s="1"/>
  <c r="D51" i="1593"/>
  <c r="D9" i="1593"/>
  <c r="F9" i="1593"/>
  <c r="C9" i="1593" s="1"/>
  <c r="F96" i="1593"/>
  <c r="C96" i="1593" s="1"/>
  <c r="D96" i="1593"/>
  <c r="F100" i="1593"/>
  <c r="C100" i="1593" s="1"/>
  <c r="D100" i="1593"/>
  <c r="D82" i="1593"/>
  <c r="F82" i="1593"/>
  <c r="C82" i="1593" s="1"/>
  <c r="D67" i="1593"/>
  <c r="F67" i="1593"/>
  <c r="C67" i="1593" s="1"/>
  <c r="D47" i="1593"/>
  <c r="F47" i="1593"/>
  <c r="C47" i="1593" s="1"/>
  <c r="D59" i="1593"/>
  <c r="F59" i="1593"/>
  <c r="C59" i="1593" s="1"/>
  <c r="D42" i="1593"/>
  <c r="F42" i="1593"/>
  <c r="C42" i="1593" s="1"/>
  <c r="F39" i="1593"/>
  <c r="C39" i="1593" s="1"/>
  <c r="D39" i="1593"/>
  <c r="D29" i="1593"/>
  <c r="F29" i="1593"/>
  <c r="C29" i="1593" s="1"/>
  <c r="D22" i="1593"/>
  <c r="F22" i="1593"/>
  <c r="C22" i="1593" s="1"/>
  <c r="F25" i="1593"/>
  <c r="C25" i="1593" s="1"/>
  <c r="D25" i="1593"/>
  <c r="F14" i="1593"/>
  <c r="C14" i="1593" s="1"/>
  <c r="D14" i="1593"/>
  <c r="F8" i="1593"/>
  <c r="C8" i="1593" s="1"/>
  <c r="F97" i="1593"/>
  <c r="C97" i="1593" s="1"/>
  <c r="D97" i="1593"/>
  <c r="F49" i="1593"/>
  <c r="C49" i="1593" s="1"/>
  <c r="D49" i="1593"/>
  <c r="D57" i="1593"/>
  <c r="F57" i="1593"/>
  <c r="C57" i="1593" s="1"/>
  <c r="F27" i="1593"/>
  <c r="C27" i="1593" s="1"/>
  <c r="D27" i="1593"/>
  <c r="F15" i="1593"/>
  <c r="C15" i="1593" s="1"/>
  <c r="D15" i="1593"/>
  <c r="E8" i="1534"/>
  <c r="G8" i="1534"/>
  <c r="H8" i="1534"/>
  <c r="I8" i="1534"/>
  <c r="A18" i="1534"/>
  <c r="M19" i="1534" s="1"/>
  <c r="D8" i="1534"/>
  <c r="C8" i="1534" s="1"/>
  <c r="L2" i="1534"/>
  <c r="B7" i="1534"/>
  <c r="D11" i="1534"/>
  <c r="B13" i="1534"/>
  <c r="D12" i="1534"/>
  <c r="B14" i="1534"/>
  <c r="B12" i="1534"/>
  <c r="D7" i="1534"/>
  <c r="C7" i="1534" s="1"/>
  <c r="B9" i="1534"/>
  <c r="D13" i="1534"/>
  <c r="B15" i="1534"/>
  <c r="B10" i="1534"/>
  <c r="D14" i="1534"/>
  <c r="D10" i="1534"/>
  <c r="D9" i="1534"/>
  <c r="B11" i="1534"/>
  <c r="D15" i="1534"/>
  <c r="D6" i="1534"/>
  <c r="C6" i="1534" s="1"/>
  <c r="B6" i="1534"/>
  <c r="L4" i="1534"/>
  <c r="I4" i="1593"/>
  <c r="O4" i="1593"/>
  <c r="U4" i="1593"/>
  <c r="AA4" i="1593"/>
  <c r="AG4" i="1593"/>
  <c r="AM4" i="1593"/>
  <c r="AS4" i="1593"/>
  <c r="AY4" i="1593"/>
  <c r="BE4" i="1593"/>
  <c r="BK4" i="1593"/>
  <c r="BQ4" i="1593"/>
  <c r="BW4" i="1593"/>
  <c r="CC4" i="1593"/>
  <c r="CI4" i="1593"/>
  <c r="CO4" i="1593"/>
  <c r="CU4" i="1593"/>
  <c r="DA4" i="1593"/>
  <c r="DB4" i="1593"/>
  <c r="H4" i="1593"/>
  <c r="AF4" i="1593"/>
  <c r="AX4" i="1593"/>
  <c r="CH4" i="1593"/>
  <c r="J4" i="1593"/>
  <c r="P4" i="1593"/>
  <c r="V4" i="1593"/>
  <c r="AB4" i="1593"/>
  <c r="AH4" i="1593"/>
  <c r="AN4" i="1593"/>
  <c r="AT4" i="1593"/>
  <c r="AZ4" i="1593"/>
  <c r="BF4" i="1593"/>
  <c r="BL4" i="1593"/>
  <c r="BR4" i="1593"/>
  <c r="BX4" i="1593"/>
  <c r="CD4" i="1593"/>
  <c r="CJ4" i="1593"/>
  <c r="CP4" i="1593"/>
  <c r="CV4" i="1593"/>
  <c r="BV4" i="1593"/>
  <c r="K4" i="1593"/>
  <c r="Q4" i="1593"/>
  <c r="W4" i="1593"/>
  <c r="AC4" i="1593"/>
  <c r="AI4" i="1593"/>
  <c r="AO4" i="1593"/>
  <c r="AU4" i="1593"/>
  <c r="BA4" i="1593"/>
  <c r="BG4" i="1593"/>
  <c r="BM4" i="1593"/>
  <c r="BS4" i="1593"/>
  <c r="BY4" i="1593"/>
  <c r="CE4" i="1593"/>
  <c r="CK4" i="1593"/>
  <c r="CQ4" i="1593"/>
  <c r="CW4" i="1593"/>
  <c r="T4" i="1593"/>
  <c r="BD4" i="1593"/>
  <c r="CN4" i="1593"/>
  <c r="L4" i="1593"/>
  <c r="R4" i="1593"/>
  <c r="X4" i="1593"/>
  <c r="AD4" i="1593"/>
  <c r="AJ4" i="1593"/>
  <c r="AP4" i="1593"/>
  <c r="AV4" i="1593"/>
  <c r="BB4" i="1593"/>
  <c r="BH4" i="1593"/>
  <c r="BN4" i="1593"/>
  <c r="BT4" i="1593"/>
  <c r="BZ4" i="1593"/>
  <c r="CF4" i="1593"/>
  <c r="CL4" i="1593"/>
  <c r="CR4" i="1593"/>
  <c r="CX4" i="1593"/>
  <c r="N4" i="1593"/>
  <c r="Z4" i="1593"/>
  <c r="AR4" i="1593"/>
  <c r="BP4" i="1593"/>
  <c r="CT4" i="1593"/>
  <c r="M4" i="1593"/>
  <c r="S4" i="1593"/>
  <c r="Y4" i="1593"/>
  <c r="AE4" i="1593"/>
  <c r="AK4" i="1593"/>
  <c r="AQ4" i="1593"/>
  <c r="AW4" i="1593"/>
  <c r="BC4" i="1593"/>
  <c r="BI4" i="1593"/>
  <c r="BO4" i="1593"/>
  <c r="BU4" i="1593"/>
  <c r="CA4" i="1593"/>
  <c r="CG4" i="1593"/>
  <c r="CM4" i="1593"/>
  <c r="CS4" i="1593"/>
  <c r="CY4" i="1593"/>
  <c r="AL4" i="1593"/>
  <c r="BJ4" i="1593"/>
  <c r="CB4" i="1593"/>
  <c r="CZ4" i="1593"/>
  <c r="D29" i="3"/>
  <c r="E29" i="3" s="1"/>
  <c r="J13" i="1599" l="1"/>
  <c r="K13" i="1599" s="1"/>
  <c r="M13" i="1599" s="1"/>
  <c r="N13" i="1599" s="1"/>
  <c r="J10" i="1599"/>
  <c r="K10" i="1599" s="1"/>
  <c r="M10" i="1599" s="1"/>
  <c r="N10" i="1599" s="1"/>
  <c r="J8" i="1599"/>
  <c r="K8" i="1599" s="1"/>
  <c r="M8" i="1599" s="1"/>
  <c r="N8" i="1599" s="1"/>
  <c r="J7" i="1599"/>
  <c r="K7" i="1599" s="1"/>
  <c r="M7" i="1599" s="1"/>
  <c r="N7" i="1599" s="1"/>
  <c r="J11" i="1599"/>
  <c r="K11" i="1599" s="1"/>
  <c r="M11" i="1599" s="1"/>
  <c r="N11" i="1599" s="1"/>
  <c r="L6" i="1599"/>
  <c r="F16" i="1599"/>
  <c r="J14" i="1599"/>
  <c r="K14" i="1599" s="1"/>
  <c r="M14" i="1599" s="1"/>
  <c r="N14" i="1599" s="1"/>
  <c r="J9" i="1599"/>
  <c r="K9" i="1599" s="1"/>
  <c r="M9" i="1599" s="1"/>
  <c r="N9" i="1599" s="1"/>
  <c r="J6" i="1599"/>
  <c r="K6" i="1599" s="1"/>
  <c r="J15" i="1599"/>
  <c r="K15" i="1599" s="1"/>
  <c r="M15" i="1599" s="1"/>
  <c r="N15" i="1599" s="1"/>
  <c r="J12" i="1599"/>
  <c r="K12" i="1599" s="1"/>
  <c r="M12" i="1599" s="1"/>
  <c r="N12" i="1599" s="1"/>
  <c r="F4" i="1593"/>
  <c r="C4" i="1593" s="1"/>
  <c r="D4" i="1593"/>
  <c r="G14" i="1534"/>
  <c r="H14" i="1534"/>
  <c r="I14" i="1534"/>
  <c r="E14" i="1534"/>
  <c r="E11" i="1534"/>
  <c r="G11" i="1534"/>
  <c r="I11" i="1534"/>
  <c r="H11" i="1534"/>
  <c r="G15" i="1534"/>
  <c r="E15" i="1534"/>
  <c r="H15" i="1534"/>
  <c r="I15" i="1534"/>
  <c r="C12" i="1534"/>
  <c r="C9" i="1534"/>
  <c r="C13" i="1534"/>
  <c r="F8" i="1534"/>
  <c r="L8" i="1534" s="1"/>
  <c r="C15" i="1534"/>
  <c r="M20" i="1534"/>
  <c r="C10" i="1534"/>
  <c r="G9" i="1534"/>
  <c r="H9" i="1534"/>
  <c r="I9" i="1534"/>
  <c r="E9" i="1534"/>
  <c r="H13" i="1534"/>
  <c r="I13" i="1534"/>
  <c r="E13" i="1534"/>
  <c r="G13" i="1534"/>
  <c r="M18" i="1534"/>
  <c r="C14" i="1534"/>
  <c r="C11" i="1534"/>
  <c r="E10" i="1534"/>
  <c r="G10" i="1534"/>
  <c r="H10" i="1534"/>
  <c r="I10" i="1534"/>
  <c r="I12" i="1534"/>
  <c r="E12" i="1534"/>
  <c r="H12" i="1534"/>
  <c r="G12" i="1534"/>
  <c r="H7" i="1534"/>
  <c r="I7" i="1534"/>
  <c r="E7" i="1534"/>
  <c r="G7" i="1534"/>
  <c r="H6" i="1534"/>
  <c r="I6" i="1534"/>
  <c r="E6" i="1534"/>
  <c r="G6" i="1534"/>
  <c r="X54" i="3"/>
  <c r="M6" i="1599" l="1"/>
  <c r="N6" i="1599" s="1"/>
  <c r="N17" i="1599" s="1"/>
  <c r="K16" i="1599"/>
  <c r="F9" i="1534"/>
  <c r="L9" i="1534" s="1"/>
  <c r="F11" i="1534"/>
  <c r="L11" i="1534" s="1"/>
  <c r="F14" i="1534"/>
  <c r="L14" i="1534" s="1"/>
  <c r="F12" i="1534"/>
  <c r="L12" i="1534" s="1"/>
  <c r="F13" i="1534"/>
  <c r="L13" i="1534" s="1"/>
  <c r="F10" i="1534"/>
  <c r="L10" i="1534" s="1"/>
  <c r="F15" i="1534"/>
  <c r="L15" i="1534" s="1"/>
  <c r="F7" i="1534"/>
  <c r="L7" i="1534" s="1"/>
  <c r="F6" i="1534"/>
  <c r="L6" i="1534" s="1"/>
  <c r="F115" i="1593"/>
  <c r="J12" i="1534"/>
  <c r="J14" i="1534"/>
  <c r="J11" i="1534"/>
  <c r="J8" i="1534"/>
  <c r="J13" i="1534"/>
  <c r="J10" i="1534"/>
  <c r="J9" i="1534"/>
  <c r="J15" i="1534"/>
  <c r="J7" i="1534"/>
  <c r="J6" i="1534"/>
  <c r="X23" i="3"/>
  <c r="N18" i="1599" l="1"/>
  <c r="N19" i="1599"/>
  <c r="K7" i="1534"/>
  <c r="M7" i="1534" s="1"/>
  <c r="K10" i="1534"/>
  <c r="M10" i="1534" s="1"/>
  <c r="K9" i="1534"/>
  <c r="M9" i="1534" s="1"/>
  <c r="K13" i="1534"/>
  <c r="M13" i="1534" s="1"/>
  <c r="K12" i="1534"/>
  <c r="M12" i="1534" s="1"/>
  <c r="K15" i="1534"/>
  <c r="M15" i="1534" s="1"/>
  <c r="K8" i="1534"/>
  <c r="M8" i="1534" s="1"/>
  <c r="K11" i="1534"/>
  <c r="M11" i="1534" s="1"/>
  <c r="K14" i="1534"/>
  <c r="M14" i="1534" s="1"/>
  <c r="K6" i="1534"/>
  <c r="N20" i="1599" l="1"/>
  <c r="N21" i="1599" s="1"/>
  <c r="M6" i="1534"/>
  <c r="N6" i="1534" s="1"/>
  <c r="N11" i="1534"/>
  <c r="N15" i="1534"/>
  <c r="N9" i="1534"/>
  <c r="N14" i="1534"/>
  <c r="N12" i="1534"/>
  <c r="N10" i="1534"/>
  <c r="N8" i="1534"/>
  <c r="N13" i="1534"/>
  <c r="N7" i="1534"/>
  <c r="X34" i="3"/>
  <c r="N22" i="1599" l="1"/>
  <c r="N23" i="1599"/>
  <c r="N24" i="1599"/>
  <c r="R2" i="1599"/>
  <c r="R46" i="3"/>
  <c r="K67" i="3"/>
  <c r="C18" i="3" l="1"/>
  <c r="D16" i="1534"/>
  <c r="R1" i="1534" s="1"/>
  <c r="C15" i="3" s="1"/>
  <c r="U4" i="1534"/>
  <c r="W4" i="1534" s="1"/>
  <c r="U3" i="1534"/>
  <c r="W3" i="1534" s="1"/>
  <c r="U2" i="1534"/>
  <c r="W2" i="1534" s="1"/>
  <c r="I1009" i="1590"/>
  <c r="E5" i="3"/>
  <c r="E4" i="3"/>
  <c r="E3" i="3"/>
  <c r="F16" i="1534" l="1"/>
  <c r="N17" i="1534" l="1"/>
  <c r="N19" i="1534" l="1"/>
  <c r="N18" i="1534"/>
  <c r="K16" i="1534"/>
  <c r="N20" i="1534" l="1"/>
  <c r="N21" i="1534" s="1"/>
  <c r="N24" i="1534" s="1"/>
  <c r="N23" i="1534" l="1"/>
  <c r="N22" i="1534"/>
  <c r="R2" i="1534"/>
  <c r="C16" i="3" l="1"/>
  <c r="C32" i="3" s="1"/>
  <c r="M1" i="153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seokjin</author>
  </authors>
  <commentList>
    <comment ref="B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seokjin: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박스에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드립니다</t>
        </r>
        <r>
          <rPr>
            <sz val="9"/>
            <color indexed="81"/>
            <rFont val="Tahoma"/>
            <family val="2"/>
          </rPr>
          <t>.</t>
        </r>
      </text>
    </comment>
    <comment ref="C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seokjin: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합포장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혼선을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파히기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드립니다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<sst xmlns="http://schemas.openxmlformats.org/spreadsheetml/2006/main" count="2164" uniqueCount="1831">
  <si>
    <t>USD-KIP</t>
    <phoneticPr fontId="2" type="noConversion"/>
  </si>
  <si>
    <t>USD-WON</t>
    <phoneticPr fontId="2" type="noConversion"/>
  </si>
  <si>
    <t>USD-THB</t>
    <phoneticPr fontId="2" type="noConversion"/>
  </si>
  <si>
    <t>회사명</t>
    <phoneticPr fontId="3" type="noConversion"/>
  </si>
  <si>
    <t>엘케이(LK)무역</t>
    <phoneticPr fontId="3" type="noConversion"/>
  </si>
  <si>
    <t>도착일</t>
    <phoneticPr fontId="3" type="noConversion"/>
  </si>
  <si>
    <t>회사 주소</t>
    <phoneticPr fontId="3" type="noConversion"/>
  </si>
  <si>
    <t>전화번호</t>
    <phoneticPr fontId="3" type="noConversion"/>
  </si>
  <si>
    <t>020-9112-6780</t>
    <phoneticPr fontId="2" type="noConversion"/>
  </si>
  <si>
    <t>고객 연락처/회사 연락처</t>
    <phoneticPr fontId="3" type="noConversion"/>
  </si>
  <si>
    <t>No.</t>
    <phoneticPr fontId="3" type="noConversion"/>
  </si>
  <si>
    <t>종류</t>
    <phoneticPr fontId="3" type="noConversion"/>
  </si>
  <si>
    <t>단가</t>
    <phoneticPr fontId="3" type="noConversion"/>
  </si>
  <si>
    <t>수량</t>
    <phoneticPr fontId="3" type="noConversion"/>
  </si>
  <si>
    <t>합 계</t>
  </si>
  <si>
    <t>운임 총합</t>
    <phoneticPr fontId="2" type="noConversion"/>
  </si>
  <si>
    <t>할인</t>
    <phoneticPr fontId="2" type="noConversion"/>
  </si>
  <si>
    <t>USD</t>
    <phoneticPr fontId="2" type="noConversion"/>
  </si>
  <si>
    <t>KIP</t>
    <phoneticPr fontId="2" type="noConversion"/>
  </si>
  <si>
    <t>THB</t>
    <phoneticPr fontId="2" type="noConversion"/>
  </si>
  <si>
    <t>WON</t>
    <phoneticPr fontId="2" type="noConversion"/>
  </si>
  <si>
    <t>엘케이 (LK)무역</t>
    <phoneticPr fontId="2" type="noConversion"/>
  </si>
  <si>
    <t>고객사 서명</t>
    <phoneticPr fontId="2" type="noConversion"/>
  </si>
  <si>
    <t>Total</t>
  </si>
  <si>
    <t>Amount</t>
  </si>
  <si>
    <t>S217</t>
  </si>
  <si>
    <t>S134</t>
  </si>
  <si>
    <t>S109</t>
  </si>
  <si>
    <t>S150</t>
  </si>
  <si>
    <t>S100</t>
  </si>
  <si>
    <t>S151</t>
  </si>
  <si>
    <t>S102</t>
  </si>
  <si>
    <t>S223</t>
  </si>
  <si>
    <t>S242</t>
  </si>
  <si>
    <t>S105</t>
  </si>
  <si>
    <t>S121</t>
  </si>
  <si>
    <t>S137</t>
  </si>
  <si>
    <t>S138</t>
  </si>
  <si>
    <t>S171</t>
  </si>
  <si>
    <t>S243</t>
  </si>
  <si>
    <t>S259</t>
  </si>
  <si>
    <t>S135</t>
  </si>
  <si>
    <t>S240</t>
  </si>
  <si>
    <t>S267</t>
  </si>
  <si>
    <t>S139</t>
  </si>
  <si>
    <t>S247</t>
  </si>
  <si>
    <t>S293</t>
  </si>
  <si>
    <t>S294</t>
  </si>
  <si>
    <t>S295</t>
  </si>
  <si>
    <t>S296</t>
  </si>
  <si>
    <t>S299</t>
  </si>
  <si>
    <t>S300</t>
  </si>
  <si>
    <t>S320</t>
  </si>
  <si>
    <t>S321</t>
  </si>
  <si>
    <t>S177</t>
  </si>
  <si>
    <t>S101</t>
  </si>
  <si>
    <t>S115</t>
  </si>
  <si>
    <t>S154</t>
  </si>
  <si>
    <t>S143</t>
  </si>
  <si>
    <t>S144</t>
  </si>
  <si>
    <t>S317</t>
  </si>
  <si>
    <t>S225</t>
  </si>
  <si>
    <t>S268</t>
  </si>
  <si>
    <t>S287</t>
  </si>
  <si>
    <t>S288</t>
  </si>
  <si>
    <t>S130</t>
  </si>
  <si>
    <t>S149</t>
  </si>
  <si>
    <t>S220</t>
  </si>
  <si>
    <t>S258</t>
  </si>
  <si>
    <t>S118</t>
  </si>
  <si>
    <t>S311</t>
  </si>
  <si>
    <t>S126</t>
  </si>
  <si>
    <t>S292</t>
  </si>
  <si>
    <t>S301</t>
  </si>
  <si>
    <t>S127</t>
  </si>
  <si>
    <t>S128</t>
  </si>
  <si>
    <t>S129</t>
  </si>
  <si>
    <t>S133</t>
  </si>
  <si>
    <t>S156</t>
  </si>
  <si>
    <t>S157</t>
  </si>
  <si>
    <t>S158</t>
  </si>
  <si>
    <t>S159</t>
  </si>
  <si>
    <t>S160</t>
  </si>
  <si>
    <t>S169</t>
  </si>
  <si>
    <t>S161</t>
  </si>
  <si>
    <t>S162</t>
  </si>
  <si>
    <t>S281</t>
  </si>
  <si>
    <t>S308</t>
  </si>
  <si>
    <t>S309</t>
  </si>
  <si>
    <t>S314</t>
  </si>
  <si>
    <t>S120</t>
  </si>
  <si>
    <t>S172</t>
  </si>
  <si>
    <t>S136</t>
  </si>
  <si>
    <t>S163</t>
  </si>
  <si>
    <t>S164</t>
  </si>
  <si>
    <t>S203</t>
  </si>
  <si>
    <t>S218</t>
  </si>
  <si>
    <t>S215</t>
  </si>
  <si>
    <t>S216</t>
  </si>
  <si>
    <t>S273</t>
  </si>
  <si>
    <t>S274</t>
  </si>
  <si>
    <t>S168</t>
  </si>
  <si>
    <t>S173</t>
  </si>
  <si>
    <t>S253</t>
  </si>
  <si>
    <t>S174</t>
  </si>
  <si>
    <t>S181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</si>
  <si>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</si>
  <si>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</si>
  <si>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</si>
  <si>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</si>
  <si>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</si>
  <si>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</si>
  <si>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</si>
  <si>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</si>
  <si>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</si>
  <si>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</si>
  <si>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</si>
  <si>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S200</t>
  </si>
  <si>
    <t>S201</t>
  </si>
  <si>
    <t>S204</t>
  </si>
  <si>
    <t>S207</t>
  </si>
  <si>
    <t>S208</t>
  </si>
  <si>
    <t>S209</t>
  </si>
  <si>
    <t>S210</t>
  </si>
  <si>
    <t>S310</t>
  </si>
  <si>
    <t>S211</t>
  </si>
  <si>
    <t>S212</t>
  </si>
  <si>
    <t>S213</t>
  </si>
  <si>
    <t>S214</t>
  </si>
  <si>
    <t>S219</t>
  </si>
  <si>
    <t>S224</t>
  </si>
  <si>
    <t>S257</t>
  </si>
  <si>
    <t>S221</t>
  </si>
  <si>
    <t>S222</t>
  </si>
  <si>
    <t>S229</t>
  </si>
  <si>
    <t>S230</t>
  </si>
  <si>
    <t>S231</t>
  </si>
  <si>
    <t>S262</t>
  </si>
  <si>
    <t>S235</t>
  </si>
  <si>
    <t>S237</t>
  </si>
  <si>
    <t>S285</t>
  </si>
  <si>
    <t>S241</t>
  </si>
  <si>
    <t>S249</t>
  </si>
  <si>
    <t>S250</t>
  </si>
  <si>
    <t>S289</t>
  </si>
  <si>
    <t>S254</t>
  </si>
  <si>
    <t>S283</t>
  </si>
  <si>
    <t>S291</t>
  </si>
  <si>
    <t>S323</t>
  </si>
  <si>
    <t>S131</t>
  </si>
  <si>
    <t>S304</t>
  </si>
  <si>
    <t>S305</t>
  </si>
  <si>
    <t>S306</t>
  </si>
  <si>
    <t>S307</t>
  </si>
  <si>
    <t>S113</t>
  </si>
  <si>
    <t>S114</t>
  </si>
  <si>
    <t>S152</t>
  </si>
  <si>
    <t>S244</t>
  </si>
  <si>
    <t>S245</t>
  </si>
  <si>
    <t>S251</t>
  </si>
  <si>
    <t>S264</t>
  </si>
  <si>
    <t>S266</t>
  </si>
  <si>
    <t>S284</t>
  </si>
  <si>
    <t>S117</t>
  </si>
  <si>
    <t>S236</t>
  </si>
  <si>
    <t>S325</t>
  </si>
  <si>
    <t>S233</t>
  </si>
  <si>
    <t>S318</t>
  </si>
  <si>
    <t>S319</t>
  </si>
  <si>
    <t>S180</t>
  </si>
  <si>
    <t>S125</t>
  </si>
  <si>
    <t>S140</t>
  </si>
  <si>
    <t>S141</t>
  </si>
  <si>
    <t>S199</t>
  </si>
  <si>
    <t>S298</t>
  </si>
  <si>
    <t>S303</t>
  </si>
  <si>
    <t>S256</t>
  </si>
  <si>
    <t>S282</t>
  </si>
  <si>
    <t>S227</t>
  </si>
  <si>
    <t>S232</t>
  </si>
  <si>
    <t>S142</t>
  </si>
  <si>
    <t>S398</t>
  </si>
  <si>
    <t>S411</t>
  </si>
  <si>
    <t>S376</t>
  </si>
  <si>
    <t>S377</t>
  </si>
  <si>
    <t>S132</t>
  </si>
  <si>
    <t>S385</t>
  </si>
  <si>
    <t>S386</t>
  </si>
  <si>
    <t>S387</t>
  </si>
  <si>
    <t>S388</t>
  </si>
  <si>
    <t>S389</t>
  </si>
  <si>
    <t>S331</t>
  </si>
  <si>
    <t>S332</t>
  </si>
  <si>
    <t>S333</t>
  </si>
  <si>
    <t>S353</t>
  </si>
  <si>
    <t>S354</t>
  </si>
  <si>
    <t>S355</t>
  </si>
  <si>
    <t>S358</t>
  </si>
  <si>
    <t>S399</t>
  </si>
  <si>
    <t>S401</t>
  </si>
  <si>
    <t>S146</t>
  </si>
  <si>
    <t>S384</t>
  </si>
  <si>
    <t>S397</t>
  </si>
  <si>
    <t>S239</t>
  </si>
  <si>
    <t>S334</t>
  </si>
  <si>
    <t>S286</t>
  </si>
  <si>
    <t>S327</t>
  </si>
  <si>
    <t>S345</t>
  </si>
  <si>
    <t>S346</t>
  </si>
  <si>
    <t>S347</t>
  </si>
  <si>
    <t>S404</t>
  </si>
  <si>
    <t>S410</t>
  </si>
  <si>
    <t>S124</t>
  </si>
  <si>
    <t>S155</t>
  </si>
  <si>
    <t>S374</t>
  </si>
  <si>
    <t>S393</t>
  </si>
  <si>
    <t>S413</t>
  </si>
  <si>
    <t>S356</t>
  </si>
  <si>
    <t>S414</t>
  </si>
  <si>
    <t>S373</t>
  </si>
  <si>
    <t>S165</t>
  </si>
  <si>
    <t>S265</t>
  </si>
  <si>
    <t>S365</t>
  </si>
  <si>
    <t>S166</t>
  </si>
  <si>
    <t>S348</t>
  </si>
  <si>
    <t>S359</t>
  </si>
  <si>
    <t>S360</t>
  </si>
  <si>
    <t>S363</t>
  </si>
  <si>
    <t>S364</t>
  </si>
  <si>
    <t>S366</t>
  </si>
  <si>
    <t>S367</t>
  </si>
  <si>
    <t>S368</t>
  </si>
  <si>
    <t>S409</t>
  </si>
  <si>
    <t>S197</t>
  </si>
  <si>
    <t>S205</t>
  </si>
  <si>
    <t>S206</t>
  </si>
  <si>
    <t>S338</t>
  </si>
  <si>
    <t>S351</t>
  </si>
  <si>
    <t>S357</t>
  </si>
  <si>
    <t>S396</t>
  </si>
  <si>
    <t>S405</t>
  </si>
  <si>
    <t>S272</t>
  </si>
  <si>
    <t>S263</t>
  </si>
  <si>
    <t>S326</t>
  </si>
  <si>
    <t>S370</t>
  </si>
  <si>
    <t>S339</t>
  </si>
  <si>
    <t>S335</t>
  </si>
  <si>
    <t>S371</t>
  </si>
  <si>
    <t>S322</t>
  </si>
  <si>
    <t>S340</t>
  </si>
  <si>
    <t>S341</t>
  </si>
  <si>
    <t>S342</t>
  </si>
  <si>
    <t>S349</t>
  </si>
  <si>
    <t>S350</t>
  </si>
  <si>
    <t>S381</t>
  </si>
  <si>
    <t>S383</t>
  </si>
  <si>
    <t>S395</t>
  </si>
  <si>
    <t>S394</t>
  </si>
  <si>
    <t>S336</t>
  </si>
  <si>
    <t>S337</t>
  </si>
  <si>
    <t>S378</t>
  </si>
  <si>
    <t>S379</t>
  </si>
  <si>
    <t>S329</t>
  </si>
  <si>
    <t>S392</t>
  </si>
  <si>
    <t>S369</t>
  </si>
  <si>
    <t>S380</t>
  </si>
  <si>
    <t>S390</t>
  </si>
  <si>
    <t>S391</t>
  </si>
  <si>
    <t>S400</t>
  </si>
  <si>
    <t>S402</t>
  </si>
  <si>
    <t>S406</t>
  </si>
  <si>
    <t>S407</t>
  </si>
  <si>
    <t>S408</t>
  </si>
  <si>
    <t>S238</t>
  </si>
  <si>
    <t>S170</t>
  </si>
  <si>
    <t>S234</t>
  </si>
  <si>
    <t>S416</t>
  </si>
  <si>
    <t>S451</t>
  </si>
  <si>
    <t>S460</t>
  </si>
  <si>
    <t>S447</t>
  </si>
  <si>
    <t>S448</t>
  </si>
  <si>
    <t>S449</t>
  </si>
  <si>
    <t>S147</t>
  </si>
  <si>
    <t>S461</t>
  </si>
  <si>
    <t>S454</t>
  </si>
  <si>
    <t>S462</t>
  </si>
  <si>
    <t>S440</t>
  </si>
  <si>
    <t>S403</t>
  </si>
  <si>
    <t>S423</t>
  </si>
  <si>
    <t>S426</t>
  </si>
  <si>
    <t>S328</t>
  </si>
  <si>
    <t>S372</t>
  </si>
  <si>
    <t>S415</t>
  </si>
  <si>
    <t>S425</t>
  </si>
  <si>
    <t>S179</t>
  </si>
  <si>
    <t>S422</t>
  </si>
  <si>
    <t>S182</t>
  </si>
  <si>
    <t>S183</t>
  </si>
  <si>
    <t>S145</t>
  </si>
  <si>
    <t>S103</t>
  </si>
  <si>
    <t>S433</t>
  </si>
  <si>
    <t>S434</t>
  </si>
  <si>
    <t>S435</t>
  </si>
  <si>
    <t>S436</t>
  </si>
  <si>
    <t>S312</t>
  </si>
  <si>
    <t>S430</t>
  </si>
  <si>
    <t>S431</t>
  </si>
  <si>
    <t>S432</t>
  </si>
  <si>
    <t>S452</t>
  </si>
  <si>
    <t>S453</t>
  </si>
  <si>
    <t>S330</t>
  </si>
  <si>
    <t>S424</t>
  </si>
  <si>
    <t>S324</t>
  </si>
  <si>
    <t>S343</t>
  </si>
  <si>
    <t>S344</t>
  </si>
  <si>
    <t>S421</t>
  </si>
  <si>
    <t>S444</t>
  </si>
  <si>
    <t>S382</t>
  </si>
  <si>
    <t>S417</t>
  </si>
  <si>
    <t>S418</t>
  </si>
  <si>
    <t>S427</t>
  </si>
  <si>
    <t>S429</t>
  </si>
  <si>
    <t>S441</t>
  </si>
  <si>
    <t>S442</t>
  </si>
  <si>
    <t>S443</t>
  </si>
  <si>
    <t>S437</t>
  </si>
  <si>
    <t>S438</t>
  </si>
  <si>
    <t>S439</t>
  </si>
  <si>
    <t>S455</t>
  </si>
  <si>
    <t>S445</t>
  </si>
  <si>
    <t>S419</t>
  </si>
  <si>
    <t>S420</t>
  </si>
  <si>
    <t>S456</t>
  </si>
  <si>
    <t>S457</t>
  </si>
  <si>
    <t>S458</t>
  </si>
  <si>
    <t>S459</t>
  </si>
  <si>
    <t>S153</t>
  </si>
  <si>
    <t>S362</t>
  </si>
  <si>
    <t>S116</t>
  </si>
  <si>
    <t>S463</t>
  </si>
  <si>
    <t>S464</t>
  </si>
  <si>
    <t>S465</t>
  </si>
  <si>
    <t>S466</t>
  </si>
  <si>
    <t>S474</t>
  </si>
  <si>
    <t>S148</t>
  </si>
  <si>
    <t>S412</t>
  </si>
  <si>
    <t>S184</t>
  </si>
  <si>
    <t>S104</t>
  </si>
  <si>
    <t>S185</t>
  </si>
  <si>
    <t>S178</t>
  </si>
  <si>
    <t>S198</t>
  </si>
  <si>
    <t>S375</t>
  </si>
  <si>
    <t>S446</t>
  </si>
  <si>
    <t>S450</t>
  </si>
  <si>
    <t>S471</t>
  </si>
  <si>
    <t>S468</t>
  </si>
  <si>
    <t>S469</t>
  </si>
  <si>
    <t>S470</t>
  </si>
  <si>
    <t>배송자</t>
  </si>
  <si>
    <t>주소</t>
  </si>
  <si>
    <t>전화번호</t>
  </si>
  <si>
    <t>수령자</t>
  </si>
  <si>
    <t>접수 마감일</t>
  </si>
  <si>
    <t>출항일</t>
  </si>
  <si>
    <t>출발지</t>
  </si>
  <si>
    <t>한국</t>
  </si>
  <si>
    <t>도착지</t>
  </si>
  <si>
    <t>라오스</t>
  </si>
  <si>
    <t>No.</t>
  </si>
  <si>
    <t>송장 번호</t>
    <phoneticPr fontId="19" type="noConversion"/>
  </si>
  <si>
    <t>발신인</t>
  </si>
  <si>
    <t>수신인</t>
  </si>
  <si>
    <t>내용물</t>
  </si>
  <si>
    <t>포장형태</t>
  </si>
  <si>
    <t>수량</t>
  </si>
  <si>
    <t>중량(KGS)</t>
  </si>
  <si>
    <t>비고</t>
    <phoneticPr fontId="19" type="noConversion"/>
  </si>
  <si>
    <t>접수일</t>
  </si>
  <si>
    <t>S106</t>
  </si>
  <si>
    <t>S107</t>
  </si>
  <si>
    <t>S108</t>
  </si>
  <si>
    <t>S110</t>
  </si>
  <si>
    <t>S111</t>
  </si>
  <si>
    <t>S112</t>
  </si>
  <si>
    <t>S119</t>
  </si>
  <si>
    <t>S123</t>
  </si>
  <si>
    <t>S167</t>
  </si>
  <si>
    <t>S228</t>
  </si>
  <si>
    <t>S246</t>
  </si>
  <si>
    <t>S252</t>
  </si>
  <si>
    <t>S260</t>
  </si>
  <si>
    <t>Love STK</t>
  </si>
  <si>
    <t>S269</t>
  </si>
  <si>
    <t>S271</t>
  </si>
  <si>
    <t>S275</t>
  </si>
  <si>
    <t>S276</t>
  </si>
  <si>
    <t>S277</t>
  </si>
  <si>
    <t>S278</t>
  </si>
  <si>
    <t>S279</t>
  </si>
  <si>
    <t>S280</t>
  </si>
  <si>
    <t>S290</t>
  </si>
  <si>
    <t>S297</t>
  </si>
  <si>
    <t>S361</t>
  </si>
  <si>
    <t>총 물량</t>
    <phoneticPr fontId="19" type="noConversion"/>
  </si>
  <si>
    <t>박스</t>
    <phoneticPr fontId="19" type="noConversion"/>
  </si>
  <si>
    <t>합포장 물량</t>
    <phoneticPr fontId="19" type="noConversion"/>
  </si>
  <si>
    <t>합포장 개수</t>
    <phoneticPr fontId="19" type="noConversion"/>
  </si>
  <si>
    <t xml:space="preserve">최종 실제 </t>
    <phoneticPr fontId="19" type="noConversion"/>
  </si>
  <si>
    <t>w</t>
    <phoneticPr fontId="2" type="noConversion"/>
  </si>
  <si>
    <t>L</t>
    <phoneticPr fontId="2" type="noConversion"/>
  </si>
  <si>
    <t>H</t>
    <phoneticPr fontId="2" type="noConversion"/>
  </si>
  <si>
    <t>구획</t>
    <phoneticPr fontId="2" type="noConversion"/>
  </si>
  <si>
    <t>화폐</t>
    <phoneticPr fontId="2" type="noConversion"/>
  </si>
  <si>
    <t>기준 환율</t>
    <phoneticPr fontId="2" type="noConversion"/>
  </si>
  <si>
    <t>추가 환율</t>
    <phoneticPr fontId="2" type="noConversion"/>
  </si>
  <si>
    <t>적용 환율</t>
    <phoneticPr fontId="2" type="noConversion"/>
  </si>
  <si>
    <t>LK내부 환율</t>
    <phoneticPr fontId="2" type="noConversion"/>
  </si>
  <si>
    <t>영수 번호</t>
    <phoneticPr fontId="2" type="noConversion"/>
  </si>
  <si>
    <t>박정민</t>
  </si>
  <si>
    <t>백대식</t>
  </si>
  <si>
    <t>정석진</t>
  </si>
  <si>
    <t>S270</t>
  </si>
  <si>
    <t>할인 적용 목록</t>
    <phoneticPr fontId="2" type="noConversion"/>
  </si>
  <si>
    <t>해상</t>
    <phoneticPr fontId="2" type="noConversion"/>
  </si>
  <si>
    <t>항공</t>
    <phoneticPr fontId="2" type="noConversion"/>
  </si>
  <si>
    <t>일반</t>
    <phoneticPr fontId="2" type="noConversion"/>
  </si>
  <si>
    <t>기부</t>
    <phoneticPr fontId="2" type="noConversion"/>
  </si>
  <si>
    <t>이름</t>
    <phoneticPr fontId="2" type="noConversion"/>
  </si>
  <si>
    <t>회사</t>
    <phoneticPr fontId="2" type="noConversion"/>
  </si>
  <si>
    <t>백총명</t>
    <phoneticPr fontId="2" type="noConversion"/>
  </si>
  <si>
    <t>5~10%</t>
    <phoneticPr fontId="2" type="noConversion"/>
  </si>
  <si>
    <t>샤론스쿨</t>
    <phoneticPr fontId="2" type="noConversion"/>
  </si>
  <si>
    <t>최성식</t>
    <phoneticPr fontId="2" type="noConversion"/>
  </si>
  <si>
    <t>큐빅 바이크</t>
    <phoneticPr fontId="2" type="noConversion"/>
  </si>
  <si>
    <t>김인섭</t>
    <phoneticPr fontId="2" type="noConversion"/>
  </si>
  <si>
    <t>요정 투어 (김요셉 형)</t>
    <phoneticPr fontId="2" type="noConversion"/>
  </si>
  <si>
    <t>제품</t>
  </si>
  <si>
    <t>성경책</t>
  </si>
  <si>
    <t>KOTRA</t>
  </si>
  <si>
    <t>다단계제품</t>
  </si>
  <si>
    <t>백상호</t>
  </si>
  <si>
    <t>이성원</t>
  </si>
  <si>
    <t>이영상</t>
  </si>
  <si>
    <t>박창성</t>
  </si>
  <si>
    <t>강병준</t>
  </si>
  <si>
    <t>이수정</t>
  </si>
  <si>
    <t>김재광</t>
  </si>
  <si>
    <t>최혜경</t>
  </si>
  <si>
    <t>변종승</t>
  </si>
  <si>
    <t>손사랑</t>
  </si>
  <si>
    <t>하요셉</t>
  </si>
  <si>
    <t>백운송</t>
  </si>
  <si>
    <t>김종한</t>
  </si>
  <si>
    <t>정용순</t>
  </si>
  <si>
    <t>조영순</t>
  </si>
  <si>
    <t>정인호</t>
  </si>
  <si>
    <t>김세진</t>
  </si>
  <si>
    <t>임석일</t>
  </si>
  <si>
    <t>정재형</t>
  </si>
  <si>
    <t>황상순</t>
  </si>
  <si>
    <t>칸모터스</t>
  </si>
  <si>
    <t>차명렬</t>
  </si>
  <si>
    <t>김영진</t>
  </si>
  <si>
    <t>김민기</t>
  </si>
  <si>
    <t>정은미</t>
  </si>
  <si>
    <t>박종복</t>
  </si>
  <si>
    <t>김지훈</t>
  </si>
  <si>
    <t>박진경</t>
    <phoneticPr fontId="2" type="noConversion"/>
  </si>
  <si>
    <t>할인율</t>
    <phoneticPr fontId="2" type="noConversion"/>
  </si>
  <si>
    <t>할인금액</t>
    <phoneticPr fontId="2" type="noConversion"/>
  </si>
  <si>
    <t>정석진</t>
    <phoneticPr fontId="2" type="noConversion"/>
  </si>
  <si>
    <t>PNPC</t>
  </si>
  <si>
    <t>코웨포-라오 인터내셔널</t>
  </si>
  <si>
    <t>라오스 EPS센터</t>
  </si>
  <si>
    <t>라오스증권거래소</t>
  </si>
  <si>
    <t>웰컴 리싱 라오</t>
  </si>
  <si>
    <t>젤라콘</t>
  </si>
  <si>
    <t>흥화라오스</t>
  </si>
  <si>
    <t>BNK 캐피탈 라오스</t>
  </si>
  <si>
    <t>DGB 라오 리싱</t>
  </si>
  <si>
    <t>KB 코라오 리싱</t>
  </si>
  <si>
    <t>그린굿스</t>
  </si>
  <si>
    <t>솔루텍시스템 라오</t>
  </si>
  <si>
    <t>LK Group</t>
  </si>
  <si>
    <t>Paul Golden Lao(좋은차닷컴)</t>
  </si>
  <si>
    <t>삼안</t>
  </si>
  <si>
    <t>한국종합기술</t>
  </si>
  <si>
    <t>현진라오</t>
  </si>
  <si>
    <t>정원상사</t>
  </si>
  <si>
    <t>DSA(K-LAO)</t>
  </si>
  <si>
    <t>제주항공</t>
  </si>
  <si>
    <t>에어부산</t>
    <phoneticPr fontId="2" type="noConversion"/>
  </si>
  <si>
    <t>최현석</t>
    <phoneticPr fontId="2" type="noConversion"/>
  </si>
  <si>
    <t>Peter Kim/Viengchay</t>
    <phoneticPr fontId="2" type="noConversion"/>
  </si>
  <si>
    <t>할인 총합</t>
    <phoneticPr fontId="2" type="noConversion"/>
  </si>
  <si>
    <t>총 할인 금액</t>
    <phoneticPr fontId="2" type="noConversion"/>
  </si>
  <si>
    <t>엘에스엠</t>
  </si>
  <si>
    <t>고영태</t>
  </si>
  <si>
    <t>이창열</t>
  </si>
  <si>
    <t>이제원</t>
  </si>
  <si>
    <t>고중하</t>
  </si>
  <si>
    <t>김일재</t>
  </si>
  <si>
    <t>이재원</t>
  </si>
  <si>
    <t>박성호</t>
  </si>
  <si>
    <t>이재현</t>
  </si>
  <si>
    <t>이범주</t>
  </si>
  <si>
    <t>이성한</t>
  </si>
  <si>
    <t>유병문</t>
  </si>
  <si>
    <t>황헌기</t>
  </si>
  <si>
    <t>한태원</t>
  </si>
  <si>
    <t>송대영</t>
  </si>
  <si>
    <t>이현열</t>
  </si>
  <si>
    <t>임정민</t>
  </si>
  <si>
    <t>법인장</t>
  </si>
  <si>
    <t>센터장</t>
  </si>
  <si>
    <t>부이사장</t>
  </si>
  <si>
    <t>부장</t>
  </si>
  <si>
    <t>대표</t>
  </si>
  <si>
    <t>지사장</t>
  </si>
  <si>
    <t>단장</t>
  </si>
  <si>
    <t>단장, 전무</t>
  </si>
  <si>
    <t>상무</t>
  </si>
  <si>
    <t>CEO</t>
  </si>
  <si>
    <t>실장</t>
  </si>
  <si>
    <t>지점장</t>
  </si>
  <si>
    <t>고객명/회사명 // 영수 번호</t>
    <phoneticPr fontId="3" type="noConversion"/>
  </si>
  <si>
    <t>지상사협의회 회원사 할인</t>
    <phoneticPr fontId="2" type="noConversion"/>
  </si>
  <si>
    <t>기업 할인</t>
    <phoneticPr fontId="2" type="noConversion"/>
  </si>
  <si>
    <t>이규상</t>
    <phoneticPr fontId="2" type="noConversion"/>
  </si>
  <si>
    <t>비 고</t>
    <phoneticPr fontId="2" type="noConversion"/>
  </si>
  <si>
    <t>지방배송</t>
    <phoneticPr fontId="2" type="noConversion"/>
  </si>
  <si>
    <t>유투버</t>
    <phoneticPr fontId="2" type="noConversion"/>
  </si>
  <si>
    <t>S122</t>
  </si>
  <si>
    <t>S175</t>
  </si>
  <si>
    <t>S176</t>
  </si>
  <si>
    <t>S202</t>
  </si>
  <si>
    <t>S226</t>
  </si>
  <si>
    <t>S248</t>
  </si>
  <si>
    <t>S255</t>
  </si>
  <si>
    <t>S261</t>
  </si>
  <si>
    <t>S302</t>
  </si>
  <si>
    <t>S313</t>
  </si>
  <si>
    <t>S315</t>
  </si>
  <si>
    <t>S316</t>
  </si>
  <si>
    <t>S352</t>
  </si>
  <si>
    <t>S428</t>
  </si>
  <si>
    <t>S467</t>
  </si>
  <si>
    <t>S472</t>
  </si>
  <si>
    <t>S473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</si>
  <si>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</si>
  <si>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</si>
  <si>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</si>
  <si>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</si>
  <si>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</si>
  <si>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</si>
  <si>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</si>
  <si>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</si>
  <si>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</si>
  <si>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</si>
  <si>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</si>
  <si>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</si>
  <si>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</si>
  <si>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</si>
  <si>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</si>
  <si>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</si>
  <si>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</si>
  <si>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</si>
  <si>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</si>
  <si>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</si>
  <si>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</si>
  <si>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</si>
  <si>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</si>
  <si>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</si>
  <si>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</si>
  <si>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</si>
  <si>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</si>
  <si>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</si>
  <si>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</si>
  <si>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</si>
  <si>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</si>
  <si>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</si>
  <si>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</si>
  <si>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</si>
  <si>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</si>
  <si>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</si>
  <si>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</si>
  <si>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</si>
  <si>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</si>
  <si>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</si>
  <si>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</si>
  <si>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</si>
  <si>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</si>
  <si>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</si>
  <si>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</si>
  <si>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</si>
  <si>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</si>
  <si>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</si>
  <si>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</si>
  <si>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</si>
  <si>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</si>
  <si>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</si>
  <si>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</si>
  <si>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</si>
  <si>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</si>
  <si>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</si>
  <si>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</si>
  <si>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</si>
  <si>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</si>
  <si>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</si>
  <si>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</si>
  <si>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</si>
  <si>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</si>
  <si>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</si>
  <si>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</si>
  <si>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</si>
  <si>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</si>
  <si>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</si>
  <si>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</si>
  <si>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</si>
  <si>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</si>
  <si>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</si>
  <si>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</si>
  <si>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</si>
  <si>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</si>
  <si>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</si>
  <si>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</si>
  <si>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</si>
  <si>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</si>
  <si>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</si>
  <si>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</si>
  <si>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</si>
  <si>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</si>
  <si>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</si>
  <si>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</si>
  <si>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</si>
  <si>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</si>
  <si>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</si>
  <si>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</si>
  <si>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</si>
  <si>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</si>
  <si>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</si>
  <si>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</si>
  <si>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</si>
  <si>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</si>
  <si>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</si>
  <si>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</si>
  <si>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</si>
  <si>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</si>
  <si>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</si>
  <si>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</si>
  <si>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</si>
  <si>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</si>
  <si>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</si>
  <si>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</si>
  <si>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</si>
  <si>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</si>
  <si>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</si>
  <si>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</si>
  <si>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</si>
  <si>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</si>
  <si>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</si>
  <si>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</si>
  <si>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</si>
  <si>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</si>
  <si>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</si>
  <si>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</si>
  <si>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</si>
  <si>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</si>
  <si>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</si>
  <si>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</si>
  <si>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</si>
  <si>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</si>
  <si>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</si>
  <si>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</si>
  <si>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</si>
  <si>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</si>
  <si>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</si>
  <si>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</si>
  <si>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</si>
  <si>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</si>
  <si>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</si>
  <si>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</si>
  <si>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</si>
  <si>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</si>
  <si>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</si>
  <si>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</si>
  <si>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</si>
  <si>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</si>
  <si>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</si>
  <si>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</si>
  <si>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</si>
  <si>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</si>
  <si>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</si>
  <si>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</si>
  <si>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</si>
  <si>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</si>
  <si>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</si>
  <si>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</si>
  <si>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</si>
  <si>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아래 고객님 본인 성함을 찾아 서명해 주시면 직원이 확인 후 출고 진행 도와드립니다.</t>
    <phoneticPr fontId="2" type="noConversion"/>
  </si>
  <si>
    <t>No. Bill</t>
    <phoneticPr fontId="2" type="noConversion"/>
  </si>
  <si>
    <t>이 름
(ຊື່ ແລະ ນາມສະກຸນ)</t>
    <phoneticPr fontId="2" type="noConversion"/>
  </si>
  <si>
    <t>서 명(ລາຍເຊັນ)</t>
    <phoneticPr fontId="2" type="noConversion"/>
  </si>
  <si>
    <t>S001</t>
    <phoneticPr fontId="2" type="noConversion"/>
  </si>
  <si>
    <t>S002</t>
    <phoneticPr fontId="2" type="noConversion"/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</si>
  <si>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</si>
  <si>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</si>
  <si>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</si>
  <si>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</si>
  <si>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</si>
  <si>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</si>
  <si>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</si>
  <si>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</si>
  <si>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</si>
  <si>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</si>
  <si>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</si>
  <si>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</si>
  <si>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</si>
  <si>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</si>
  <si>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</si>
  <si>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</si>
  <si>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</si>
  <si>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</si>
  <si>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</si>
  <si>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</si>
  <si>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</si>
  <si>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</si>
  <si>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</si>
  <si>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</si>
  <si>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</si>
  <si>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</si>
  <si>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</si>
  <si>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</si>
  <si>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</si>
  <si>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</si>
  <si>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</si>
  <si>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</si>
  <si>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</si>
  <si>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</si>
  <si>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</si>
  <si>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</si>
  <si>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</si>
  <si>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</si>
  <si>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</si>
  <si>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</si>
  <si>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</si>
  <si>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</si>
  <si>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</si>
  <si>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</si>
  <si>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</si>
  <si>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</si>
  <si>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</si>
  <si>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</si>
  <si>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</si>
  <si>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</si>
  <si>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</si>
  <si>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</si>
  <si>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</si>
  <si>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</si>
  <si>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</si>
  <si>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</si>
  <si>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</si>
  <si>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</si>
  <si>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</si>
  <si>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</si>
  <si>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</si>
  <si>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</si>
  <si>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</si>
  <si>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</si>
  <si>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</si>
  <si>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</si>
  <si>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</si>
  <si>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</si>
  <si>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</si>
  <si>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</si>
  <si>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</si>
  <si>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</si>
  <si>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</si>
  <si>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</si>
  <si>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</si>
  <si>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</si>
  <si>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</si>
  <si>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</si>
  <si>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</si>
  <si>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</si>
  <si>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</si>
  <si>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</si>
  <si>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</si>
  <si>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</si>
  <si>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</si>
  <si>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</si>
  <si>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</si>
  <si>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</si>
  <si>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</si>
  <si>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</si>
  <si>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</si>
  <si>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</si>
  <si>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</si>
  <si>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</si>
  <si>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</si>
  <si>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</si>
  <si>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</si>
  <si>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Item No.</t>
    <phoneticPr fontId="2" type="noConversion"/>
  </si>
  <si>
    <t>원순연</t>
    <phoneticPr fontId="2" type="noConversion"/>
  </si>
  <si>
    <t>임홍식</t>
    <phoneticPr fontId="2" type="noConversion"/>
  </si>
  <si>
    <t>아파트 고객 할인</t>
    <phoneticPr fontId="2" type="noConversion"/>
  </si>
  <si>
    <t>이동현</t>
    <phoneticPr fontId="2" type="noConversion"/>
  </si>
  <si>
    <t>101호 고객</t>
    <phoneticPr fontId="2" type="noConversion"/>
  </si>
  <si>
    <t>Area
Categorized</t>
    <phoneticPr fontId="2" type="noConversion"/>
  </si>
  <si>
    <t>현지 발생 비용</t>
    <phoneticPr fontId="2" type="noConversion"/>
  </si>
  <si>
    <t>총 합산 액</t>
    <phoneticPr fontId="2" type="noConversion"/>
  </si>
  <si>
    <t>Nice to meat you</t>
    <phoneticPr fontId="2" type="noConversion"/>
  </si>
  <si>
    <t>최재혁</t>
    <phoneticPr fontId="2" type="noConversion"/>
  </si>
  <si>
    <t>최지호</t>
    <phoneticPr fontId="2" type="noConversion"/>
  </si>
  <si>
    <t>한국 세금 계산서 발급시 계좌번호</t>
  </si>
  <si>
    <t>실제중량(Kg)</t>
    <phoneticPr fontId="2" type="noConversion"/>
  </si>
  <si>
    <t>실제중량 합산(kg)</t>
    <phoneticPr fontId="2" type="noConversion"/>
  </si>
  <si>
    <t>용적 중량(kg)</t>
    <phoneticPr fontId="2" type="noConversion"/>
  </si>
  <si>
    <t>용적중량 합산(Kg)</t>
    <phoneticPr fontId="2" type="noConversion"/>
  </si>
  <si>
    <t>청구중량 운임</t>
    <phoneticPr fontId="3" type="noConversion"/>
  </si>
  <si>
    <t>* 모든 비용은 회사의 내규 및 각 물품의 중량/크기 실측을 기준으로 청구되며 최소 운임은 $1.5/kg 입니다.</t>
    <phoneticPr fontId="3" type="noConversion"/>
  </si>
  <si>
    <t>임은희</t>
    <phoneticPr fontId="2" type="noConversion"/>
  </si>
  <si>
    <t>라선협 할인</t>
  </si>
  <si>
    <t>Name</t>
    <phoneticPr fontId="2" type="noConversion"/>
  </si>
  <si>
    <t>이복희</t>
    <phoneticPr fontId="2" type="noConversion"/>
  </si>
  <si>
    <t>우형철</t>
    <phoneticPr fontId="2" type="noConversion"/>
  </si>
  <si>
    <t>팽짠</t>
    <phoneticPr fontId="2" type="noConversion"/>
  </si>
  <si>
    <t>Local company</t>
    <phoneticPr fontId="2" type="noConversion"/>
  </si>
  <si>
    <t>장만준</t>
    <phoneticPr fontId="2" type="noConversion"/>
  </si>
  <si>
    <t>HAL</t>
    <phoneticPr fontId="2" type="noConversion"/>
  </si>
  <si>
    <t>손사랑</t>
    <phoneticPr fontId="2" type="noConversion"/>
  </si>
  <si>
    <t>남미화</t>
    <phoneticPr fontId="2" type="noConversion"/>
  </si>
  <si>
    <t>이존희</t>
    <phoneticPr fontId="2" type="noConversion"/>
  </si>
  <si>
    <t>캄라</t>
    <phoneticPr fontId="2" type="noConversion"/>
  </si>
  <si>
    <t>김석현</t>
    <phoneticPr fontId="2" type="noConversion"/>
  </si>
  <si>
    <t>이진실</t>
    <phoneticPr fontId="2" type="noConversion"/>
  </si>
  <si>
    <t>김정호</t>
    <phoneticPr fontId="2" type="noConversion"/>
  </si>
  <si>
    <t>조은길</t>
    <phoneticPr fontId="2" type="noConversion"/>
  </si>
  <si>
    <t>문종곤</t>
    <phoneticPr fontId="2" type="noConversion"/>
  </si>
  <si>
    <t>남윤천</t>
    <phoneticPr fontId="2" type="noConversion"/>
  </si>
  <si>
    <t>나유리</t>
    <phoneticPr fontId="2" type="noConversion"/>
  </si>
  <si>
    <t>윤성식</t>
    <phoneticPr fontId="2" type="noConversion"/>
  </si>
  <si>
    <t>이상호</t>
    <phoneticPr fontId="2" type="noConversion"/>
  </si>
  <si>
    <t>비엔티엔시, 씨싿따낙구, 싸판텅 느아 09, 11번 골목, 엘케이(LK) 빌딩, 1층 LK Trading</t>
    <phoneticPr fontId="3" type="noConversion"/>
  </si>
  <si>
    <t>지방배송</t>
    <phoneticPr fontId="2" type="noConversion"/>
  </si>
  <si>
    <t>백원상</t>
    <phoneticPr fontId="2" type="noConversion"/>
  </si>
  <si>
    <t>Inland delivery/시내.지방 배송</t>
    <phoneticPr fontId="2" type="noConversion"/>
  </si>
  <si>
    <t xml:space="preserve">Remark/비 고             </t>
    <phoneticPr fontId="2" type="noConversion"/>
  </si>
  <si>
    <t>최종
청구 금액</t>
    <phoneticPr fontId="2" type="noConversion"/>
  </si>
  <si>
    <t>* 이용해 주셔서 감사합니다.</t>
    <phoneticPr fontId="2" type="noConversion"/>
  </si>
  <si>
    <t>대량 15%, 기부품 20% (사진 첨부 필)</t>
    <phoneticPr fontId="2" type="noConversion"/>
  </si>
  <si>
    <t>홍진혁</t>
    <phoneticPr fontId="2" type="noConversion"/>
  </si>
  <si>
    <t>김창수</t>
    <phoneticPr fontId="2" type="noConversion"/>
  </si>
  <si>
    <t>Tel</t>
    <phoneticPr fontId="2" type="noConversion"/>
  </si>
  <si>
    <t>Destination Address</t>
    <phoneticPr fontId="2" type="noConversion"/>
  </si>
  <si>
    <t>Paid by</t>
  </si>
  <si>
    <t>ສາຂາ ບ້ານ ປ່າອອ້ຍ, ຫວ້ຍຊາຍ, ບໍ່ແກ້ວ</t>
    <phoneticPr fontId="2" type="noConversion"/>
  </si>
  <si>
    <t>ANS</t>
  </si>
  <si>
    <t>KIM, Sukhyun</t>
  </si>
  <si>
    <t>KIM YoungHoon</t>
  </si>
  <si>
    <t>ສາຂາ ຫນອງຂຽວ, ເມືອງງອຍ</t>
    <phoneticPr fontId="2" type="noConversion"/>
  </si>
  <si>
    <t>Mr. KIM Jung Ho</t>
  </si>
  <si>
    <t>Namngam village, paek district, xiengkhuang provice</t>
    <phoneticPr fontId="2" type="noConversion"/>
  </si>
  <si>
    <t xml:space="preserve">Kim chang soo </t>
  </si>
  <si>
    <t>ແຟຣນຊີບມໍ</t>
  </si>
  <si>
    <t>Ms. NA Yoo Ri</t>
  </si>
  <si>
    <t>LPB province</t>
  </si>
  <si>
    <t>NAM, Mi Hwa</t>
  </si>
  <si>
    <t>ບ້ານມີໄຊ, Paksan, Bolikhamxai</t>
  </si>
  <si>
    <t>Mr. MOON Joong Gon</t>
  </si>
  <si>
    <t>Pakse city</t>
  </si>
  <si>
    <t>Mr. BAIK woon song</t>
  </si>
  <si>
    <t>ປາຍທາງ xieng mouak village LPB district, LPB province</t>
    <phoneticPr fontId="2" type="noConversion"/>
  </si>
  <si>
    <t>Mr. SON Sa Rang</t>
  </si>
  <si>
    <t>Luangprabang city</t>
    <phoneticPr fontId="2" type="noConversion"/>
  </si>
  <si>
    <t>쑤빈</t>
    <phoneticPr fontId="2" type="noConversion"/>
  </si>
  <si>
    <t>ກາສີ, ຕົວເມືອງກາສີ</t>
    <phoneticPr fontId="2" type="noConversion"/>
  </si>
  <si>
    <t>Mr. WOO Hyung Chu</t>
  </si>
  <si>
    <t xml:space="preserve"> PAKSE km8</t>
  </si>
  <si>
    <t>Mr. YOON Sung Sik</t>
  </si>
  <si>
    <t>HAL</t>
  </si>
  <si>
    <t xml:space="preserve">Ban Keun Napheng </t>
  </si>
  <si>
    <t xml:space="preserve"> Oudomxay Muangxay ໜອງແມງດາ</t>
    <phoneticPr fontId="2" type="noConversion"/>
  </si>
  <si>
    <t>LEE Bok Hee</t>
  </si>
  <si>
    <t>LEE sang ho</t>
  </si>
  <si>
    <t>ອັດຕາປື ສາມັກຄີໄຊ 1</t>
    <phoneticPr fontId="2" type="noConversion"/>
  </si>
  <si>
    <t>Seevisai Manephong</t>
  </si>
  <si>
    <t>LEE Jonhee</t>
  </si>
  <si>
    <t>LEE Jin Sil</t>
  </si>
  <si>
    <t>ຫ້ອງການ ແຮງງານ ແລະ ສະຫວັດດິການແຂວງ ອັດຕະປື,ບ້ານ: ໃສສະອາດ, ເມືອງ: ສາມັກຄີໄຊ</t>
    <phoneticPr fontId="2" type="noConversion"/>
  </si>
  <si>
    <t>Mr.JANG Man Jun</t>
  </si>
  <si>
    <t>ບ້ານໂພນທອງ, ເມືອງໂພນທອງ, ແຂວງຈຳປາສັກ</t>
    <phoneticPr fontId="2" type="noConversion"/>
  </si>
  <si>
    <t>Mr. JO Eungil</t>
  </si>
  <si>
    <t>Muang Samakkixay attapeu</t>
  </si>
  <si>
    <t xml:space="preserve">ຄຳຫຼ້າ, </t>
  </si>
  <si>
    <t>ໂຮງແຮມເອັນເຊັນ ບ້ານໂພນເຮືອງ ເມືອງ ຫຼວງພະບາງ</t>
    <phoneticPr fontId="2" type="noConversion"/>
  </si>
  <si>
    <t>Mr. Phengchan</t>
  </si>
  <si>
    <t>Xiangkhuang ບ້ານລີ້ , Peak District, ຊຽງຂວາງ  ສາຍລົມ, ເມືອງແປກ</t>
    <phoneticPr fontId="2" type="noConversion"/>
  </si>
  <si>
    <t>Kor-Lao Sea xx항차 고객 리스트 (ລາຍການລູກຄ້າຂອງທາງເຮືອ)</t>
    <phoneticPr fontId="2" type="noConversion"/>
  </si>
  <si>
    <t>지방배송</t>
    <phoneticPr fontId="2" type="noConversion"/>
  </si>
  <si>
    <t>Kor-Lao Sea xxth 거래 명세서</t>
    <phoneticPr fontId="3" type="noConversion"/>
  </si>
  <si>
    <r>
      <rPr>
        <sz val="11"/>
        <color theme="1"/>
        <rFont val="돋움"/>
        <family val="3"/>
        <charset val="129"/>
      </rPr>
      <t>구상채</t>
    </r>
    <r>
      <rPr>
        <sz val="11"/>
        <color theme="1"/>
        <rFont val="Phetsarath OT"/>
        <family val="3"/>
        <charset val="129"/>
      </rPr>
      <t xml:space="preserve"> / Oly</t>
    </r>
    <phoneticPr fontId="2" type="noConversion"/>
  </si>
  <si>
    <t>Ku Sang Chae / Oly</t>
    <phoneticPr fontId="2" type="noConversion"/>
  </si>
  <si>
    <t>020-5431-3355
020-5486-5440</t>
    <phoneticPr fontId="2" type="noConversion"/>
  </si>
  <si>
    <t>백광수</t>
    <phoneticPr fontId="2" type="noConversion"/>
  </si>
  <si>
    <t xml:space="preserve">Kwangsoo BAIK </t>
  </si>
  <si>
    <t>020 9593 7554</t>
    <phoneticPr fontId="2" type="noConversion"/>
  </si>
  <si>
    <t xml:space="preserve"> ສາຂາ ພະບາດໃຕ້ ຫລວງພະບາງ</t>
    <phoneticPr fontId="2" type="noConversion"/>
  </si>
  <si>
    <t>이상미</t>
    <phoneticPr fontId="2" type="noConversion"/>
  </si>
  <si>
    <t>020-7777-1940
020-528-83018</t>
    <phoneticPr fontId="2" type="noConversion"/>
  </si>
  <si>
    <t>020-9550-5260 
020-9784-4110</t>
    <phoneticPr fontId="2" type="noConversion"/>
  </si>
  <si>
    <t>한국-라오스 해상 xx항차</t>
    <phoneticPr fontId="2" type="noConversion"/>
  </si>
  <si>
    <t>Soubin</t>
    <phoneticPr fontId="2" type="noConversion"/>
  </si>
  <si>
    <t>진정우</t>
    <phoneticPr fontId="2" type="noConversion"/>
  </si>
  <si>
    <t>105호 고객</t>
    <phoneticPr fontId="2" type="noConversion"/>
  </si>
  <si>
    <t>민윤미</t>
    <phoneticPr fontId="2" type="noConversion"/>
  </si>
  <si>
    <t>대량 특별 할인</t>
    <phoneticPr fontId="2" type="noConversion"/>
  </si>
  <si>
    <t>날짜</t>
    <phoneticPr fontId="2" type="noConversion"/>
  </si>
  <si>
    <t>내 용</t>
    <phoneticPr fontId="2" type="noConversion"/>
  </si>
  <si>
    <t>킵</t>
    <phoneticPr fontId="2" type="noConversion"/>
  </si>
  <si>
    <t>서정진(서이사님)</t>
    <phoneticPr fontId="2" type="noConversion"/>
  </si>
  <si>
    <t>jonghoon BEAK</t>
    <phoneticPr fontId="2" type="noConversion"/>
  </si>
  <si>
    <t>020-5585-4057</t>
    <phoneticPr fontId="2" type="noConversion"/>
  </si>
  <si>
    <t>최승현</t>
    <phoneticPr fontId="2" type="noConversion"/>
  </si>
  <si>
    <t>김요셉 지인</t>
    <phoneticPr fontId="2" type="noConversion"/>
  </si>
  <si>
    <t>최문영/최보애</t>
    <phoneticPr fontId="2" type="noConversion"/>
  </si>
  <si>
    <t>실제중량 운임</t>
    <phoneticPr fontId="3" type="noConversion"/>
  </si>
  <si>
    <t>용적중량 운임</t>
    <phoneticPr fontId="3" type="noConversion"/>
  </si>
  <si>
    <t>이형준</t>
    <phoneticPr fontId="2" type="noConversion"/>
  </si>
  <si>
    <t>골재 판매</t>
    <phoneticPr fontId="2" type="noConversion"/>
  </si>
  <si>
    <t>Savannaket  (ສາຂາ ຕະຫຼາດ ໃຫຍ່)</t>
    <phoneticPr fontId="2" type="noConversion"/>
  </si>
  <si>
    <t>김동하</t>
    <phoneticPr fontId="2" type="noConversion"/>
  </si>
  <si>
    <t>KIM Dong Ha</t>
    <phoneticPr fontId="2" type="noConversion"/>
  </si>
  <si>
    <t>020-5975-2023</t>
    <phoneticPr fontId="2" type="noConversion"/>
  </si>
  <si>
    <t>ລະຫັດສາຂາ: ANS-FC-PM-0456, ສາຂາ ໄຊສົມບູນ, ຫລວງນ້ຳທາ</t>
    <phoneticPr fontId="2" type="noConversion"/>
  </si>
  <si>
    <t>KIM Dae Hoon</t>
    <phoneticPr fontId="2" type="noConversion"/>
  </si>
  <si>
    <t>020 9691 6227</t>
    <phoneticPr fontId="2" type="noConversion"/>
  </si>
  <si>
    <t>Ban Layaotai, Samakhixay, District Attapeu P rovince</t>
    <phoneticPr fontId="2" type="noConversion"/>
  </si>
  <si>
    <t>이명숙/임기환</t>
    <phoneticPr fontId="2" type="noConversion"/>
  </si>
  <si>
    <t>김종훈/김희영</t>
    <phoneticPr fontId="2" type="noConversion"/>
  </si>
  <si>
    <t>Ban Pa nam Branch, Mueang Mahachai, Kham Muan Subdistrict</t>
    <phoneticPr fontId="2" type="noConversion"/>
  </si>
  <si>
    <t>원순연</t>
  </si>
  <si>
    <t>ນ. ຊູຢອນ ວອນ</t>
  </si>
  <si>
    <t>Ms. Shin Yoonsun</t>
    <phoneticPr fontId="2" type="noConversion"/>
  </si>
  <si>
    <t>신윤선</t>
    <phoneticPr fontId="2" type="noConversion"/>
  </si>
  <si>
    <t>020 9238 8187</t>
    <phoneticPr fontId="2" type="noConversion"/>
  </si>
  <si>
    <t>지방배송</t>
    <phoneticPr fontId="2" type="noConversion"/>
  </si>
  <si>
    <t>김양현</t>
    <phoneticPr fontId="2" type="noConversion"/>
  </si>
  <si>
    <t>허석</t>
    <phoneticPr fontId="2" type="noConversion"/>
  </si>
  <si>
    <t>규격 (cm)</t>
    <phoneticPr fontId="3" type="noConversion"/>
  </si>
  <si>
    <t>구획(Zone)</t>
    <phoneticPr fontId="2" type="noConversion"/>
  </si>
  <si>
    <t>박종복</t>
    <phoneticPr fontId="2" type="noConversion"/>
  </si>
  <si>
    <t>ບົກ</t>
    <phoneticPr fontId="2" type="noConversion"/>
  </si>
  <si>
    <t>020 9105 3371</t>
    <phoneticPr fontId="2" type="noConversion"/>
  </si>
  <si>
    <t>ສາຂາ ໜອງບົວວຽງ, ເມືອງ ຫຼວງນຳ້ທາ, ແຂວງ ຫຼວງນຳ້ທາ</t>
    <phoneticPr fontId="2" type="noConversion"/>
  </si>
  <si>
    <t>김대훈/정기석</t>
    <phoneticPr fontId="2" type="noConversion"/>
  </si>
  <si>
    <t>ຜາ່ບາດໃຕ້ ຫລວງພະບາງ</t>
  </si>
  <si>
    <t>PHATHANA VOUTTHI</t>
    <phoneticPr fontId="2" type="noConversion"/>
  </si>
  <si>
    <t>ພັດທະນາ</t>
    <phoneticPr fontId="2" type="noConversion"/>
  </si>
  <si>
    <t>020 9678 7967</t>
    <phoneticPr fontId="2" type="noConversion"/>
  </si>
  <si>
    <t>ສາຂາພະບາດໃຕ້ ເມື່ອງຫຼວງພະບາງ ແຂວງຫຼວງພະບາງ</t>
    <phoneticPr fontId="2" type="noConversion"/>
  </si>
  <si>
    <t>LKS 01</t>
    <phoneticPr fontId="2" type="noConversion"/>
  </si>
  <si>
    <t>LKS 02</t>
  </si>
  <si>
    <t>LKS 03</t>
  </si>
  <si>
    <t>LKS 04</t>
  </si>
  <si>
    <t>LKS 05</t>
  </si>
  <si>
    <t>LKS 06</t>
  </si>
  <si>
    <t>LKS 07</t>
  </si>
  <si>
    <t>LKS 08</t>
  </si>
  <si>
    <t>LKS 09</t>
  </si>
  <si>
    <t>LKS 10</t>
  </si>
  <si>
    <t>LKS 11</t>
  </si>
  <si>
    <t>LKS 12</t>
  </si>
  <si>
    <t>LKS 13</t>
  </si>
  <si>
    <t>LKS 14</t>
  </si>
  <si>
    <t>LKS 15</t>
  </si>
  <si>
    <t>LKS 16</t>
  </si>
  <si>
    <t>LKS 17</t>
  </si>
  <si>
    <t>LKS 18</t>
  </si>
  <si>
    <t>LKS 19</t>
  </si>
  <si>
    <t>LKS 20</t>
  </si>
  <si>
    <t>LKS 21</t>
  </si>
  <si>
    <t>LKS 22</t>
  </si>
  <si>
    <t>LKS 23</t>
  </si>
  <si>
    <t>LKS 24</t>
  </si>
  <si>
    <t>LKS 25</t>
  </si>
  <si>
    <t>LKS 26</t>
  </si>
  <si>
    <t>LKS 27</t>
  </si>
  <si>
    <t>LKS 28</t>
  </si>
  <si>
    <t>LKS 29</t>
  </si>
  <si>
    <t>LKS 30</t>
  </si>
  <si>
    <t>LKS 31</t>
  </si>
  <si>
    <t>LKS 32</t>
  </si>
  <si>
    <t>LKS 33</t>
  </si>
  <si>
    <t>LKS 34</t>
  </si>
  <si>
    <t>LKS 35</t>
  </si>
  <si>
    <t>LKS 36</t>
  </si>
  <si>
    <t>LKS 37</t>
  </si>
  <si>
    <t>LKS 38</t>
  </si>
  <si>
    <t>LKS 39</t>
  </si>
  <si>
    <t>LKS 40</t>
  </si>
  <si>
    <t>LKS 41</t>
  </si>
  <si>
    <t>LKS 42</t>
  </si>
  <si>
    <t>LKS 43</t>
  </si>
  <si>
    <t>LKS 44</t>
  </si>
  <si>
    <t>LKS 45</t>
  </si>
  <si>
    <t>LKS 46</t>
  </si>
  <si>
    <t>LKS 47</t>
  </si>
  <si>
    <t>LKS 48</t>
  </si>
  <si>
    <t>LKS 49</t>
  </si>
  <si>
    <t>LKS 50</t>
  </si>
  <si>
    <t>LKS 51</t>
  </si>
  <si>
    <t>LKS 52</t>
  </si>
  <si>
    <t>LKS 53</t>
  </si>
  <si>
    <t>LKS 54</t>
  </si>
  <si>
    <t>LKS 55</t>
  </si>
  <si>
    <t>LKS 56</t>
  </si>
  <si>
    <t>LKS 57</t>
  </si>
  <si>
    <t>LKS 58</t>
  </si>
  <si>
    <t>LKS 59</t>
  </si>
  <si>
    <t>LKS 60</t>
  </si>
  <si>
    <t>LKS 61</t>
  </si>
  <si>
    <t>LKS 62</t>
  </si>
  <si>
    <t>LKS 63</t>
  </si>
  <si>
    <t>LKS 64</t>
  </si>
  <si>
    <t>LKS 65</t>
  </si>
  <si>
    <t>LKS 66</t>
  </si>
  <si>
    <t>LKS 67</t>
  </si>
  <si>
    <t>LKS 68</t>
  </si>
  <si>
    <t>LKS 69</t>
  </si>
  <si>
    <t>LKS 70</t>
  </si>
  <si>
    <t>LKS 71</t>
  </si>
  <si>
    <t>LKS 72</t>
  </si>
  <si>
    <t>LKS 73</t>
  </si>
  <si>
    <t>LKS 74</t>
  </si>
  <si>
    <t>LKS 75</t>
  </si>
  <si>
    <t>LKS 76</t>
  </si>
  <si>
    <t>LKS 77</t>
  </si>
  <si>
    <t>LKS 78</t>
  </si>
  <si>
    <t>LKS 79</t>
  </si>
  <si>
    <t>LKS 80</t>
  </si>
  <si>
    <t>LKS 81</t>
  </si>
  <si>
    <t>LKS 82</t>
  </si>
  <si>
    <t>LKS 83</t>
  </si>
  <si>
    <t>LKS 84</t>
  </si>
  <si>
    <t>LKS 85</t>
  </si>
  <si>
    <t>LKS 86</t>
  </si>
  <si>
    <t>LKS 87</t>
  </si>
  <si>
    <t>LKS 88</t>
  </si>
  <si>
    <t>LKS 89</t>
  </si>
  <si>
    <t>LKS 90</t>
  </si>
  <si>
    <t>LKS 91</t>
  </si>
  <si>
    <t>LKS 92</t>
  </si>
  <si>
    <t>LKS 93</t>
  </si>
  <si>
    <t>LKS 94</t>
  </si>
  <si>
    <t>LKS 95</t>
  </si>
  <si>
    <t>LKS 96</t>
  </si>
  <si>
    <t>LKS 97</t>
  </si>
  <si>
    <t>LKS 98</t>
  </si>
  <si>
    <t>LKS 99</t>
  </si>
  <si>
    <t>LKS 100</t>
  </si>
  <si>
    <t>LKS 101</t>
  </si>
  <si>
    <t>LKS 102</t>
  </si>
  <si>
    <t>LKS 103</t>
  </si>
  <si>
    <t>LKS 104</t>
  </si>
  <si>
    <t>LKS 105</t>
  </si>
  <si>
    <t>LKS 106</t>
  </si>
  <si>
    <t>LKS 107</t>
  </si>
  <si>
    <t>LKS 108</t>
  </si>
  <si>
    <t>LKS 109</t>
  </si>
  <si>
    <t>LKS xx</t>
    <phoneticPr fontId="2" type="noConversion"/>
  </si>
  <si>
    <t>특별할인</t>
    <phoneticPr fontId="2" type="noConversion"/>
  </si>
  <si>
    <t>세금 계산서(VAT)</t>
    <phoneticPr fontId="2" type="noConversion"/>
  </si>
  <si>
    <t>김재기 (SK)</t>
    <phoneticPr fontId="2" type="noConversion"/>
  </si>
  <si>
    <t>KIM JaeKi</t>
    <phoneticPr fontId="2" type="noConversion"/>
  </si>
  <si>
    <t>020 5583 0890</t>
    <phoneticPr fontId="2" type="noConversion"/>
  </si>
  <si>
    <t>ສາຂາ ສາມັກຄີໄຊ 1 ອັດຕາປື</t>
    <phoneticPr fontId="2" type="noConversion"/>
  </si>
  <si>
    <t>* 입.출고지를 떠나시기 전 꼭! 고객님 본인 물품 및 개수 확인 부탁 드립니다. 물품이 출고된 이후 LK그룹은 물품의 파손/분실에 대한 어떠한 책임도 없습니다.</t>
    <phoneticPr fontId="2" type="noConversion"/>
  </si>
  <si>
    <t>Han</t>
    <phoneticPr fontId="2" type="noConversion"/>
  </si>
  <si>
    <t>ແກ່ນທ້າວ, ໄຊຍບູລີ, ແກ່ນທ້າວ</t>
    <phoneticPr fontId="2" type="noConversion"/>
  </si>
  <si>
    <t>권보성</t>
    <phoneticPr fontId="2" type="noConversion"/>
  </si>
  <si>
    <t>Kwon</t>
    <phoneticPr fontId="2" type="noConversion"/>
  </si>
  <si>
    <t>020 9625 3023</t>
    <phoneticPr fontId="2" type="noConversion"/>
  </si>
  <si>
    <t>ຫ້ວຍກອງ, ຈຳປາສັກ, ປາກຊ່ອງ</t>
    <phoneticPr fontId="2" type="noConversion"/>
  </si>
  <si>
    <t>김재양/김반석</t>
    <phoneticPr fontId="2" type="noConversion"/>
  </si>
  <si>
    <t>EZRA</t>
    <phoneticPr fontId="2" type="noConversion"/>
  </si>
  <si>
    <t>Phouddavanh (Xoun)</t>
    <phoneticPr fontId="2" type="noConversion"/>
  </si>
  <si>
    <t>030 930 3423,
020 9200 6233</t>
    <phoneticPr fontId="2" type="noConversion"/>
  </si>
  <si>
    <t>Ban Layaotay, Samakhixay District Attapeu Province</t>
    <phoneticPr fontId="2" type="noConversion"/>
  </si>
  <si>
    <t>NAM Yun Cheon</t>
    <phoneticPr fontId="2" type="noConversion"/>
  </si>
  <si>
    <t>김종덕/안선영</t>
    <phoneticPr fontId="2" type="noConversion"/>
  </si>
  <si>
    <t>제상욱</t>
    <phoneticPr fontId="2" type="noConversion"/>
  </si>
  <si>
    <t>이병목/장혜진</t>
    <phoneticPr fontId="2" type="noConversion"/>
  </si>
  <si>
    <t>한조운</t>
    <phoneticPr fontId="2" type="noConversion"/>
  </si>
  <si>
    <t>김지운</t>
    <phoneticPr fontId="2" type="noConversion"/>
  </si>
  <si>
    <t>emart</t>
    <phoneticPr fontId="2" type="noConversion"/>
  </si>
  <si>
    <t>강남규</t>
    <phoneticPr fontId="2" type="noConversion"/>
  </si>
  <si>
    <t>부장</t>
    <phoneticPr fontId="2" type="noConversion"/>
  </si>
  <si>
    <t>LKS 110</t>
    <phoneticPr fontId="2" type="noConversion"/>
  </si>
  <si>
    <t>020 9637 1027</t>
    <phoneticPr fontId="2" type="noConversion"/>
  </si>
  <si>
    <t>배상국/정창옥</t>
    <phoneticPr fontId="2" type="noConversion"/>
  </si>
  <si>
    <t>대량</t>
    <phoneticPr fontId="2" type="noConversion"/>
  </si>
  <si>
    <t>이우용</t>
    <phoneticPr fontId="2" type="noConversion"/>
  </si>
  <si>
    <t>이우용</t>
    <phoneticPr fontId="2" type="noConversion"/>
  </si>
  <si>
    <t>김현민/라오스 국가대표 야구 감독</t>
    <phoneticPr fontId="2" type="noConversion"/>
  </si>
  <si>
    <r>
      <rPr>
        <sz val="11"/>
        <color theme="1"/>
        <rFont val="돋움"/>
        <family val="3"/>
        <charset val="129"/>
      </rPr>
      <t>오유근</t>
    </r>
    <r>
      <rPr>
        <sz val="11"/>
        <color theme="1"/>
        <rFont val="Calibri"/>
        <family val="2"/>
        <charset val="129"/>
      </rPr>
      <t>/</t>
    </r>
    <r>
      <rPr>
        <sz val="11"/>
        <color theme="1"/>
        <rFont val="돋움"/>
        <family val="3"/>
        <charset val="129"/>
      </rPr>
      <t>김연희</t>
    </r>
    <phoneticPr fontId="2" type="noConversion"/>
  </si>
  <si>
    <t>우도환/Mala</t>
    <phoneticPr fontId="2" type="noConversion"/>
  </si>
  <si>
    <t>도마 오일</t>
    <phoneticPr fontId="2" type="noConversion"/>
  </si>
  <si>
    <t>지방배송</t>
    <phoneticPr fontId="2" type="noConversion"/>
  </si>
  <si>
    <t>이관택/정유은</t>
    <phoneticPr fontId="2" type="noConversion"/>
  </si>
  <si>
    <r>
      <rPr>
        <sz val="11"/>
        <color theme="1"/>
        <rFont val="돋움"/>
        <family val="3"/>
        <charset val="129"/>
      </rPr>
      <t>이관택</t>
    </r>
    <r>
      <rPr>
        <sz val="11"/>
        <color theme="1"/>
        <rFont val="Phetsarath OT"/>
        <family val="3"/>
        <charset val="129"/>
      </rPr>
      <t>/</t>
    </r>
    <r>
      <rPr>
        <sz val="11"/>
        <color theme="1"/>
        <rFont val="돋움"/>
        <family val="3"/>
        <charset val="129"/>
      </rPr>
      <t>정유은</t>
    </r>
    <phoneticPr fontId="2" type="noConversion"/>
  </si>
  <si>
    <t>020 5987 8414 
020 5987 8654</t>
    <phoneticPr fontId="2" type="noConversion"/>
  </si>
  <si>
    <t>JEONG YUEUN &amp; LEE</t>
    <phoneticPr fontId="2" type="noConversion"/>
  </si>
  <si>
    <t>참앤들/Lamthong Trading Co.,Ltd/
권세욱/Wisit Limphothong</t>
    <phoneticPr fontId="2" type="noConversion"/>
  </si>
  <si>
    <t>화장품</t>
    <phoneticPr fontId="2" type="noConversion"/>
  </si>
  <si>
    <t>By KOTRA</t>
    <phoneticPr fontId="2" type="noConversion"/>
  </si>
  <si>
    <t>020 9981 4002</t>
    <phoneticPr fontId="2" type="noConversion"/>
  </si>
  <si>
    <t>POMPENG SENGSOUK</t>
    <phoneticPr fontId="2" type="noConversion"/>
  </si>
  <si>
    <t>ສາຂາ ຍອດລ້ຽງ (ເມືອງ ຄຳ) ແຂວງ ຊຽງຂວາງ</t>
    <phoneticPr fontId="2" type="noConversion"/>
  </si>
  <si>
    <t>ສາຂາ ຫນອງຂຽວ, ເມືອງງອຍ, ຫລວງພະບາງ</t>
    <phoneticPr fontId="2" type="noConversion"/>
  </si>
  <si>
    <t>ອານຸສິດ ສາຂາ ປອງຄຳ, ຫລວງພະບາງ</t>
    <phoneticPr fontId="2" type="noConversion"/>
  </si>
  <si>
    <t>이도담</t>
    <phoneticPr fontId="2" type="noConversion"/>
  </si>
  <si>
    <t>LEE Do Dam</t>
    <phoneticPr fontId="2" type="noConversion"/>
  </si>
  <si>
    <r>
      <rPr>
        <sz val="11"/>
        <color theme="1"/>
        <rFont val="돋움"/>
        <family val="3"/>
        <charset val="129"/>
      </rPr>
      <t>최완식</t>
    </r>
    <r>
      <rPr>
        <sz val="11"/>
        <color theme="1"/>
        <rFont val="Calibri"/>
        <family val="2"/>
        <charset val="129"/>
      </rPr>
      <t>/</t>
    </r>
    <r>
      <rPr>
        <sz val="11"/>
        <color theme="1"/>
        <rFont val="돋움"/>
        <family val="3"/>
        <charset val="129"/>
      </rPr>
      <t>고대종</t>
    </r>
    <phoneticPr fontId="2" type="noConversion"/>
  </si>
  <si>
    <t>도영</t>
    <phoneticPr fontId="2" type="noConversion"/>
  </si>
  <si>
    <t>DO Yung</t>
    <phoneticPr fontId="2" type="noConversion"/>
  </si>
  <si>
    <t>020 9116 8873</t>
    <phoneticPr fontId="2" type="noConversion"/>
  </si>
  <si>
    <t>MIX</t>
    <phoneticPr fontId="2" type="noConversion"/>
  </si>
  <si>
    <t>ສາຂາ ວັງວຽງ (N902) ແຂວງວຽງຈັນ ເມື່ອງ ວັງວຽງ</t>
    <phoneticPr fontId="2" type="noConversion"/>
  </si>
  <si>
    <t>정한진 사장님</t>
    <phoneticPr fontId="2" type="noConversion"/>
  </si>
  <si>
    <t>건설</t>
    <phoneticPr fontId="2" type="noConversion"/>
  </si>
  <si>
    <t>ສາຂາ ສຸນັນທາ, Savannaket</t>
    <phoneticPr fontId="2" type="noConversion"/>
  </si>
  <si>
    <t>Dawn van</t>
    <phoneticPr fontId="2" type="noConversion"/>
  </si>
  <si>
    <t>ສາຂາບ້ານສາຍລົມ ເມືອງແປກ ແຂວງຊຽງຂວາງ</t>
    <phoneticPr fontId="2" type="noConversion"/>
  </si>
  <si>
    <t>세종학당</t>
    <phoneticPr fontId="2" type="noConversion"/>
  </si>
  <si>
    <t>백규현/백인철</t>
    <phoneticPr fontId="2" type="noConversion"/>
  </si>
  <si>
    <t>다우 완(Dawn van)</t>
    <phoneticPr fontId="2" type="noConversion"/>
  </si>
  <si>
    <t>신라함/신대웅</t>
    <phoneticPr fontId="2" type="noConversion"/>
  </si>
  <si>
    <t>020 9611 2136</t>
    <phoneticPr fontId="2" type="noConversion"/>
  </si>
  <si>
    <t>안대순/전재경/강남부동산</t>
    <phoneticPr fontId="2" type="noConversion"/>
  </si>
  <si>
    <t>JEON JeaKyong</t>
    <phoneticPr fontId="2" type="noConversion"/>
  </si>
  <si>
    <t>ໂພນສະຫວັນໄຊ ເມືອງແປກ ແຂວງຊຽງຂວາງ</t>
    <phoneticPr fontId="2" type="noConversion"/>
  </si>
  <si>
    <t>020 5920 9303</t>
    <phoneticPr fontId="2" type="noConversion"/>
  </si>
  <si>
    <t>기쁜교회</t>
    <phoneticPr fontId="2" type="noConversion"/>
  </si>
  <si>
    <t>지석현</t>
    <phoneticPr fontId="2" type="noConversion"/>
  </si>
  <si>
    <t>대량</t>
    <phoneticPr fontId="2" type="noConversion"/>
  </si>
  <si>
    <t>김선도</t>
    <phoneticPr fontId="2" type="noConversion"/>
  </si>
  <si>
    <t>020 9144 2796</t>
    <phoneticPr fontId="2" type="noConversion"/>
  </si>
  <si>
    <t>KIM SeonDo</t>
    <phoneticPr fontId="2" type="noConversion"/>
  </si>
  <si>
    <t>ສາຂາ ບ້ານໜອງເດີ່ນ, ນະຄອນໄກສອນ, ແຂວງສະຫວັນນະເຂດ</t>
    <phoneticPr fontId="2" type="noConversion"/>
  </si>
  <si>
    <t>정길영</t>
    <phoneticPr fontId="2" type="noConversion"/>
  </si>
  <si>
    <t>행장</t>
    <phoneticPr fontId="2" type="noConversion"/>
  </si>
  <si>
    <t>부영라오은행</t>
    <phoneticPr fontId="2" type="noConversion"/>
  </si>
  <si>
    <t>차장</t>
    <phoneticPr fontId="2" type="noConversion"/>
  </si>
  <si>
    <r>
      <rPr>
        <sz val="11"/>
        <color theme="1"/>
        <rFont val="돋움"/>
        <family val="3"/>
        <charset val="129"/>
      </rPr>
      <t>부영라오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골프장</t>
    </r>
    <phoneticPr fontId="2" type="noConversion"/>
  </si>
  <si>
    <t>박대성</t>
    <phoneticPr fontId="2" type="noConversion"/>
  </si>
  <si>
    <t>고현식</t>
    <phoneticPr fontId="2" type="noConversion"/>
  </si>
  <si>
    <t>법인장</t>
    <phoneticPr fontId="2" type="noConversion"/>
  </si>
  <si>
    <r>
      <t xml:space="preserve">BNK </t>
    </r>
    <r>
      <rPr>
        <sz val="11"/>
        <color theme="1"/>
        <rFont val="돋움"/>
        <family val="3"/>
        <charset val="129"/>
      </rPr>
      <t>소액대출</t>
    </r>
    <r>
      <rPr>
        <sz val="11"/>
        <color theme="1"/>
        <rFont val="Calibri"/>
        <family val="2"/>
        <charset val="129"/>
      </rPr>
      <t xml:space="preserve"> MFI</t>
    </r>
    <phoneticPr fontId="2" type="noConversion"/>
  </si>
  <si>
    <t>김민우</t>
    <phoneticPr fontId="2" type="noConversion"/>
  </si>
  <si>
    <t>부사장</t>
    <phoneticPr fontId="2" type="noConversion"/>
  </si>
  <si>
    <t>최병한</t>
    <phoneticPr fontId="2" type="noConversion"/>
  </si>
  <si>
    <t>이성한</t>
    <phoneticPr fontId="2" type="noConversion"/>
  </si>
  <si>
    <t>상무</t>
    <phoneticPr fontId="2" type="noConversion"/>
  </si>
  <si>
    <t>한국종합기술</t>
    <phoneticPr fontId="2" type="noConversion"/>
  </si>
  <si>
    <t>김승용</t>
    <phoneticPr fontId="2" type="noConversion"/>
  </si>
  <si>
    <t>대표이사</t>
    <phoneticPr fontId="2" type="noConversion"/>
  </si>
  <si>
    <t>코코넛샤일로</t>
    <phoneticPr fontId="2" type="noConversion"/>
  </si>
  <si>
    <t>한태원</t>
    <phoneticPr fontId="2" type="noConversion"/>
  </si>
  <si>
    <t>CEO</t>
    <phoneticPr fontId="2" type="noConversion"/>
  </si>
  <si>
    <t>엘에스엠 LSM (콕콕 무브)</t>
    <phoneticPr fontId="2" type="noConversion"/>
  </si>
  <si>
    <t>권도하</t>
    <phoneticPr fontId="2" type="noConversion"/>
  </si>
  <si>
    <t>소장</t>
    <phoneticPr fontId="2" type="noConversion"/>
  </si>
  <si>
    <t>Agriculture Center</t>
    <phoneticPr fontId="2" type="noConversion"/>
  </si>
  <si>
    <t>최동훈</t>
    <phoneticPr fontId="2" type="noConversion"/>
  </si>
  <si>
    <t>소장</t>
    <phoneticPr fontId="2" type="noConversion"/>
  </si>
  <si>
    <r>
      <t xml:space="preserve">DESK </t>
    </r>
    <r>
      <rPr>
        <sz val="11"/>
        <color theme="1"/>
        <rFont val="돋움"/>
        <family val="3"/>
        <charset val="129"/>
      </rPr>
      <t>무상</t>
    </r>
    <r>
      <rPr>
        <sz val="11"/>
        <color theme="1"/>
        <rFont val="Calibri"/>
        <family val="2"/>
        <charset val="129"/>
      </rPr>
      <t xml:space="preserve"> ODA</t>
    </r>
    <phoneticPr fontId="2" type="noConversion"/>
  </si>
  <si>
    <t>커피머신</t>
    <phoneticPr fontId="2" type="noConversion"/>
  </si>
  <si>
    <t>Dani/김동윤/Sky</t>
    <phoneticPr fontId="2" type="noConversion"/>
  </si>
  <si>
    <t>식자재</t>
    <phoneticPr fontId="2" type="noConversion"/>
  </si>
  <si>
    <t>대량 20%</t>
    <phoneticPr fontId="2" type="noConversion"/>
  </si>
  <si>
    <t>아이태그유/33떡볶기</t>
    <phoneticPr fontId="2" type="noConversion"/>
  </si>
  <si>
    <r>
      <rPr>
        <sz val="11"/>
        <color theme="1"/>
        <rFont val="돋움"/>
        <family val="3"/>
        <charset val="129"/>
      </rPr>
      <t>백종훈</t>
    </r>
    <r>
      <rPr>
        <sz val="11"/>
        <color theme="1"/>
        <rFont val="Phetsarath OT"/>
        <family val="3"/>
        <charset val="129"/>
      </rPr>
      <t>/</t>
    </r>
    <r>
      <rPr>
        <sz val="11"/>
        <color theme="1"/>
        <rFont val="돋움"/>
        <family val="3"/>
        <charset val="129"/>
      </rPr>
      <t>조미숙</t>
    </r>
    <phoneticPr fontId="2" type="noConversion"/>
  </si>
  <si>
    <t>Moukdaphene Siliphone</t>
    <phoneticPr fontId="2" type="noConversion"/>
  </si>
  <si>
    <t>020 5228 6628</t>
    <phoneticPr fontId="2" type="noConversion"/>
  </si>
  <si>
    <t>ຊຽງມ່ວນ(ຕະຫຼາດມືດ) ຫຼວງພະບາງ</t>
    <phoneticPr fontId="2" type="noConversion"/>
  </si>
  <si>
    <t>정민주</t>
    <phoneticPr fontId="2" type="noConversion"/>
  </si>
  <si>
    <t>206호 고객</t>
    <phoneticPr fontId="2" type="noConversion"/>
  </si>
  <si>
    <t>No</t>
    <phoneticPr fontId="2" type="noConversion"/>
  </si>
  <si>
    <t>Zone</t>
    <phoneticPr fontId="2" type="noConversion"/>
  </si>
  <si>
    <t>문기현/POMPENG SENGSOUK</t>
    <phoneticPr fontId="2" type="noConversion"/>
  </si>
  <si>
    <t>020 9233 8179,
020-9912-2045</t>
    <phoneticPr fontId="2" type="noConversion"/>
  </si>
  <si>
    <t>김영진/Moukdaphene Siliphone</t>
    <phoneticPr fontId="2" type="noConversion"/>
  </si>
  <si>
    <t>020 5930 1411</t>
    <phoneticPr fontId="2" type="noConversion"/>
  </si>
  <si>
    <t>정경수</t>
    <phoneticPr fontId="2" type="noConversion"/>
  </si>
  <si>
    <t>JUNG KyungSoo</t>
    <phoneticPr fontId="2" type="noConversion"/>
  </si>
  <si>
    <t>ສາຂາ ວັງວຽງ ແຂວງວຽງຈັນ ເມື່ອງ ວັງວຽງ</t>
    <phoneticPr fontId="2" type="noConversion"/>
  </si>
  <si>
    <t>특별할인</t>
    <phoneticPr fontId="2" type="noConversion"/>
  </si>
  <si>
    <t>최소값</t>
    <phoneticPr fontId="2" type="noConversion"/>
  </si>
  <si>
    <t>물품 개수</t>
    <phoneticPr fontId="2" type="noConversion"/>
  </si>
  <si>
    <t>1~4</t>
    <phoneticPr fontId="2" type="noConversion"/>
  </si>
  <si>
    <t>5~9</t>
    <phoneticPr fontId="2" type="noConversion"/>
  </si>
  <si>
    <t>10~19</t>
    <phoneticPr fontId="2" type="noConversion"/>
  </si>
  <si>
    <t>20~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</si>
  <si>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</si>
  <si>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</si>
  <si>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</si>
  <si>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F</t>
    <phoneticPr fontId="2" type="noConversion"/>
  </si>
  <si>
    <t>ສາຂາ ບ້ານ ທາດຫລວງ ເມື່ອງຫຼວງພະບາງ ແຂວງຫຼວງພະບາງ</t>
    <phoneticPr fontId="2" type="noConversion"/>
  </si>
  <si>
    <t>강성애</t>
    <phoneticPr fontId="2" type="noConversion"/>
  </si>
  <si>
    <t>Noy muelouang</t>
    <phoneticPr fontId="2" type="noConversion"/>
  </si>
  <si>
    <t>ສາຂາຫ້ວຍກ້ອງ ເມືອງປາກຊ່ອງ ແຂວງຈຳປາສັກ</t>
    <phoneticPr fontId="2" type="noConversion"/>
  </si>
  <si>
    <t>박양덕</t>
    <phoneticPr fontId="2" type="noConversion"/>
  </si>
  <si>
    <t>PARK Yang Duck</t>
    <phoneticPr fontId="2" type="noConversion"/>
  </si>
  <si>
    <t>ສາຂາ ປົ່ງຫວ້ານ ເມື່ອງຫຼວງພະບາງ ແຂວງຫຼວງພະບາງ</t>
    <phoneticPr fontId="2" type="noConversion"/>
  </si>
  <si>
    <t>화장품/펌프</t>
    <phoneticPr fontId="2" type="noConversion"/>
  </si>
  <si>
    <t>대량 10%</t>
    <phoneticPr fontId="2" type="noConversion"/>
  </si>
  <si>
    <t>ສາຂາ ເຊໂນ ເມືອງ ອຸທຸມພອນ, ແຂວງສະຫວັນນະເຂດ</t>
    <phoneticPr fontId="2" type="noConversion"/>
  </si>
  <si>
    <t>ສາຂາ ວົງວຽງກ່ອງ ນະຄອນໄກສອນ ແຂວງສະຫວັນນະເຂດ</t>
    <phoneticPr fontId="2" type="noConversion"/>
  </si>
  <si>
    <t xml:space="preserve"> ສາຂາ ບ້ານຊຽງມ່ວນ (ຕະຫລາດມືດ), ເມືອງຫລວງພະບາງ, ຫລວງພະບາງ</t>
    <phoneticPr fontId="2" type="noConversion"/>
  </si>
  <si>
    <t>LEE kyung hee/ຈຳປາລີ</t>
    <phoneticPr fontId="2" type="noConversion"/>
  </si>
  <si>
    <r>
      <t xml:space="preserve"> ສາຂາ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ບ້ານບໍ່ ເມືອງໄຊ ແຂວງອຸດົມໄຊ</t>
    </r>
    <r>
      <rPr>
        <sz val="11"/>
        <color theme="1"/>
        <rFont val="맑은 고딕"/>
        <family val="3"/>
        <charset val="129"/>
      </rPr>
      <t xml:space="preserve"> </t>
    </r>
    <phoneticPr fontId="2" type="noConversion"/>
  </si>
  <si>
    <t>분류 고객</t>
    <phoneticPr fontId="2" type="noConversion"/>
  </si>
  <si>
    <t>박성호 대표</t>
    <phoneticPr fontId="2" type="noConversion"/>
  </si>
  <si>
    <t>유제현/쩡</t>
    <phoneticPr fontId="2" type="noConversion"/>
  </si>
  <si>
    <t>020 7678 6451</t>
    <phoneticPr fontId="2" type="noConversion"/>
  </si>
  <si>
    <t>ຈ໋ອງ</t>
    <phoneticPr fontId="2" type="noConversion"/>
  </si>
  <si>
    <t>ສາຂາ ບ້ານນາຫລວງ ເມືອງຫລວງພະບາງ ແຂວງຫລວງພະບາງ</t>
    <phoneticPr fontId="2" type="noConversion"/>
  </si>
  <si>
    <t>ລົມສັກເໜືອ(ມ. ບາຈຽງ) ແຂວງຈໍາປາສັກ</t>
    <phoneticPr fontId="2" type="noConversion"/>
  </si>
  <si>
    <t>SAYLOME VILLAGE, PEK DISTRICT, XIENGKHOUANG PROVINCE</t>
    <phoneticPr fontId="2" type="noConversion"/>
  </si>
  <si>
    <t>SAYLOM VILLAGE, PEK DISTRICT, XIENGKHOUANG PROVINCE</t>
    <phoneticPr fontId="2" type="noConversion"/>
  </si>
  <si>
    <t>020 5744 5655</t>
    <phoneticPr fontId="2" type="noConversion"/>
  </si>
  <si>
    <t>020 5240 5393</t>
    <phoneticPr fontId="2" type="noConversion"/>
  </si>
  <si>
    <t>020 9312-8850</t>
    <phoneticPr fontId="2" type="noConversion"/>
  </si>
  <si>
    <t xml:space="preserve"> '020-9878-7231</t>
    <phoneticPr fontId="2" type="noConversion"/>
  </si>
  <si>
    <t>020-9846-0985</t>
    <phoneticPr fontId="2" type="noConversion"/>
  </si>
  <si>
    <t>020-9211-1231</t>
    <phoneticPr fontId="2" type="noConversion"/>
  </si>
  <si>
    <t xml:space="preserve"> 020-5243-3000</t>
    <phoneticPr fontId="2" type="noConversion"/>
  </si>
  <si>
    <t xml:space="preserve"> 020-5704-8228</t>
    <phoneticPr fontId="2" type="noConversion"/>
  </si>
  <si>
    <t>020-5847-7710</t>
    <phoneticPr fontId="2" type="noConversion"/>
  </si>
  <si>
    <t>020-5625-9292</t>
    <phoneticPr fontId="2" type="noConversion"/>
  </si>
  <si>
    <t>020-9552-2978</t>
    <phoneticPr fontId="2" type="noConversion"/>
  </si>
  <si>
    <t>020-5547-0797</t>
    <phoneticPr fontId="2" type="noConversion"/>
  </si>
  <si>
    <t>020-9505-3052</t>
    <phoneticPr fontId="2" type="noConversion"/>
  </si>
  <si>
    <t>020-5959-1790</t>
    <phoneticPr fontId="2" type="noConversion"/>
  </si>
  <si>
    <t>020-5605-1991</t>
    <phoneticPr fontId="2" type="noConversion"/>
  </si>
  <si>
    <t>020-5538-6544</t>
    <phoneticPr fontId="2" type="noConversion"/>
  </si>
  <si>
    <t>020-5202-6723</t>
    <phoneticPr fontId="2" type="noConversion"/>
  </si>
  <si>
    <t xml:space="preserve"> '020-9697-1366</t>
    <phoneticPr fontId="2" type="noConversion"/>
  </si>
  <si>
    <t>020-5566-8605</t>
    <phoneticPr fontId="2" type="noConversion"/>
  </si>
  <si>
    <t>조영신(조나단)
/박형아(박사랑)</t>
    <phoneticPr fontId="2" type="noConversion"/>
  </si>
  <si>
    <t>Touny</t>
    <phoneticPr fontId="2" type="noConversion"/>
  </si>
  <si>
    <t>020 2397 8919</t>
    <phoneticPr fontId="2" type="noConversion"/>
  </si>
  <si>
    <r>
      <t>ບ້ານ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ຈັດສັນຫຼັກ7 ເມືອງປາກເຊ ແຂວງຈຳປາສັກ</t>
    </r>
    <phoneticPr fontId="2" type="noConversion"/>
  </si>
  <si>
    <t>020 5522 9890</t>
    <phoneticPr fontId="2" type="noConversion"/>
  </si>
  <si>
    <t>Chansamone</t>
    <phoneticPr fontId="2" type="noConversion"/>
  </si>
  <si>
    <t>전형주/이흰샘</t>
    <phoneticPr fontId="2" type="noConversion"/>
  </si>
  <si>
    <t>경남은행 2070133424601 박성호(엘케이무역)</t>
    <phoneticPr fontId="2" type="noConversion"/>
  </si>
  <si>
    <t>이종휘</t>
    <phoneticPr fontId="2" type="noConversion"/>
  </si>
  <si>
    <t>LEE JongHwi</t>
    <phoneticPr fontId="2" type="noConversion"/>
  </si>
  <si>
    <t>일반 입금</t>
    <phoneticPr fontId="2" type="noConversion"/>
  </si>
  <si>
    <t>경남은행 571-22-0330221 박성호</t>
    <phoneticPr fontId="2" type="noConversion"/>
  </si>
  <si>
    <t>이태균</t>
    <phoneticPr fontId="2" type="noConversion"/>
  </si>
  <si>
    <t>LEE TeaGyun</t>
    <phoneticPr fontId="2" type="noConversion"/>
  </si>
  <si>
    <t>020 5262 2469</t>
    <phoneticPr fontId="2" type="noConversion"/>
  </si>
  <si>
    <t>ໜ່ວຍບໍລິການ ແຟຣນຊິບມໍ, ບ້ານ ແກ້ວສຳພັນ, ນະຄອນປາກເຊ, ແຂວງຈຳປາສັກ</t>
    <phoneticPr fontId="2" type="noConversion"/>
  </si>
  <si>
    <t>곽낭아/이경희</t>
    <phoneticPr fontId="2" type="noConversion"/>
  </si>
  <si>
    <r>
      <t>ບໍລິສັດ ບັນດິດຂົນສົ່ງ (ຊົມພູ)
ນະຄອນຫລວງ - ອຸດົມໄຊ
030-5471650</t>
    </r>
    <r>
      <rPr>
        <sz val="11"/>
        <color theme="1"/>
        <rFont val="맑은 고딕"/>
        <family val="3"/>
        <charset val="129"/>
      </rPr>
      <t>,</t>
    </r>
    <r>
      <rPr>
        <sz val="11"/>
        <color theme="1"/>
        <rFont val="Phetsarath OT"/>
        <family val="3"/>
        <charset val="129"/>
      </rPr>
      <t xml:space="preserve">
020-9998-8884,
5547-6377</t>
    </r>
    <phoneticPr fontId="2" type="noConversion"/>
  </si>
  <si>
    <t xml:space="preserve">
ບ້ານບໍ່ ເມືອງໄຊ ແຂວງອຸດົມໄຊ</t>
    <phoneticPr fontId="2" type="noConversion"/>
  </si>
  <si>
    <t>Shuana lor</t>
    <phoneticPr fontId="2" type="noConversion"/>
  </si>
  <si>
    <r>
      <t>ສາຂາ​ຜາ​ເມືອງ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ເມືອງບໍລິຄັນ ເເຂວງບໍລິຄໍາໄຊ</t>
    </r>
    <phoneticPr fontId="2" type="noConversion"/>
  </si>
  <si>
    <t>김민규/Shuana lor</t>
    <phoneticPr fontId="2" type="noConversion"/>
  </si>
  <si>
    <t>020 7829 1765</t>
    <phoneticPr fontId="2" type="noConversion"/>
  </si>
  <si>
    <t>김필립/이은영</t>
    <phoneticPr fontId="2" type="noConversion"/>
  </si>
  <si>
    <t>임태준</t>
    <phoneticPr fontId="2" type="noConversion"/>
  </si>
  <si>
    <t>Taejun Lim</t>
    <phoneticPr fontId="2" type="noConversion"/>
  </si>
  <si>
    <t xml:space="preserve">020 9606 2937 </t>
    <phoneticPr fontId="2" type="noConversion"/>
  </si>
  <si>
    <t>ບ້ານ ສີຫອມ, ເມືອງຈັນທະບຸລີ, ນະຄອນຫລວງວຽງຈັນ</t>
    <phoneticPr fontId="2" type="noConversion"/>
  </si>
  <si>
    <r>
      <t>ສາຂາ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ປ່ອງຄຳ ເມືອງຫຼວງພະບາງ ແຂວງຫຼວງພະບາງ</t>
    </r>
    <phoneticPr fontId="2" type="noConversion"/>
  </si>
  <si>
    <t>박재환</t>
    <phoneticPr fontId="2" type="noConversion"/>
  </si>
  <si>
    <t>020 5671 1630</t>
    <phoneticPr fontId="2" type="noConversion"/>
  </si>
  <si>
    <t>PARK JaeHwan</t>
    <phoneticPr fontId="2" type="noConversion"/>
  </si>
  <si>
    <t>2026년 xx항차 해상 물품 입고 내역 (Cargo list)</t>
    <phoneticPr fontId="19" type="noConversion"/>
  </si>
  <si>
    <t>LK그룹, LK무역 (LK Trading)</t>
    <phoneticPr fontId="19" type="noConversion"/>
  </si>
  <si>
    <t>LK Group(LAKO Co., Ltd)</t>
    <phoneticPr fontId="19" type="noConversion"/>
  </si>
  <si>
    <t>인천광역시 중구 항동 7가 104-7 드림물류센터 4층 1번도크 집하장 라오스 LK무역 수출 물량</t>
    <phoneticPr fontId="2" type="noConversion"/>
  </si>
  <si>
    <t>비엔티엔시, 씨싿따낙구, 싸판텅 느아 09, 11번 골목, LK 빌딩</t>
    <phoneticPr fontId="2" type="noConversion"/>
  </si>
  <si>
    <t>+82) 32 -886 -9603</t>
    <phoneticPr fontId="19" type="noConversion"/>
  </si>
  <si>
    <t>+856) 20-9112-6780</t>
    <phoneticPr fontId="19" type="noConversion"/>
  </si>
  <si>
    <t>2026-xx-xx</t>
    <phoneticPr fontId="2" type="noConversion"/>
  </si>
  <si>
    <t>2026-XX-XX</t>
    <phoneticPr fontId="2" type="noConversion"/>
  </si>
  <si>
    <t>박상욱</t>
    <phoneticPr fontId="2" type="noConversion"/>
  </si>
  <si>
    <t>106호 고객</t>
    <phoneticPr fontId="2" type="noConversion"/>
  </si>
  <si>
    <t>잡화</t>
    <phoneticPr fontId="2" type="noConversion"/>
  </si>
  <si>
    <t>반영숙</t>
    <phoneticPr fontId="2" type="noConversion"/>
  </si>
  <si>
    <t>어대수/EO Dae Soo</t>
    <phoneticPr fontId="2" type="noConversion"/>
  </si>
  <si>
    <t>잡화/식당자재</t>
    <phoneticPr fontId="2" type="noConversion"/>
  </si>
  <si>
    <r>
      <t>ສາຂາ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ຫນອງຂຽວ ຫຼວງພະບາງ</t>
    </r>
    <phoneticPr fontId="2" type="noConversion"/>
  </si>
  <si>
    <t>020 9644 2174,
(020 5962 7480)</t>
    <phoneticPr fontId="2" type="noConversion"/>
  </si>
  <si>
    <t>020 5847 7710</t>
    <phoneticPr fontId="2" type="noConversion"/>
  </si>
  <si>
    <r>
      <t>ສາຂາ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ບ້ານໂນນສະຫວ່າງ ເມືອງວຽງຄຳ ແຂວງວຽງຈັນ</t>
    </r>
    <phoneticPr fontId="2" type="noConversion"/>
  </si>
  <si>
    <t>020 7650 5308,
020 7832 2512</t>
    <phoneticPr fontId="2" type="noConversion"/>
  </si>
  <si>
    <t xml:space="preserve"> Luckky Sihavong</t>
    <phoneticPr fontId="2" type="noConversion"/>
  </si>
  <si>
    <t>301호 고객</t>
    <phoneticPr fontId="2" type="noConversion"/>
  </si>
  <si>
    <t>장원석</t>
    <phoneticPr fontId="2" type="noConversion"/>
  </si>
  <si>
    <t>020 5849 0872</t>
    <phoneticPr fontId="2" type="noConversion"/>
  </si>
  <si>
    <t>JANG WonSeok</t>
    <phoneticPr fontId="2" type="noConversion"/>
  </si>
  <si>
    <t>Nick h/황윤성</t>
    <phoneticPr fontId="2" type="noConversion"/>
  </si>
  <si>
    <t>Nick h</t>
    <phoneticPr fontId="2" type="noConversion"/>
  </si>
  <si>
    <t>020 9676 3207</t>
    <phoneticPr fontId="2" type="noConversion"/>
  </si>
  <si>
    <t>(Mala Apartment) https://maps.app.goo.gl/5B5BogQTKCw9MtMX7</t>
    <phoneticPr fontId="2" type="noConversion"/>
  </si>
  <si>
    <t>020 9903 4753</t>
    <phoneticPr fontId="2" type="noConversion"/>
  </si>
  <si>
    <t>CHA KangIl</t>
    <phoneticPr fontId="2" type="noConversion"/>
  </si>
  <si>
    <r>
      <rPr>
        <u/>
        <sz val="11"/>
        <color theme="10"/>
        <rFont val="Leelawadee UI"/>
        <family val="2"/>
      </rPr>
      <t>ເອັກສ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Leelawadee UI"/>
        <family val="2"/>
      </rPr>
      <t>ອາພາດເມັ້ນ</t>
    </r>
    <r>
      <rPr>
        <u/>
        <sz val="11"/>
        <color theme="10"/>
        <rFont val="Calibri"/>
        <family val="2"/>
      </rPr>
      <t xml:space="preserve"> X apartment - https://maps.app.goo.gl/A5RMm5hr9VxHhA37A?g_st=akt</t>
    </r>
    <phoneticPr fontId="2" type="noConversion"/>
  </si>
  <si>
    <t>020 9247 4179</t>
    <phoneticPr fontId="2" type="noConversion"/>
  </si>
  <si>
    <t>CHOI KyongMi</t>
    <phoneticPr fontId="2" type="noConversion"/>
  </si>
  <si>
    <t>https://maps.app.goo.gl/M3HXBCR3pF12Y8Np8?g_st=com.iwilab.KakaoTalk.Share</t>
    <phoneticPr fontId="2" type="noConversion"/>
  </si>
  <si>
    <t>슈퍼컴김대표/Moukda</t>
    <phoneticPr fontId="2" type="noConversion"/>
  </si>
  <si>
    <t>Moukda</t>
    <phoneticPr fontId="2" type="noConversion"/>
  </si>
  <si>
    <t>020 5422 2022</t>
    <phoneticPr fontId="2" type="noConversion"/>
  </si>
  <si>
    <r>
      <t xml:space="preserve">HID EN ZEEK </t>
    </r>
    <r>
      <rPr>
        <u/>
        <sz val="11"/>
        <color theme="10"/>
        <rFont val="Leelawadee UI"/>
        <family val="2"/>
      </rPr>
      <t>ຮາຍແອນຊິກ</t>
    </r>
    <r>
      <rPr>
        <u/>
        <sz val="11"/>
        <color theme="10"/>
        <rFont val="맑은 고딕"/>
        <family val="2"/>
        <charset val="129"/>
      </rPr>
      <t xml:space="preserve"> - https://maps.app.goo.gl/KLDXb7xmtFFf4dUh6?g_st=akt</t>
    </r>
    <phoneticPr fontId="2" type="noConversion"/>
  </si>
  <si>
    <t>장동규/Touny</t>
    <phoneticPr fontId="2" type="noConversion"/>
  </si>
  <si>
    <t>나마 &amp; 루빠/Luckky Sihavong
류상훈/ 010 9251 2036</t>
    <phoneticPr fontId="2" type="noConversion"/>
  </si>
  <si>
    <t>020 5718 0160</t>
    <phoneticPr fontId="2" type="noConversion"/>
  </si>
  <si>
    <t>Oil</t>
    <phoneticPr fontId="2" type="noConversion"/>
  </si>
  <si>
    <t>ສາຂາ ອຸດົມວິໄລ ເມືອງໄກສອນ ແຂວງສະຫວັນນະເຂດ</t>
    <phoneticPr fontId="2" type="noConversion"/>
  </si>
  <si>
    <t>박준규/간현진/
정지운(오지은)/이종원</t>
    <phoneticPr fontId="2" type="noConversion"/>
  </si>
  <si>
    <t>Xayyaso</t>
    <phoneticPr fontId="2" type="noConversion"/>
  </si>
  <si>
    <t>020 7856 9591</t>
    <phoneticPr fontId="2" type="noConversion"/>
  </si>
  <si>
    <t>윤성호</t>
    <phoneticPr fontId="2" type="noConversion"/>
  </si>
  <si>
    <t>YOON SeongHo</t>
    <phoneticPr fontId="2" type="noConversion"/>
  </si>
  <si>
    <t>020 9627 2254</t>
    <phoneticPr fontId="2" type="noConversion"/>
  </si>
  <si>
    <t>정우석 (선결재)</t>
    <phoneticPr fontId="2" type="noConversion"/>
  </si>
  <si>
    <t>김성원</t>
    <phoneticPr fontId="2" type="noConversion"/>
  </si>
  <si>
    <t>주인현/한상욱(김유진)</t>
    <phoneticPr fontId="2" type="noConversion"/>
  </si>
  <si>
    <t>김기담</t>
    <phoneticPr fontId="2" type="noConversion"/>
  </si>
  <si>
    <t>020 9583 0489</t>
    <phoneticPr fontId="2" type="noConversion"/>
  </si>
  <si>
    <t>Indrive (call by customer)</t>
    <phoneticPr fontId="2" type="noConversion"/>
  </si>
  <si>
    <t>방상균</t>
    <phoneticPr fontId="2" type="noConversion"/>
  </si>
  <si>
    <t>020 9868 1630</t>
    <phoneticPr fontId="2" type="noConversion"/>
  </si>
  <si>
    <t>박정평</t>
    <phoneticPr fontId="2" type="noConversion"/>
  </si>
  <si>
    <t>020 5996 0743</t>
    <phoneticPr fontId="2" type="noConversion"/>
  </si>
  <si>
    <t>https://maps.app.goo.gl/iueexzSnVYjP1jqh9</t>
    <phoneticPr fontId="2" type="noConversion"/>
  </si>
  <si>
    <t>020 5811 6188</t>
    <phoneticPr fontId="2" type="noConversion"/>
  </si>
  <si>
    <t>배웅식</t>
    <phoneticPr fontId="2" type="noConversion"/>
  </si>
  <si>
    <t>HomeLao 시내 배송</t>
    <phoneticPr fontId="2" type="noConversion"/>
  </si>
  <si>
    <t>020 7896 1705</t>
    <phoneticPr fontId="2" type="noConversion"/>
  </si>
  <si>
    <t>Pock</t>
    <phoneticPr fontId="2" type="noConversion"/>
  </si>
  <si>
    <t>시내 배송 Kokkok</t>
  </si>
  <si>
    <r>
      <rPr>
        <sz val="11"/>
        <color theme="1"/>
        <rFont val="바탕"/>
        <family val="1"/>
        <charset val="129"/>
      </rPr>
      <t>시내</t>
    </r>
    <r>
      <rPr>
        <sz val="11"/>
        <color theme="1"/>
        <rFont val="Phetsarath OT"/>
        <family val="3"/>
        <charset val="129"/>
      </rPr>
      <t xml:space="preserve"> </t>
    </r>
    <r>
      <rPr>
        <sz val="11"/>
        <color theme="1"/>
        <rFont val="바탕"/>
        <family val="1"/>
        <charset val="129"/>
      </rPr>
      <t>배송</t>
    </r>
    <r>
      <rPr>
        <sz val="11"/>
        <color theme="1"/>
        <rFont val="Phetsarath OT"/>
        <family val="3"/>
        <charset val="129"/>
      </rPr>
      <t xml:space="preserve"> (</t>
    </r>
    <r>
      <rPr>
        <sz val="11"/>
        <color theme="1"/>
        <rFont val="바탕"/>
        <family val="1"/>
        <charset val="129"/>
      </rPr>
      <t>선결재</t>
    </r>
    <r>
      <rPr>
        <sz val="11"/>
        <color theme="1"/>
        <rFont val="Phetsarath OT"/>
        <family val="3"/>
        <charset val="129"/>
      </rPr>
      <t>), 위치: 18°02'23.6"N 102°36'09.6"E</t>
    </r>
    <phoneticPr fontId="2" type="noConversion"/>
  </si>
  <si>
    <t>신동성/Pheonkham</t>
  </si>
  <si>
    <t>020 9737 8796</t>
    <phoneticPr fontId="2" type="noConversion"/>
  </si>
  <si>
    <t>LK Group</t>
    <phoneticPr fontId="2" type="noConversion"/>
  </si>
  <si>
    <t>법인장 지인 할인</t>
    <phoneticPr fontId="2" type="noConversion"/>
  </si>
  <si>
    <t>이청득심</t>
    <phoneticPr fontId="2" type="noConversion"/>
  </si>
  <si>
    <t>문승남/MUN SEUNGNAM</t>
    <phoneticPr fontId="2" type="noConversion"/>
  </si>
  <si>
    <t>MUN SEUNGNAM</t>
    <phoneticPr fontId="2" type="noConversion"/>
  </si>
  <si>
    <t>020 9225 8872</t>
    <phoneticPr fontId="2" type="noConversion"/>
  </si>
  <si>
    <t>ສາຂາ ບ້ານ ປາກຊ່ອງ, ເມືອງ ປາກຊ່ອງ, ແຂວງຈຳປາສັກ</t>
    <phoneticPr fontId="2" type="noConversion"/>
  </si>
  <si>
    <t>020 7940 6131</t>
    <phoneticPr fontId="2" type="noConversion"/>
  </si>
  <si>
    <t>김양수</t>
    <phoneticPr fontId="2" type="noConversion"/>
  </si>
  <si>
    <t>https://maps.app.goo.gl/8KuibtiZ4aUuz8pK6</t>
    <phoneticPr fontId="2" type="noConversion"/>
  </si>
  <si>
    <t>No.09</t>
    <phoneticPr fontId="2" type="noConversion"/>
  </si>
  <si>
    <t>020 9692 5793</t>
    <phoneticPr fontId="2" type="noConversion"/>
  </si>
  <si>
    <t>Joe</t>
    <phoneticPr fontId="2" type="noConversion"/>
  </si>
  <si>
    <t>조용선</t>
    <phoneticPr fontId="2" type="noConversion"/>
  </si>
  <si>
    <t>ຕະຫລາດດາວເຮືອງ, ບ້ານໂພນກຸງ, ນະຄອນປາກເຊ, ແຂວງຈຳປາສັກ</t>
    <phoneticPr fontId="2" type="noConversion"/>
  </si>
  <si>
    <t>020 5608 0007</t>
    <phoneticPr fontId="2" type="noConversion"/>
  </si>
  <si>
    <t>씨엘팜/김동연/Syphanxay/Nok trading</t>
    <phoneticPr fontId="2" type="noConversion"/>
  </si>
  <si>
    <t>Syphanxay/Nok trading</t>
    <phoneticPr fontId="2" type="noConversion"/>
  </si>
  <si>
    <t>https://maps.app.goo.gl/nxWXPg64c9pxB5Sk9</t>
    <phoneticPr fontId="2" type="noConversion"/>
  </si>
  <si>
    <t>Noupha</t>
    <phoneticPr fontId="2" type="noConversion"/>
  </si>
  <si>
    <t>020 9372 9402</t>
    <phoneticPr fontId="2" type="noConversion"/>
  </si>
  <si>
    <t>장건우/Noupha (선결재)</t>
    <phoneticPr fontId="2" type="noConversion"/>
  </si>
  <si>
    <r>
      <rPr>
        <sz val="11"/>
        <rFont val="Leelawadee UI"/>
        <family val="2"/>
      </rPr>
      <t>ສາຂາ</t>
    </r>
    <r>
      <rPr>
        <sz val="11"/>
        <rFont val="맑은 고딕"/>
        <family val="2"/>
        <charset val="129"/>
      </rPr>
      <t xml:space="preserve"> </t>
    </r>
    <r>
      <rPr>
        <sz val="11"/>
        <rFont val="Leelawadee UI"/>
        <family val="2"/>
      </rPr>
      <t>ໄຊມຸງຄຸນ</t>
    </r>
    <r>
      <rPr>
        <sz val="11"/>
        <rFont val="Calibri"/>
        <family val="2"/>
      </rPr>
      <t xml:space="preserve"> </t>
    </r>
    <r>
      <rPr>
        <sz val="11"/>
        <rFont val="Leelawadee UI"/>
        <family val="2"/>
      </rPr>
      <t>ເມືອງນາຊາຍທອງ</t>
    </r>
    <r>
      <rPr>
        <sz val="11"/>
        <rFont val="Calibri"/>
        <family val="2"/>
      </rPr>
      <t xml:space="preserve"> </t>
    </r>
    <r>
      <rPr>
        <sz val="11"/>
        <rFont val="Leelawadee UI"/>
        <family val="2"/>
      </rPr>
      <t>ນະຄອນຫລວງວຽງຈັນ</t>
    </r>
    <phoneticPr fontId="2" type="noConversion"/>
  </si>
  <si>
    <t>한재흥 / Ping</t>
    <phoneticPr fontId="2" type="noConversion"/>
  </si>
  <si>
    <t>020 5732 3866,
020 9850 4929</t>
    <phoneticPr fontId="2" type="noConversion"/>
  </si>
  <si>
    <t>권태환</t>
    <phoneticPr fontId="2" type="noConversion"/>
  </si>
  <si>
    <t>KWON Tae Hwan</t>
    <phoneticPr fontId="2" type="noConversion"/>
  </si>
  <si>
    <t>020 9980 7495</t>
    <phoneticPr fontId="2" type="noConversion"/>
  </si>
  <si>
    <t>백종용/양지혜</t>
    <phoneticPr fontId="2" type="noConversion"/>
  </si>
  <si>
    <t>Back Jong Yong</t>
    <phoneticPr fontId="2" type="noConversion"/>
  </si>
  <si>
    <t>020 9947 2329</t>
    <phoneticPr fontId="2" type="noConversion"/>
  </si>
  <si>
    <t>020 9889 5375</t>
    <phoneticPr fontId="2" type="noConversion"/>
  </si>
  <si>
    <t>Arthit/양찬식</t>
    <phoneticPr fontId="2" type="noConversion"/>
  </si>
  <si>
    <t>YANG Chan Sik</t>
    <phoneticPr fontId="2" type="noConversion"/>
  </si>
  <si>
    <t>윤영숙/우상봉</t>
    <phoneticPr fontId="2" type="noConversion"/>
  </si>
  <si>
    <t>제상욱(라오스 국가대표 야구 감독)</t>
    <phoneticPr fontId="2" type="noConversion"/>
  </si>
  <si>
    <t>야구 자재</t>
    <phoneticPr fontId="2" type="noConversion"/>
  </si>
  <si>
    <t>초반 0.9불/kg, 이후 0.85불/kg</t>
    <phoneticPr fontId="2" type="noConversion"/>
  </si>
  <si>
    <t>카페 제품</t>
    <phoneticPr fontId="2" type="noConversion"/>
  </si>
  <si>
    <t>단골</t>
    <phoneticPr fontId="2" type="noConversion"/>
  </si>
  <si>
    <t>020 5457 9321</t>
    <phoneticPr fontId="2" type="noConversion"/>
  </si>
  <si>
    <t>김두홍</t>
    <phoneticPr fontId="2" type="noConversion"/>
  </si>
  <si>
    <t>KIM DooHong</t>
    <phoneticPr fontId="2" type="noConversion"/>
  </si>
  <si>
    <t>양영호/momo café</t>
    <phoneticPr fontId="2" type="noConversion"/>
  </si>
  <si>
    <t>본죽/삼부팩</t>
    <phoneticPr fontId="2" type="noConversion"/>
  </si>
  <si>
    <t>* 물품 도착 및 출고 후 특별한 사유 없이 장기 미수취 물품의 경우 보관료등 기타 추가 비용이 발생 할 수 있습니다.</t>
    <phoneticPr fontId="2" type="noConversion"/>
  </si>
  <si>
    <t>* 물품 출고 후 1주 후부터 보관료(최소 3불/CBM/day)가 발생하며, 특별한 사유 없이 2달 이상 보관 물품들은 임의로 폐기/처분 될 수 있습니다.</t>
    <phoneticPr fontId="2" type="noConversion"/>
  </si>
  <si>
    <t>배효동</t>
    <phoneticPr fontId="2" type="noConversion"/>
  </si>
  <si>
    <t>Kou Thor</t>
    <phoneticPr fontId="2" type="noConversion"/>
  </si>
  <si>
    <t>ສາຂາ ຊຳຍຸງ(ເມືອງຄູນ), ບ້ານ ຊຳຍຸງ, ເມືອງ ຄູນ, ແຂວງຊຽງຂວາງ</t>
    <phoneticPr fontId="2" type="noConversion"/>
  </si>
  <si>
    <t>020 9634 6017</t>
    <phoneticPr fontId="2" type="noConversion"/>
  </si>
  <si>
    <t>김영훈/010 2490 9081</t>
    <phoneticPr fontId="2" type="noConversion"/>
  </si>
  <si>
    <t>노창수</t>
    <phoneticPr fontId="2" type="noConversion"/>
  </si>
  <si>
    <t>020 5255 4003</t>
    <phoneticPr fontId="2" type="noConversion"/>
  </si>
  <si>
    <t>RHO ChangSoo</t>
    <phoneticPr fontId="2" type="noConversion"/>
  </si>
  <si>
    <t>ສາຂາ ວັງວຽງ, ເມືອງວັງວຽງ, ແຂວງວຽງຈັນ</t>
    <phoneticPr fontId="2" type="noConversion"/>
  </si>
  <si>
    <t>ສາຂາ ບ້ານນາເລົ່າ(ເມືອງໄກສອນ) ແຂວງສະຫວັນນະເຂດ</t>
    <phoneticPr fontId="2" type="noConversion"/>
  </si>
  <si>
    <t>Lao DD Tour</t>
    <phoneticPr fontId="2" type="noConversion"/>
  </si>
  <si>
    <t>Lao DD Tour/신진현</t>
    <phoneticPr fontId="2" type="noConversion"/>
  </si>
  <si>
    <t>020 9177 3514</t>
    <phoneticPr fontId="2" type="noConversion"/>
  </si>
  <si>
    <t>ສາຂາ ວັງວຽງ (N902), ເມືອງວັງວຽງ, ແຂວງວຽງຈັນ</t>
    <phoneticPr fontId="2" type="noConversion"/>
  </si>
  <si>
    <t>이동현</t>
  </si>
  <si>
    <t>정민주</t>
  </si>
  <si>
    <t>박상욱</t>
  </si>
  <si>
    <t>임홍식</t>
  </si>
  <si>
    <t>진정우</t>
  </si>
  <si>
    <t>최현석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</si>
  <si>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</si>
  <si>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</si>
  <si>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</si>
  <si>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</si>
  <si>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</si>
  <si>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</si>
  <si>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</si>
  <si>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</si>
  <si>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</si>
  <si>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</si>
  <si>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</si>
  <si>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</si>
  <si>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</si>
  <si>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</si>
  <si>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</si>
  <si>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</si>
  <si>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</si>
  <si>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</si>
  <si>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</si>
  <si>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</si>
  <si>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</si>
  <si>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</si>
  <si>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</si>
  <si>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</si>
  <si>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</si>
  <si>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</si>
  <si>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</si>
  <si>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</si>
  <si>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</si>
  <si>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</si>
  <si>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</si>
  <si>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</si>
  <si>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</si>
  <si>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</si>
  <si>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</si>
  <si>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</si>
  <si>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</si>
  <si>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</si>
  <si>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</si>
  <si>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</si>
  <si>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</si>
  <si>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</si>
  <si>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</si>
  <si>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</si>
  <si>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</si>
  <si>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</si>
  <si>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</si>
  <si>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</si>
  <si>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</si>
  <si>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</si>
  <si>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</si>
  <si>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</si>
  <si>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</si>
  <si>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</si>
  <si>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</si>
  <si>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</si>
  <si>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</si>
  <si>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</si>
  <si>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</si>
  <si>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</si>
  <si>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</si>
  <si>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</si>
  <si>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</si>
  <si>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</si>
  <si>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</si>
  <si>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</si>
  <si>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</si>
  <si>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</si>
  <si>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</si>
  <si>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</si>
  <si>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</si>
  <si>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</si>
  <si>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</si>
  <si>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</si>
  <si>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</si>
  <si>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</si>
  <si>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</si>
  <si>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</si>
  <si>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</si>
  <si>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</si>
  <si>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</si>
  <si>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</si>
  <si>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</si>
  <si>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</si>
  <si>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</si>
  <si>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</si>
  <si>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</si>
  <si>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</si>
  <si>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</si>
  <si>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</si>
  <si>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</si>
  <si>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</si>
  <si>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</si>
  <si>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</si>
  <si>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</si>
  <si>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</si>
  <si>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</si>
  <si>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</si>
  <si>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</si>
  <si>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</si>
  <si>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</si>
  <si>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</si>
  <si>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</si>
  <si>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</si>
  <si>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</si>
  <si>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</si>
  <si>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</si>
  <si>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</si>
  <si>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</si>
  <si>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</si>
  <si>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</si>
  <si>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</si>
  <si>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</si>
  <si>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</si>
  <si>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</si>
  <si>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</si>
  <si>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</si>
  <si>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</si>
  <si>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</si>
  <si>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</si>
  <si>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</si>
  <si>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</si>
  <si>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</si>
  <si>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</si>
  <si>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</si>
  <si>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</si>
  <si>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</si>
  <si>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</si>
  <si>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</si>
  <si>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</si>
  <si>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</si>
  <si>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</si>
  <si>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</si>
  <si>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</si>
  <si>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</si>
  <si>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</si>
  <si>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</si>
  <si>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</si>
  <si>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</si>
  <si>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</si>
  <si>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</si>
  <si>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</si>
  <si>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</si>
  <si>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</si>
  <si>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</si>
  <si>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</si>
  <si>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</si>
  <si>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</si>
  <si>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</si>
  <si>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</si>
  <si>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</si>
  <si>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</si>
  <si>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</si>
  <si>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</si>
  <si>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</si>
  <si>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</si>
  <si>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</si>
  <si>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</si>
  <si>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</si>
  <si>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</si>
  <si>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</si>
  <si>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</si>
  <si>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</si>
  <si>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</si>
  <si>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</si>
  <si>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</si>
  <si>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</si>
  <si>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</si>
  <si>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</si>
  <si>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</si>
  <si>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</si>
  <si>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</si>
  <si>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</si>
  <si>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</si>
  <si>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</si>
  <si>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</si>
  <si>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</si>
  <si>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</si>
  <si>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</si>
  <si>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</si>
  <si>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</si>
  <si>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</si>
  <si>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</si>
  <si>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</si>
  <si>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</si>
  <si>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</si>
  <si>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</si>
  <si>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</si>
  <si>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</si>
  <si>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</si>
  <si>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</si>
  <si>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</si>
  <si>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</si>
  <si>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</si>
  <si>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</si>
  <si>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</si>
  <si>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</si>
  <si>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</si>
  <si>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</si>
  <si>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</si>
  <si>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</si>
  <si>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</si>
  <si>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</si>
  <si>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</si>
  <si>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</si>
  <si>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</si>
  <si>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</si>
  <si>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</si>
  <si>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</si>
  <si>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</si>
  <si>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</si>
  <si>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</si>
  <si>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</si>
  <si>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</si>
  <si>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</si>
  <si>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</si>
  <si>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</si>
  <si>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</si>
  <si>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</si>
  <si>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</si>
  <si>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</si>
  <si>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</si>
  <si>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</si>
  <si>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</si>
  <si>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</si>
  <si>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</si>
  <si>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</si>
  <si>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</si>
  <si>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</si>
  <si>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</si>
  <si>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</si>
  <si>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</si>
  <si>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</si>
  <si>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</si>
  <si>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</si>
  <si>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</si>
  <si>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</si>
  <si>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</si>
  <si>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</si>
  <si>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</si>
  <si>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</si>
  <si>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</si>
  <si>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</si>
  <si>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</si>
  <si>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</si>
  <si>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</si>
  <si>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</si>
  <si>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</si>
  <si>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</si>
  <si>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</si>
  <si>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</si>
  <si>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</si>
  <si>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</si>
  <si>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</si>
  <si>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</si>
  <si>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</si>
  <si>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</si>
  <si>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</si>
  <si>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</si>
  <si>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</si>
  <si>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</si>
  <si>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</si>
  <si>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</si>
  <si>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</si>
  <si>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</si>
  <si>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</si>
  <si>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</si>
  <si>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</si>
  <si>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</si>
  <si>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</si>
  <si>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</si>
  <si>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</si>
  <si>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</si>
  <si>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</si>
  <si>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</si>
  <si>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</si>
  <si>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</si>
  <si>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</si>
  <si>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</si>
  <si>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</si>
  <si>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</si>
  <si>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</si>
  <si>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</si>
  <si>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</si>
  <si>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</si>
  <si>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</si>
  <si>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</si>
  <si>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</si>
  <si>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</si>
  <si>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</si>
  <si>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</si>
  <si>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</si>
  <si>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</si>
  <si>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</si>
  <si>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</si>
  <si>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</si>
  <si>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</si>
  <si>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</si>
  <si>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</si>
  <si>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</si>
  <si>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</si>
  <si>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</si>
  <si>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</si>
  <si>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</si>
  <si>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</si>
  <si>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</si>
  <si>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</si>
  <si>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</si>
  <si>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</si>
  <si>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</si>
  <si>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</si>
  <si>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</si>
  <si>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</si>
  <si>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</si>
  <si>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</si>
  <si>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</si>
  <si>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</si>
  <si>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</si>
  <si>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</si>
  <si>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</si>
  <si>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</si>
  <si>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</si>
  <si>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</si>
  <si>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</si>
  <si>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</si>
  <si>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</si>
  <si>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</si>
  <si>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</si>
  <si>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</si>
  <si>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</si>
  <si>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</si>
  <si>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</si>
  <si>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</si>
  <si>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</si>
  <si>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</si>
  <si>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</si>
  <si>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</si>
  <si>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</si>
  <si>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</si>
  <si>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</si>
  <si>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</si>
  <si>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</si>
  <si>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</si>
  <si>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</si>
  <si>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</si>
  <si>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</si>
  <si>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</si>
  <si>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</si>
  <si>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</si>
  <si>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</si>
  <si>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</si>
  <si>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</si>
  <si>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</si>
  <si>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</si>
  <si>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</si>
  <si>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</si>
  <si>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</si>
  <si>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</si>
  <si>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</si>
  <si>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</si>
  <si>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</si>
  <si>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</si>
  <si>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</si>
  <si>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</si>
  <si>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</si>
  <si>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</si>
  <si>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</si>
  <si>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</si>
  <si>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</si>
  <si>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</si>
  <si>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</si>
  <si>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</si>
  <si>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</si>
  <si>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</si>
  <si>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</si>
  <si>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</si>
  <si>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(오혜창)</t>
    <phoneticPr fontId="2" type="noConversion"/>
  </si>
  <si>
    <t>SONGEGEUN / Phetsalin</t>
    <phoneticPr fontId="2" type="noConversion"/>
  </si>
  <si>
    <t>박종찬/PHONETING</t>
    <phoneticPr fontId="2" type="noConversion"/>
  </si>
  <si>
    <t>PHONETING</t>
    <phoneticPr fontId="2" type="noConversion"/>
  </si>
  <si>
    <t>뷰티판다/Soupany/김요셉</t>
    <phoneticPr fontId="2" type="noConversion"/>
  </si>
  <si>
    <t>https://maps.app.goo.gl/7F84ZkgRyxuxcrzJ7 // 위치: 17°59'11.8"N 102°38'37.9"E</t>
    <phoneticPr fontId="2" type="noConversion"/>
  </si>
  <si>
    <t>차강일 (선결재)</t>
    <phoneticPr fontId="2" type="noConversion"/>
  </si>
  <si>
    <t>최경미 (선결재)</t>
    <phoneticPr fontId="2" type="noConversion"/>
  </si>
  <si>
    <t>Bounna / Sakhone(010 6574 9291)</t>
    <phoneticPr fontId="2" type="noConversion"/>
  </si>
  <si>
    <t>Bounna</t>
    <phoneticPr fontId="2" type="noConversion"/>
  </si>
  <si>
    <t>020 2270 8080</t>
    <phoneticPr fontId="2" type="noConversion"/>
  </si>
  <si>
    <t>ສາຂາ ມຈ ປາກເຊ</t>
  </si>
  <si>
    <t>이윤하/비/Chansamone</t>
    <phoneticPr fontId="2" type="noConversion"/>
  </si>
  <si>
    <t>020 9845 9906</t>
    <phoneticPr fontId="2" type="noConversion"/>
  </si>
  <si>
    <t>Xaiher</t>
    <phoneticPr fontId="2" type="noConversion"/>
  </si>
  <si>
    <t>ໂພນງາມໃຕ້ ເມືອງແປກ ແຂວງຊຽງຂວາງ</t>
    <phoneticPr fontId="2" type="noConversion"/>
  </si>
  <si>
    <t>020 9240 5914</t>
    <phoneticPr fontId="2" type="noConversion"/>
  </si>
  <si>
    <t>Mario</t>
    <phoneticPr fontId="2" type="noConversion"/>
  </si>
  <si>
    <t>공병찬</t>
    <phoneticPr fontId="2" type="noConversion"/>
  </si>
  <si>
    <t>020 5550 8172</t>
    <phoneticPr fontId="2" type="noConversion"/>
  </si>
  <si>
    <t xml:space="preserve">020 9956 0707 </t>
    <phoneticPr fontId="2" type="noConversion"/>
  </si>
  <si>
    <t>020-9604-3012</t>
    <phoneticPr fontId="2" type="noConversion"/>
  </si>
  <si>
    <t>iM Leasing</t>
    <phoneticPr fontId="2" type="noConversion"/>
  </si>
  <si>
    <t>노인철</t>
    <phoneticPr fontId="2" type="noConversion"/>
  </si>
  <si>
    <t>Bounmy</t>
    <phoneticPr fontId="2" type="noConversion"/>
  </si>
  <si>
    <t>J&amp;T express</t>
    <phoneticPr fontId="2" type="noConversion"/>
  </si>
  <si>
    <t>ສາຂາ ບ້ານ ອຸດົມວິໄລ, ນະຄອນໄກສອນ, ແຂວງ ສະຫວັນນະເຂດ</t>
    <phoneticPr fontId="2" type="noConversion"/>
  </si>
  <si>
    <t>020 9781 9658,
020 9139 5975</t>
    <phoneticPr fontId="2" type="noConversion"/>
  </si>
  <si>
    <t>David / Bounmy</t>
    <phoneticPr fontId="2" type="noConversion"/>
  </si>
  <si>
    <r>
      <rPr>
        <sz val="11"/>
        <color theme="1"/>
        <rFont val="맑은 고딕"/>
        <family val="3"/>
        <charset val="129"/>
      </rPr>
      <t>서영희</t>
    </r>
    <r>
      <rPr>
        <sz val="11"/>
        <color theme="1"/>
        <rFont val="Phetsarath OT"/>
        <family val="3"/>
        <charset val="129"/>
      </rPr>
      <t>(</t>
    </r>
    <r>
      <rPr>
        <sz val="11"/>
        <color theme="1"/>
        <rFont val="맑은 고딕"/>
        <family val="3"/>
        <charset val="129"/>
      </rPr>
      <t>하루살이</t>
    </r>
    <r>
      <rPr>
        <sz val="11"/>
        <color theme="1"/>
        <rFont val="Phetsarath OT"/>
        <family val="3"/>
        <charset val="129"/>
      </rPr>
      <t>) / Xaiher (</t>
    </r>
    <r>
      <rPr>
        <sz val="11"/>
        <color theme="1"/>
        <rFont val="맑은 고딕"/>
        <family val="3"/>
        <charset val="129"/>
      </rPr>
      <t>선결재)</t>
    </r>
    <phoneticPr fontId="2" type="noConversion"/>
  </si>
  <si>
    <t>Ms. Bouachan SYVONGXAY</t>
    <phoneticPr fontId="2" type="noConversion"/>
  </si>
  <si>
    <t>020 9552 7347</t>
    <phoneticPr fontId="2" type="noConversion"/>
  </si>
  <si>
    <t>ສາຂາຫວ້ຍສະເຫງົ້າເມືອງວັງວຽງ</t>
    <phoneticPr fontId="2" type="noConversion"/>
  </si>
  <si>
    <t>ສາຂາ ສອງເໝືອງໃຕ້ ເມືອງ ໜອງບົກ ແຂວງຄຳມ່ວນ</t>
    <phoneticPr fontId="2" type="noConversion"/>
  </si>
  <si>
    <t>구획  Zone</t>
    <phoneticPr fontId="2" type="noConversion"/>
  </si>
  <si>
    <t>박상용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</si>
</sst>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0_);[Red]\(0\)"/>
    <numFmt numFmtId="187" formatCode="_-[$$-409]* #,##0.00_ ;_-[$$-409]* \-#,##0.00\ ;_-[$$-409]* &quot;-&quot;??_ ;_-@_ "/>
    <numFmt numFmtId="188" formatCode="#0"/>
    <numFmt numFmtId="189" formatCode="_-* #,##0.0_-;\-* #,##0.0_-;_-* &quot;-&quot;_-;_-@_-"/>
    <numFmt numFmtId="190" formatCode="_-* #,##0.0_-;\-* #,##0.0_-;_-* &quot;-&quot;?_-;_-@_-"/>
  </numFmts>
  <fonts count="61">
    <font>
      <sz val="11"/>
      <color theme="1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b/>
      <sz val="16"/>
      <color rgb="FF000000"/>
      <name val="Malgun Gothic"/>
      <family val="3"/>
      <charset val="129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name val="Malgun Gothic"/>
      <family val="3"/>
      <charset val="129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  <charset val="129"/>
    </font>
    <font>
      <sz val="11"/>
      <color theme="1"/>
      <name val="돋움"/>
      <family val="3"/>
      <charset val="129"/>
    </font>
    <font>
      <sz val="11"/>
      <color theme="1"/>
      <name val="Arial"/>
      <family val="2"/>
      <charset val="129"/>
    </font>
    <font>
      <b/>
      <sz val="15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1"/>
      <color theme="1"/>
      <name val="Phetsarath OT"/>
      <family val="3"/>
      <charset val="129"/>
    </font>
    <font>
      <b/>
      <sz val="11"/>
      <color theme="1"/>
      <name val="Phetsarath OT"/>
      <family val="3"/>
      <charset val="129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b/>
      <sz val="7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11"/>
      <color theme="1"/>
      <name val="바탕"/>
      <family val="1"/>
      <charset val="129"/>
    </font>
    <font>
      <b/>
      <sz val="12"/>
      <name val="맑은 고딕"/>
      <family val="3"/>
      <charset val="129"/>
      <scheme val="minor"/>
    </font>
    <font>
      <b/>
      <sz val="34"/>
      <color theme="1"/>
      <name val="맑은 고딕"/>
      <family val="3"/>
      <charset val="129"/>
      <scheme val="minor"/>
    </font>
    <font>
      <sz val="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Leelawadee UI"/>
      <family val="1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Leelawadee UI"/>
      <family val="2"/>
    </font>
    <font>
      <u/>
      <sz val="11"/>
      <color theme="10"/>
      <name val="Calibri"/>
      <family val="2"/>
    </font>
    <font>
      <u/>
      <sz val="11"/>
      <color theme="10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Phetsarath OT"/>
      <family val="1"/>
      <charset val="129"/>
    </font>
    <font>
      <sz val="11"/>
      <name val="맑은 고딕"/>
      <family val="2"/>
      <charset val="129"/>
    </font>
    <font>
      <sz val="11"/>
      <name val="Leelawadee UI"/>
      <family val="2"/>
    </font>
    <font>
      <sz val="11"/>
      <name val="Calibri"/>
      <family val="2"/>
    </font>
    <font>
      <b/>
      <sz val="35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rgb="FFFFFF00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>
      <alignment vertical="center"/>
    </xf>
    <xf numFmtId="0" fontId="1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center"/>
    </xf>
  </cellStyleXfs>
  <cellXfs count="285">
    <xf numFmtId="0" fontId="0" fillId="0" borderId="0" xfId="0">
      <alignment vertical="center"/>
    </xf>
    <xf numFmtId="0" fontId="3" fillId="0" borderId="0" xfId="3">
      <alignment vertical="center"/>
    </xf>
    <xf numFmtId="0" fontId="6" fillId="0" borderId="0" xfId="3" applyFont="1">
      <alignment vertical="center"/>
    </xf>
    <xf numFmtId="0" fontId="7" fillId="0" borderId="0" xfId="3" applyFont="1">
      <alignment vertical="center"/>
    </xf>
    <xf numFmtId="0" fontId="8" fillId="2" borderId="4" xfId="0" applyFont="1" applyFill="1" applyBorder="1" applyAlignment="1">
      <alignment horizontal="center" vertical="center"/>
    </xf>
    <xf numFmtId="178" fontId="9" fillId="2" borderId="4" xfId="0" applyNumberFormat="1" applyFont="1" applyFill="1" applyBorder="1" applyAlignment="1">
      <alignment horizontal="center" vertical="center" wrapText="1"/>
    </xf>
    <xf numFmtId="179" fontId="9" fillId="2" borderId="4" xfId="4" applyNumberFormat="1" applyFont="1" applyFill="1" applyBorder="1" applyAlignment="1">
      <alignment horizontal="center" vertical="center" wrapText="1"/>
    </xf>
    <xf numFmtId="180" fontId="8" fillId="2" borderId="4" xfId="0" applyNumberFormat="1" applyFont="1" applyFill="1" applyBorder="1" applyAlignment="1">
      <alignment horizontal="center" vertical="center"/>
    </xf>
    <xf numFmtId="180" fontId="8" fillId="2" borderId="4" xfId="4" applyNumberFormat="1" applyFont="1" applyFill="1" applyBorder="1" applyAlignment="1">
      <alignment horizontal="center" vertical="center"/>
    </xf>
    <xf numFmtId="180" fontId="4" fillId="2" borderId="4" xfId="5" applyNumberFormat="1" applyFont="1" applyFill="1" applyBorder="1" applyAlignment="1">
      <alignment horizontal="center" vertical="center"/>
    </xf>
    <xf numFmtId="178" fontId="10" fillId="2" borderId="4" xfId="0" applyNumberFormat="1" applyFont="1" applyFill="1" applyBorder="1" applyAlignment="1">
      <alignment horizontal="center" vertical="center" wrapText="1"/>
    </xf>
    <xf numFmtId="176" fontId="10" fillId="2" borderId="4" xfId="4" applyFont="1" applyFill="1" applyBorder="1" applyAlignment="1">
      <alignment horizontal="center" vertical="center" wrapText="1"/>
    </xf>
    <xf numFmtId="176" fontId="8" fillId="2" borderId="4" xfId="4" applyFont="1" applyFill="1" applyBorder="1" applyAlignment="1">
      <alignment horizontal="center" vertical="center"/>
    </xf>
    <xf numFmtId="181" fontId="4" fillId="2" borderId="4" xfId="3" applyNumberFormat="1" applyFont="1" applyFill="1" applyBorder="1" applyAlignment="1">
      <alignment horizontal="center" vertical="center"/>
    </xf>
    <xf numFmtId="181" fontId="4" fillId="2" borderId="4" xfId="5" applyNumberFormat="1" applyFont="1" applyFill="1" applyBorder="1" applyAlignment="1">
      <alignment horizontal="center" vertical="center"/>
    </xf>
    <xf numFmtId="0" fontId="4" fillId="0" borderId="0" xfId="3" applyFont="1">
      <alignment vertical="center"/>
    </xf>
    <xf numFmtId="0" fontId="7" fillId="0" borderId="0" xfId="3" applyFont="1" applyAlignment="1">
      <alignment horizontal="center" vertical="center"/>
    </xf>
    <xf numFmtId="0" fontId="14" fillId="0" borderId="0" xfId="3" applyFont="1">
      <alignment vertical="center"/>
    </xf>
    <xf numFmtId="0" fontId="15" fillId="0" borderId="0" xfId="3" applyFont="1">
      <alignment vertical="center"/>
    </xf>
    <xf numFmtId="0" fontId="0" fillId="0" borderId="0" xfId="3" applyFont="1">
      <alignment vertical="center"/>
    </xf>
    <xf numFmtId="181" fontId="4" fillId="0" borderId="4" xfId="3" applyNumberFormat="1" applyFont="1" applyBorder="1" applyAlignment="1">
      <alignment horizontal="center" vertical="center"/>
    </xf>
    <xf numFmtId="180" fontId="4" fillId="0" borderId="4" xfId="3" applyNumberFormat="1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16" fillId="0" borderId="0" xfId="3" applyFont="1">
      <alignment vertical="center"/>
    </xf>
    <xf numFmtId="181" fontId="16" fillId="0" borderId="0" xfId="3" applyNumberFormat="1" applyFont="1">
      <alignment vertical="center"/>
    </xf>
    <xf numFmtId="0" fontId="17" fillId="0" borderId="4" xfId="1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20" fillId="2" borderId="0" xfId="1" applyFont="1" applyFill="1" applyAlignment="1">
      <alignment horizontal="center" vertical="center"/>
    </xf>
    <xf numFmtId="0" fontId="20" fillId="2" borderId="4" xfId="1" applyFont="1" applyFill="1" applyBorder="1" applyAlignment="1">
      <alignment horizontal="center" vertical="center" shrinkToFit="1"/>
    </xf>
    <xf numFmtId="0" fontId="20" fillId="2" borderId="4" xfId="1" applyFont="1" applyFill="1" applyBorder="1" applyAlignment="1">
      <alignment horizontal="center" vertical="center"/>
    </xf>
    <xf numFmtId="14" fontId="20" fillId="2" borderId="4" xfId="1" applyNumberFormat="1" applyFont="1" applyFill="1" applyBorder="1" applyAlignment="1">
      <alignment horizontal="center" vertical="center"/>
    </xf>
    <xf numFmtId="0" fontId="20" fillId="3" borderId="13" xfId="1" applyFont="1" applyFill="1" applyBorder="1" applyAlignment="1">
      <alignment horizontal="center" vertical="center"/>
    </xf>
    <xf numFmtId="186" fontId="20" fillId="4" borderId="13" xfId="1" applyNumberFormat="1" applyFont="1" applyFill="1" applyBorder="1" applyAlignment="1">
      <alignment horizontal="center" vertical="center"/>
    </xf>
    <xf numFmtId="0" fontId="20" fillId="2" borderId="13" xfId="1" applyFont="1" applyFill="1" applyBorder="1" applyAlignment="1">
      <alignment horizontal="center" vertical="center" shrinkToFit="1"/>
    </xf>
    <xf numFmtId="0" fontId="20" fillId="2" borderId="13" xfId="1" applyFont="1" applyFill="1" applyBorder="1" applyAlignment="1">
      <alignment horizontal="center" vertical="center"/>
    </xf>
    <xf numFmtId="14" fontId="20" fillId="2" borderId="13" xfId="1" applyNumberFormat="1" applyFont="1" applyFill="1" applyBorder="1" applyAlignment="1">
      <alignment horizontal="center" vertical="center"/>
    </xf>
    <xf numFmtId="49" fontId="20" fillId="2" borderId="0" xfId="1" applyNumberFormat="1" applyFont="1" applyFill="1" applyAlignment="1">
      <alignment horizontal="center" vertical="center"/>
    </xf>
    <xf numFmtId="186" fontId="20" fillId="2" borderId="4" xfId="1" applyNumberFormat="1" applyFont="1" applyFill="1" applyBorder="1" applyAlignment="1">
      <alignment horizontal="center" vertical="center"/>
    </xf>
    <xf numFmtId="0" fontId="20" fillId="0" borderId="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21" fillId="5" borderId="4" xfId="1" applyFont="1" applyFill="1" applyBorder="1" applyAlignment="1">
      <alignment horizontal="center" vertical="center"/>
    </xf>
    <xf numFmtId="0" fontId="22" fillId="2" borderId="4" xfId="1" applyFont="1" applyFill="1" applyBorder="1" applyAlignment="1">
      <alignment horizontal="center" vertical="center"/>
    </xf>
    <xf numFmtId="0" fontId="22" fillId="0" borderId="4" xfId="1" applyFont="1" applyBorder="1" applyAlignment="1">
      <alignment horizontal="center" vertical="center"/>
    </xf>
    <xf numFmtId="0" fontId="20" fillId="3" borderId="4" xfId="1" applyFont="1" applyFill="1" applyBorder="1" applyAlignment="1">
      <alignment horizontal="center" vertical="center"/>
    </xf>
    <xf numFmtId="0" fontId="20" fillId="5" borderId="4" xfId="1" applyFont="1" applyFill="1" applyBorder="1" applyAlignment="1">
      <alignment horizontal="center" vertical="center"/>
    </xf>
    <xf numFmtId="14" fontId="20" fillId="2" borderId="0" xfId="1" applyNumberFormat="1" applyFont="1" applyFill="1" applyAlignment="1">
      <alignment horizontal="center" vertical="center"/>
    </xf>
    <xf numFmtId="186" fontId="20" fillId="2" borderId="0" xfId="1" applyNumberFormat="1" applyFont="1" applyFill="1" applyAlignment="1">
      <alignment horizontal="center" vertical="center"/>
    </xf>
    <xf numFmtId="0" fontId="20" fillId="2" borderId="0" xfId="1" applyFont="1" applyFill="1" applyAlignment="1">
      <alignment horizontal="center" vertical="center" shrinkToFit="1"/>
    </xf>
    <xf numFmtId="0" fontId="27" fillId="9" borderId="13" xfId="1" applyFont="1" applyFill="1" applyBorder="1" applyAlignment="1">
      <alignment horizontal="center" vertical="center"/>
    </xf>
    <xf numFmtId="0" fontId="27" fillId="5" borderId="4" xfId="1" applyFont="1" applyFill="1" applyBorder="1" applyAlignment="1">
      <alignment horizontal="center" vertical="center"/>
    </xf>
    <xf numFmtId="0" fontId="27" fillId="9" borderId="4" xfId="1" applyFont="1" applyFill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41" fontId="28" fillId="3" borderId="4" xfId="2" applyFont="1" applyFill="1" applyBorder="1" applyAlignment="1">
      <alignment horizontal="center" vertical="center"/>
    </xf>
    <xf numFmtId="177" fontId="28" fillId="3" borderId="4" xfId="2" applyNumberFormat="1" applyFont="1" applyFill="1" applyBorder="1" applyAlignment="1">
      <alignment horizontal="center" vertical="center"/>
    </xf>
    <xf numFmtId="185" fontId="28" fillId="4" borderId="4" xfId="0" applyNumberFormat="1" applyFont="1" applyFill="1" applyBorder="1" applyAlignment="1">
      <alignment horizontal="center" vertical="center"/>
    </xf>
    <xf numFmtId="177" fontId="28" fillId="4" borderId="4" xfId="2" applyNumberFormat="1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177" fontId="28" fillId="6" borderId="4" xfId="2" applyNumberFormat="1" applyFont="1" applyFill="1" applyBorder="1" applyAlignment="1">
      <alignment horizontal="center" vertical="center"/>
    </xf>
    <xf numFmtId="0" fontId="20" fillId="0" borderId="4" xfId="1" applyFont="1" applyBorder="1" applyAlignment="1">
      <alignment horizontal="left" vertical="center"/>
    </xf>
    <xf numFmtId="0" fontId="21" fillId="0" borderId="4" xfId="1" applyFont="1" applyBorder="1" applyAlignment="1">
      <alignment horizontal="left" vertical="center"/>
    </xf>
    <xf numFmtId="0" fontId="22" fillId="0" borderId="4" xfId="1" applyFont="1" applyBorder="1" applyAlignment="1">
      <alignment horizontal="left" vertical="center"/>
    </xf>
    <xf numFmtId="0" fontId="20" fillId="0" borderId="2" xfId="1" applyFont="1" applyBorder="1" applyAlignment="1">
      <alignment horizontal="left" vertical="center"/>
    </xf>
    <xf numFmtId="0" fontId="30" fillId="0" borderId="0" xfId="0" applyFont="1">
      <alignment vertical="center"/>
    </xf>
    <xf numFmtId="0" fontId="30" fillId="0" borderId="4" xfId="0" applyFont="1" applyBorder="1" applyAlignment="1">
      <alignment horizontal="center" vertical="center"/>
    </xf>
    <xf numFmtId="0" fontId="30" fillId="3" borderId="4" xfId="0" applyFont="1" applyFill="1" applyBorder="1" applyAlignment="1">
      <alignment horizontal="center" vertical="center"/>
    </xf>
    <xf numFmtId="41" fontId="30" fillId="3" borderId="4" xfId="2" applyFont="1" applyFill="1" applyBorder="1" applyAlignment="1">
      <alignment horizontal="center" vertical="center"/>
    </xf>
    <xf numFmtId="177" fontId="30" fillId="3" borderId="4" xfId="2" applyNumberFormat="1" applyFont="1" applyFill="1" applyBorder="1" applyAlignment="1">
      <alignment horizontal="center" vertical="center"/>
    </xf>
    <xf numFmtId="185" fontId="30" fillId="4" borderId="4" xfId="0" applyNumberFormat="1" applyFont="1" applyFill="1" applyBorder="1" applyAlignment="1">
      <alignment horizontal="center" vertical="center"/>
    </xf>
    <xf numFmtId="177" fontId="30" fillId="4" borderId="4" xfId="2" applyNumberFormat="1" applyFont="1" applyFill="1" applyBorder="1" applyAlignment="1">
      <alignment horizontal="center" vertical="center"/>
    </xf>
    <xf numFmtId="0" fontId="30" fillId="6" borderId="4" xfId="0" applyFont="1" applyFill="1" applyBorder="1" applyAlignment="1">
      <alignment horizontal="center" vertical="center"/>
    </xf>
    <xf numFmtId="177" fontId="30" fillId="6" borderId="4" xfId="2" applyNumberFormat="1" applyFont="1" applyFill="1" applyBorder="1" applyAlignment="1">
      <alignment horizontal="center" vertical="center"/>
    </xf>
    <xf numFmtId="185" fontId="30" fillId="0" borderId="0" xfId="0" applyNumberFormat="1" applyFont="1">
      <alignment vertical="center"/>
    </xf>
    <xf numFmtId="187" fontId="30" fillId="0" borderId="0" xfId="6" applyNumberFormat="1" applyFont="1" applyAlignment="1">
      <alignment vertical="center"/>
    </xf>
    <xf numFmtId="176" fontId="30" fillId="0" borderId="0" xfId="6" applyFont="1" applyAlignment="1">
      <alignment vertical="center"/>
    </xf>
    <xf numFmtId="0" fontId="21" fillId="8" borderId="2" xfId="1" applyFont="1" applyFill="1" applyBorder="1" applyAlignment="1">
      <alignment horizontal="center" vertical="center"/>
    </xf>
    <xf numFmtId="0" fontId="20" fillId="5" borderId="0" xfId="1" applyFont="1" applyFill="1" applyAlignment="1">
      <alignment horizontal="center" vertical="center"/>
    </xf>
    <xf numFmtId="188" fontId="9" fillId="2" borderId="4" xfId="0" applyNumberFormat="1" applyFont="1" applyFill="1" applyBorder="1" applyAlignment="1">
      <alignment horizontal="center" vertical="center" wrapText="1"/>
    </xf>
    <xf numFmtId="0" fontId="30" fillId="0" borderId="4" xfId="0" applyFont="1" applyBorder="1">
      <alignment vertical="center"/>
    </xf>
    <xf numFmtId="9" fontId="30" fillId="0" borderId="4" xfId="0" applyNumberFormat="1" applyFont="1" applyBorder="1">
      <alignment vertical="center"/>
    </xf>
    <xf numFmtId="0" fontId="30" fillId="0" borderId="0" xfId="0" applyFont="1" applyAlignment="1">
      <alignment horizontal="center" vertical="center"/>
    </xf>
    <xf numFmtId="0" fontId="31" fillId="0" borderId="4" xfId="0" applyFont="1" applyBorder="1" applyAlignment="1">
      <alignment horizontal="center"/>
    </xf>
    <xf numFmtId="0" fontId="32" fillId="0" borderId="4" xfId="0" applyFont="1" applyBorder="1" applyAlignment="1">
      <alignment horizontal="center"/>
    </xf>
    <xf numFmtId="9" fontId="30" fillId="0" borderId="4" xfId="7" applyFont="1" applyBorder="1" applyAlignment="1">
      <alignment horizontal="center" vertical="center"/>
    </xf>
    <xf numFmtId="177" fontId="30" fillId="0" borderId="4" xfId="2" applyNumberFormat="1" applyFont="1" applyBorder="1" applyAlignment="1">
      <alignment horizontal="center" vertical="center"/>
    </xf>
    <xf numFmtId="9" fontId="30" fillId="0" borderId="4" xfId="0" applyNumberFormat="1" applyFont="1" applyBorder="1" applyAlignment="1">
      <alignment horizontal="center" vertical="center"/>
    </xf>
    <xf numFmtId="9" fontId="30" fillId="0" borderId="0" xfId="0" applyNumberFormat="1" applyFont="1" applyAlignment="1">
      <alignment horizontal="center" vertical="center"/>
    </xf>
    <xf numFmtId="177" fontId="30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30" fillId="0" borderId="4" xfId="7" applyFont="1" applyFill="1" applyBorder="1" applyAlignment="1">
      <alignment horizontal="center" vertical="center"/>
    </xf>
    <xf numFmtId="177" fontId="30" fillId="0" borderId="4" xfId="2" applyNumberFormat="1" applyFont="1" applyFill="1" applyBorder="1" applyAlignment="1">
      <alignment horizontal="center" vertical="center"/>
    </xf>
    <xf numFmtId="186" fontId="20" fillId="0" borderId="4" xfId="1" applyNumberFormat="1" applyFont="1" applyBorder="1" applyAlignment="1">
      <alignment horizontal="center" vertical="center"/>
    </xf>
    <xf numFmtId="0" fontId="20" fillId="0" borderId="4" xfId="1" applyFont="1" applyBorder="1" applyAlignment="1">
      <alignment horizontal="center" vertical="center" shrinkToFit="1"/>
    </xf>
    <xf numFmtId="14" fontId="20" fillId="0" borderId="4" xfId="1" applyNumberFormat="1" applyFont="1" applyBorder="1" applyAlignment="1">
      <alignment horizontal="center" vertical="center"/>
    </xf>
    <xf numFmtId="0" fontId="22" fillId="0" borderId="4" xfId="1" applyFont="1" applyBorder="1" applyAlignment="1">
      <alignment horizontal="center" vertical="center" shrinkToFit="1"/>
    </xf>
    <xf numFmtId="186" fontId="22" fillId="0" borderId="4" xfId="1" applyNumberFormat="1" applyFont="1" applyBorder="1" applyAlignment="1">
      <alignment horizontal="center" vertical="center"/>
    </xf>
    <xf numFmtId="0" fontId="23" fillId="0" borderId="4" xfId="1" applyFont="1" applyBorder="1" applyAlignment="1">
      <alignment horizontal="center" vertical="center" shrinkToFit="1"/>
    </xf>
    <xf numFmtId="0" fontId="20" fillId="0" borderId="4" xfId="1" quotePrefix="1" applyFont="1" applyBorder="1" applyAlignment="1">
      <alignment horizontal="center" vertical="center" shrinkToFit="1"/>
    </xf>
    <xf numFmtId="0" fontId="21" fillId="0" borderId="4" xfId="1" applyFont="1" applyBorder="1" applyAlignment="1">
      <alignment horizontal="center" vertical="center" shrinkToFit="1"/>
    </xf>
    <xf numFmtId="0" fontId="34" fillId="0" borderId="4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41" fontId="30" fillId="0" borderId="0" xfId="2" applyFont="1">
      <alignment vertical="center"/>
    </xf>
    <xf numFmtId="41" fontId="30" fillId="0" borderId="0" xfId="0" applyNumberFormat="1" applyFont="1">
      <alignment vertical="center"/>
    </xf>
    <xf numFmtId="187" fontId="30" fillId="0" borderId="0" xfId="0" applyNumberFormat="1" applyFont="1">
      <alignment vertical="center"/>
    </xf>
    <xf numFmtId="0" fontId="36" fillId="10" borderId="0" xfId="0" applyFont="1" applyFill="1">
      <alignment vertical="center"/>
    </xf>
    <xf numFmtId="187" fontId="36" fillId="10" borderId="0" xfId="0" applyNumberFormat="1" applyFont="1" applyFill="1">
      <alignment vertical="center"/>
    </xf>
    <xf numFmtId="179" fontId="4" fillId="0" borderId="4" xfId="3" applyNumberFormat="1" applyFont="1" applyBorder="1">
      <alignment vertical="center"/>
    </xf>
    <xf numFmtId="181" fontId="11" fillId="7" borderId="4" xfId="5" applyNumberFormat="1" applyFont="1" applyFill="1" applyBorder="1" applyAlignment="1">
      <alignment horizontal="center" vertical="center"/>
    </xf>
    <xf numFmtId="182" fontId="11" fillId="7" borderId="4" xfId="5" applyNumberFormat="1" applyFont="1" applyFill="1" applyBorder="1" applyAlignment="1">
      <alignment horizontal="center" vertical="center"/>
    </xf>
    <xf numFmtId="183" fontId="11" fillId="7" borderId="4" xfId="5" applyNumberFormat="1" applyFont="1" applyFill="1" applyBorder="1" applyAlignment="1">
      <alignment horizontal="center" vertical="center"/>
    </xf>
    <xf numFmtId="0" fontId="5" fillId="3" borderId="2" xfId="3" applyFont="1" applyFill="1" applyBorder="1" applyAlignment="1">
      <alignment horizontal="center" vertical="center"/>
    </xf>
    <xf numFmtId="0" fontId="5" fillId="4" borderId="2" xfId="3" applyFont="1" applyFill="1" applyBorder="1" applyAlignment="1">
      <alignment horizontal="center" vertical="center"/>
    </xf>
    <xf numFmtId="0" fontId="5" fillId="5" borderId="2" xfId="3" applyFont="1" applyFill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2" borderId="4" xfId="0" applyFont="1" applyFill="1" applyBorder="1" applyAlignment="1">
      <alignment horizontal="center" vertical="center"/>
    </xf>
    <xf numFmtId="0" fontId="37" fillId="0" borderId="0" xfId="6" applyNumberFormat="1" applyFont="1" applyAlignment="1">
      <alignment horizontal="center" vertical="center"/>
    </xf>
    <xf numFmtId="0" fontId="37" fillId="3" borderId="4" xfId="0" applyFont="1" applyFill="1" applyBorder="1" applyAlignment="1">
      <alignment horizontal="center" vertical="center"/>
    </xf>
    <xf numFmtId="0" fontId="4" fillId="12" borderId="4" xfId="3" applyFont="1" applyFill="1" applyBorder="1" applyAlignment="1">
      <alignment horizontal="center" vertical="center"/>
    </xf>
    <xf numFmtId="0" fontId="4" fillId="13" borderId="4" xfId="3" applyFont="1" applyFill="1" applyBorder="1" applyAlignment="1">
      <alignment horizontal="center" vertical="center"/>
    </xf>
    <xf numFmtId="0" fontId="40" fillId="10" borderId="4" xfId="3" applyFont="1" applyFill="1" applyBorder="1" applyAlignment="1">
      <alignment horizontal="center" vertical="center"/>
    </xf>
    <xf numFmtId="181" fontId="5" fillId="0" borderId="4" xfId="3" applyNumberFormat="1" applyFont="1" applyBorder="1" applyAlignment="1">
      <alignment horizontal="center" vertical="center"/>
    </xf>
    <xf numFmtId="181" fontId="5" fillId="0" borderId="4" xfId="5" applyNumberFormat="1" applyFont="1" applyFill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4" xfId="6" applyNumberFormat="1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 wrapText="1"/>
    </xf>
    <xf numFmtId="0" fontId="41" fillId="0" borderId="0" xfId="3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41" fontId="20" fillId="2" borderId="4" xfId="2" applyFont="1" applyFill="1" applyBorder="1" applyAlignment="1">
      <alignment horizontal="center" vertical="center"/>
    </xf>
    <xf numFmtId="0" fontId="4" fillId="0" borderId="2" xfId="3" applyFont="1" applyBorder="1" applyAlignment="1">
      <alignment horizontal="center" vertical="center"/>
    </xf>
    <xf numFmtId="9" fontId="4" fillId="0" borderId="1" xfId="7" applyFont="1" applyBorder="1" applyAlignment="1">
      <alignment horizontal="center" vertical="center"/>
    </xf>
    <xf numFmtId="189" fontId="46" fillId="0" borderId="4" xfId="2" applyNumberFormat="1" applyFont="1" applyFill="1" applyBorder="1" applyAlignment="1">
      <alignment horizontal="center" vertical="center"/>
    </xf>
    <xf numFmtId="41" fontId="46" fillId="0" borderId="4" xfId="2" applyFont="1" applyFill="1" applyBorder="1" applyAlignment="1">
      <alignment horizontal="center" vertical="center"/>
    </xf>
    <xf numFmtId="0" fontId="46" fillId="0" borderId="4" xfId="1" applyFont="1" applyBorder="1" applyAlignment="1">
      <alignment horizontal="center" vertical="center"/>
    </xf>
    <xf numFmtId="9" fontId="30" fillId="0" borderId="4" xfId="7" applyFont="1" applyFill="1" applyBorder="1" applyAlignment="1">
      <alignment vertical="center"/>
    </xf>
    <xf numFmtId="0" fontId="33" fillId="0" borderId="4" xfId="0" applyFont="1" applyBorder="1" applyAlignment="1">
      <alignment horizontal="center"/>
    </xf>
    <xf numFmtId="190" fontId="30" fillId="0" borderId="0" xfId="0" applyNumberFormat="1" applyFont="1">
      <alignment vertical="center"/>
    </xf>
    <xf numFmtId="43" fontId="30" fillId="0" borderId="0" xfId="0" applyNumberFormat="1" applyFont="1">
      <alignment vertical="center"/>
    </xf>
    <xf numFmtId="0" fontId="5" fillId="6" borderId="13" xfId="3" applyFont="1" applyFill="1" applyBorder="1" applyAlignment="1">
      <alignment horizontal="center" vertical="center"/>
    </xf>
    <xf numFmtId="184" fontId="11" fillId="7" borderId="13" xfId="5" applyNumberFormat="1" applyFont="1" applyFill="1" applyBorder="1" applyAlignment="1">
      <alignment horizontal="center" vertical="center"/>
    </xf>
    <xf numFmtId="0" fontId="5" fillId="0" borderId="5" xfId="3" applyFont="1" applyBorder="1">
      <alignment vertical="center"/>
    </xf>
    <xf numFmtId="0" fontId="5" fillId="0" borderId="5" xfId="3" applyFont="1" applyBorder="1" applyAlignment="1">
      <alignment vertical="center" wrapText="1"/>
    </xf>
    <xf numFmtId="0" fontId="30" fillId="0" borderId="4" xfId="0" applyFont="1" applyBorder="1" applyAlignment="1">
      <alignment horizontal="center" vertical="center" wrapText="1"/>
    </xf>
    <xf numFmtId="0" fontId="36" fillId="10" borderId="4" xfId="0" applyFont="1" applyFill="1" applyBorder="1" applyAlignment="1">
      <alignment horizontal="center" vertical="center"/>
    </xf>
    <xf numFmtId="41" fontId="36" fillId="10" borderId="4" xfId="2" applyFont="1" applyFill="1" applyBorder="1" applyAlignment="1">
      <alignment horizontal="center" vertical="center"/>
    </xf>
    <xf numFmtId="41" fontId="30" fillId="0" borderId="4" xfId="2" applyFont="1" applyBorder="1" applyAlignment="1">
      <alignment horizontal="center" vertical="center"/>
    </xf>
    <xf numFmtId="41" fontId="30" fillId="0" borderId="0" xfId="2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187" fontId="30" fillId="0" borderId="4" xfId="2" applyNumberFormat="1" applyFont="1" applyBorder="1" applyAlignment="1">
      <alignment horizontal="center" vertical="center"/>
    </xf>
    <xf numFmtId="0" fontId="27" fillId="0" borderId="2" xfId="1" applyFont="1" applyBorder="1" applyAlignment="1">
      <alignment horizontal="center" vertical="center"/>
    </xf>
    <xf numFmtId="0" fontId="37" fillId="3" borderId="4" xfId="0" applyFont="1" applyFill="1" applyBorder="1" applyAlignment="1">
      <alignment horizontal="center" vertical="center" wrapText="1"/>
    </xf>
    <xf numFmtId="0" fontId="37" fillId="4" borderId="4" xfId="0" applyFont="1" applyFill="1" applyBorder="1" applyAlignment="1">
      <alignment horizontal="center" vertical="center" wrapText="1"/>
    </xf>
    <xf numFmtId="0" fontId="37" fillId="5" borderId="4" xfId="0" applyFont="1" applyFill="1" applyBorder="1" applyAlignment="1">
      <alignment horizontal="center" vertical="center"/>
    </xf>
    <xf numFmtId="0" fontId="37" fillId="5" borderId="0" xfId="0" applyFont="1" applyFill="1" applyAlignment="1">
      <alignment horizontal="center" vertical="center"/>
    </xf>
    <xf numFmtId="0" fontId="54" fillId="5" borderId="4" xfId="12" quotePrefix="1" applyFont="1" applyFill="1" applyBorder="1" applyAlignment="1">
      <alignment horizontal="center" vertical="center"/>
    </xf>
    <xf numFmtId="0" fontId="51" fillId="5" borderId="4" xfId="12" quotePrefix="1" applyFill="1" applyBorder="1" applyAlignment="1">
      <alignment horizontal="center" vertical="center"/>
    </xf>
    <xf numFmtId="0" fontId="37" fillId="14" borderId="4" xfId="0" applyFont="1" applyFill="1" applyBorder="1" applyAlignment="1">
      <alignment horizontal="center" vertical="center"/>
    </xf>
    <xf numFmtId="0" fontId="37" fillId="14" borderId="0" xfId="0" applyFont="1" applyFill="1" applyAlignment="1">
      <alignment horizontal="center" vertical="center"/>
    </xf>
    <xf numFmtId="0" fontId="37" fillId="5" borderId="4" xfId="6" applyNumberFormat="1" applyFont="1" applyFill="1" applyBorder="1" applyAlignment="1">
      <alignment horizontal="center" vertical="center"/>
    </xf>
    <xf numFmtId="0" fontId="37" fillId="5" borderId="4" xfId="0" applyFont="1" applyFill="1" applyBorder="1" applyAlignment="1">
      <alignment horizontal="center" vertical="center" wrapText="1"/>
    </xf>
    <xf numFmtId="0" fontId="37" fillId="5" borderId="4" xfId="0" quotePrefix="1" applyFont="1" applyFill="1" applyBorder="1" applyAlignment="1">
      <alignment horizontal="center" vertical="center" wrapText="1"/>
    </xf>
    <xf numFmtId="0" fontId="55" fillId="0" borderId="4" xfId="0" applyFont="1" applyBorder="1" applyAlignment="1">
      <alignment horizontal="center"/>
    </xf>
    <xf numFmtId="0" fontId="32" fillId="0" borderId="4" xfId="0" applyFont="1" applyBorder="1" applyAlignment="1">
      <alignment horizontal="center" wrapText="1"/>
    </xf>
    <xf numFmtId="0" fontId="51" fillId="5" borderId="4" xfId="12" applyFill="1" applyBorder="1" applyAlignment="1">
      <alignment horizontal="center" vertical="center" wrapText="1"/>
    </xf>
    <xf numFmtId="0" fontId="56" fillId="5" borderId="4" xfId="0" applyFont="1" applyFill="1" applyBorder="1" applyAlignment="1">
      <alignment horizontal="center" vertical="center" wrapText="1"/>
    </xf>
    <xf numFmtId="0" fontId="57" fillId="5" borderId="4" xfId="1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32" fillId="5" borderId="4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0" fillId="0" borderId="4" xfId="2" applyNumberFormat="1" applyFont="1" applyBorder="1" applyAlignment="1">
      <alignment horizontal="center" vertical="center"/>
    </xf>
    <xf numFmtId="9" fontId="30" fillId="0" borderId="0" xfId="0" applyNumberFormat="1" applyFont="1">
      <alignment vertical="center"/>
    </xf>
    <xf numFmtId="0" fontId="30" fillId="3" borderId="4" xfId="0" applyFont="1" applyFill="1" applyBorder="1">
      <alignment vertical="center"/>
    </xf>
    <xf numFmtId="0" fontId="4" fillId="0" borderId="10" xfId="3" applyFont="1" applyBorder="1">
      <alignment vertical="center"/>
    </xf>
    <xf numFmtId="0" fontId="4" fillId="0" borderId="9" xfId="3" applyFont="1" applyBorder="1">
      <alignment vertical="center"/>
    </xf>
    <xf numFmtId="0" fontId="49" fillId="0" borderId="4" xfId="0" applyFont="1" applyBorder="1" applyAlignment="1">
      <alignment horizontal="center"/>
    </xf>
    <xf numFmtId="0" fontId="37" fillId="0" borderId="4" xfId="6" applyNumberFormat="1" applyFont="1" applyFill="1" applyBorder="1" applyAlignment="1">
      <alignment horizontal="center" vertical="center"/>
    </xf>
    <xf numFmtId="0" fontId="49" fillId="0" borderId="4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/>
    </xf>
    <xf numFmtId="0" fontId="37" fillId="0" borderId="4" xfId="0" quotePrefix="1" applyFont="1" applyBorder="1" applyAlignment="1">
      <alignment horizontal="center" vertical="center" wrapText="1"/>
    </xf>
    <xf numFmtId="0" fontId="37" fillId="0" borderId="4" xfId="6" applyNumberFormat="1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 wrapText="1"/>
    </xf>
    <xf numFmtId="0" fontId="37" fillId="0" borderId="4" xfId="0" quotePrefix="1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 wrapText="1"/>
    </xf>
    <xf numFmtId="0" fontId="37" fillId="0" borderId="13" xfId="6" applyNumberFormat="1" applyFont="1" applyBorder="1" applyAlignment="1">
      <alignment horizontal="center" vertical="center"/>
    </xf>
    <xf numFmtId="0" fontId="37" fillId="0" borderId="14" xfId="6" applyNumberFormat="1" applyFont="1" applyBorder="1" applyAlignment="1">
      <alignment horizontal="center" vertical="center"/>
    </xf>
    <xf numFmtId="0" fontId="45" fillId="0" borderId="13" xfId="0" applyFont="1" applyBorder="1" applyAlignment="1">
      <alignment horizontal="center" vertical="center" wrapText="1"/>
    </xf>
    <xf numFmtId="0" fontId="45" fillId="0" borderId="14" xfId="0" applyFont="1" applyBorder="1" applyAlignment="1">
      <alignment horizontal="center" vertical="center" wrapText="1"/>
    </xf>
    <xf numFmtId="0" fontId="50" fillId="0" borderId="13" xfId="0" applyFont="1" applyBorder="1" applyAlignment="1">
      <alignment horizontal="center" vertical="center" wrapText="1"/>
    </xf>
    <xf numFmtId="0" fontId="50" fillId="0" borderId="14" xfId="0" applyFont="1" applyBorder="1" applyAlignment="1">
      <alignment horizontal="center" vertical="center" wrapText="1"/>
    </xf>
    <xf numFmtId="0" fontId="37" fillId="0" borderId="13" xfId="0" quotePrefix="1" applyFont="1" applyBorder="1" applyAlignment="1">
      <alignment horizontal="center" vertical="center" wrapText="1"/>
    </xf>
    <xf numFmtId="0" fontId="37" fillId="0" borderId="14" xfId="0" quotePrefix="1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7" fillId="14" borderId="4" xfId="6" applyNumberFormat="1" applyFont="1" applyFill="1" applyBorder="1" applyAlignment="1">
      <alignment horizontal="center" vertical="center"/>
    </xf>
    <xf numFmtId="0" fontId="32" fillId="14" borderId="4" xfId="0" applyFont="1" applyFill="1" applyBorder="1" applyAlignment="1">
      <alignment horizontal="center" vertical="center" wrapText="1"/>
    </xf>
    <xf numFmtId="0" fontId="37" fillId="14" borderId="4" xfId="0" applyFont="1" applyFill="1" applyBorder="1" applyAlignment="1">
      <alignment horizontal="center" vertical="center" wrapText="1"/>
    </xf>
    <xf numFmtId="0" fontId="37" fillId="14" borderId="4" xfId="0" applyFont="1" applyFill="1" applyBorder="1" applyAlignment="1">
      <alignment horizontal="center" vertical="center"/>
    </xf>
    <xf numFmtId="0" fontId="37" fillId="14" borderId="4" xfId="0" quotePrefix="1" applyFont="1" applyFill="1" applyBorder="1" applyAlignment="1">
      <alignment horizontal="center" vertical="center" wrapText="1"/>
    </xf>
    <xf numFmtId="0" fontId="32" fillId="0" borderId="4" xfId="0" quotePrefix="1" applyFont="1" applyBorder="1" applyAlignment="1">
      <alignment horizontal="center" vertical="center" wrapText="1"/>
    </xf>
    <xf numFmtId="0" fontId="37" fillId="0" borderId="16" xfId="6" applyNumberFormat="1" applyFont="1" applyBorder="1" applyAlignment="1">
      <alignment horizontal="center" vertical="center"/>
    </xf>
    <xf numFmtId="0" fontId="37" fillId="0" borderId="16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0" fontId="37" fillId="0" borderId="16" xfId="0" quotePrefix="1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/>
    </xf>
    <xf numFmtId="0" fontId="37" fillId="0" borderId="13" xfId="0" quotePrefix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20" fillId="2" borderId="2" xfId="1" applyFont="1" applyFill="1" applyBorder="1" applyAlignment="1">
      <alignment horizontal="center" vertical="center"/>
    </xf>
    <xf numFmtId="0" fontId="20" fillId="2" borderId="5" xfId="1" applyFont="1" applyFill="1" applyBorder="1" applyAlignment="1">
      <alignment horizontal="center" vertical="center"/>
    </xf>
    <xf numFmtId="0" fontId="20" fillId="2" borderId="3" xfId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/>
    </xf>
    <xf numFmtId="0" fontId="20" fillId="2" borderId="2" xfId="1" applyFont="1" applyFill="1" applyBorder="1" applyAlignment="1">
      <alignment horizontal="center" vertical="center" shrinkToFit="1"/>
    </xf>
    <xf numFmtId="0" fontId="20" fillId="2" borderId="3" xfId="1" applyFont="1" applyFill="1" applyBorder="1" applyAlignment="1">
      <alignment horizontal="center" vertical="center" shrinkToFit="1"/>
    </xf>
    <xf numFmtId="49" fontId="20" fillId="2" borderId="2" xfId="1" quotePrefix="1" applyNumberFormat="1" applyFont="1" applyFill="1" applyBorder="1" applyAlignment="1">
      <alignment horizontal="center" vertical="center"/>
    </xf>
    <xf numFmtId="49" fontId="20" fillId="2" borderId="3" xfId="1" applyNumberFormat="1" applyFont="1" applyFill="1" applyBorder="1" applyAlignment="1">
      <alignment horizontal="center" vertical="center"/>
    </xf>
    <xf numFmtId="14" fontId="21" fillId="2" borderId="2" xfId="1" applyNumberFormat="1" applyFont="1" applyFill="1" applyBorder="1" applyAlignment="1">
      <alignment horizontal="center" vertical="center" shrinkToFit="1"/>
    </xf>
    <xf numFmtId="14" fontId="21" fillId="2" borderId="3" xfId="1" applyNumberFormat="1" applyFont="1" applyFill="1" applyBorder="1" applyAlignment="1">
      <alignment horizontal="center" vertical="center" shrinkToFit="1"/>
    </xf>
    <xf numFmtId="14" fontId="21" fillId="2" borderId="5" xfId="1" applyNumberFormat="1" applyFont="1" applyFill="1" applyBorder="1" applyAlignment="1">
      <alignment horizontal="center" vertical="center" shrinkToFi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13" fillId="0" borderId="4" xfId="3" applyFont="1" applyBorder="1" applyAlignment="1">
      <alignment horizontal="center" vertical="center"/>
    </xf>
    <xf numFmtId="0" fontId="12" fillId="0" borderId="7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 wrapText="1"/>
    </xf>
    <xf numFmtId="0" fontId="5" fillId="0" borderId="10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center" wrapText="1"/>
    </xf>
    <xf numFmtId="0" fontId="4" fillId="0" borderId="6" xfId="3" applyFont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0" fontId="4" fillId="0" borderId="8" xfId="3" applyFont="1" applyBorder="1" applyAlignment="1">
      <alignment horizontal="center" vertical="center"/>
    </xf>
    <xf numFmtId="0" fontId="4" fillId="0" borderId="9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10" xfId="3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2" xfId="3" applyFont="1" applyBorder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10" xfId="3" applyFont="1" applyBorder="1" applyAlignment="1">
      <alignment horizontal="left" vertical="center"/>
    </xf>
    <xf numFmtId="0" fontId="4" fillId="0" borderId="4" xfId="3" applyFont="1" applyBorder="1" applyAlignment="1">
      <alignment horizontal="center" vertical="center"/>
    </xf>
    <xf numFmtId="0" fontId="47" fillId="0" borderId="2" xfId="3" applyFont="1" applyBorder="1" applyAlignment="1">
      <alignment horizontal="center" vertical="center"/>
    </xf>
    <xf numFmtId="0" fontId="47" fillId="0" borderId="5" xfId="3" applyFont="1" applyBorder="1" applyAlignment="1">
      <alignment horizontal="center" vertical="center"/>
    </xf>
    <xf numFmtId="0" fontId="47" fillId="0" borderId="3" xfId="3" applyFont="1" applyBorder="1" applyAlignment="1">
      <alignment horizontal="center" vertical="center"/>
    </xf>
    <xf numFmtId="0" fontId="44" fillId="11" borderId="2" xfId="3" quotePrefix="1" applyFont="1" applyFill="1" applyBorder="1" applyAlignment="1">
      <alignment horizontal="center" vertical="center"/>
    </xf>
    <xf numFmtId="0" fontId="44" fillId="11" borderId="5" xfId="3" quotePrefix="1" applyFont="1" applyFill="1" applyBorder="1" applyAlignment="1">
      <alignment horizontal="center" vertical="center"/>
    </xf>
    <xf numFmtId="0" fontId="44" fillId="11" borderId="3" xfId="3" quotePrefix="1" applyFont="1" applyFill="1" applyBorder="1" applyAlignment="1">
      <alignment horizontal="center" vertical="center"/>
    </xf>
    <xf numFmtId="0" fontId="4" fillId="0" borderId="4" xfId="3" applyFont="1" applyBorder="1" applyAlignment="1">
      <alignment horizontal="center" vertical="center" wrapText="1"/>
    </xf>
    <xf numFmtId="0" fontId="41" fillId="0" borderId="4" xfId="3" applyFont="1" applyBorder="1" applyAlignment="1">
      <alignment horizontal="center" vertical="center" wrapText="1"/>
    </xf>
    <xf numFmtId="0" fontId="41" fillId="0" borderId="13" xfId="3" applyFont="1" applyBorder="1" applyAlignment="1">
      <alignment horizontal="center" vertical="center" wrapText="1"/>
    </xf>
    <xf numFmtId="0" fontId="4" fillId="0" borderId="2" xfId="3" applyFont="1" applyBorder="1" applyAlignment="1">
      <alignment horizontal="center" vertical="center"/>
    </xf>
    <xf numFmtId="0" fontId="5" fillId="3" borderId="3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/>
    </xf>
    <xf numFmtId="0" fontId="5" fillId="3" borderId="8" xfId="3" applyFont="1" applyFill="1" applyBorder="1" applyAlignment="1">
      <alignment horizontal="center" vertical="center"/>
    </xf>
    <xf numFmtId="0" fontId="41" fillId="0" borderId="4" xfId="3" applyFont="1" applyBorder="1" applyAlignment="1">
      <alignment horizontal="center" vertical="center"/>
    </xf>
    <xf numFmtId="0" fontId="41" fillId="0" borderId="13" xfId="3" applyFont="1" applyBorder="1" applyAlignment="1">
      <alignment horizontal="center" vertical="center"/>
    </xf>
    <xf numFmtId="0" fontId="42" fillId="11" borderId="4" xfId="3" applyFont="1" applyFill="1" applyBorder="1" applyAlignment="1">
      <alignment horizontal="center" vertical="center" wrapText="1"/>
    </xf>
    <xf numFmtId="14" fontId="4" fillId="11" borderId="4" xfId="3" applyNumberFormat="1" applyFont="1" applyFill="1" applyBorder="1" applyAlignment="1">
      <alignment horizontal="center" vertical="center"/>
    </xf>
    <xf numFmtId="0" fontId="4" fillId="11" borderId="4" xfId="3" applyFont="1" applyFill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0" fontId="43" fillId="11" borderId="8" xfId="3" quotePrefix="1" applyFont="1" applyFill="1" applyBorder="1" applyAlignment="1">
      <alignment horizontal="center" vertical="center"/>
    </xf>
    <xf numFmtId="0" fontId="43" fillId="11" borderId="12" xfId="3" quotePrefix="1" applyFont="1" applyFill="1" applyBorder="1" applyAlignment="1">
      <alignment horizontal="center" vertical="center"/>
    </xf>
    <xf numFmtId="0" fontId="60" fillId="11" borderId="4" xfId="3" quotePrefix="1" applyFont="1" applyFill="1" applyBorder="1" applyAlignment="1">
      <alignment horizontal="center" vertical="center" wrapText="1"/>
    </xf>
    <xf numFmtId="0" fontId="60" fillId="11" borderId="15" xfId="3" quotePrefix="1" applyFont="1" applyFill="1" applyBorder="1" applyAlignment="1">
      <alignment horizontal="center" vertical="center" wrapText="1"/>
    </xf>
    <xf numFmtId="0" fontId="39" fillId="0" borderId="1" xfId="3" applyFont="1" applyBorder="1" applyAlignment="1">
      <alignment horizontal="center" vertical="center"/>
    </xf>
  </cellXfs>
  <cellStyles count="13">
    <cellStyle name="Comma [0] 2" xfId="8" xr:uid="{00000000-0005-0000-0000-000000000000}"/>
    <cellStyle name="Comma 2" xfId="11" xr:uid="{00000000-0005-0000-0000-000001000000}"/>
    <cellStyle name="Normal 2" xfId="3" xr:uid="{00000000-0005-0000-0000-000002000000}"/>
    <cellStyle name="백분율" xfId="7" builtinId="5"/>
    <cellStyle name="쉼표" xfId="6" builtinId="3"/>
    <cellStyle name="쉼표 [0]" xfId="2" builtinId="6"/>
    <cellStyle name="쉼표 2" xfId="4" xr:uid="{00000000-0005-0000-0000-000006000000}"/>
    <cellStyle name="쉼표 2 2" xfId="9" xr:uid="{00000000-0005-0000-0000-000007000000}"/>
    <cellStyle name="통화 [0] 2" xfId="5" xr:uid="{00000000-0005-0000-0000-000008000000}"/>
    <cellStyle name="통화 [0] 2 2" xfId="10" xr:uid="{00000000-0005-0000-0000-000009000000}"/>
    <cellStyle name="표준" xfId="0" builtinId="0"/>
    <cellStyle name="표준 2" xfId="1" xr:uid="{00000000-0005-0000-0000-00000B000000}"/>
    <cellStyle name="하이퍼링크" xfId="12" builtinId="8"/>
  </cellStyles>
  <dxfs count="9"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5.jp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emf"/><Relationship Id="rId4" Type="http://schemas.openxmlformats.org/officeDocument/2006/relationships/image" Target="../media/image7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5.jp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11.emf"/><Relationship Id="rId4" Type="http://schemas.openxmlformats.org/officeDocument/2006/relationships/image" Target="../media/image7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6</xdr:col>
          <xdr:colOff>0</xdr:colOff>
          <xdr:row>56</xdr:row>
          <xdr:rowOff>0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BED6C26B-B0F6-26E2-3900-B10CFC2A6F9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3:$F$33" spid="_x0000_s10397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8632371"/>
              <a:ext cx="4855029" cy="551905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66675</xdr:rowOff>
    </xdr:from>
    <xdr:to>
      <xdr:col>2</xdr:col>
      <xdr:colOff>131118</xdr:colOff>
      <xdr:row>0</xdr:row>
      <xdr:rowOff>609600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66675"/>
          <a:ext cx="845493" cy="542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965200</xdr:colOff>
      <xdr:row>23</xdr:row>
      <xdr:rowOff>635000</xdr:rowOff>
    </xdr:from>
    <xdr:to>
      <xdr:col>13</xdr:col>
      <xdr:colOff>3759200</xdr:colOff>
      <xdr:row>25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30124400" y="15163800"/>
          <a:ext cx="5791200" cy="38100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24</xdr:row>
      <xdr:rowOff>50800</xdr:rowOff>
    </xdr:from>
    <xdr:to>
      <xdr:col>4</xdr:col>
      <xdr:colOff>76200</xdr:colOff>
      <xdr:row>25</xdr:row>
      <xdr:rowOff>0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GrpSpPr/>
      </xdr:nvGrpSpPr>
      <xdr:grpSpPr>
        <a:xfrm>
          <a:off x="50800" y="15662275"/>
          <a:ext cx="7902575" cy="3721100"/>
          <a:chOff x="50800" y="15240000"/>
          <a:chExt cx="7899400" cy="3733800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24</xdr:row>
      <xdr:rowOff>25400</xdr:rowOff>
    </xdr:from>
    <xdr:to>
      <xdr:col>8</xdr:col>
      <xdr:colOff>711200</xdr:colOff>
      <xdr:row>24</xdr:row>
      <xdr:rowOff>3744769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GrpSpPr/>
      </xdr:nvGrpSpPr>
      <xdr:grpSpPr>
        <a:xfrm>
          <a:off x="9934575" y="15636875"/>
          <a:ext cx="7969250" cy="3719369"/>
          <a:chOff x="9118600" y="15214600"/>
          <a:chExt cx="7975600" cy="3719369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24</xdr:row>
      <xdr:rowOff>25399</xdr:rowOff>
    </xdr:from>
    <xdr:to>
      <xdr:col>11</xdr:col>
      <xdr:colOff>2489200</xdr:colOff>
      <xdr:row>24</xdr:row>
      <xdr:rowOff>3773377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GrpSpPr/>
      </xdr:nvGrpSpPr>
      <xdr:grpSpPr>
        <a:xfrm>
          <a:off x="19850100" y="15636874"/>
          <a:ext cx="8042275" cy="3747978"/>
          <a:chOff x="19761200" y="15214599"/>
          <a:chExt cx="8026400" cy="3747978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8" name="그림 17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35</xdr:row>
          <xdr:rowOff>0</xdr:rowOff>
        </xdr:from>
        <xdr:to>
          <xdr:col>14</xdr:col>
          <xdr:colOff>40640</xdr:colOff>
          <xdr:row>129</xdr:row>
          <xdr:rowOff>172720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DB483356-203B-6E5B-0F7E-46CA83389AC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34" spid="_x0000_s103110"/>
                </a:ext>
              </a:extLst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 bwMode="auto">
            <a:xfrm>
              <a:off x="0" y="23876000"/>
              <a:ext cx="35981640" cy="235915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3</xdr:col>
      <xdr:colOff>254000</xdr:colOff>
      <xdr:row>29</xdr:row>
      <xdr:rowOff>25400</xdr:rowOff>
    </xdr:from>
    <xdr:to>
      <xdr:col>4</xdr:col>
      <xdr:colOff>1371600</xdr:colOff>
      <xdr:row>34</xdr:row>
      <xdr:rowOff>3541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8A044A8-4A07-4FAB-B411-71A3612C8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4800" y="20980400"/>
          <a:ext cx="2590800" cy="25181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8B7D32AE-91E2-4939-A8D8-5888FC586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494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939800</xdr:colOff>
      <xdr:row>23</xdr:row>
      <xdr:rowOff>635000</xdr:rowOff>
    </xdr:from>
    <xdr:to>
      <xdr:col>13</xdr:col>
      <xdr:colOff>3733800</xdr:colOff>
      <xdr:row>25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6B9EF51-4A17-465D-9AD7-E4B17546C91C}"/>
            </a:ext>
          </a:extLst>
        </xdr:cNvPr>
        <xdr:cNvSpPr txBox="1"/>
      </xdr:nvSpPr>
      <xdr:spPr>
        <a:xfrm>
          <a:off x="30099000" y="15163800"/>
          <a:ext cx="5791200" cy="38100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24</xdr:row>
      <xdr:rowOff>50800</xdr:rowOff>
    </xdr:from>
    <xdr:to>
      <xdr:col>4</xdr:col>
      <xdr:colOff>76200</xdr:colOff>
      <xdr:row>25</xdr:row>
      <xdr:rowOff>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C92AAD21-8E25-4F2F-9EA1-F6105DF06233}"/>
            </a:ext>
          </a:extLst>
        </xdr:cNvPr>
        <xdr:cNvGrpSpPr/>
      </xdr:nvGrpSpPr>
      <xdr:grpSpPr>
        <a:xfrm>
          <a:off x="50800" y="15662275"/>
          <a:ext cx="7902575" cy="3721100"/>
          <a:chOff x="50800" y="15240000"/>
          <a:chExt cx="7899400" cy="3733800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3B785CDD-9A2F-B35D-8C14-C2BD97D46ED6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7" name="그림 6">
            <a:extLst>
              <a:ext uri="{FF2B5EF4-FFF2-40B4-BE49-F238E27FC236}">
                <a16:creationId xmlns:a16="http://schemas.microsoft.com/office/drawing/2014/main" id="{C7CE695B-FEA8-1382-21E4-2B972DB269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24</xdr:row>
      <xdr:rowOff>25400</xdr:rowOff>
    </xdr:from>
    <xdr:to>
      <xdr:col>8</xdr:col>
      <xdr:colOff>711200</xdr:colOff>
      <xdr:row>24</xdr:row>
      <xdr:rowOff>3744769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57C4AAD6-9985-4607-BD87-EF8D0C77F127}"/>
            </a:ext>
          </a:extLst>
        </xdr:cNvPr>
        <xdr:cNvGrpSpPr/>
      </xdr:nvGrpSpPr>
      <xdr:grpSpPr>
        <a:xfrm>
          <a:off x="9934575" y="15636875"/>
          <a:ext cx="7969250" cy="3719369"/>
          <a:chOff x="9118600" y="15214600"/>
          <a:chExt cx="7975600" cy="3719369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CC193EF5-CC88-BF96-F107-10A9C577B5A8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0" name="그림 9">
            <a:extLst>
              <a:ext uri="{FF2B5EF4-FFF2-40B4-BE49-F238E27FC236}">
                <a16:creationId xmlns:a16="http://schemas.microsoft.com/office/drawing/2014/main" id="{E1BE78D6-8928-6C73-3739-CFD234A7E8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24</xdr:row>
      <xdr:rowOff>25399</xdr:rowOff>
    </xdr:from>
    <xdr:to>
      <xdr:col>11</xdr:col>
      <xdr:colOff>2489200</xdr:colOff>
      <xdr:row>25</xdr:row>
      <xdr:rowOff>1477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797CFDCA-1532-4958-ADF5-3EC3D90945BC}"/>
            </a:ext>
          </a:extLst>
        </xdr:cNvPr>
        <xdr:cNvGrpSpPr/>
      </xdr:nvGrpSpPr>
      <xdr:grpSpPr>
        <a:xfrm>
          <a:off x="19850100" y="15636874"/>
          <a:ext cx="8042275" cy="3747978"/>
          <a:chOff x="19761200" y="15214599"/>
          <a:chExt cx="8026400" cy="3747978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28095CA-9F02-C4B4-5E1F-DB0E55BEB5CC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03E98649-552B-D045-5E65-FE132B2A52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35</xdr:row>
          <xdr:rowOff>0</xdr:rowOff>
        </xdr:from>
        <xdr:to>
          <xdr:col>14</xdr:col>
          <xdr:colOff>35560</xdr:colOff>
          <xdr:row>129</xdr:row>
          <xdr:rowOff>172720</xdr:rowOff>
        </xdr:to>
        <xdr:pic>
          <xdr:nvPicPr>
            <xdr:cNvPr id="14" name="그림 13">
              <a:extLst>
                <a:ext uri="{FF2B5EF4-FFF2-40B4-BE49-F238E27FC236}">
                  <a16:creationId xmlns:a16="http://schemas.microsoft.com/office/drawing/2014/main" id="{A86BEE0E-35EC-4A7D-B19B-2C02D290342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34" spid="_x0000_s113846"/>
                </a:ext>
              </a:extLst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 bwMode="auto">
            <a:xfrm>
              <a:off x="0" y="23876000"/>
              <a:ext cx="35951160" cy="235915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3</xdr:col>
      <xdr:colOff>254000</xdr:colOff>
      <xdr:row>29</xdr:row>
      <xdr:rowOff>25400</xdr:rowOff>
    </xdr:from>
    <xdr:to>
      <xdr:col>4</xdr:col>
      <xdr:colOff>1371600</xdr:colOff>
      <xdr:row>34</xdr:row>
      <xdr:rowOff>3541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F7D4C52-5A9C-4434-B886-2A69BB95A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4800" y="20980400"/>
          <a:ext cx="2590800" cy="25181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nxWXPg64c9pxB5Sk9" TargetMode="External"/><Relationship Id="rId3" Type="http://schemas.openxmlformats.org/officeDocument/2006/relationships/hyperlink" Target="https://maps.app.goo.gl/7F84ZkgRyxuxcrzJ7" TargetMode="External"/><Relationship Id="rId7" Type="http://schemas.openxmlformats.org/officeDocument/2006/relationships/hyperlink" Target="https://maps.app.goo.gl/8KuibtiZ4aUuz8pK6" TargetMode="External"/><Relationship Id="rId2" Type="http://schemas.openxmlformats.org/officeDocument/2006/relationships/hyperlink" Target="https://maps.app.goo.gl/7F84ZkgRyxuxcrzJ7" TargetMode="External"/><Relationship Id="rId1" Type="http://schemas.openxmlformats.org/officeDocument/2006/relationships/hyperlink" Target="https://maps.app.goo.gl/7F84ZkgRyxuxcrzJ7" TargetMode="External"/><Relationship Id="rId6" Type="http://schemas.openxmlformats.org/officeDocument/2006/relationships/hyperlink" Target="https://maps.app.goo.gl/iueexzSnVYjP1jqh9" TargetMode="External"/><Relationship Id="rId5" Type="http://schemas.openxmlformats.org/officeDocument/2006/relationships/hyperlink" Target="https://maps.app.goo.gl/7F84ZkgRyxuxcrzJ7" TargetMode="External"/><Relationship Id="rId4" Type="http://schemas.openxmlformats.org/officeDocument/2006/relationships/hyperlink" Target="https://maps.app.goo.gl/7F84ZkgRyxuxcrzJ7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D70"/>
  <sheetViews>
    <sheetView tabSelected="1" topLeftCell="E4" zoomScale="80" zoomScaleNormal="80" workbookViewId="0">
      <selection activeCell="V22" sqref="V22"/>
    </sheetView>
  </sheetViews>
  <sheetFormatPr defaultColWidth="9" defaultRowHeight="17.25"/>
  <cols>
    <col min="1" max="1" width="4" style="63" customWidth="1"/>
    <col min="2" max="2" width="15.75" style="63" bestFit="1" customWidth="1"/>
    <col min="3" max="3" width="12.875" style="63" customWidth="1"/>
    <col min="4" max="4" width="12.625" style="63" customWidth="1"/>
    <col min="5" max="5" width="14.5" style="63" bestFit="1" customWidth="1"/>
    <col min="6" max="6" width="4" style="63" customWidth="1"/>
    <col min="7" max="7" width="6.125" style="63" customWidth="1"/>
    <col min="8" max="8" width="15" style="80" bestFit="1" customWidth="1"/>
    <col min="9" max="9" width="9.75" style="80" bestFit="1" customWidth="1"/>
    <col min="10" max="10" width="7.75" style="80" bestFit="1" customWidth="1"/>
    <col min="11" max="11" width="9.75" style="80" bestFit="1" customWidth="1"/>
    <col min="12" max="12" width="11.625" style="80" bestFit="1" customWidth="1"/>
    <col min="13" max="13" width="3.875" style="80" customWidth="1"/>
    <col min="14" max="14" width="15.625" style="80" customWidth="1"/>
    <col min="15" max="15" width="9.875" style="80" bestFit="1" customWidth="1"/>
    <col min="16" max="16" width="26.125" style="80" bestFit="1" customWidth="1"/>
    <col min="17" max="17" width="7.75" style="80" bestFit="1" customWidth="1"/>
    <col min="18" max="18" width="9.75" style="80" bestFit="1" customWidth="1"/>
    <col min="19" max="19" width="15.25" style="80" bestFit="1" customWidth="1"/>
    <col min="20" max="20" width="4.125" style="80" customWidth="1"/>
    <col min="21" max="21" width="34.25" style="80" bestFit="1" customWidth="1"/>
    <col min="22" max="22" width="22.5" style="80" bestFit="1" customWidth="1"/>
    <col min="23" max="23" width="7.75" style="80" bestFit="1" customWidth="1"/>
    <col min="24" max="24" width="9.75" style="80" bestFit="1" customWidth="1"/>
    <col min="25" max="25" width="38.5" style="80" bestFit="1" customWidth="1"/>
    <col min="26" max="26" width="4.25" style="80" customWidth="1"/>
    <col min="27" max="27" width="22" style="80" bestFit="1" customWidth="1"/>
    <col min="28" max="28" width="11.875" style="80" bestFit="1" customWidth="1"/>
    <col min="29" max="29" width="7.75" style="80" bestFit="1" customWidth="1"/>
    <col min="30" max="30" width="11.375" style="80" bestFit="1" customWidth="1"/>
    <col min="31" max="16384" width="9" style="63"/>
  </cols>
  <sheetData>
    <row r="1" spans="2:25">
      <c r="B1" s="216" t="s">
        <v>416</v>
      </c>
      <c r="C1" s="216"/>
      <c r="D1" s="216"/>
      <c r="E1" s="216"/>
      <c r="H1" s="218" t="s">
        <v>422</v>
      </c>
      <c r="I1" s="218"/>
      <c r="J1" s="218"/>
      <c r="K1" s="218"/>
      <c r="L1" s="218"/>
    </row>
    <row r="2" spans="2:25">
      <c r="B2" s="64" t="s">
        <v>412</v>
      </c>
      <c r="C2" s="64" t="s">
        <v>413</v>
      </c>
      <c r="D2" s="64" t="s">
        <v>414</v>
      </c>
      <c r="E2" s="64" t="s">
        <v>415</v>
      </c>
    </row>
    <row r="3" spans="2:25">
      <c r="B3" s="65" t="s">
        <v>0</v>
      </c>
      <c r="C3" s="66">
        <v>23000</v>
      </c>
      <c r="D3" s="67">
        <v>1000</v>
      </c>
      <c r="E3" s="66">
        <f>C3+D3</f>
        <v>24000</v>
      </c>
      <c r="H3" s="214" t="s">
        <v>822</v>
      </c>
      <c r="I3" s="214"/>
      <c r="J3" s="214"/>
      <c r="K3" s="214"/>
      <c r="L3" s="63"/>
      <c r="N3" s="214" t="s">
        <v>526</v>
      </c>
      <c r="O3" s="214"/>
      <c r="P3" s="214"/>
      <c r="Q3" s="214"/>
      <c r="U3" s="214" t="s">
        <v>1353</v>
      </c>
      <c r="V3" s="214"/>
      <c r="W3" s="214"/>
      <c r="X3" s="214"/>
    </row>
    <row r="4" spans="2:25">
      <c r="B4" s="68" t="s">
        <v>2</v>
      </c>
      <c r="C4" s="69">
        <v>34</v>
      </c>
      <c r="D4" s="69">
        <v>1</v>
      </c>
      <c r="E4" s="69">
        <f>C4+D4</f>
        <v>35</v>
      </c>
      <c r="H4" s="212" t="s">
        <v>423</v>
      </c>
      <c r="I4" s="213"/>
      <c r="J4" s="212" t="s">
        <v>424</v>
      </c>
      <c r="K4" s="213"/>
      <c r="N4" s="212" t="s">
        <v>423</v>
      </c>
      <c r="O4" s="213"/>
      <c r="P4" s="212" t="s">
        <v>424</v>
      </c>
      <c r="Q4" s="213"/>
      <c r="U4" s="212" t="s">
        <v>423</v>
      </c>
      <c r="V4" s="213"/>
      <c r="W4" s="212" t="s">
        <v>424</v>
      </c>
      <c r="X4" s="213"/>
    </row>
    <row r="5" spans="2:25">
      <c r="B5" s="70" t="s">
        <v>1</v>
      </c>
      <c r="C5" s="71">
        <v>1545</v>
      </c>
      <c r="D5" s="71">
        <v>30</v>
      </c>
      <c r="E5" s="71">
        <f>C5+D5</f>
        <v>1575</v>
      </c>
      <c r="H5" s="78" t="s">
        <v>425</v>
      </c>
      <c r="I5" s="78" t="s">
        <v>426</v>
      </c>
      <c r="J5" s="78" t="s">
        <v>425</v>
      </c>
      <c r="K5" s="78" t="s">
        <v>426</v>
      </c>
      <c r="N5" s="78" t="s">
        <v>425</v>
      </c>
      <c r="O5" s="78" t="s">
        <v>426</v>
      </c>
      <c r="P5" s="78" t="s">
        <v>425</v>
      </c>
      <c r="Q5" s="78" t="s">
        <v>426</v>
      </c>
      <c r="U5" s="78" t="s">
        <v>425</v>
      </c>
      <c r="V5" s="78" t="s">
        <v>426</v>
      </c>
      <c r="W5" s="78" t="s">
        <v>425</v>
      </c>
      <c r="X5" s="78" t="s">
        <v>426</v>
      </c>
    </row>
    <row r="6" spans="2:25">
      <c r="H6" s="79">
        <v>0.2</v>
      </c>
      <c r="I6" s="79">
        <v>0.3</v>
      </c>
      <c r="J6" s="79">
        <v>0.05</v>
      </c>
      <c r="K6" s="79">
        <v>0.1</v>
      </c>
      <c r="N6" s="79">
        <v>0.2</v>
      </c>
      <c r="O6" s="79">
        <v>0.3</v>
      </c>
      <c r="P6" s="79">
        <v>0.05</v>
      </c>
      <c r="Q6" s="79">
        <v>0.1</v>
      </c>
      <c r="U6" s="79" t="s">
        <v>430</v>
      </c>
      <c r="V6" s="79">
        <v>0.2</v>
      </c>
      <c r="W6" s="79">
        <v>0.05</v>
      </c>
      <c r="X6" s="79">
        <v>0.1</v>
      </c>
    </row>
    <row r="8" spans="2:25">
      <c r="B8" s="217" t="s">
        <v>814</v>
      </c>
      <c r="C8" s="217"/>
      <c r="D8" s="217"/>
      <c r="E8" s="217"/>
      <c r="H8" s="64" t="s">
        <v>427</v>
      </c>
      <c r="I8" s="64"/>
      <c r="J8" s="64" t="s">
        <v>468</v>
      </c>
      <c r="K8" s="64" t="s">
        <v>469</v>
      </c>
      <c r="L8" s="64" t="s">
        <v>529</v>
      </c>
      <c r="N8" s="64" t="s">
        <v>427</v>
      </c>
      <c r="O8" s="64"/>
      <c r="P8" s="64" t="s">
        <v>428</v>
      </c>
      <c r="Q8" s="64" t="s">
        <v>468</v>
      </c>
      <c r="R8" s="64" t="s">
        <v>469</v>
      </c>
      <c r="S8" s="64" t="s">
        <v>529</v>
      </c>
      <c r="U8" s="64" t="s">
        <v>427</v>
      </c>
      <c r="V8" s="64"/>
      <c r="W8" s="64" t="s">
        <v>468</v>
      </c>
      <c r="X8" s="64" t="s">
        <v>469</v>
      </c>
      <c r="Y8" s="64" t="s">
        <v>529</v>
      </c>
    </row>
    <row r="9" spans="2:25">
      <c r="B9" s="217" t="s">
        <v>1257</v>
      </c>
      <c r="C9" s="217"/>
      <c r="D9" s="217"/>
      <c r="E9" s="217"/>
      <c r="H9" s="64" t="s">
        <v>444</v>
      </c>
      <c r="I9" s="64"/>
      <c r="J9" s="83">
        <v>0.2</v>
      </c>
      <c r="K9" s="84"/>
      <c r="L9" s="84"/>
      <c r="N9" s="178" t="s">
        <v>1818</v>
      </c>
      <c r="O9" s="81" t="s">
        <v>513</v>
      </c>
      <c r="P9" s="81" t="s">
        <v>471</v>
      </c>
      <c r="Q9" s="90">
        <v>0.2</v>
      </c>
      <c r="R9" s="91"/>
      <c r="S9" s="91"/>
      <c r="U9" s="64" t="s">
        <v>434</v>
      </c>
      <c r="V9" s="64" t="s">
        <v>435</v>
      </c>
      <c r="W9" s="90">
        <v>0.1</v>
      </c>
      <c r="X9" s="91"/>
      <c r="Y9" s="91"/>
    </row>
    <row r="10" spans="2:25">
      <c r="H10" s="64" t="s">
        <v>1209</v>
      </c>
      <c r="I10" s="64"/>
      <c r="J10" s="83">
        <v>0.2</v>
      </c>
      <c r="K10" s="84"/>
      <c r="L10" s="84"/>
      <c r="N10" s="81" t="s">
        <v>497</v>
      </c>
      <c r="O10" s="81" t="s">
        <v>515</v>
      </c>
      <c r="P10" s="81" t="s">
        <v>474</v>
      </c>
      <c r="Q10" s="90">
        <v>0.2</v>
      </c>
      <c r="R10" s="91"/>
      <c r="S10" s="91"/>
      <c r="U10" s="64" t="s">
        <v>915</v>
      </c>
      <c r="V10" s="64"/>
      <c r="W10" s="90">
        <v>0.05</v>
      </c>
      <c r="X10" s="91"/>
      <c r="Y10" s="91" t="s">
        <v>916</v>
      </c>
    </row>
    <row r="11" spans="2:25">
      <c r="B11" s="63" t="s">
        <v>1260</v>
      </c>
      <c r="E11" s="139"/>
      <c r="H11" s="64" t="s">
        <v>463</v>
      </c>
      <c r="I11" s="64"/>
      <c r="J11" s="90">
        <v>0.2</v>
      </c>
      <c r="K11" s="91"/>
      <c r="L11" s="91"/>
      <c r="N11" s="81" t="s">
        <v>500</v>
      </c>
      <c r="O11" s="81" t="s">
        <v>517</v>
      </c>
      <c r="P11" s="81" t="s">
        <v>476</v>
      </c>
      <c r="Q11" s="90">
        <v>0.2</v>
      </c>
      <c r="R11" s="91"/>
      <c r="S11" s="91"/>
      <c r="U11" s="64" t="s">
        <v>920</v>
      </c>
      <c r="V11" s="64"/>
      <c r="W11" s="90">
        <v>0.1</v>
      </c>
      <c r="X11" s="91"/>
      <c r="Y11" s="91"/>
    </row>
    <row r="12" spans="2:25">
      <c r="B12" s="63" t="s">
        <v>1261</v>
      </c>
      <c r="C12" s="72"/>
      <c r="H12" s="64" t="s">
        <v>1084</v>
      </c>
      <c r="I12" s="64" t="s">
        <v>1085</v>
      </c>
      <c r="J12" s="90">
        <v>0.2</v>
      </c>
      <c r="K12" s="91"/>
      <c r="L12" s="91"/>
      <c r="N12" s="82" t="s">
        <v>1093</v>
      </c>
      <c r="O12" s="81" t="s">
        <v>513</v>
      </c>
      <c r="P12" s="81" t="s">
        <v>1817</v>
      </c>
      <c r="Q12" s="90">
        <v>0.2</v>
      </c>
      <c r="R12" s="91"/>
      <c r="S12" s="91"/>
      <c r="U12" s="64" t="s">
        <v>928</v>
      </c>
      <c r="V12" s="64" t="s">
        <v>929</v>
      </c>
      <c r="W12" s="90">
        <v>0.1</v>
      </c>
      <c r="X12" s="91"/>
      <c r="Y12" s="91"/>
    </row>
    <row r="13" spans="2:25">
      <c r="E13" s="138"/>
      <c r="H13" s="64" t="s">
        <v>456</v>
      </c>
      <c r="I13" s="64"/>
      <c r="J13" s="90">
        <v>0.2</v>
      </c>
      <c r="K13" s="91"/>
      <c r="L13" s="91"/>
      <c r="N13" s="82" t="s">
        <v>1094</v>
      </c>
      <c r="O13" s="81" t="s">
        <v>513</v>
      </c>
      <c r="P13" s="81" t="s">
        <v>478</v>
      </c>
      <c r="Q13" s="90">
        <v>0.2</v>
      </c>
      <c r="R13" s="91"/>
      <c r="S13" s="91"/>
      <c r="U13" s="64" t="s">
        <v>804</v>
      </c>
      <c r="V13" s="64"/>
      <c r="W13" s="90">
        <v>0.1</v>
      </c>
      <c r="X13" s="91"/>
      <c r="Y13" s="91"/>
    </row>
    <row r="14" spans="2:25">
      <c r="B14" s="63" t="s">
        <v>911</v>
      </c>
      <c r="H14" s="64" t="s">
        <v>947</v>
      </c>
      <c r="I14" s="64"/>
      <c r="J14" s="90">
        <v>0.2</v>
      </c>
      <c r="K14" s="84"/>
      <c r="L14" s="84"/>
      <c r="N14" s="82" t="s">
        <v>1156</v>
      </c>
      <c r="O14" s="82" t="s">
        <v>1157</v>
      </c>
      <c r="P14" s="81" t="s">
        <v>1158</v>
      </c>
      <c r="Q14" s="90">
        <v>0.2</v>
      </c>
      <c r="R14" s="91"/>
      <c r="S14" s="91"/>
      <c r="U14" s="64" t="s">
        <v>470</v>
      </c>
      <c r="V14" s="64"/>
      <c r="W14" s="90">
        <v>0.5</v>
      </c>
      <c r="X14" s="91"/>
      <c r="Y14" s="91"/>
    </row>
    <row r="15" spans="2:25">
      <c r="B15" s="63" t="s">
        <v>23</v>
      </c>
      <c r="C15" s="63">
        <f ca="1">SUM('LKS 01:LKS XX'!R1)</f>
        <v>0</v>
      </c>
      <c r="H15" s="64" t="s">
        <v>462</v>
      </c>
      <c r="I15" s="64"/>
      <c r="J15" s="90">
        <v>0.2</v>
      </c>
      <c r="K15" s="91"/>
      <c r="L15" s="91"/>
      <c r="N15" s="81" t="s">
        <v>501</v>
      </c>
      <c r="O15" s="81" t="s">
        <v>513</v>
      </c>
      <c r="P15" s="81" t="s">
        <v>477</v>
      </c>
      <c r="Q15" s="90">
        <v>0.2</v>
      </c>
      <c r="R15" s="91"/>
      <c r="S15" s="91"/>
      <c r="U15" s="64" t="s">
        <v>432</v>
      </c>
      <c r="V15" s="64" t="s">
        <v>433</v>
      </c>
      <c r="W15" s="90">
        <v>0.1</v>
      </c>
      <c r="X15" s="91"/>
      <c r="Y15" s="91"/>
    </row>
    <row r="16" spans="2:25">
      <c r="B16" s="63" t="s">
        <v>24</v>
      </c>
      <c r="C16" s="73">
        <f ca="1">SUM('LKS 01:LKS XX'!R2)</f>
        <v>0</v>
      </c>
      <c r="E16" s="74"/>
      <c r="F16" s="74"/>
      <c r="H16" s="64" t="s">
        <v>446</v>
      </c>
      <c r="I16" s="64"/>
      <c r="J16" s="90">
        <v>0.2</v>
      </c>
      <c r="K16" s="91"/>
      <c r="L16" s="91"/>
      <c r="N16" s="81" t="s">
        <v>503</v>
      </c>
      <c r="O16" s="81" t="s">
        <v>517</v>
      </c>
      <c r="P16" s="137" t="s">
        <v>483</v>
      </c>
      <c r="Q16" s="90">
        <v>0.2</v>
      </c>
      <c r="R16" s="91"/>
      <c r="S16" s="91"/>
      <c r="U16" s="64" t="s">
        <v>923</v>
      </c>
      <c r="V16" s="64" t="s">
        <v>924</v>
      </c>
      <c r="W16" s="90">
        <v>0.05</v>
      </c>
      <c r="X16" s="91"/>
      <c r="Y16" s="91"/>
    </row>
    <row r="17" spans="2:25">
      <c r="C17" s="74"/>
      <c r="H17" s="64" t="s">
        <v>452</v>
      </c>
      <c r="I17" s="64"/>
      <c r="J17" s="90">
        <v>0.2</v>
      </c>
      <c r="K17" s="91"/>
      <c r="L17" s="91"/>
      <c r="N17" s="163" t="s">
        <v>1333</v>
      </c>
      <c r="O17" s="81" t="s">
        <v>514</v>
      </c>
      <c r="P17" s="81" t="s">
        <v>473</v>
      </c>
      <c r="Q17" s="90">
        <v>0.2</v>
      </c>
      <c r="R17" s="91"/>
      <c r="S17" s="91"/>
      <c r="U17" s="64" t="s">
        <v>812</v>
      </c>
      <c r="V17" s="64"/>
      <c r="W17" s="90">
        <v>0.1</v>
      </c>
      <c r="X17" s="91"/>
      <c r="Y17" s="91"/>
    </row>
    <row r="18" spans="2:25">
      <c r="B18" s="63" t="s">
        <v>495</v>
      </c>
      <c r="C18" s="74">
        <f>K67+R46+X23+X54+X34+X70</f>
        <v>0</v>
      </c>
      <c r="H18" s="78" t="s">
        <v>939</v>
      </c>
      <c r="I18" s="64"/>
      <c r="J18" s="83">
        <v>0.2</v>
      </c>
      <c r="K18" s="84"/>
      <c r="L18" s="84"/>
      <c r="N18" s="81" t="s">
        <v>510</v>
      </c>
      <c r="O18" s="81" t="s">
        <v>523</v>
      </c>
      <c r="P18" s="81" t="s">
        <v>489</v>
      </c>
      <c r="Q18" s="90">
        <v>0.2</v>
      </c>
      <c r="R18" s="91"/>
      <c r="S18" s="91"/>
      <c r="U18" s="64" t="s">
        <v>813</v>
      </c>
      <c r="V18" s="64"/>
      <c r="W18" s="90">
        <v>0.1</v>
      </c>
      <c r="X18" s="91"/>
      <c r="Y18" s="91"/>
    </row>
    <row r="19" spans="2:25">
      <c r="H19" s="64" t="s">
        <v>466</v>
      </c>
      <c r="I19" s="64"/>
      <c r="J19" s="90">
        <v>0.2</v>
      </c>
      <c r="K19" s="91"/>
      <c r="L19" s="91"/>
      <c r="N19" s="82" t="s">
        <v>1159</v>
      </c>
      <c r="O19" s="81" t="s">
        <v>513</v>
      </c>
      <c r="P19" s="81" t="s">
        <v>479</v>
      </c>
      <c r="Q19" s="90">
        <v>0.2</v>
      </c>
      <c r="R19" s="91"/>
      <c r="S19" s="91"/>
      <c r="U19" s="64" t="s">
        <v>492</v>
      </c>
      <c r="V19" s="64"/>
      <c r="W19" s="90">
        <v>0.1</v>
      </c>
      <c r="X19" s="91"/>
      <c r="Y19" s="91"/>
    </row>
    <row r="20" spans="2:25">
      <c r="H20" s="64" t="s">
        <v>852</v>
      </c>
      <c r="I20" s="64"/>
      <c r="J20" s="90">
        <v>0.2</v>
      </c>
      <c r="K20" s="91"/>
      <c r="L20" s="91" t="s">
        <v>899</v>
      </c>
      <c r="N20" s="81" t="s">
        <v>1105</v>
      </c>
      <c r="O20" s="81" t="s">
        <v>513</v>
      </c>
      <c r="P20" s="81" t="s">
        <v>472</v>
      </c>
      <c r="Q20" s="90">
        <v>0.2</v>
      </c>
      <c r="R20" s="91"/>
      <c r="S20" s="91"/>
      <c r="U20" s="64" t="s">
        <v>1129</v>
      </c>
      <c r="V20" s="64" t="s">
        <v>1130</v>
      </c>
      <c r="W20" s="90">
        <v>0.1</v>
      </c>
      <c r="X20" s="91"/>
      <c r="Y20" s="91"/>
    </row>
    <row r="21" spans="2:25">
      <c r="B21" s="63" t="s">
        <v>809</v>
      </c>
      <c r="H21" s="64" t="s">
        <v>1273</v>
      </c>
      <c r="I21" s="64"/>
      <c r="J21" s="90">
        <v>0.2</v>
      </c>
      <c r="K21" s="91"/>
      <c r="L21" s="91"/>
      <c r="N21" s="81" t="s">
        <v>507</v>
      </c>
      <c r="O21" s="81" t="s">
        <v>513</v>
      </c>
      <c r="P21" s="81" t="s">
        <v>487</v>
      </c>
      <c r="Q21" s="90">
        <v>0.2</v>
      </c>
      <c r="R21" s="91"/>
      <c r="S21" s="91"/>
      <c r="U21" s="64" t="s">
        <v>1144</v>
      </c>
      <c r="V21" s="64"/>
      <c r="W21" s="90">
        <v>0.1</v>
      </c>
      <c r="X21" s="91"/>
      <c r="Y21" s="91" t="s">
        <v>1145</v>
      </c>
    </row>
    <row r="22" spans="2:25">
      <c r="B22" s="63" t="s">
        <v>917</v>
      </c>
      <c r="C22" s="80" t="s">
        <v>918</v>
      </c>
      <c r="D22" s="80" t="s">
        <v>919</v>
      </c>
      <c r="H22" s="64" t="s">
        <v>418</v>
      </c>
      <c r="I22" s="64"/>
      <c r="J22" s="90">
        <v>0.2</v>
      </c>
      <c r="K22" s="91"/>
      <c r="L22" s="91"/>
      <c r="N22" s="82" t="s">
        <v>1161</v>
      </c>
      <c r="O22" s="82" t="s">
        <v>1160</v>
      </c>
      <c r="P22" s="81" t="s">
        <v>485</v>
      </c>
      <c r="Q22" s="90">
        <v>0.2</v>
      </c>
      <c r="R22" s="91"/>
      <c r="S22" s="91"/>
      <c r="U22" s="64"/>
      <c r="V22" s="64"/>
      <c r="W22" s="90"/>
      <c r="X22" s="91"/>
      <c r="Y22" s="91"/>
    </row>
    <row r="23" spans="2:25">
      <c r="D23" s="103"/>
      <c r="H23" s="64" t="s">
        <v>465</v>
      </c>
      <c r="I23" s="64"/>
      <c r="J23" s="90">
        <v>0.2</v>
      </c>
      <c r="K23" s="91"/>
      <c r="L23" s="91"/>
      <c r="N23" s="81" t="s">
        <v>505</v>
      </c>
      <c r="O23" s="81" t="s">
        <v>520</v>
      </c>
      <c r="P23" s="81" t="s">
        <v>485</v>
      </c>
      <c r="Q23" s="90">
        <v>0.2</v>
      </c>
      <c r="R23" s="91"/>
      <c r="S23" s="91"/>
      <c r="U23" s="215" t="s">
        <v>494</v>
      </c>
      <c r="V23" s="215"/>
      <c r="W23" s="215"/>
      <c r="X23" s="91">
        <f>SUM(X9:X22)</f>
        <v>0</v>
      </c>
      <c r="Y23" s="91"/>
    </row>
    <row r="24" spans="2:25">
      <c r="D24" s="103"/>
      <c r="H24" s="64" t="s">
        <v>467</v>
      </c>
      <c r="I24" s="64" t="s">
        <v>1396</v>
      </c>
      <c r="J24" s="90">
        <v>0.2</v>
      </c>
      <c r="K24" s="91"/>
      <c r="L24" s="91"/>
      <c r="N24" s="81" t="s">
        <v>506</v>
      </c>
      <c r="O24" s="81" t="s">
        <v>521</v>
      </c>
      <c r="P24" s="81" t="s">
        <v>486</v>
      </c>
      <c r="Q24" s="90">
        <v>0.2</v>
      </c>
      <c r="R24" s="91"/>
      <c r="S24" s="91"/>
    </row>
    <row r="25" spans="2:25" ht="28.5">
      <c r="D25" s="103"/>
      <c r="H25" s="64" t="s">
        <v>443</v>
      </c>
      <c r="I25" s="64"/>
      <c r="J25" s="90">
        <v>0.2</v>
      </c>
      <c r="K25" s="91"/>
      <c r="L25" s="91"/>
      <c r="N25" s="164" t="s">
        <v>1334</v>
      </c>
      <c r="O25" s="81" t="s">
        <v>513</v>
      </c>
      <c r="P25" s="81" t="s">
        <v>480</v>
      </c>
      <c r="Q25" s="90">
        <v>0.2</v>
      </c>
      <c r="R25" s="91"/>
      <c r="S25" s="91"/>
    </row>
    <row r="26" spans="2:25">
      <c r="D26" s="103"/>
      <c r="H26" s="64" t="s">
        <v>1135</v>
      </c>
      <c r="I26" s="64" t="s">
        <v>431</v>
      </c>
      <c r="J26" s="90">
        <v>0.2</v>
      </c>
      <c r="K26" s="91"/>
      <c r="L26" s="91"/>
      <c r="N26" s="81" t="s">
        <v>502</v>
      </c>
      <c r="O26" s="81" t="s">
        <v>517</v>
      </c>
      <c r="P26" s="81" t="s">
        <v>481</v>
      </c>
      <c r="Q26" s="90">
        <v>0.2</v>
      </c>
      <c r="R26" s="91"/>
      <c r="S26" s="91"/>
      <c r="T26" s="86"/>
      <c r="U26" s="214" t="s">
        <v>805</v>
      </c>
      <c r="V26" s="214"/>
      <c r="W26" s="214"/>
      <c r="X26" s="214"/>
    </row>
    <row r="27" spans="2:25">
      <c r="D27" s="103"/>
      <c r="H27" s="64" t="s">
        <v>419</v>
      </c>
      <c r="I27" s="64"/>
      <c r="J27" s="90">
        <v>0.2</v>
      </c>
      <c r="K27" s="91"/>
      <c r="L27" s="91"/>
      <c r="N27" s="81" t="s">
        <v>504</v>
      </c>
      <c r="O27" s="81" t="s">
        <v>513</v>
      </c>
      <c r="P27" s="81" t="s">
        <v>484</v>
      </c>
      <c r="Q27" s="90">
        <v>0.2</v>
      </c>
      <c r="R27" s="91"/>
      <c r="S27" s="91"/>
      <c r="U27" s="64" t="s">
        <v>427</v>
      </c>
      <c r="V27" s="64"/>
      <c r="W27" s="64" t="s">
        <v>468</v>
      </c>
      <c r="X27" s="64" t="s">
        <v>469</v>
      </c>
      <c r="Y27" s="64" t="s">
        <v>529</v>
      </c>
    </row>
    <row r="28" spans="2:25">
      <c r="D28" s="103"/>
      <c r="H28" s="64" t="s">
        <v>440</v>
      </c>
      <c r="I28" s="64"/>
      <c r="J28" s="90">
        <v>0.2</v>
      </c>
      <c r="K28" s="91"/>
      <c r="L28" s="91"/>
      <c r="N28" s="81" t="s">
        <v>499</v>
      </c>
      <c r="O28" s="81" t="s">
        <v>513</v>
      </c>
      <c r="P28" s="81" t="s">
        <v>475</v>
      </c>
      <c r="Q28" s="90">
        <v>0.2</v>
      </c>
      <c r="R28" s="91"/>
      <c r="S28" s="91"/>
      <c r="U28" s="64" t="s">
        <v>806</v>
      </c>
      <c r="V28" s="64" t="s">
        <v>807</v>
      </c>
      <c r="W28" s="90">
        <v>0.1</v>
      </c>
      <c r="X28" s="91"/>
      <c r="Y28" s="91"/>
    </row>
    <row r="29" spans="2:25" ht="51.75">
      <c r="D29" s="104">
        <f>SUM(D23:D28)</f>
        <v>0</v>
      </c>
      <c r="E29" s="105">
        <f>D29/C3</f>
        <v>0</v>
      </c>
      <c r="H29" s="64" t="s">
        <v>451</v>
      </c>
      <c r="I29" s="64"/>
      <c r="J29" s="136">
        <v>0.2</v>
      </c>
      <c r="K29" s="91"/>
      <c r="L29" s="91"/>
      <c r="N29" s="144" t="s">
        <v>1326</v>
      </c>
      <c r="O29" s="64"/>
      <c r="P29" s="64" t="s">
        <v>438</v>
      </c>
      <c r="Q29" s="90">
        <v>0.2</v>
      </c>
      <c r="R29" s="91"/>
      <c r="S29" s="91"/>
      <c r="U29" s="64" t="s">
        <v>1186</v>
      </c>
      <c r="V29" s="64" t="s">
        <v>1187</v>
      </c>
      <c r="W29" s="90">
        <v>0.1</v>
      </c>
      <c r="X29" s="91"/>
      <c r="Y29" s="91"/>
    </row>
    <row r="30" spans="2:25">
      <c r="H30" s="64" t="s">
        <v>429</v>
      </c>
      <c r="I30" s="64"/>
      <c r="J30" s="90">
        <v>0.2</v>
      </c>
      <c r="K30" s="91"/>
      <c r="L30" s="91"/>
      <c r="N30" s="81" t="s">
        <v>498</v>
      </c>
      <c r="O30" s="81" t="s">
        <v>516</v>
      </c>
      <c r="P30" s="81" t="s">
        <v>474</v>
      </c>
      <c r="Q30" s="90">
        <v>0.2</v>
      </c>
      <c r="R30" s="91"/>
      <c r="S30" s="91"/>
      <c r="U30" s="64" t="s">
        <v>1291</v>
      </c>
      <c r="V30" s="64" t="s">
        <v>1292</v>
      </c>
      <c r="W30" s="90">
        <v>0.1</v>
      </c>
      <c r="X30" s="91"/>
      <c r="Y30" s="91"/>
    </row>
    <row r="31" spans="2:25">
      <c r="H31" s="64" t="s">
        <v>448</v>
      </c>
      <c r="I31" s="64" t="s">
        <v>1143</v>
      </c>
      <c r="J31" s="90">
        <v>0.2</v>
      </c>
      <c r="K31" s="91"/>
      <c r="L31" s="91"/>
      <c r="N31" s="81" t="s">
        <v>511</v>
      </c>
      <c r="O31" s="81" t="s">
        <v>524</v>
      </c>
      <c r="P31" s="82" t="s">
        <v>491</v>
      </c>
      <c r="Q31" s="90">
        <v>0.2</v>
      </c>
      <c r="R31" s="91"/>
      <c r="S31" s="91"/>
      <c r="U31" s="64" t="s">
        <v>1830</v>
      </c>
      <c r="V31" s="64" t="s">
        <v>1303</v>
      </c>
      <c r="W31" s="90">
        <v>0.1</v>
      </c>
      <c r="X31" s="91"/>
      <c r="Y31" s="91"/>
    </row>
    <row r="32" spans="2:25">
      <c r="B32" s="106" t="s">
        <v>810</v>
      </c>
      <c r="C32" s="107">
        <f ca="1">C16-E29</f>
        <v>0</v>
      </c>
      <c r="H32" s="64" t="s">
        <v>449</v>
      </c>
      <c r="I32" s="64"/>
      <c r="J32" s="90">
        <v>0.2</v>
      </c>
      <c r="K32" s="91"/>
      <c r="L32" s="91" t="s">
        <v>844</v>
      </c>
      <c r="N32" s="81" t="s">
        <v>512</v>
      </c>
      <c r="O32" s="81" t="s">
        <v>524</v>
      </c>
      <c r="P32" s="81" t="s">
        <v>490</v>
      </c>
      <c r="Q32" s="90">
        <v>0.2</v>
      </c>
      <c r="R32" s="91"/>
      <c r="S32" s="91"/>
      <c r="U32" s="64" t="s">
        <v>913</v>
      </c>
      <c r="V32" s="64" t="s">
        <v>914</v>
      </c>
      <c r="W32" s="90">
        <v>0.3</v>
      </c>
      <c r="X32" s="91"/>
      <c r="Y32" s="91" t="s">
        <v>426</v>
      </c>
    </row>
    <row r="33" spans="8:25">
      <c r="H33" s="64" t="s">
        <v>1137</v>
      </c>
      <c r="I33" s="64"/>
      <c r="J33" s="90">
        <v>0.2</v>
      </c>
      <c r="K33" s="91"/>
      <c r="L33" s="91"/>
      <c r="N33" s="81" t="s">
        <v>420</v>
      </c>
      <c r="O33" s="81" t="s">
        <v>518</v>
      </c>
      <c r="P33" s="81" t="s">
        <v>1352</v>
      </c>
      <c r="Q33" s="90">
        <v>0.2</v>
      </c>
      <c r="R33" s="91"/>
      <c r="S33" s="91"/>
      <c r="U33" s="64"/>
      <c r="V33" s="64"/>
      <c r="W33" s="90"/>
      <c r="X33" s="91"/>
      <c r="Y33" s="91"/>
    </row>
    <row r="34" spans="8:25">
      <c r="H34" s="64" t="s">
        <v>1386</v>
      </c>
      <c r="I34" s="64"/>
      <c r="J34" s="83">
        <v>0.2</v>
      </c>
      <c r="K34" s="84"/>
      <c r="L34" s="84"/>
      <c r="N34" s="81" t="s">
        <v>1123</v>
      </c>
      <c r="O34" s="81" t="s">
        <v>519</v>
      </c>
      <c r="P34" s="81" t="s">
        <v>482</v>
      </c>
      <c r="Q34" s="90">
        <v>0.2</v>
      </c>
      <c r="R34" s="91"/>
      <c r="S34" s="91"/>
      <c r="U34" s="215" t="s">
        <v>494</v>
      </c>
      <c r="V34" s="215"/>
      <c r="W34" s="215"/>
      <c r="X34" s="91">
        <f>SUM(X28:X33)</f>
        <v>0</v>
      </c>
      <c r="Y34" s="91"/>
    </row>
    <row r="35" spans="8:25">
      <c r="H35" s="64" t="s">
        <v>803</v>
      </c>
      <c r="I35" s="64"/>
      <c r="J35" s="83">
        <v>0.2</v>
      </c>
      <c r="K35" s="84"/>
      <c r="L35" s="84" t="s">
        <v>946</v>
      </c>
      <c r="N35" s="81" t="s">
        <v>509</v>
      </c>
      <c r="O35" s="81" t="s">
        <v>522</v>
      </c>
      <c r="P35" s="81" t="s">
        <v>496</v>
      </c>
      <c r="Q35" s="90">
        <v>0.2</v>
      </c>
      <c r="R35" s="91"/>
      <c r="S35" s="91"/>
    </row>
    <row r="36" spans="8:25">
      <c r="H36" s="64" t="s">
        <v>1266</v>
      </c>
      <c r="I36" s="64"/>
      <c r="J36" s="90">
        <v>0.2</v>
      </c>
      <c r="K36" s="91"/>
      <c r="L36" s="91" t="s">
        <v>530</v>
      </c>
      <c r="N36" s="81" t="s">
        <v>508</v>
      </c>
      <c r="O36" s="81" t="s">
        <v>517</v>
      </c>
      <c r="P36" s="81" t="s">
        <v>488</v>
      </c>
      <c r="Q36" s="90">
        <v>0.2</v>
      </c>
      <c r="R36" s="91"/>
      <c r="S36" s="91"/>
    </row>
    <row r="37" spans="8:25">
      <c r="H37" s="64" t="s">
        <v>1109</v>
      </c>
      <c r="I37" s="64"/>
      <c r="J37" s="90">
        <v>0.2</v>
      </c>
      <c r="K37" s="91"/>
      <c r="L37" s="91" t="s">
        <v>1108</v>
      </c>
      <c r="N37" s="82" t="s">
        <v>1096</v>
      </c>
      <c r="O37" s="82" t="s">
        <v>1097</v>
      </c>
      <c r="P37" s="81" t="s">
        <v>1095</v>
      </c>
      <c r="Q37" s="90">
        <v>0.2</v>
      </c>
      <c r="R37" s="91"/>
      <c r="S37" s="91"/>
      <c r="U37" s="214" t="s">
        <v>527</v>
      </c>
      <c r="V37" s="214"/>
      <c r="W37" s="214"/>
      <c r="X37" s="214"/>
      <c r="Y37" s="63"/>
    </row>
    <row r="38" spans="8:25">
      <c r="H38" s="64" t="s">
        <v>528</v>
      </c>
      <c r="I38" s="64"/>
      <c r="J38" s="90">
        <v>0.2</v>
      </c>
      <c r="K38" s="91"/>
      <c r="L38" s="91"/>
      <c r="N38" s="82" t="s">
        <v>1150</v>
      </c>
      <c r="O38" s="82" t="s">
        <v>1151</v>
      </c>
      <c r="P38" s="82" t="s">
        <v>1152</v>
      </c>
      <c r="Q38" s="90">
        <v>0.2</v>
      </c>
      <c r="R38" s="91"/>
      <c r="S38" s="91"/>
      <c r="U38" s="64" t="s">
        <v>427</v>
      </c>
      <c r="V38" s="64" t="s">
        <v>436</v>
      </c>
      <c r="W38" s="64" t="s">
        <v>468</v>
      </c>
      <c r="X38" s="64" t="s">
        <v>469</v>
      </c>
      <c r="Y38" s="64" t="s">
        <v>529</v>
      </c>
    </row>
    <row r="39" spans="8:25">
      <c r="H39" s="64" t="s">
        <v>938</v>
      </c>
      <c r="I39" s="64"/>
      <c r="J39" s="90">
        <v>0.2</v>
      </c>
      <c r="K39" s="91"/>
      <c r="L39" s="91" t="s">
        <v>1795</v>
      </c>
      <c r="N39" s="82" t="s">
        <v>1155</v>
      </c>
      <c r="O39" s="82" t="s">
        <v>1153</v>
      </c>
      <c r="P39" s="81" t="s">
        <v>1154</v>
      </c>
      <c r="Q39" s="90">
        <v>0.2</v>
      </c>
      <c r="R39" s="91"/>
      <c r="S39" s="91"/>
      <c r="U39" s="64" t="s">
        <v>391</v>
      </c>
      <c r="V39" s="64" t="s">
        <v>439</v>
      </c>
      <c r="W39" s="85">
        <v>0.1</v>
      </c>
      <c r="X39" s="91"/>
      <c r="Y39" s="78"/>
    </row>
    <row r="40" spans="8:25">
      <c r="H40" s="64" t="s">
        <v>1092</v>
      </c>
      <c r="I40" s="64"/>
      <c r="J40" s="90">
        <v>0.2</v>
      </c>
      <c r="K40" s="91"/>
      <c r="L40" s="91"/>
      <c r="N40" s="82" t="s">
        <v>1162</v>
      </c>
      <c r="O40" s="82" t="s">
        <v>1163</v>
      </c>
      <c r="P40" s="82" t="s">
        <v>1164</v>
      </c>
      <c r="Q40" s="90">
        <v>0.2</v>
      </c>
      <c r="R40" s="91"/>
      <c r="S40" s="91"/>
      <c r="U40" s="64" t="s">
        <v>811</v>
      </c>
      <c r="V40" s="64"/>
      <c r="W40" s="85">
        <v>0.1</v>
      </c>
      <c r="X40" s="91"/>
      <c r="Y40" s="78"/>
    </row>
    <row r="41" spans="8:25">
      <c r="H41" s="64" t="s">
        <v>908</v>
      </c>
      <c r="I41" s="64"/>
      <c r="J41" s="90">
        <v>0.2</v>
      </c>
      <c r="K41" s="91"/>
      <c r="L41" s="91"/>
      <c r="N41" s="82" t="s">
        <v>1165</v>
      </c>
      <c r="O41" s="82" t="s">
        <v>1166</v>
      </c>
      <c r="P41" s="82" t="s">
        <v>1167</v>
      </c>
      <c r="Q41" s="90">
        <v>0.2</v>
      </c>
      <c r="R41" s="91"/>
      <c r="S41" s="91"/>
      <c r="U41" s="64" t="s">
        <v>493</v>
      </c>
      <c r="V41" s="64" t="s">
        <v>437</v>
      </c>
      <c r="W41" s="85">
        <v>0.2</v>
      </c>
      <c r="X41" s="91"/>
      <c r="Y41" s="79"/>
    </row>
    <row r="42" spans="8:25">
      <c r="H42" s="64" t="s">
        <v>441</v>
      </c>
      <c r="I42" s="64"/>
      <c r="J42" s="90">
        <v>0.2</v>
      </c>
      <c r="K42" s="91"/>
      <c r="L42" s="91"/>
      <c r="N42" s="82" t="s">
        <v>1168</v>
      </c>
      <c r="O42" s="82" t="s">
        <v>1169</v>
      </c>
      <c r="P42" s="82" t="s">
        <v>1170</v>
      </c>
      <c r="Q42" s="90">
        <v>0.2</v>
      </c>
      <c r="R42" s="91"/>
      <c r="S42" s="91"/>
      <c r="U42" s="64" t="s">
        <v>1104</v>
      </c>
      <c r="V42" s="64"/>
      <c r="W42" s="85">
        <v>0.1</v>
      </c>
      <c r="X42" s="91"/>
      <c r="Y42" s="78" t="s">
        <v>850</v>
      </c>
    </row>
    <row r="43" spans="8:25">
      <c r="H43" s="64" t="s">
        <v>445</v>
      </c>
      <c r="I43" s="64"/>
      <c r="J43" s="90">
        <v>0.2</v>
      </c>
      <c r="K43" s="91"/>
      <c r="L43" s="91"/>
      <c r="N43" s="82" t="s">
        <v>1171</v>
      </c>
      <c r="O43" s="82" t="s">
        <v>1172</v>
      </c>
      <c r="P43" s="82" t="s">
        <v>1173</v>
      </c>
      <c r="Q43" s="90">
        <v>0.2</v>
      </c>
      <c r="R43" s="91"/>
      <c r="S43" s="91"/>
      <c r="U43" s="64" t="s">
        <v>1103</v>
      </c>
      <c r="V43" s="64" t="s">
        <v>531</v>
      </c>
      <c r="W43" s="85">
        <v>0.1</v>
      </c>
      <c r="X43" s="64"/>
      <c r="Y43" s="64" t="s">
        <v>844</v>
      </c>
    </row>
    <row r="44" spans="8:25">
      <c r="H44" s="64" t="s">
        <v>442</v>
      </c>
      <c r="I44" s="64"/>
      <c r="J44" s="90">
        <v>0.2</v>
      </c>
      <c r="K44" s="91"/>
      <c r="L44" s="91"/>
      <c r="N44" s="82" t="s">
        <v>1174</v>
      </c>
      <c r="O44" s="82" t="s">
        <v>1175</v>
      </c>
      <c r="P44" s="81" t="s">
        <v>1176</v>
      </c>
      <c r="Q44" s="90">
        <v>0.2</v>
      </c>
      <c r="R44" s="91"/>
      <c r="S44" s="91"/>
      <c r="U44" s="64" t="s">
        <v>1100</v>
      </c>
      <c r="V44" s="64"/>
      <c r="W44" s="85">
        <v>0.05</v>
      </c>
      <c r="X44" s="64"/>
      <c r="Y44" s="64" t="s">
        <v>1101</v>
      </c>
    </row>
    <row r="45" spans="8:25">
      <c r="H45" s="64" t="s">
        <v>457</v>
      </c>
      <c r="I45" s="64"/>
      <c r="J45" s="83">
        <v>0.2</v>
      </c>
      <c r="K45" s="84"/>
      <c r="L45" s="84"/>
      <c r="N45" s="64"/>
      <c r="O45" s="64"/>
      <c r="P45" s="64"/>
      <c r="Q45" s="90"/>
      <c r="R45" s="91"/>
      <c r="S45" s="91"/>
      <c r="U45" s="64" t="s">
        <v>1106</v>
      </c>
      <c r="V45" s="64" t="s">
        <v>1107</v>
      </c>
      <c r="W45" s="85">
        <v>0.05</v>
      </c>
      <c r="X45" s="64"/>
      <c r="Y45" s="64"/>
    </row>
    <row r="46" spans="8:25" ht="34.5">
      <c r="H46" s="64" t="s">
        <v>821</v>
      </c>
      <c r="I46" s="64"/>
      <c r="J46" s="83">
        <v>0.2</v>
      </c>
      <c r="K46" s="84"/>
      <c r="L46" s="84"/>
      <c r="N46" s="215" t="s">
        <v>494</v>
      </c>
      <c r="O46" s="215"/>
      <c r="P46" s="215"/>
      <c r="Q46" s="215"/>
      <c r="R46" s="84">
        <f>SUM(R9:R45)</f>
        <v>0</v>
      </c>
      <c r="S46" s="84"/>
      <c r="U46" s="144" t="s">
        <v>1113</v>
      </c>
      <c r="V46" s="64" t="s">
        <v>1114</v>
      </c>
      <c r="W46" s="85">
        <v>0.1</v>
      </c>
      <c r="X46" s="91"/>
      <c r="Y46" s="78" t="s">
        <v>1115</v>
      </c>
    </row>
    <row r="47" spans="8:25">
      <c r="H47" s="64" t="s">
        <v>453</v>
      </c>
      <c r="I47" s="64"/>
      <c r="J47" s="83">
        <v>0.2</v>
      </c>
      <c r="K47" s="84"/>
      <c r="L47" s="84"/>
      <c r="U47" s="144" t="s">
        <v>1178</v>
      </c>
      <c r="V47" s="64" t="s">
        <v>1177</v>
      </c>
      <c r="W47" s="85">
        <v>0.1</v>
      </c>
      <c r="X47" s="91"/>
      <c r="Y47" s="78"/>
    </row>
    <row r="48" spans="8:25">
      <c r="H48" s="64" t="s">
        <v>464</v>
      </c>
      <c r="I48" s="64"/>
      <c r="J48" s="83">
        <v>0.2</v>
      </c>
      <c r="K48" s="84"/>
      <c r="L48" s="84"/>
      <c r="U48" s="64" t="s">
        <v>1181</v>
      </c>
      <c r="V48" s="64" t="s">
        <v>1179</v>
      </c>
      <c r="W48" s="85">
        <v>0.1</v>
      </c>
      <c r="X48" s="91"/>
      <c r="Y48" s="78" t="s">
        <v>1180</v>
      </c>
    </row>
    <row r="49" spans="8:25">
      <c r="H49" s="64" t="s">
        <v>455</v>
      </c>
      <c r="I49" s="64"/>
      <c r="J49" s="83">
        <v>0.2</v>
      </c>
      <c r="K49" s="84"/>
      <c r="L49" s="84"/>
      <c r="U49" s="64" t="s">
        <v>1799</v>
      </c>
      <c r="V49" s="64" t="s">
        <v>1215</v>
      </c>
      <c r="W49" s="85">
        <v>0.05</v>
      </c>
      <c r="X49" s="91"/>
      <c r="Y49" s="78" t="s">
        <v>1216</v>
      </c>
    </row>
    <row r="50" spans="8:25">
      <c r="H50" s="64" t="s">
        <v>458</v>
      </c>
      <c r="I50" s="64"/>
      <c r="J50" s="83">
        <v>0.2</v>
      </c>
      <c r="K50" s="84"/>
      <c r="L50" s="84"/>
      <c r="U50" s="64" t="s">
        <v>1796</v>
      </c>
      <c r="V50" s="64" t="s">
        <v>1293</v>
      </c>
      <c r="W50" s="85">
        <v>0.05</v>
      </c>
      <c r="X50" s="91"/>
      <c r="Y50" s="78" t="s">
        <v>1216</v>
      </c>
    </row>
    <row r="51" spans="8:25">
      <c r="H51" s="64" t="s">
        <v>454</v>
      </c>
      <c r="I51" s="64"/>
      <c r="J51" s="83">
        <v>0.2</v>
      </c>
      <c r="K51" s="84"/>
      <c r="L51" s="84"/>
      <c r="U51" s="64" t="s">
        <v>1295</v>
      </c>
      <c r="V51" s="64" t="s">
        <v>1296</v>
      </c>
      <c r="W51" s="85">
        <v>0.05</v>
      </c>
      <c r="X51" s="91"/>
      <c r="Y51" s="78" t="s">
        <v>1216</v>
      </c>
    </row>
    <row r="52" spans="8:25">
      <c r="H52" s="64" t="s">
        <v>461</v>
      </c>
      <c r="I52" s="64"/>
      <c r="J52" s="83">
        <v>0.2</v>
      </c>
      <c r="K52" s="84"/>
      <c r="L52" s="84"/>
      <c r="P52" s="80">
        <v>1.5</v>
      </c>
      <c r="Q52" s="80">
        <f>P52*P53</f>
        <v>0.60000000000000009</v>
      </c>
      <c r="R52" s="80">
        <f>P52-Q52</f>
        <v>0.89999999999999991</v>
      </c>
      <c r="U52" s="64" t="s">
        <v>1387</v>
      </c>
      <c r="V52" s="64" t="s">
        <v>1388</v>
      </c>
      <c r="W52" s="85"/>
      <c r="X52" s="91"/>
      <c r="Y52" s="175" t="s">
        <v>1389</v>
      </c>
    </row>
    <row r="53" spans="8:25">
      <c r="H53" s="64" t="s">
        <v>925</v>
      </c>
      <c r="I53" s="64"/>
      <c r="J53" s="83">
        <v>0.2</v>
      </c>
      <c r="K53" s="84"/>
      <c r="L53" s="84"/>
      <c r="N53" s="63"/>
      <c r="O53" s="63"/>
      <c r="P53" s="174">
        <v>0.4</v>
      </c>
      <c r="Q53" s="63"/>
      <c r="U53" s="64"/>
      <c r="V53" s="64"/>
      <c r="W53" s="85"/>
      <c r="X53" s="91"/>
      <c r="Y53" s="78"/>
    </row>
    <row r="54" spans="8:25">
      <c r="H54" s="64" t="s">
        <v>447</v>
      </c>
      <c r="I54" s="64"/>
      <c r="J54" s="83">
        <v>0.2</v>
      </c>
      <c r="K54" s="84"/>
      <c r="L54" s="84"/>
      <c r="U54" s="215" t="s">
        <v>494</v>
      </c>
      <c r="V54" s="215"/>
      <c r="W54" s="215"/>
      <c r="X54" s="91">
        <f>SUM(X39:X53)</f>
        <v>0</v>
      </c>
      <c r="Y54" s="78"/>
    </row>
    <row r="55" spans="8:25">
      <c r="H55" s="64" t="s">
        <v>460</v>
      </c>
      <c r="I55" s="64"/>
      <c r="J55" s="83">
        <v>0.2</v>
      </c>
      <c r="K55" s="84"/>
      <c r="L55" s="84"/>
    </row>
    <row r="56" spans="8:25">
      <c r="H56" s="64" t="s">
        <v>450</v>
      </c>
      <c r="I56" s="64"/>
      <c r="J56" s="83">
        <v>0.2</v>
      </c>
      <c r="K56" s="84"/>
      <c r="L56" s="84"/>
    </row>
    <row r="57" spans="8:25">
      <c r="H57" s="64" t="s">
        <v>948</v>
      </c>
      <c r="I57" s="64"/>
      <c r="J57" s="90">
        <v>0.2</v>
      </c>
      <c r="K57" s="84"/>
      <c r="L57" s="84"/>
      <c r="U57" s="214" t="s">
        <v>1197</v>
      </c>
      <c r="V57" s="214"/>
      <c r="W57" s="214"/>
      <c r="X57" s="214"/>
      <c r="Y57" s="63"/>
    </row>
    <row r="58" spans="8:25">
      <c r="H58" s="64" t="s">
        <v>851</v>
      </c>
      <c r="I58" s="64"/>
      <c r="J58" s="83">
        <v>0.2</v>
      </c>
      <c r="K58" s="84"/>
      <c r="L58" s="84"/>
      <c r="N58" s="63"/>
      <c r="O58" s="63"/>
      <c r="P58" s="63"/>
      <c r="Q58" s="63"/>
      <c r="U58" s="64" t="s">
        <v>427</v>
      </c>
      <c r="V58" s="64" t="s">
        <v>436</v>
      </c>
      <c r="W58" s="64" t="s">
        <v>468</v>
      </c>
      <c r="X58" s="64" t="s">
        <v>469</v>
      </c>
      <c r="Y58" s="64" t="s">
        <v>529</v>
      </c>
    </row>
    <row r="59" spans="8:25">
      <c r="H59" s="64" t="s">
        <v>459</v>
      </c>
      <c r="I59" s="64"/>
      <c r="J59" s="83">
        <v>0.2</v>
      </c>
      <c r="K59" s="84"/>
      <c r="L59" s="84"/>
      <c r="U59" s="64" t="s">
        <v>1395</v>
      </c>
      <c r="V59" s="64" t="s">
        <v>1390</v>
      </c>
      <c r="W59" s="85">
        <v>0.05</v>
      </c>
      <c r="X59" s="91"/>
      <c r="Y59" s="78" t="s">
        <v>1391</v>
      </c>
    </row>
    <row r="60" spans="8:25">
      <c r="H60" s="64" t="s">
        <v>1090</v>
      </c>
      <c r="I60" s="64"/>
      <c r="J60" s="83">
        <v>0.2</v>
      </c>
      <c r="K60" s="84"/>
      <c r="L60" s="84"/>
      <c r="U60" s="64"/>
      <c r="V60" s="64"/>
      <c r="W60" s="85"/>
      <c r="X60" s="91"/>
      <c r="Y60" s="78"/>
    </row>
    <row r="61" spans="8:25">
      <c r="H61" s="64" t="s">
        <v>1091</v>
      </c>
      <c r="I61" s="64"/>
      <c r="J61" s="83">
        <v>0.2</v>
      </c>
      <c r="K61" s="84"/>
      <c r="L61" s="84"/>
      <c r="U61" s="64"/>
      <c r="V61" s="64"/>
      <c r="W61" s="85"/>
      <c r="X61" s="91"/>
      <c r="Y61" s="79"/>
    </row>
    <row r="62" spans="8:25" ht="34.5">
      <c r="H62" s="144" t="s">
        <v>1250</v>
      </c>
      <c r="I62" s="64"/>
      <c r="J62" s="83">
        <v>0.2</v>
      </c>
      <c r="K62" s="84"/>
      <c r="L62" s="84"/>
      <c r="U62" s="64"/>
      <c r="V62" s="64"/>
      <c r="W62" s="85"/>
      <c r="X62" s="91"/>
      <c r="Y62" s="78"/>
    </row>
    <row r="63" spans="8:25">
      <c r="H63" s="144" t="s">
        <v>1256</v>
      </c>
      <c r="I63" s="64"/>
      <c r="J63" s="83">
        <v>0.2</v>
      </c>
      <c r="K63" s="84"/>
      <c r="L63" s="84"/>
      <c r="U63" s="64"/>
      <c r="V63" s="64"/>
      <c r="W63" s="85"/>
      <c r="X63" s="64"/>
      <c r="Y63" s="64"/>
    </row>
    <row r="64" spans="8:25">
      <c r="H64" s="144" t="s">
        <v>1294</v>
      </c>
      <c r="I64" s="64"/>
      <c r="J64" s="83">
        <v>0.2</v>
      </c>
      <c r="K64" s="84"/>
      <c r="L64" s="84"/>
      <c r="U64" s="64"/>
      <c r="V64" s="64"/>
      <c r="W64" s="85"/>
      <c r="X64" s="64"/>
      <c r="Y64" s="64"/>
    </row>
    <row r="65" spans="8:25">
      <c r="H65" s="144" t="s">
        <v>1399</v>
      </c>
      <c r="I65" s="64"/>
      <c r="J65" s="83">
        <v>0.2</v>
      </c>
      <c r="K65" s="84"/>
      <c r="L65" s="84"/>
      <c r="U65" s="64"/>
      <c r="V65" s="64"/>
      <c r="W65" s="85"/>
      <c r="X65" s="64"/>
      <c r="Y65" s="64"/>
    </row>
    <row r="66" spans="8:25">
      <c r="H66" s="64"/>
      <c r="I66" s="64"/>
      <c r="J66" s="83"/>
      <c r="K66" s="84"/>
      <c r="L66" s="84"/>
      <c r="U66" s="144"/>
      <c r="V66" s="64"/>
      <c r="W66" s="85"/>
      <c r="X66" s="91"/>
      <c r="Y66" s="78"/>
    </row>
    <row r="67" spans="8:25">
      <c r="H67" s="215" t="s">
        <v>494</v>
      </c>
      <c r="I67" s="215"/>
      <c r="J67" s="215"/>
      <c r="K67" s="87">
        <f>SUM(K9:K66)</f>
        <v>0</v>
      </c>
      <c r="L67" s="87"/>
      <c r="U67" s="144"/>
      <c r="V67" s="64"/>
      <c r="W67" s="85"/>
      <c r="X67" s="91"/>
      <c r="Y67" s="78"/>
    </row>
    <row r="68" spans="8:25">
      <c r="U68" s="64"/>
      <c r="V68" s="64"/>
      <c r="W68" s="85"/>
      <c r="X68" s="91"/>
      <c r="Y68" s="78"/>
    </row>
    <row r="69" spans="8:25">
      <c r="U69" s="64"/>
      <c r="V69" s="64"/>
      <c r="W69" s="85"/>
      <c r="X69" s="91"/>
      <c r="Y69" s="78"/>
    </row>
    <row r="70" spans="8:25">
      <c r="U70" s="215" t="s">
        <v>494</v>
      </c>
      <c r="V70" s="215"/>
      <c r="W70" s="215"/>
      <c r="X70" s="91">
        <f>SUM(X59:X69)</f>
        <v>0</v>
      </c>
      <c r="Y70" s="78"/>
    </row>
  </sheetData>
  <autoFilter ref="H8:L8" xr:uid="{00000000-0009-0000-0000-000000000000}">
    <sortState xmlns:xlrd2="http://schemas.microsoft.com/office/spreadsheetml/2017/richdata2" ref="H9:L58">
      <sortCondition ref="H8"/>
    </sortState>
  </autoFilter>
  <mergeCells count="22">
    <mergeCell ref="U70:W70"/>
    <mergeCell ref="B1:E1"/>
    <mergeCell ref="H3:K3"/>
    <mergeCell ref="U34:W34"/>
    <mergeCell ref="U23:W23"/>
    <mergeCell ref="U54:W54"/>
    <mergeCell ref="N3:Q3"/>
    <mergeCell ref="U3:X3"/>
    <mergeCell ref="B8:E8"/>
    <mergeCell ref="B9:E9"/>
    <mergeCell ref="H1:L1"/>
    <mergeCell ref="H4:I4"/>
    <mergeCell ref="J4:K4"/>
    <mergeCell ref="N4:O4"/>
    <mergeCell ref="P4:Q4"/>
    <mergeCell ref="U4:V4"/>
    <mergeCell ref="W4:X4"/>
    <mergeCell ref="U37:X37"/>
    <mergeCell ref="U26:X26"/>
    <mergeCell ref="H67:J67"/>
    <mergeCell ref="N46:Q46"/>
    <mergeCell ref="U57:X57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5"/>
  <sheetViews>
    <sheetView topLeftCell="A115" zoomScale="80" zoomScaleNormal="80" workbookViewId="0">
      <selection activeCell="E128" sqref="E128"/>
    </sheetView>
  </sheetViews>
  <sheetFormatPr defaultColWidth="9" defaultRowHeight="18.75"/>
  <cols>
    <col min="1" max="1" width="8.25" style="118" bestFit="1" customWidth="1"/>
    <col min="2" max="2" width="33.75" style="172" bestFit="1" customWidth="1"/>
    <col min="3" max="3" width="22.25" style="116" bestFit="1" customWidth="1"/>
    <col min="4" max="4" width="15" style="116" bestFit="1" customWidth="1"/>
    <col min="5" max="5" width="20.75" style="116" bestFit="1" customWidth="1"/>
    <col min="6" max="6" width="73.625" style="116" bestFit="1" customWidth="1"/>
    <col min="7" max="7" width="7.375" style="116" bestFit="1" customWidth="1"/>
    <col min="8" max="16384" width="9" style="116"/>
  </cols>
  <sheetData>
    <row r="1" spans="1:7">
      <c r="A1" s="126" t="s">
        <v>368</v>
      </c>
      <c r="B1" s="170" t="s">
        <v>823</v>
      </c>
      <c r="C1" s="115" t="s">
        <v>823</v>
      </c>
      <c r="D1" s="115" t="s">
        <v>853</v>
      </c>
      <c r="E1" s="115" t="s">
        <v>827</v>
      </c>
      <c r="F1" s="115" t="s">
        <v>854</v>
      </c>
      <c r="G1" s="116" t="s">
        <v>855</v>
      </c>
    </row>
    <row r="2" spans="1:7">
      <c r="A2" s="184">
        <v>1</v>
      </c>
      <c r="B2" s="181" t="s">
        <v>901</v>
      </c>
      <c r="C2" s="181" t="s">
        <v>902</v>
      </c>
      <c r="D2" s="183" t="s">
        <v>903</v>
      </c>
      <c r="E2" s="117" t="s">
        <v>829</v>
      </c>
      <c r="F2" s="125" t="s">
        <v>856</v>
      </c>
    </row>
    <row r="3" spans="1:7">
      <c r="A3" s="184"/>
      <c r="B3" s="181"/>
      <c r="C3" s="181"/>
      <c r="D3" s="181"/>
      <c r="E3" s="125" t="s">
        <v>857</v>
      </c>
      <c r="F3" s="125"/>
    </row>
    <row r="4" spans="1:7">
      <c r="A4" s="184">
        <v>2</v>
      </c>
      <c r="B4" s="181" t="s">
        <v>834</v>
      </c>
      <c r="C4" s="181" t="s">
        <v>858</v>
      </c>
      <c r="D4" s="183" t="s">
        <v>1249</v>
      </c>
      <c r="E4" s="117" t="s">
        <v>829</v>
      </c>
      <c r="F4" s="125" t="s">
        <v>930</v>
      </c>
    </row>
    <row r="5" spans="1:7">
      <c r="A5" s="184"/>
      <c r="B5" s="181"/>
      <c r="C5" s="181"/>
      <c r="D5" s="181"/>
      <c r="E5" s="125" t="s">
        <v>857</v>
      </c>
      <c r="F5" s="125"/>
    </row>
    <row r="6" spans="1:7">
      <c r="A6" s="184">
        <v>3</v>
      </c>
      <c r="B6" s="196" t="s">
        <v>1403</v>
      </c>
      <c r="C6" s="182" t="s">
        <v>859</v>
      </c>
      <c r="D6" s="194" t="s">
        <v>1099</v>
      </c>
      <c r="E6" s="117" t="s">
        <v>829</v>
      </c>
      <c r="F6" s="125" t="s">
        <v>860</v>
      </c>
    </row>
    <row r="7" spans="1:7">
      <c r="A7" s="184"/>
      <c r="B7" s="196"/>
      <c r="C7" s="182"/>
      <c r="D7" s="205"/>
      <c r="E7" s="125" t="s">
        <v>857</v>
      </c>
      <c r="F7" s="125"/>
    </row>
    <row r="8" spans="1:7">
      <c r="A8" s="184">
        <v>4</v>
      </c>
      <c r="B8" s="181" t="s">
        <v>836</v>
      </c>
      <c r="C8" s="181" t="s">
        <v>861</v>
      </c>
      <c r="D8" s="181" t="s">
        <v>1248</v>
      </c>
      <c r="E8" s="117" t="s">
        <v>829</v>
      </c>
      <c r="F8" s="127" t="s">
        <v>862</v>
      </c>
    </row>
    <row r="9" spans="1:7">
      <c r="A9" s="184"/>
      <c r="B9" s="181"/>
      <c r="C9" s="181"/>
      <c r="D9" s="181"/>
      <c r="E9" s="125" t="s">
        <v>857</v>
      </c>
      <c r="F9" s="125"/>
    </row>
    <row r="10" spans="1:7">
      <c r="A10" s="184">
        <v>5</v>
      </c>
      <c r="B10" s="208" t="s">
        <v>852</v>
      </c>
      <c r="C10" s="209" t="s">
        <v>863</v>
      </c>
      <c r="D10" s="211" t="s">
        <v>1247</v>
      </c>
      <c r="E10" s="117" t="s">
        <v>829</v>
      </c>
      <c r="F10" s="125" t="s">
        <v>864</v>
      </c>
    </row>
    <row r="11" spans="1:7">
      <c r="A11" s="184"/>
      <c r="B11" s="205"/>
      <c r="C11" s="210"/>
      <c r="D11" s="210"/>
      <c r="E11" s="125" t="s">
        <v>857</v>
      </c>
      <c r="F11" s="125"/>
    </row>
    <row r="12" spans="1:7">
      <c r="A12" s="184">
        <v>6</v>
      </c>
      <c r="B12" s="181" t="s">
        <v>840</v>
      </c>
      <c r="C12" s="182" t="s">
        <v>865</v>
      </c>
      <c r="D12" s="183" t="s">
        <v>1246</v>
      </c>
      <c r="E12" s="117" t="s">
        <v>829</v>
      </c>
      <c r="F12" s="125" t="s">
        <v>866</v>
      </c>
    </row>
    <row r="13" spans="1:7">
      <c r="A13" s="184"/>
      <c r="B13" s="181"/>
      <c r="C13" s="182"/>
      <c r="D13" s="181"/>
      <c r="E13" s="125" t="s">
        <v>857</v>
      </c>
      <c r="F13" s="125"/>
    </row>
    <row r="14" spans="1:7">
      <c r="A14" s="184">
        <v>7</v>
      </c>
      <c r="B14" s="181" t="s">
        <v>831</v>
      </c>
      <c r="C14" s="181" t="s">
        <v>867</v>
      </c>
      <c r="D14" s="183" t="s">
        <v>906</v>
      </c>
      <c r="E14" s="117" t="s">
        <v>829</v>
      </c>
      <c r="F14" s="125" t="s">
        <v>1219</v>
      </c>
    </row>
    <row r="15" spans="1:7">
      <c r="A15" s="184"/>
      <c r="B15" s="181"/>
      <c r="C15" s="181"/>
      <c r="D15" s="181"/>
      <c r="E15" s="125" t="s">
        <v>857</v>
      </c>
      <c r="F15" s="125"/>
    </row>
    <row r="16" spans="1:7">
      <c r="A16" s="184">
        <v>8</v>
      </c>
      <c r="B16" s="181" t="s">
        <v>839</v>
      </c>
      <c r="C16" s="181" t="s">
        <v>1089</v>
      </c>
      <c r="D16" s="183" t="s">
        <v>1814</v>
      </c>
      <c r="E16" s="117" t="s">
        <v>829</v>
      </c>
      <c r="F16" s="125" t="s">
        <v>868</v>
      </c>
    </row>
    <row r="17" spans="1:6">
      <c r="A17" s="184"/>
      <c r="B17" s="181"/>
      <c r="C17" s="181"/>
      <c r="D17" s="181"/>
      <c r="E17" s="125" t="s">
        <v>857</v>
      </c>
      <c r="F17" s="125"/>
    </row>
    <row r="18" spans="1:6">
      <c r="A18" s="184">
        <v>9</v>
      </c>
      <c r="B18" s="181" t="s">
        <v>838</v>
      </c>
      <c r="C18" s="181" t="s">
        <v>869</v>
      </c>
      <c r="D18" s="183" t="s">
        <v>1815</v>
      </c>
      <c r="E18" s="117" t="s">
        <v>829</v>
      </c>
      <c r="F18" s="125" t="s">
        <v>870</v>
      </c>
    </row>
    <row r="19" spans="1:6">
      <c r="A19" s="184"/>
      <c r="B19" s="181"/>
      <c r="C19" s="181"/>
      <c r="D19" s="181"/>
      <c r="E19" s="125" t="s">
        <v>857</v>
      </c>
      <c r="F19" s="125"/>
    </row>
    <row r="20" spans="1:6">
      <c r="A20" s="184">
        <v>10</v>
      </c>
      <c r="B20" s="181" t="s">
        <v>845</v>
      </c>
      <c r="C20" s="181" t="s">
        <v>871</v>
      </c>
      <c r="D20" s="183" t="s">
        <v>1245</v>
      </c>
      <c r="E20" s="117" t="s">
        <v>829</v>
      </c>
      <c r="F20" s="127" t="s">
        <v>872</v>
      </c>
    </row>
    <row r="21" spans="1:6">
      <c r="A21" s="184"/>
      <c r="B21" s="181"/>
      <c r="C21" s="181"/>
      <c r="D21" s="181"/>
      <c r="E21" s="125" t="s">
        <v>857</v>
      </c>
      <c r="F21" s="125"/>
    </row>
    <row r="22" spans="1:6">
      <c r="A22" s="184">
        <v>11</v>
      </c>
      <c r="B22" s="181" t="s">
        <v>830</v>
      </c>
      <c r="C22" s="181" t="s">
        <v>873</v>
      </c>
      <c r="D22" s="183" t="s">
        <v>1244</v>
      </c>
      <c r="E22" s="117" t="s">
        <v>829</v>
      </c>
      <c r="F22" s="125" t="s">
        <v>874</v>
      </c>
    </row>
    <row r="23" spans="1:6">
      <c r="A23" s="184"/>
      <c r="B23" s="181"/>
      <c r="C23" s="181"/>
      <c r="D23" s="181"/>
      <c r="E23" s="125" t="s">
        <v>857</v>
      </c>
      <c r="F23" s="125"/>
    </row>
    <row r="24" spans="1:6">
      <c r="A24" s="184">
        <v>12</v>
      </c>
      <c r="B24" s="208" t="s">
        <v>875</v>
      </c>
      <c r="C24" s="209" t="s">
        <v>912</v>
      </c>
      <c r="D24" s="194" t="s">
        <v>909</v>
      </c>
      <c r="E24" s="117" t="s">
        <v>829</v>
      </c>
      <c r="F24" s="125" t="s">
        <v>876</v>
      </c>
    </row>
    <row r="25" spans="1:6">
      <c r="A25" s="184"/>
      <c r="B25" s="205"/>
      <c r="C25" s="210"/>
      <c r="D25" s="210"/>
      <c r="E25" s="125" t="s">
        <v>857</v>
      </c>
      <c r="F25" s="125"/>
    </row>
    <row r="26" spans="1:6">
      <c r="A26" s="184">
        <v>13</v>
      </c>
      <c r="B26" s="181" t="s">
        <v>825</v>
      </c>
      <c r="C26" s="181" t="s">
        <v>877</v>
      </c>
      <c r="D26" s="183" t="s">
        <v>1243</v>
      </c>
      <c r="E26" s="117" t="s">
        <v>829</v>
      </c>
      <c r="F26" s="127" t="s">
        <v>878</v>
      </c>
    </row>
    <row r="27" spans="1:6">
      <c r="A27" s="184"/>
      <c r="B27" s="181"/>
      <c r="C27" s="181"/>
      <c r="D27" s="181"/>
      <c r="E27" s="125" t="s">
        <v>857</v>
      </c>
      <c r="F27" s="125"/>
    </row>
    <row r="28" spans="1:6">
      <c r="A28" s="184">
        <v>14</v>
      </c>
      <c r="B28" s="181" t="s">
        <v>841</v>
      </c>
      <c r="C28" s="182" t="s">
        <v>879</v>
      </c>
      <c r="D28" s="183" t="s">
        <v>1816</v>
      </c>
      <c r="E28" s="125" t="s">
        <v>880</v>
      </c>
      <c r="F28" s="125" t="s">
        <v>881</v>
      </c>
    </row>
    <row r="29" spans="1:6">
      <c r="A29" s="184"/>
      <c r="B29" s="181"/>
      <c r="C29" s="182"/>
      <c r="D29" s="181"/>
      <c r="E29" s="125" t="s">
        <v>857</v>
      </c>
      <c r="F29" s="125"/>
    </row>
    <row r="30" spans="1:6">
      <c r="A30" s="188">
        <v>15</v>
      </c>
      <c r="B30" s="190" t="s">
        <v>1266</v>
      </c>
      <c r="C30" s="206" t="s">
        <v>1220</v>
      </c>
      <c r="D30" s="194" t="s">
        <v>910</v>
      </c>
      <c r="E30" s="117" t="s">
        <v>829</v>
      </c>
      <c r="F30" s="127" t="s">
        <v>882</v>
      </c>
    </row>
    <row r="31" spans="1:6">
      <c r="A31" s="203"/>
      <c r="B31" s="204"/>
      <c r="C31" s="204"/>
      <c r="D31" s="207"/>
      <c r="E31" s="119" t="s">
        <v>857</v>
      </c>
      <c r="F31" s="119" t="s">
        <v>1221</v>
      </c>
    </row>
    <row r="32" spans="1:6" ht="93.75">
      <c r="A32" s="189"/>
      <c r="B32" s="205"/>
      <c r="C32" s="205"/>
      <c r="D32" s="195"/>
      <c r="E32" s="153" t="s">
        <v>1267</v>
      </c>
      <c r="F32" s="153" t="s">
        <v>1268</v>
      </c>
    </row>
    <row r="33" spans="1:6">
      <c r="A33" s="184">
        <v>16</v>
      </c>
      <c r="B33" s="181" t="s">
        <v>824</v>
      </c>
      <c r="C33" s="181" t="s">
        <v>883</v>
      </c>
      <c r="D33" s="183" t="s">
        <v>1242</v>
      </c>
      <c r="E33" s="117" t="s">
        <v>829</v>
      </c>
      <c r="F33" s="125" t="s">
        <v>1131</v>
      </c>
    </row>
    <row r="34" spans="1:6">
      <c r="A34" s="184"/>
      <c r="B34" s="181"/>
      <c r="C34" s="181"/>
      <c r="D34" s="181"/>
      <c r="E34" s="125" t="s">
        <v>857</v>
      </c>
      <c r="F34" s="125"/>
    </row>
    <row r="35" spans="1:6">
      <c r="A35" s="184">
        <v>17</v>
      </c>
      <c r="B35" s="181" t="s">
        <v>842</v>
      </c>
      <c r="C35" s="182" t="s">
        <v>884</v>
      </c>
      <c r="D35" s="183" t="s">
        <v>1241</v>
      </c>
      <c r="E35" s="117" t="s">
        <v>829</v>
      </c>
      <c r="F35" s="125" t="s">
        <v>885</v>
      </c>
    </row>
    <row r="36" spans="1:6">
      <c r="A36" s="184"/>
      <c r="B36" s="181"/>
      <c r="C36" s="182"/>
      <c r="D36" s="181"/>
      <c r="E36" s="125" t="s">
        <v>857</v>
      </c>
      <c r="F36" s="125"/>
    </row>
    <row r="37" spans="1:6">
      <c r="A37" s="184">
        <v>18</v>
      </c>
      <c r="B37" s="196" t="s">
        <v>1102</v>
      </c>
      <c r="C37" s="181" t="s">
        <v>886</v>
      </c>
      <c r="D37" s="183" t="s">
        <v>1239</v>
      </c>
      <c r="E37" s="119" t="s">
        <v>829</v>
      </c>
      <c r="F37" s="119" t="s">
        <v>1119</v>
      </c>
    </row>
    <row r="38" spans="1:6">
      <c r="A38" s="184"/>
      <c r="B38" s="181"/>
      <c r="C38" s="181"/>
      <c r="D38" s="181"/>
      <c r="E38" s="125" t="s">
        <v>857</v>
      </c>
      <c r="F38" s="125" t="s">
        <v>1278</v>
      </c>
    </row>
    <row r="39" spans="1:6">
      <c r="A39" s="184">
        <v>19</v>
      </c>
      <c r="B39" s="181" t="s">
        <v>832</v>
      </c>
      <c r="C39" s="181" t="s">
        <v>887</v>
      </c>
      <c r="D39" s="183" t="s">
        <v>1240</v>
      </c>
      <c r="E39" s="117" t="s">
        <v>829</v>
      </c>
      <c r="F39" s="125" t="s">
        <v>885</v>
      </c>
    </row>
    <row r="40" spans="1:6">
      <c r="A40" s="184"/>
      <c r="B40" s="181"/>
      <c r="C40" s="181"/>
      <c r="D40" s="181"/>
      <c r="E40" s="125" t="s">
        <v>857</v>
      </c>
      <c r="F40" s="125"/>
    </row>
    <row r="41" spans="1:6">
      <c r="A41" s="184">
        <v>20</v>
      </c>
      <c r="B41" s="181" t="s">
        <v>835</v>
      </c>
      <c r="C41" s="181" t="s">
        <v>888</v>
      </c>
      <c r="D41" s="183" t="s">
        <v>1238</v>
      </c>
      <c r="E41" s="117" t="s">
        <v>880</v>
      </c>
      <c r="F41" s="127" t="s">
        <v>889</v>
      </c>
    </row>
    <row r="42" spans="1:6">
      <c r="A42" s="184"/>
      <c r="B42" s="181"/>
      <c r="C42" s="181"/>
      <c r="D42" s="181"/>
      <c r="E42" s="125" t="s">
        <v>857</v>
      </c>
      <c r="F42" s="125"/>
    </row>
    <row r="43" spans="1:6">
      <c r="A43" s="184">
        <v>21</v>
      </c>
      <c r="B43" s="181" t="s">
        <v>1110</v>
      </c>
      <c r="C43" s="181" t="s">
        <v>1112</v>
      </c>
      <c r="D43" s="183" t="s">
        <v>1111</v>
      </c>
      <c r="E43" s="117" t="s">
        <v>829</v>
      </c>
      <c r="F43" s="125" t="s">
        <v>1149</v>
      </c>
    </row>
    <row r="44" spans="1:6">
      <c r="A44" s="184"/>
      <c r="B44" s="181"/>
      <c r="C44" s="181"/>
      <c r="D44" s="181"/>
      <c r="E44" s="125" t="s">
        <v>857</v>
      </c>
      <c r="F44" s="125"/>
    </row>
    <row r="45" spans="1:6">
      <c r="A45" s="184">
        <v>22</v>
      </c>
      <c r="B45" s="181" t="s">
        <v>828</v>
      </c>
      <c r="C45" s="181" t="s">
        <v>890</v>
      </c>
      <c r="D45" s="183" t="s">
        <v>1237</v>
      </c>
      <c r="E45" s="117" t="s">
        <v>829</v>
      </c>
      <c r="F45" s="125" t="s">
        <v>891</v>
      </c>
    </row>
    <row r="46" spans="1:6">
      <c r="A46" s="184"/>
      <c r="B46" s="181"/>
      <c r="C46" s="181"/>
      <c r="D46" s="181"/>
      <c r="E46" s="125" t="s">
        <v>857</v>
      </c>
      <c r="F46" s="125"/>
    </row>
    <row r="47" spans="1:6">
      <c r="A47" s="184">
        <v>23</v>
      </c>
      <c r="B47" s="181" t="s">
        <v>837</v>
      </c>
      <c r="C47" s="181" t="s">
        <v>892</v>
      </c>
      <c r="D47" s="183" t="s">
        <v>1236</v>
      </c>
      <c r="E47" s="117" t="s">
        <v>829</v>
      </c>
      <c r="F47" s="125" t="s">
        <v>893</v>
      </c>
    </row>
    <row r="48" spans="1:6">
      <c r="A48" s="184"/>
      <c r="B48" s="181"/>
      <c r="C48" s="181"/>
      <c r="D48" s="181"/>
      <c r="E48" s="125" t="s">
        <v>857</v>
      </c>
      <c r="F48" s="125"/>
    </row>
    <row r="49" spans="1:6">
      <c r="A49" s="184">
        <v>24</v>
      </c>
      <c r="B49" s="181" t="s">
        <v>833</v>
      </c>
      <c r="C49" s="181" t="s">
        <v>894</v>
      </c>
      <c r="D49" s="183" t="s">
        <v>1235</v>
      </c>
      <c r="E49" s="117" t="s">
        <v>829</v>
      </c>
      <c r="F49" s="125" t="s">
        <v>895</v>
      </c>
    </row>
    <row r="50" spans="1:6">
      <c r="A50" s="184"/>
      <c r="B50" s="181"/>
      <c r="C50" s="181"/>
      <c r="D50" s="181"/>
      <c r="E50" s="125" t="s">
        <v>857</v>
      </c>
      <c r="F50" s="125"/>
    </row>
    <row r="51" spans="1:6">
      <c r="A51" s="184">
        <v>25</v>
      </c>
      <c r="B51" s="181" t="s">
        <v>826</v>
      </c>
      <c r="C51" s="181" t="s">
        <v>896</v>
      </c>
      <c r="D51" s="181" t="s">
        <v>1234</v>
      </c>
      <c r="E51" s="117" t="s">
        <v>829</v>
      </c>
      <c r="F51" s="125" t="s">
        <v>897</v>
      </c>
    </row>
    <row r="52" spans="1:6">
      <c r="A52" s="184"/>
      <c r="B52" s="181"/>
      <c r="C52" s="181"/>
      <c r="D52" s="181"/>
      <c r="E52" s="125" t="s">
        <v>857</v>
      </c>
      <c r="F52" s="125"/>
    </row>
    <row r="53" spans="1:6">
      <c r="A53" s="184">
        <v>26</v>
      </c>
      <c r="B53" s="196" t="s">
        <v>904</v>
      </c>
      <c r="C53" s="181" t="s">
        <v>905</v>
      </c>
      <c r="D53" s="183" t="s">
        <v>1233</v>
      </c>
      <c r="E53" s="117" t="s">
        <v>829</v>
      </c>
      <c r="F53" s="125" t="s">
        <v>907</v>
      </c>
    </row>
    <row r="54" spans="1:6">
      <c r="A54" s="184"/>
      <c r="B54" s="181"/>
      <c r="C54" s="181"/>
      <c r="D54" s="181"/>
      <c r="E54" s="125" t="s">
        <v>857</v>
      </c>
      <c r="F54" s="125"/>
    </row>
    <row r="55" spans="1:6">
      <c r="A55" s="184">
        <v>27</v>
      </c>
      <c r="B55" s="183" t="s">
        <v>1182</v>
      </c>
      <c r="C55" s="186" t="s">
        <v>921</v>
      </c>
      <c r="D55" s="186" t="s">
        <v>922</v>
      </c>
      <c r="E55" s="125" t="s">
        <v>829</v>
      </c>
      <c r="F55" s="125" t="s">
        <v>1230</v>
      </c>
    </row>
    <row r="56" spans="1:6">
      <c r="A56" s="184"/>
      <c r="B56" s="183"/>
      <c r="C56" s="186"/>
      <c r="D56" s="182"/>
      <c r="E56" s="119" t="s">
        <v>857</v>
      </c>
      <c r="F56" s="119" t="s">
        <v>1229</v>
      </c>
    </row>
    <row r="57" spans="1:6">
      <c r="A57" s="184">
        <v>28</v>
      </c>
      <c r="B57" s="202" t="s">
        <v>931</v>
      </c>
      <c r="C57" s="186" t="s">
        <v>932</v>
      </c>
      <c r="D57" s="186" t="s">
        <v>933</v>
      </c>
      <c r="E57" s="125" t="s">
        <v>829</v>
      </c>
      <c r="F57" s="125"/>
    </row>
    <row r="58" spans="1:6">
      <c r="A58" s="184"/>
      <c r="B58" s="183"/>
      <c r="C58" s="186"/>
      <c r="D58" s="182"/>
      <c r="E58" s="125" t="s">
        <v>857</v>
      </c>
      <c r="F58" s="125" t="s">
        <v>934</v>
      </c>
    </row>
    <row r="59" spans="1:6">
      <c r="A59" s="184">
        <v>29</v>
      </c>
      <c r="B59" s="202" t="s">
        <v>955</v>
      </c>
      <c r="C59" s="186" t="s">
        <v>935</v>
      </c>
      <c r="D59" s="186" t="s">
        <v>936</v>
      </c>
      <c r="E59" s="125" t="s">
        <v>829</v>
      </c>
      <c r="F59" s="125" t="s">
        <v>937</v>
      </c>
    </row>
    <row r="60" spans="1:6">
      <c r="A60" s="184"/>
      <c r="B60" s="183"/>
      <c r="C60" s="186"/>
      <c r="D60" s="182"/>
      <c r="E60" s="125" t="s">
        <v>857</v>
      </c>
      <c r="F60" s="127"/>
    </row>
    <row r="61" spans="1:6">
      <c r="A61" s="184">
        <v>30</v>
      </c>
      <c r="B61" s="202" t="s">
        <v>1322</v>
      </c>
      <c r="C61" s="186" t="s">
        <v>1302</v>
      </c>
      <c r="D61" s="183" t="s">
        <v>1301</v>
      </c>
      <c r="E61" s="125" t="s">
        <v>829</v>
      </c>
      <c r="F61" s="125"/>
    </row>
    <row r="62" spans="1:6">
      <c r="A62" s="184"/>
      <c r="B62" s="183"/>
      <c r="C62" s="186"/>
      <c r="D62" s="182"/>
      <c r="E62" s="125" t="s">
        <v>857</v>
      </c>
      <c r="F62" s="127" t="s">
        <v>940</v>
      </c>
    </row>
    <row r="63" spans="1:6">
      <c r="A63" s="184">
        <v>31</v>
      </c>
      <c r="B63" s="196" t="s">
        <v>941</v>
      </c>
      <c r="C63" s="182" t="s">
        <v>942</v>
      </c>
      <c r="D63" s="186" t="s">
        <v>1232</v>
      </c>
      <c r="E63" s="125" t="s">
        <v>880</v>
      </c>
      <c r="F63" s="125" t="s">
        <v>1228</v>
      </c>
    </row>
    <row r="64" spans="1:6">
      <c r="A64" s="184"/>
      <c r="B64" s="196"/>
      <c r="C64" s="182"/>
      <c r="D64" s="182"/>
      <c r="E64" s="125" t="s">
        <v>857</v>
      </c>
      <c r="F64" s="125"/>
    </row>
    <row r="65" spans="1:6">
      <c r="A65" s="184">
        <v>32</v>
      </c>
      <c r="B65" s="196" t="s">
        <v>944</v>
      </c>
      <c r="C65" s="182" t="s">
        <v>943</v>
      </c>
      <c r="D65" s="186" t="s">
        <v>945</v>
      </c>
      <c r="E65" s="125" t="s">
        <v>880</v>
      </c>
      <c r="F65" s="125" t="s">
        <v>956</v>
      </c>
    </row>
    <row r="66" spans="1:6">
      <c r="A66" s="184"/>
      <c r="B66" s="196"/>
      <c r="C66" s="182"/>
      <c r="D66" s="182"/>
      <c r="E66" s="125" t="s">
        <v>857</v>
      </c>
      <c r="F66" s="125"/>
    </row>
    <row r="67" spans="1:6">
      <c r="A67" s="184">
        <v>33</v>
      </c>
      <c r="B67" s="196" t="s">
        <v>951</v>
      </c>
      <c r="C67" s="182" t="s">
        <v>952</v>
      </c>
      <c r="D67" s="186" t="s">
        <v>953</v>
      </c>
      <c r="E67" s="125" t="s">
        <v>880</v>
      </c>
      <c r="F67" s="127" t="s">
        <v>954</v>
      </c>
    </row>
    <row r="68" spans="1:6">
      <c r="A68" s="184"/>
      <c r="B68" s="196"/>
      <c r="C68" s="182"/>
      <c r="D68" s="182"/>
      <c r="E68" s="125" t="s">
        <v>857</v>
      </c>
      <c r="F68" s="125"/>
    </row>
    <row r="69" spans="1:6">
      <c r="A69" s="184">
        <v>34</v>
      </c>
      <c r="B69" s="196" t="s">
        <v>957</v>
      </c>
      <c r="C69" s="181" t="s">
        <v>958</v>
      </c>
      <c r="D69" s="186" t="s">
        <v>959</v>
      </c>
      <c r="E69" s="125" t="s">
        <v>880</v>
      </c>
      <c r="F69" s="127" t="s">
        <v>960</v>
      </c>
    </row>
    <row r="70" spans="1:6">
      <c r="A70" s="184"/>
      <c r="B70" s="196"/>
      <c r="C70" s="182"/>
      <c r="D70" s="182"/>
      <c r="E70" s="125" t="s">
        <v>857</v>
      </c>
      <c r="F70" s="125"/>
    </row>
    <row r="71" spans="1:6">
      <c r="A71" s="184">
        <v>35</v>
      </c>
      <c r="B71" s="185" t="s">
        <v>1073</v>
      </c>
      <c r="C71" s="182" t="s">
        <v>1074</v>
      </c>
      <c r="D71" s="186" t="s">
        <v>1075</v>
      </c>
      <c r="E71" s="125" t="s">
        <v>880</v>
      </c>
      <c r="F71" s="127" t="s">
        <v>1076</v>
      </c>
    </row>
    <row r="72" spans="1:6">
      <c r="A72" s="184"/>
      <c r="B72" s="181"/>
      <c r="C72" s="182"/>
      <c r="D72" s="182"/>
      <c r="E72" s="125" t="s">
        <v>857</v>
      </c>
      <c r="F72" s="125"/>
    </row>
    <row r="73" spans="1:6">
      <c r="A73" s="184">
        <v>36</v>
      </c>
      <c r="B73" s="185" t="s">
        <v>1212</v>
      </c>
      <c r="C73" s="182" t="s">
        <v>1213</v>
      </c>
      <c r="D73" s="183" t="s">
        <v>1298</v>
      </c>
      <c r="E73" s="125" t="s">
        <v>880</v>
      </c>
      <c r="F73" s="127" t="s">
        <v>1214</v>
      </c>
    </row>
    <row r="74" spans="1:6">
      <c r="A74" s="184"/>
      <c r="B74" s="181"/>
      <c r="C74" s="182"/>
      <c r="D74" s="181"/>
      <c r="E74" s="125" t="s">
        <v>857</v>
      </c>
      <c r="F74" s="125"/>
    </row>
    <row r="75" spans="1:6" s="159" customFormat="1">
      <c r="A75" s="197">
        <v>37</v>
      </c>
      <c r="B75" s="198" t="s">
        <v>1375</v>
      </c>
      <c r="C75" s="200" t="s">
        <v>1078</v>
      </c>
      <c r="D75" s="201" t="s">
        <v>1376</v>
      </c>
      <c r="E75" s="158" t="s">
        <v>880</v>
      </c>
      <c r="F75" s="158" t="s">
        <v>1079</v>
      </c>
    </row>
    <row r="76" spans="1:6" s="159" customFormat="1">
      <c r="A76" s="197"/>
      <c r="B76" s="199"/>
      <c r="C76" s="200"/>
      <c r="D76" s="200"/>
      <c r="E76" s="158" t="s">
        <v>857</v>
      </c>
      <c r="F76" s="158"/>
    </row>
    <row r="77" spans="1:6">
      <c r="A77" s="184">
        <v>38</v>
      </c>
      <c r="B77" s="196" t="s">
        <v>1080</v>
      </c>
      <c r="C77" s="182" t="s">
        <v>1081</v>
      </c>
      <c r="D77" s="186" t="s">
        <v>1082</v>
      </c>
      <c r="E77" s="125" t="s">
        <v>880</v>
      </c>
      <c r="F77" s="125" t="s">
        <v>1083</v>
      </c>
    </row>
    <row r="78" spans="1:6">
      <c r="A78" s="184"/>
      <c r="B78" s="181"/>
      <c r="C78" s="182"/>
      <c r="D78" s="182"/>
      <c r="E78" s="125" t="s">
        <v>857</v>
      </c>
      <c r="F78" s="125"/>
    </row>
    <row r="79" spans="1:6">
      <c r="A79" s="184">
        <v>39</v>
      </c>
      <c r="B79" s="181" t="s">
        <v>1086</v>
      </c>
      <c r="C79" s="182" t="s">
        <v>1086</v>
      </c>
      <c r="D79" s="183" t="s">
        <v>1087</v>
      </c>
      <c r="E79" s="125" t="s">
        <v>880</v>
      </c>
      <c r="F79" s="125" t="s">
        <v>1088</v>
      </c>
    </row>
    <row r="80" spans="1:6">
      <c r="A80" s="184"/>
      <c r="B80" s="181"/>
      <c r="C80" s="182"/>
      <c r="D80" s="181"/>
      <c r="E80" s="125" t="s">
        <v>857</v>
      </c>
      <c r="F80" s="125"/>
    </row>
    <row r="81" spans="1:6">
      <c r="A81" s="184">
        <v>40</v>
      </c>
      <c r="B81" s="185" t="s">
        <v>1190</v>
      </c>
      <c r="C81" s="182" t="s">
        <v>1117</v>
      </c>
      <c r="D81" s="183" t="s">
        <v>1116</v>
      </c>
      <c r="E81" s="125" t="s">
        <v>880</v>
      </c>
      <c r="F81" s="125" t="s">
        <v>1118</v>
      </c>
    </row>
    <row r="82" spans="1:6">
      <c r="A82" s="184"/>
      <c r="B82" s="181"/>
      <c r="C82" s="182"/>
      <c r="D82" s="181"/>
      <c r="E82" s="125" t="s">
        <v>857</v>
      </c>
      <c r="F82" s="125"/>
    </row>
    <row r="83" spans="1:6">
      <c r="A83" s="184">
        <v>41</v>
      </c>
      <c r="B83" s="196" t="s">
        <v>1121</v>
      </c>
      <c r="C83" s="182" t="s">
        <v>1122</v>
      </c>
      <c r="D83" s="183" t="s">
        <v>1142</v>
      </c>
      <c r="E83" s="125" t="s">
        <v>880</v>
      </c>
      <c r="F83" s="127" t="s">
        <v>960</v>
      </c>
    </row>
    <row r="84" spans="1:6">
      <c r="A84" s="184"/>
      <c r="B84" s="181"/>
      <c r="C84" s="182"/>
      <c r="D84" s="181"/>
      <c r="E84" s="119" t="s">
        <v>857</v>
      </c>
      <c r="F84" s="119" t="s">
        <v>1208</v>
      </c>
    </row>
    <row r="85" spans="1:6">
      <c r="A85" s="184">
        <v>42</v>
      </c>
      <c r="B85" s="185" t="s">
        <v>1124</v>
      </c>
      <c r="C85" s="182" t="s">
        <v>1125</v>
      </c>
      <c r="D85" s="183" t="s">
        <v>1126</v>
      </c>
      <c r="E85" s="125" t="s">
        <v>1127</v>
      </c>
      <c r="F85" s="125" t="s">
        <v>1128</v>
      </c>
    </row>
    <row r="86" spans="1:6">
      <c r="A86" s="184"/>
      <c r="B86" s="181"/>
      <c r="C86" s="182"/>
      <c r="D86" s="181"/>
      <c r="E86" s="125"/>
      <c r="F86" s="125"/>
    </row>
    <row r="87" spans="1:6">
      <c r="A87" s="184">
        <v>43</v>
      </c>
      <c r="B87" s="185" t="s">
        <v>1136</v>
      </c>
      <c r="C87" s="182" t="s">
        <v>1132</v>
      </c>
      <c r="D87" s="183" t="s">
        <v>1191</v>
      </c>
      <c r="E87" s="125" t="s">
        <v>880</v>
      </c>
      <c r="F87" s="127" t="s">
        <v>1217</v>
      </c>
    </row>
    <row r="88" spans="1:6">
      <c r="A88" s="184"/>
      <c r="B88" s="181"/>
      <c r="C88" s="182"/>
      <c r="D88" s="181"/>
      <c r="E88" s="125" t="s">
        <v>857</v>
      </c>
      <c r="F88" s="125"/>
    </row>
    <row r="89" spans="1:6">
      <c r="A89" s="184">
        <v>44</v>
      </c>
      <c r="B89" s="185" t="s">
        <v>1134</v>
      </c>
      <c r="C89" s="182"/>
      <c r="D89" s="181"/>
      <c r="E89" s="125" t="s">
        <v>880</v>
      </c>
      <c r="F89" s="125" t="s">
        <v>1133</v>
      </c>
    </row>
    <row r="90" spans="1:6">
      <c r="A90" s="184"/>
      <c r="B90" s="181"/>
      <c r="C90" s="182"/>
      <c r="D90" s="181"/>
      <c r="E90" s="125" t="s">
        <v>857</v>
      </c>
      <c r="F90" s="125"/>
    </row>
    <row r="91" spans="1:6">
      <c r="A91" s="184">
        <v>45</v>
      </c>
      <c r="B91" s="185" t="s">
        <v>1139</v>
      </c>
      <c r="C91" s="182" t="s">
        <v>1140</v>
      </c>
      <c r="D91" s="183" t="s">
        <v>1138</v>
      </c>
      <c r="E91" s="125" t="s">
        <v>880</v>
      </c>
      <c r="F91" s="125" t="s">
        <v>1141</v>
      </c>
    </row>
    <row r="92" spans="1:6">
      <c r="A92" s="184"/>
      <c r="B92" s="181"/>
      <c r="C92" s="182"/>
      <c r="D92" s="181"/>
      <c r="E92" s="125" t="s">
        <v>857</v>
      </c>
      <c r="F92" s="125"/>
    </row>
    <row r="93" spans="1:6">
      <c r="A93" s="184">
        <v>46</v>
      </c>
      <c r="B93" s="185" t="s">
        <v>1146</v>
      </c>
      <c r="C93" s="182" t="s">
        <v>1148</v>
      </c>
      <c r="D93" s="183" t="s">
        <v>1147</v>
      </c>
      <c r="E93" s="125" t="s">
        <v>880</v>
      </c>
      <c r="F93" s="125" t="s">
        <v>1076</v>
      </c>
    </row>
    <row r="94" spans="1:6">
      <c r="A94" s="184"/>
      <c r="B94" s="181"/>
      <c r="C94" s="182"/>
      <c r="D94" s="181"/>
      <c r="E94" s="125" t="s">
        <v>857</v>
      </c>
      <c r="F94" s="125"/>
    </row>
    <row r="95" spans="1:6">
      <c r="A95" s="184">
        <v>47</v>
      </c>
      <c r="B95" s="185" t="s">
        <v>1192</v>
      </c>
      <c r="C95" s="182" t="s">
        <v>1183</v>
      </c>
      <c r="D95" s="183" t="s">
        <v>1184</v>
      </c>
      <c r="E95" s="125" t="s">
        <v>880</v>
      </c>
      <c r="F95" s="127" t="s">
        <v>1185</v>
      </c>
    </row>
    <row r="96" spans="1:6">
      <c r="A96" s="184"/>
      <c r="B96" s="181"/>
      <c r="C96" s="182"/>
      <c r="D96" s="181"/>
      <c r="E96" s="125" t="s">
        <v>857</v>
      </c>
      <c r="F96" s="125"/>
    </row>
    <row r="97" spans="1:6">
      <c r="A97" s="184">
        <v>48</v>
      </c>
      <c r="B97" s="185" t="s">
        <v>1194</v>
      </c>
      <c r="C97" s="182" t="s">
        <v>1195</v>
      </c>
      <c r="D97" s="183" t="s">
        <v>1193</v>
      </c>
      <c r="E97" s="125" t="s">
        <v>880</v>
      </c>
      <c r="F97" s="127" t="s">
        <v>1196</v>
      </c>
    </row>
    <row r="98" spans="1:6">
      <c r="A98" s="184"/>
      <c r="B98" s="181"/>
      <c r="C98" s="182"/>
      <c r="D98" s="181"/>
      <c r="E98" s="125" t="s">
        <v>857</v>
      </c>
      <c r="F98" s="125"/>
    </row>
    <row r="99" spans="1:6">
      <c r="A99" s="184">
        <v>49</v>
      </c>
      <c r="B99" s="185" t="s">
        <v>1210</v>
      </c>
      <c r="C99" s="185" t="s">
        <v>1210</v>
      </c>
      <c r="D99" s="183" t="s">
        <v>1231</v>
      </c>
      <c r="E99" s="125" t="s">
        <v>880</v>
      </c>
      <c r="F99" s="127"/>
    </row>
    <row r="100" spans="1:6">
      <c r="A100" s="184"/>
      <c r="B100" s="181"/>
      <c r="C100" s="182"/>
      <c r="D100" s="181"/>
      <c r="E100" s="125" t="s">
        <v>857</v>
      </c>
      <c r="F100" s="127" t="s">
        <v>1211</v>
      </c>
    </row>
    <row r="101" spans="1:6">
      <c r="A101" s="184">
        <v>50</v>
      </c>
      <c r="B101" s="185" t="s">
        <v>1380</v>
      </c>
      <c r="C101" s="185" t="s">
        <v>1381</v>
      </c>
      <c r="D101" s="183" t="s">
        <v>1382</v>
      </c>
      <c r="E101" s="119" t="s">
        <v>857</v>
      </c>
      <c r="F101" s="152" t="s">
        <v>1408</v>
      </c>
    </row>
    <row r="102" spans="1:6">
      <c r="A102" s="184"/>
      <c r="B102" s="181"/>
      <c r="C102" s="182"/>
      <c r="D102" s="181"/>
      <c r="E102" s="125" t="s">
        <v>1127</v>
      </c>
      <c r="F102" s="127" t="s">
        <v>1218</v>
      </c>
    </row>
    <row r="103" spans="1:6">
      <c r="A103" s="184">
        <v>51</v>
      </c>
      <c r="B103" s="185" t="s">
        <v>1224</v>
      </c>
      <c r="C103" s="187" t="s">
        <v>1226</v>
      </c>
      <c r="D103" s="183" t="s">
        <v>1225</v>
      </c>
      <c r="E103" s="125" t="s">
        <v>880</v>
      </c>
      <c r="F103" s="127" t="s">
        <v>1227</v>
      </c>
    </row>
    <row r="104" spans="1:6">
      <c r="A104" s="184"/>
      <c r="B104" s="181"/>
      <c r="C104" s="182"/>
      <c r="D104" s="181"/>
      <c r="E104" s="125" t="s">
        <v>857</v>
      </c>
      <c r="F104" s="125"/>
    </row>
    <row r="105" spans="1:6">
      <c r="A105" s="184">
        <v>52</v>
      </c>
      <c r="B105" s="185" t="s">
        <v>1321</v>
      </c>
      <c r="C105" s="187" t="s">
        <v>1251</v>
      </c>
      <c r="D105" s="183" t="s">
        <v>1252</v>
      </c>
      <c r="E105" s="125" t="s">
        <v>880</v>
      </c>
      <c r="F105" s="127" t="s">
        <v>1253</v>
      </c>
    </row>
    <row r="106" spans="1:6">
      <c r="A106" s="184"/>
      <c r="B106" s="181"/>
      <c r="C106" s="182"/>
      <c r="D106" s="181"/>
      <c r="E106" s="125" t="s">
        <v>857</v>
      </c>
      <c r="F106" s="125"/>
    </row>
    <row r="107" spans="1:6">
      <c r="A107" s="184">
        <v>53</v>
      </c>
      <c r="B107" s="185" t="s">
        <v>1807</v>
      </c>
      <c r="C107" s="187" t="s">
        <v>1255</v>
      </c>
      <c r="D107" s="183" t="s">
        <v>1254</v>
      </c>
      <c r="E107" s="125" t="s">
        <v>880</v>
      </c>
      <c r="F107" s="125"/>
    </row>
    <row r="108" spans="1:6">
      <c r="A108" s="184"/>
      <c r="B108" s="181"/>
      <c r="C108" s="182"/>
      <c r="D108" s="181"/>
      <c r="E108" s="125" t="s">
        <v>857</v>
      </c>
      <c r="F108" s="125" t="s">
        <v>1300</v>
      </c>
    </row>
    <row r="109" spans="1:6">
      <c r="A109" s="184">
        <v>54</v>
      </c>
      <c r="B109" s="185" t="s">
        <v>1258</v>
      </c>
      <c r="C109" s="187" t="s">
        <v>1259</v>
      </c>
      <c r="D109" s="183"/>
      <c r="E109" s="119" t="s">
        <v>880</v>
      </c>
      <c r="F109" s="119" t="s">
        <v>1119</v>
      </c>
    </row>
    <row r="110" spans="1:6">
      <c r="A110" s="184"/>
      <c r="B110" s="181"/>
      <c r="C110" s="182"/>
      <c r="D110" s="181"/>
      <c r="E110" s="125" t="s">
        <v>857</v>
      </c>
      <c r="F110" s="125" t="s">
        <v>1120</v>
      </c>
    </row>
    <row r="111" spans="1:6">
      <c r="A111" s="184">
        <v>55</v>
      </c>
      <c r="B111" s="185" t="s">
        <v>1262</v>
      </c>
      <c r="C111" s="187" t="s">
        <v>1263</v>
      </c>
      <c r="D111" s="183" t="s">
        <v>1264</v>
      </c>
      <c r="E111" s="125" t="s">
        <v>880</v>
      </c>
      <c r="F111" s="125" t="s">
        <v>1265</v>
      </c>
    </row>
    <row r="112" spans="1:6">
      <c r="A112" s="184"/>
      <c r="B112" s="181"/>
      <c r="C112" s="182"/>
      <c r="D112" s="181"/>
      <c r="E112" s="125" t="s">
        <v>857</v>
      </c>
      <c r="F112" s="125"/>
    </row>
    <row r="113" spans="1:6">
      <c r="A113" s="184">
        <v>56</v>
      </c>
      <c r="B113" s="185" t="s">
        <v>1271</v>
      </c>
      <c r="C113" s="187" t="s">
        <v>1269</v>
      </c>
      <c r="D113" s="183" t="s">
        <v>1272</v>
      </c>
      <c r="E113" s="125" t="s">
        <v>880</v>
      </c>
      <c r="F113" s="125" t="s">
        <v>1270</v>
      </c>
    </row>
    <row r="114" spans="1:6">
      <c r="A114" s="184"/>
      <c r="B114" s="181"/>
      <c r="C114" s="182"/>
      <c r="D114" s="181"/>
      <c r="E114" s="125" t="s">
        <v>857</v>
      </c>
      <c r="F114" s="125"/>
    </row>
    <row r="115" spans="1:6" s="155" customFormat="1">
      <c r="A115" s="160">
        <v>57</v>
      </c>
      <c r="B115" s="171" t="s">
        <v>1274</v>
      </c>
      <c r="C115" s="161" t="s">
        <v>1275</v>
      </c>
      <c r="D115" s="162" t="s">
        <v>1276</v>
      </c>
      <c r="E115" s="154" t="s">
        <v>829</v>
      </c>
      <c r="F115" s="154" t="s">
        <v>1277</v>
      </c>
    </row>
    <row r="116" spans="1:6">
      <c r="A116" s="184">
        <v>58</v>
      </c>
      <c r="B116" s="185" t="s">
        <v>1279</v>
      </c>
      <c r="C116" s="187" t="s">
        <v>1281</v>
      </c>
      <c r="D116" s="183" t="s">
        <v>1280</v>
      </c>
      <c r="E116" s="125" t="s">
        <v>880</v>
      </c>
      <c r="F116" s="125" t="s">
        <v>1265</v>
      </c>
    </row>
    <row r="117" spans="1:6">
      <c r="A117" s="184"/>
      <c r="B117" s="181"/>
      <c r="C117" s="182"/>
      <c r="D117" s="181"/>
      <c r="E117" s="125" t="s">
        <v>857</v>
      </c>
      <c r="F117" s="125"/>
    </row>
    <row r="118" spans="1:6">
      <c r="A118" s="184">
        <v>59</v>
      </c>
      <c r="B118" s="185" t="s">
        <v>1797</v>
      </c>
      <c r="C118" s="187" t="s">
        <v>1798</v>
      </c>
      <c r="D118" s="183" t="s">
        <v>1299</v>
      </c>
      <c r="E118" s="125" t="s">
        <v>880</v>
      </c>
      <c r="F118" s="125"/>
    </row>
    <row r="119" spans="1:6">
      <c r="A119" s="184"/>
      <c r="B119" s="181"/>
      <c r="C119" s="182"/>
      <c r="D119" s="181"/>
      <c r="E119" s="125" t="s">
        <v>857</v>
      </c>
      <c r="F119" s="125" t="s">
        <v>1297</v>
      </c>
    </row>
    <row r="120" spans="1:6" s="155" customFormat="1">
      <c r="A120" s="160">
        <v>60</v>
      </c>
      <c r="B120" s="171" t="s">
        <v>1317</v>
      </c>
      <c r="C120" s="161" t="s">
        <v>1318</v>
      </c>
      <c r="D120" s="162" t="s">
        <v>1319</v>
      </c>
      <c r="E120" s="154"/>
      <c r="F120" s="156" t="s">
        <v>1320</v>
      </c>
    </row>
    <row r="121" spans="1:6" s="155" customFormat="1">
      <c r="A121" s="160">
        <v>61</v>
      </c>
      <c r="B121" s="171" t="s">
        <v>1304</v>
      </c>
      <c r="C121" s="161" t="s">
        <v>1306</v>
      </c>
      <c r="D121" s="162" t="s">
        <v>1305</v>
      </c>
      <c r="E121" s="154"/>
      <c r="F121" s="157" t="s">
        <v>1800</v>
      </c>
    </row>
    <row r="122" spans="1:6" s="155" customFormat="1">
      <c r="A122" s="160">
        <v>62</v>
      </c>
      <c r="B122" s="171" t="s">
        <v>1307</v>
      </c>
      <c r="C122" s="161" t="s">
        <v>1308</v>
      </c>
      <c r="D122" s="162" t="s">
        <v>1309</v>
      </c>
      <c r="E122" s="154"/>
      <c r="F122" s="157" t="s">
        <v>1310</v>
      </c>
    </row>
    <row r="123" spans="1:6" s="155" customFormat="1">
      <c r="A123" s="160">
        <v>63</v>
      </c>
      <c r="B123" s="171" t="s">
        <v>1801</v>
      </c>
      <c r="C123" s="161" t="s">
        <v>1312</v>
      </c>
      <c r="D123" s="162" t="s">
        <v>1311</v>
      </c>
      <c r="E123" s="154"/>
      <c r="F123" s="156" t="s">
        <v>1313</v>
      </c>
    </row>
    <row r="124" spans="1:6" s="155" customFormat="1">
      <c r="A124" s="160">
        <v>64</v>
      </c>
      <c r="B124" s="171" t="s">
        <v>1802</v>
      </c>
      <c r="C124" s="161" t="s">
        <v>1315</v>
      </c>
      <c r="D124" s="162" t="s">
        <v>1314</v>
      </c>
      <c r="E124" s="154"/>
      <c r="F124" s="156" t="s">
        <v>1316</v>
      </c>
    </row>
    <row r="125" spans="1:6">
      <c r="A125" s="184">
        <v>65</v>
      </c>
      <c r="B125" s="185" t="s">
        <v>1354</v>
      </c>
      <c r="C125" s="187" t="s">
        <v>1324</v>
      </c>
      <c r="D125" s="183" t="s">
        <v>1323</v>
      </c>
      <c r="E125" s="125" t="s">
        <v>880</v>
      </c>
      <c r="F125" s="125"/>
    </row>
    <row r="126" spans="1:6">
      <c r="A126" s="184"/>
      <c r="B126" s="181"/>
      <c r="C126" s="182"/>
      <c r="D126" s="181"/>
      <c r="E126" s="125" t="s">
        <v>857</v>
      </c>
      <c r="F126" s="125" t="s">
        <v>1325</v>
      </c>
    </row>
    <row r="127" spans="1:6">
      <c r="A127" s="184">
        <v>66</v>
      </c>
      <c r="B127" s="185" t="s">
        <v>1332</v>
      </c>
      <c r="C127" s="187" t="s">
        <v>1327</v>
      </c>
      <c r="D127" s="183" t="s">
        <v>1328</v>
      </c>
      <c r="E127" s="125" t="s">
        <v>880</v>
      </c>
      <c r="F127" s="125"/>
    </row>
    <row r="128" spans="1:6">
      <c r="A128" s="184"/>
      <c r="B128" s="181"/>
      <c r="C128" s="182"/>
      <c r="D128" s="181"/>
      <c r="E128" s="125" t="s">
        <v>857</v>
      </c>
      <c r="F128" s="125" t="s">
        <v>1828</v>
      </c>
    </row>
    <row r="129" spans="1:6">
      <c r="A129" s="184">
        <v>67</v>
      </c>
      <c r="B129" s="185" t="s">
        <v>1329</v>
      </c>
      <c r="C129" s="187" t="s">
        <v>1330</v>
      </c>
      <c r="D129" s="183" t="s">
        <v>1331</v>
      </c>
      <c r="E129" s="125" t="s">
        <v>880</v>
      </c>
      <c r="F129" s="127" t="s">
        <v>1196</v>
      </c>
    </row>
    <row r="130" spans="1:6">
      <c r="A130" s="184"/>
      <c r="B130" s="181"/>
      <c r="C130" s="182"/>
      <c r="D130" s="181"/>
      <c r="E130" s="125" t="s">
        <v>857</v>
      </c>
      <c r="F130" s="125"/>
    </row>
    <row r="131" spans="1:6" s="155" customFormat="1">
      <c r="A131" s="160">
        <v>68</v>
      </c>
      <c r="B131" s="171" t="s">
        <v>1335</v>
      </c>
      <c r="C131" s="161"/>
      <c r="D131" s="162" t="s">
        <v>1336</v>
      </c>
      <c r="E131" s="154"/>
      <c r="F131" s="161" t="s">
        <v>1337</v>
      </c>
    </row>
    <row r="132" spans="1:6" s="155" customFormat="1">
      <c r="A132" s="160">
        <v>69</v>
      </c>
      <c r="B132" s="171" t="s">
        <v>1338</v>
      </c>
      <c r="C132" s="161"/>
      <c r="D132" s="162" t="s">
        <v>1339</v>
      </c>
      <c r="E132" s="154"/>
      <c r="F132" s="161"/>
    </row>
    <row r="133" spans="1:6" s="155" customFormat="1">
      <c r="A133" s="160">
        <v>70</v>
      </c>
      <c r="B133" s="171" t="s">
        <v>1340</v>
      </c>
      <c r="C133" s="161"/>
      <c r="D133" s="162" t="s">
        <v>1341</v>
      </c>
      <c r="E133" s="154"/>
      <c r="F133" s="165" t="s">
        <v>1342</v>
      </c>
    </row>
    <row r="134" spans="1:6" s="155" customFormat="1">
      <c r="A134" s="160">
        <v>71</v>
      </c>
      <c r="B134" s="171" t="s">
        <v>1344</v>
      </c>
      <c r="C134" s="161"/>
      <c r="D134" s="162" t="s">
        <v>1343</v>
      </c>
      <c r="E134" s="154"/>
      <c r="F134" s="161" t="s">
        <v>1345</v>
      </c>
    </row>
    <row r="135" spans="1:6" s="155" customFormat="1">
      <c r="A135" s="160">
        <v>72</v>
      </c>
      <c r="B135" s="171" t="s">
        <v>1347</v>
      </c>
      <c r="C135" s="161"/>
      <c r="D135" s="162" t="s">
        <v>1346</v>
      </c>
      <c r="E135" s="154"/>
      <c r="F135" s="161" t="s">
        <v>1348</v>
      </c>
    </row>
    <row r="136" spans="1:6" s="155" customFormat="1">
      <c r="A136" s="160">
        <v>73</v>
      </c>
      <c r="B136" s="171" t="s">
        <v>1350</v>
      </c>
      <c r="C136" s="161"/>
      <c r="D136" s="162" t="s">
        <v>1351</v>
      </c>
      <c r="E136" s="154"/>
      <c r="F136" s="166" t="s">
        <v>1349</v>
      </c>
    </row>
    <row r="137" spans="1:6">
      <c r="A137" s="188">
        <v>74</v>
      </c>
      <c r="B137" s="190" t="s">
        <v>1355</v>
      </c>
      <c r="C137" s="192" t="s">
        <v>1356</v>
      </c>
      <c r="D137" s="194" t="s">
        <v>1357</v>
      </c>
      <c r="E137" s="125" t="s">
        <v>880</v>
      </c>
      <c r="F137" s="125" t="s">
        <v>1358</v>
      </c>
    </row>
    <row r="138" spans="1:6">
      <c r="A138" s="189"/>
      <c r="B138" s="191"/>
      <c r="C138" s="193"/>
      <c r="D138" s="195"/>
      <c r="E138" s="125" t="s">
        <v>857</v>
      </c>
      <c r="F138" s="125"/>
    </row>
    <row r="139" spans="1:6" s="155" customFormat="1">
      <c r="A139" s="160">
        <v>75</v>
      </c>
      <c r="B139" s="171" t="s">
        <v>1360</v>
      </c>
      <c r="C139" s="161" t="s">
        <v>1362</v>
      </c>
      <c r="D139" s="162" t="s">
        <v>1359</v>
      </c>
      <c r="E139" s="154"/>
      <c r="F139" s="165" t="s">
        <v>1361</v>
      </c>
    </row>
    <row r="140" spans="1:6">
      <c r="A140" s="188">
        <v>76</v>
      </c>
      <c r="B140" s="190" t="s">
        <v>1365</v>
      </c>
      <c r="C140" s="192" t="s">
        <v>1364</v>
      </c>
      <c r="D140" s="194" t="s">
        <v>1363</v>
      </c>
      <c r="E140" s="125" t="s">
        <v>880</v>
      </c>
      <c r="F140" s="125" t="s">
        <v>1366</v>
      </c>
    </row>
    <row r="141" spans="1:6">
      <c r="A141" s="189"/>
      <c r="B141" s="191"/>
      <c r="C141" s="193"/>
      <c r="D141" s="195"/>
      <c r="E141" s="125" t="s">
        <v>857</v>
      </c>
      <c r="F141" s="125"/>
    </row>
    <row r="142" spans="1:6" s="155" customFormat="1">
      <c r="A142" s="160">
        <v>77</v>
      </c>
      <c r="B142" s="171" t="s">
        <v>1368</v>
      </c>
      <c r="C142" s="161" t="s">
        <v>1369</v>
      </c>
      <c r="D142" s="162" t="s">
        <v>1367</v>
      </c>
      <c r="E142" s="154"/>
      <c r="F142" s="165" t="s">
        <v>1370</v>
      </c>
    </row>
    <row r="143" spans="1:6" s="155" customFormat="1">
      <c r="A143" s="160">
        <v>78</v>
      </c>
      <c r="B143" s="171" t="s">
        <v>1373</v>
      </c>
      <c r="C143" s="161" t="s">
        <v>1371</v>
      </c>
      <c r="D143" s="162" t="s">
        <v>1372</v>
      </c>
      <c r="E143" s="154" t="s">
        <v>880</v>
      </c>
      <c r="F143" s="167" t="s">
        <v>1374</v>
      </c>
    </row>
    <row r="144" spans="1:6">
      <c r="A144" s="184">
        <v>79</v>
      </c>
      <c r="B144" s="185" t="s">
        <v>1377</v>
      </c>
      <c r="C144" s="182" t="s">
        <v>1378</v>
      </c>
      <c r="D144" s="183" t="s">
        <v>1379</v>
      </c>
      <c r="E144" s="125" t="s">
        <v>880</v>
      </c>
      <c r="F144" s="125" t="s">
        <v>1076</v>
      </c>
    </row>
    <row r="145" spans="1:6">
      <c r="A145" s="184"/>
      <c r="B145" s="181"/>
      <c r="C145" s="182"/>
      <c r="D145" s="181"/>
      <c r="E145" s="125" t="s">
        <v>857</v>
      </c>
      <c r="F145" s="125"/>
    </row>
    <row r="146" spans="1:6">
      <c r="A146" s="184">
        <v>80</v>
      </c>
      <c r="B146" s="185" t="s">
        <v>1384</v>
      </c>
      <c r="C146" s="185" t="s">
        <v>1385</v>
      </c>
      <c r="D146" s="183" t="s">
        <v>1383</v>
      </c>
      <c r="E146" s="125" t="s">
        <v>857</v>
      </c>
      <c r="F146" s="127" t="s">
        <v>1408</v>
      </c>
    </row>
    <row r="147" spans="1:6">
      <c r="A147" s="184"/>
      <c r="B147" s="181"/>
      <c r="C147" s="182"/>
      <c r="D147" s="181"/>
      <c r="E147" s="119" t="s">
        <v>1127</v>
      </c>
      <c r="F147" s="152" t="s">
        <v>1218</v>
      </c>
    </row>
    <row r="148" spans="1:6">
      <c r="A148" s="184">
        <v>81</v>
      </c>
      <c r="B148" s="185" t="s">
        <v>1393</v>
      </c>
      <c r="C148" s="187" t="s">
        <v>1394</v>
      </c>
      <c r="D148" s="183" t="s">
        <v>1392</v>
      </c>
      <c r="E148" s="125" t="s">
        <v>880</v>
      </c>
      <c r="F148" s="127" t="s">
        <v>1196</v>
      </c>
    </row>
    <row r="149" spans="1:6">
      <c r="A149" s="184"/>
      <c r="B149" s="181"/>
      <c r="C149" s="182"/>
      <c r="D149" s="181"/>
      <c r="E149" s="125" t="s">
        <v>857</v>
      </c>
      <c r="F149" s="125"/>
    </row>
    <row r="150" spans="1:6">
      <c r="A150" s="184">
        <v>82</v>
      </c>
      <c r="B150" s="185" t="s">
        <v>1400</v>
      </c>
      <c r="C150" s="185" t="s">
        <v>1400</v>
      </c>
      <c r="D150" s="183" t="s">
        <v>1402</v>
      </c>
      <c r="E150" s="125" t="s">
        <v>880</v>
      </c>
      <c r="F150" s="127"/>
    </row>
    <row r="151" spans="1:6">
      <c r="A151" s="184"/>
      <c r="B151" s="181"/>
      <c r="C151" s="181"/>
      <c r="D151" s="181"/>
      <c r="E151" s="125" t="s">
        <v>857</v>
      </c>
      <c r="F151" s="125" t="s">
        <v>1401</v>
      </c>
    </row>
    <row r="152" spans="1:6">
      <c r="A152" s="184">
        <v>83</v>
      </c>
      <c r="B152" s="185" t="s">
        <v>1404</v>
      </c>
      <c r="C152" s="182" t="s">
        <v>1406</v>
      </c>
      <c r="D152" s="183" t="s">
        <v>1405</v>
      </c>
      <c r="E152" s="125" t="s">
        <v>1127</v>
      </c>
      <c r="F152" s="125" t="s">
        <v>1407</v>
      </c>
    </row>
    <row r="153" spans="1:6">
      <c r="A153" s="184"/>
      <c r="B153" s="181"/>
      <c r="C153" s="182"/>
      <c r="D153" s="181"/>
      <c r="E153" s="125"/>
      <c r="F153" s="125"/>
    </row>
    <row r="154" spans="1:6">
      <c r="A154" s="184">
        <v>84</v>
      </c>
      <c r="B154" s="185" t="s">
        <v>1410</v>
      </c>
      <c r="C154" s="182" t="s">
        <v>1409</v>
      </c>
      <c r="D154" s="183" t="s">
        <v>1411</v>
      </c>
      <c r="E154" s="125" t="s">
        <v>1127</v>
      </c>
      <c r="F154" s="125" t="s">
        <v>1412</v>
      </c>
    </row>
    <row r="155" spans="1:6">
      <c r="A155" s="184"/>
      <c r="B155" s="181"/>
      <c r="C155" s="182"/>
      <c r="D155" s="181"/>
      <c r="E155" s="125"/>
      <c r="F155" s="125"/>
    </row>
    <row r="156" spans="1:6">
      <c r="A156" s="184">
        <v>85</v>
      </c>
      <c r="B156" s="185" t="s">
        <v>1803</v>
      </c>
      <c r="C156" s="182" t="s">
        <v>1804</v>
      </c>
      <c r="D156" s="183" t="s">
        <v>1805</v>
      </c>
      <c r="E156" s="125" t="s">
        <v>880</v>
      </c>
      <c r="F156" s="125"/>
    </row>
    <row r="157" spans="1:6">
      <c r="A157" s="184"/>
      <c r="B157" s="181"/>
      <c r="C157" s="182"/>
      <c r="D157" s="181"/>
      <c r="E157" s="125" t="s">
        <v>857</v>
      </c>
      <c r="F157" s="125" t="s">
        <v>1806</v>
      </c>
    </row>
    <row r="158" spans="1:6" ht="19.149999999999999" customHeight="1">
      <c r="A158" s="184">
        <v>86</v>
      </c>
      <c r="B158" s="181" t="s">
        <v>1824</v>
      </c>
      <c r="C158" s="182" t="s">
        <v>1809</v>
      </c>
      <c r="D158" s="182" t="s">
        <v>1808</v>
      </c>
      <c r="E158" s="125" t="s">
        <v>880</v>
      </c>
      <c r="F158" s="125"/>
    </row>
    <row r="159" spans="1:6">
      <c r="A159" s="184"/>
      <c r="B159" s="181"/>
      <c r="C159" s="182"/>
      <c r="D159" s="182"/>
      <c r="E159" s="125" t="s">
        <v>857</v>
      </c>
      <c r="F159" s="125" t="s">
        <v>1810</v>
      </c>
    </row>
    <row r="160" spans="1:6" ht="19.149999999999999" customHeight="1">
      <c r="A160" s="179">
        <v>87</v>
      </c>
      <c r="B160" s="180" t="s">
        <v>1813</v>
      </c>
      <c r="C160" s="182" t="s">
        <v>1812</v>
      </c>
      <c r="D160" s="186" t="s">
        <v>1811</v>
      </c>
      <c r="E160" s="125" t="s">
        <v>880</v>
      </c>
      <c r="F160" s="125"/>
    </row>
    <row r="161" spans="1:6">
      <c r="A161" s="179"/>
      <c r="B161" s="181"/>
      <c r="C161" s="182"/>
      <c r="D161" s="182"/>
      <c r="E161" s="125" t="s">
        <v>857</v>
      </c>
      <c r="F161" s="125" t="s">
        <v>1297</v>
      </c>
    </row>
    <row r="162" spans="1:6" ht="19.149999999999999" customHeight="1">
      <c r="A162" s="179">
        <v>88</v>
      </c>
      <c r="B162" s="180" t="s">
        <v>1823</v>
      </c>
      <c r="C162" s="182" t="s">
        <v>1819</v>
      </c>
      <c r="D162" s="183" t="s">
        <v>1822</v>
      </c>
      <c r="E162" s="125" t="s">
        <v>880</v>
      </c>
      <c r="F162" s="125"/>
    </row>
    <row r="163" spans="1:6">
      <c r="A163" s="179"/>
      <c r="B163" s="181"/>
      <c r="C163" s="182"/>
      <c r="D163" s="182"/>
      <c r="E163" s="125" t="s">
        <v>1820</v>
      </c>
      <c r="F163" s="125" t="s">
        <v>1821</v>
      </c>
    </row>
    <row r="164" spans="1:6">
      <c r="A164" s="179">
        <v>89</v>
      </c>
      <c r="B164" s="180" t="s">
        <v>1825</v>
      </c>
      <c r="C164" s="180" t="s">
        <v>1825</v>
      </c>
      <c r="D164" s="186" t="s">
        <v>1826</v>
      </c>
      <c r="E164" s="125" t="s">
        <v>880</v>
      </c>
      <c r="F164" s="125"/>
    </row>
    <row r="165" spans="1:6">
      <c r="A165" s="179"/>
      <c r="B165" s="181"/>
      <c r="C165" s="181"/>
      <c r="D165" s="182"/>
      <c r="E165" s="125" t="s">
        <v>857</v>
      </c>
      <c r="F165" s="125" t="s">
        <v>1827</v>
      </c>
    </row>
  </sheetData>
  <autoFilter ref="A1:F1" xr:uid="{00000000-0009-0000-0000-000001000000}"/>
  <mergeCells count="296">
    <mergeCell ref="A164:A165"/>
    <mergeCell ref="B164:B165"/>
    <mergeCell ref="C164:C165"/>
    <mergeCell ref="D164:D165"/>
    <mergeCell ref="A2:A3"/>
    <mergeCell ref="B2:B3"/>
    <mergeCell ref="C2:C3"/>
    <mergeCell ref="D2:D3"/>
    <mergeCell ref="A4:A5"/>
    <mergeCell ref="B4:B5"/>
    <mergeCell ref="C4:C5"/>
    <mergeCell ref="D4:D5"/>
    <mergeCell ref="A14:A15"/>
    <mergeCell ref="B14:B15"/>
    <mergeCell ref="C14:C15"/>
    <mergeCell ref="D14:D15"/>
    <mergeCell ref="A10:A11"/>
    <mergeCell ref="B10:B11"/>
    <mergeCell ref="C10:C11"/>
    <mergeCell ref="D10:D11"/>
    <mergeCell ref="A6:A7"/>
    <mergeCell ref="B6:B7"/>
    <mergeCell ref="C6:C7"/>
    <mergeCell ref="D6:D7"/>
    <mergeCell ref="A8:A9"/>
    <mergeCell ref="B8:B9"/>
    <mergeCell ref="C8:C9"/>
    <mergeCell ref="D8:D9"/>
    <mergeCell ref="A16:A17"/>
    <mergeCell ref="B16:B17"/>
    <mergeCell ref="C16:C17"/>
    <mergeCell ref="D16:D17"/>
    <mergeCell ref="A12:A13"/>
    <mergeCell ref="B12:B13"/>
    <mergeCell ref="C12:C13"/>
    <mergeCell ref="D12:D13"/>
    <mergeCell ref="A22:A23"/>
    <mergeCell ref="B22:B23"/>
    <mergeCell ref="C22:C23"/>
    <mergeCell ref="D22:D23"/>
    <mergeCell ref="A24:A25"/>
    <mergeCell ref="B24:B25"/>
    <mergeCell ref="C24:C25"/>
    <mergeCell ref="D24:D25"/>
    <mergeCell ref="A18:A19"/>
    <mergeCell ref="B18:B19"/>
    <mergeCell ref="C18:C19"/>
    <mergeCell ref="D18:D19"/>
    <mergeCell ref="A20:A21"/>
    <mergeCell ref="B20:B21"/>
    <mergeCell ref="C20:C21"/>
    <mergeCell ref="D20:D21"/>
    <mergeCell ref="A26:A27"/>
    <mergeCell ref="B26:B27"/>
    <mergeCell ref="C26:C27"/>
    <mergeCell ref="D26:D27"/>
    <mergeCell ref="A28:A29"/>
    <mergeCell ref="B28:B29"/>
    <mergeCell ref="C28:C29"/>
    <mergeCell ref="D28:D29"/>
    <mergeCell ref="A30:A32"/>
    <mergeCell ref="B30:B32"/>
    <mergeCell ref="C30:C32"/>
    <mergeCell ref="D30:D32"/>
    <mergeCell ref="A51:A52"/>
    <mergeCell ref="B51:B52"/>
    <mergeCell ref="C51:C52"/>
    <mergeCell ref="D51:D52"/>
    <mergeCell ref="A33:A34"/>
    <mergeCell ref="B33:B34"/>
    <mergeCell ref="C33:C34"/>
    <mergeCell ref="D33:D34"/>
    <mergeCell ref="A35:A36"/>
    <mergeCell ref="B35:B36"/>
    <mergeCell ref="C35:C36"/>
    <mergeCell ref="D35:D36"/>
    <mergeCell ref="A37:A38"/>
    <mergeCell ref="B37:B38"/>
    <mergeCell ref="C37:C38"/>
    <mergeCell ref="D37:D38"/>
    <mergeCell ref="A39:A40"/>
    <mergeCell ref="B39:B40"/>
    <mergeCell ref="C39:C40"/>
    <mergeCell ref="D39:D40"/>
    <mergeCell ref="A41:A42"/>
    <mergeCell ref="B41:B42"/>
    <mergeCell ref="C41:C42"/>
    <mergeCell ref="D41:D42"/>
    <mergeCell ref="A59:A60"/>
    <mergeCell ref="B59:B60"/>
    <mergeCell ref="C59:C60"/>
    <mergeCell ref="D59:D60"/>
    <mergeCell ref="A61:A62"/>
    <mergeCell ref="B61:B62"/>
    <mergeCell ref="C61:C62"/>
    <mergeCell ref="D61:D62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A49:A50"/>
    <mergeCell ref="B49:B50"/>
    <mergeCell ref="C49:C50"/>
    <mergeCell ref="D49:D50"/>
    <mergeCell ref="A53:A54"/>
    <mergeCell ref="B53:B54"/>
    <mergeCell ref="C53:C54"/>
    <mergeCell ref="D53:D54"/>
    <mergeCell ref="A55:A56"/>
    <mergeCell ref="B55:B56"/>
    <mergeCell ref="C55:C56"/>
    <mergeCell ref="D55:D56"/>
    <mergeCell ref="A57:A58"/>
    <mergeCell ref="B57:B58"/>
    <mergeCell ref="C57:C58"/>
    <mergeCell ref="D57:D58"/>
    <mergeCell ref="A63:A64"/>
    <mergeCell ref="B63:B64"/>
    <mergeCell ref="C63:C64"/>
    <mergeCell ref="D63:D64"/>
    <mergeCell ref="A69:A70"/>
    <mergeCell ref="B69:B70"/>
    <mergeCell ref="C69:C70"/>
    <mergeCell ref="D69:D70"/>
    <mergeCell ref="A71:A72"/>
    <mergeCell ref="B71:B72"/>
    <mergeCell ref="C71:C72"/>
    <mergeCell ref="D71:D72"/>
    <mergeCell ref="A65:A66"/>
    <mergeCell ref="B65:B66"/>
    <mergeCell ref="C65:C66"/>
    <mergeCell ref="D65:D66"/>
    <mergeCell ref="A67:A68"/>
    <mergeCell ref="B67:B68"/>
    <mergeCell ref="C67:C68"/>
    <mergeCell ref="D67:D68"/>
    <mergeCell ref="A73:A74"/>
    <mergeCell ref="B73:B74"/>
    <mergeCell ref="C73:C74"/>
    <mergeCell ref="D73:D74"/>
    <mergeCell ref="A79:A80"/>
    <mergeCell ref="B79:B80"/>
    <mergeCell ref="C79:C80"/>
    <mergeCell ref="D79:D80"/>
    <mergeCell ref="A81:A82"/>
    <mergeCell ref="B81:B82"/>
    <mergeCell ref="C81:C82"/>
    <mergeCell ref="D81:D82"/>
    <mergeCell ref="A75:A76"/>
    <mergeCell ref="B75:B76"/>
    <mergeCell ref="C75:C76"/>
    <mergeCell ref="D75:D76"/>
    <mergeCell ref="A77:A78"/>
    <mergeCell ref="B77:B78"/>
    <mergeCell ref="C77:C78"/>
    <mergeCell ref="D77:D78"/>
    <mergeCell ref="A83:A84"/>
    <mergeCell ref="B83:B84"/>
    <mergeCell ref="C83:C84"/>
    <mergeCell ref="D83:D84"/>
    <mergeCell ref="A85:A86"/>
    <mergeCell ref="B85:B86"/>
    <mergeCell ref="C85:C86"/>
    <mergeCell ref="D85:D86"/>
    <mergeCell ref="A87:A88"/>
    <mergeCell ref="B87:B88"/>
    <mergeCell ref="C87:C88"/>
    <mergeCell ref="D87:D88"/>
    <mergeCell ref="A89:A90"/>
    <mergeCell ref="B89:B90"/>
    <mergeCell ref="C89:C90"/>
    <mergeCell ref="D89:D90"/>
    <mergeCell ref="A97:A98"/>
    <mergeCell ref="B97:B98"/>
    <mergeCell ref="C97:C98"/>
    <mergeCell ref="D97:D98"/>
    <mergeCell ref="A99:A100"/>
    <mergeCell ref="B99:B100"/>
    <mergeCell ref="C99:C100"/>
    <mergeCell ref="D99:D100"/>
    <mergeCell ref="A93:A94"/>
    <mergeCell ref="B93:B94"/>
    <mergeCell ref="C93:C94"/>
    <mergeCell ref="D93:D94"/>
    <mergeCell ref="A95:A96"/>
    <mergeCell ref="B95:B96"/>
    <mergeCell ref="C95:C96"/>
    <mergeCell ref="D95:D96"/>
    <mergeCell ref="A91:A92"/>
    <mergeCell ref="B91:B92"/>
    <mergeCell ref="C91:C92"/>
    <mergeCell ref="D91:D92"/>
    <mergeCell ref="A101:A102"/>
    <mergeCell ref="B101:B102"/>
    <mergeCell ref="C101:C102"/>
    <mergeCell ref="D101:D102"/>
    <mergeCell ref="A103:A104"/>
    <mergeCell ref="B103:B104"/>
    <mergeCell ref="C103:C104"/>
    <mergeCell ref="D103:D104"/>
    <mergeCell ref="A105:A106"/>
    <mergeCell ref="B105:B106"/>
    <mergeCell ref="C105:C106"/>
    <mergeCell ref="D105:D106"/>
    <mergeCell ref="A107:A108"/>
    <mergeCell ref="B107:B108"/>
    <mergeCell ref="C107:C108"/>
    <mergeCell ref="D107:D108"/>
    <mergeCell ref="A113:A114"/>
    <mergeCell ref="B113:B114"/>
    <mergeCell ref="C113:C114"/>
    <mergeCell ref="D113:D114"/>
    <mergeCell ref="A109:A110"/>
    <mergeCell ref="B109:B110"/>
    <mergeCell ref="C109:C110"/>
    <mergeCell ref="D109:D110"/>
    <mergeCell ref="A111:A112"/>
    <mergeCell ref="B111:B112"/>
    <mergeCell ref="C111:C112"/>
    <mergeCell ref="D111:D112"/>
    <mergeCell ref="A116:A117"/>
    <mergeCell ref="B116:B117"/>
    <mergeCell ref="C116:C117"/>
    <mergeCell ref="D116:D117"/>
    <mergeCell ref="A129:A130"/>
    <mergeCell ref="B129:B130"/>
    <mergeCell ref="C129:C130"/>
    <mergeCell ref="D129:D130"/>
    <mergeCell ref="A127:A128"/>
    <mergeCell ref="B127:B128"/>
    <mergeCell ref="C127:C128"/>
    <mergeCell ref="D127:D128"/>
    <mergeCell ref="A125:A126"/>
    <mergeCell ref="B125:B126"/>
    <mergeCell ref="C125:C126"/>
    <mergeCell ref="D125:D126"/>
    <mergeCell ref="A140:A141"/>
    <mergeCell ref="B140:B141"/>
    <mergeCell ref="C140:C141"/>
    <mergeCell ref="D140:D141"/>
    <mergeCell ref="A137:A138"/>
    <mergeCell ref="B137:B138"/>
    <mergeCell ref="C137:C138"/>
    <mergeCell ref="D137:D138"/>
    <mergeCell ref="A118:A119"/>
    <mergeCell ref="B118:B119"/>
    <mergeCell ref="C118:C119"/>
    <mergeCell ref="D118:D119"/>
    <mergeCell ref="A148:A149"/>
    <mergeCell ref="B148:B149"/>
    <mergeCell ref="C148:C149"/>
    <mergeCell ref="D148:D149"/>
    <mergeCell ref="A146:A147"/>
    <mergeCell ref="B146:B147"/>
    <mergeCell ref="C146:C147"/>
    <mergeCell ref="D146:D147"/>
    <mergeCell ref="A144:A145"/>
    <mergeCell ref="B144:B145"/>
    <mergeCell ref="C144:C145"/>
    <mergeCell ref="D144:D145"/>
    <mergeCell ref="A152:A153"/>
    <mergeCell ref="B152:B153"/>
    <mergeCell ref="C152:C153"/>
    <mergeCell ref="D152:D153"/>
    <mergeCell ref="A150:A151"/>
    <mergeCell ref="B150:B151"/>
    <mergeCell ref="C150:C151"/>
    <mergeCell ref="D150:D151"/>
    <mergeCell ref="A154:A155"/>
    <mergeCell ref="B154:B155"/>
    <mergeCell ref="C154:C155"/>
    <mergeCell ref="D154:D155"/>
    <mergeCell ref="A162:A163"/>
    <mergeCell ref="B162:B163"/>
    <mergeCell ref="C162:C163"/>
    <mergeCell ref="D162:D163"/>
    <mergeCell ref="A158:A159"/>
    <mergeCell ref="B158:B159"/>
    <mergeCell ref="C158:C159"/>
    <mergeCell ref="D158:D159"/>
    <mergeCell ref="A156:A157"/>
    <mergeCell ref="B156:B157"/>
    <mergeCell ref="C156:C157"/>
    <mergeCell ref="D156:D157"/>
    <mergeCell ref="A160:A161"/>
    <mergeCell ref="B160:B161"/>
    <mergeCell ref="C160:C161"/>
    <mergeCell ref="D160:D161"/>
  </mergeCells>
  <phoneticPr fontId="2" type="noConversion"/>
  <hyperlinks>
    <hyperlink ref="F121" r:id="rId1" display="https://maps.app.goo.gl/7F84ZkgRyxuxcrzJ7" xr:uid="{78E77AC6-27B7-4799-AA3F-36FE662F39CA}"/>
    <hyperlink ref="F122" r:id="rId2" display="https://maps.app.goo.gl/7F84ZkgRyxuxcrzJ7" xr:uid="{77314CF8-FA18-4D58-9BA9-1A70DE3232E0}"/>
    <hyperlink ref="F123" r:id="rId3" display="https://maps.app.goo.gl/7F84ZkgRyxuxcrzJ7" xr:uid="{A883528D-7BF5-4346-B697-4B11087FC7F5}"/>
    <hyperlink ref="F124" r:id="rId4" display="https://maps.app.goo.gl/7F84ZkgRyxuxcrzJ7" xr:uid="{1475BDAF-9CC0-493C-AD25-BE5D3FB6354B}"/>
    <hyperlink ref="F120" r:id="rId5" display="https://maps.app.goo.gl/7F84ZkgRyxuxcrzJ7" xr:uid="{3AD91AD2-BB4E-4E77-8696-D63EEAA15E25}"/>
    <hyperlink ref="F133" r:id="rId6" xr:uid="{36D06E4F-B74A-4DBA-A41E-166B056A056E}"/>
    <hyperlink ref="F139" r:id="rId7" xr:uid="{7C7A6185-B8C2-4722-9B3C-1974A5DFA0AE}"/>
    <hyperlink ref="F142" r:id="rId8" xr:uid="{C198A561-B398-4782-B79F-0BD4B45CBF50}"/>
  </hyperlinks>
  <pageMargins left="0.7" right="0.7" top="0.75" bottom="0.75" header="0.3" footer="0.3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010"/>
  <sheetViews>
    <sheetView view="pageBreakPreview" zoomScaleNormal="100" zoomScaleSheetLayoutView="100" workbookViewId="0">
      <pane xSplit="2" ySplit="5" topLeftCell="C6" activePane="bottomRight" state="frozen"/>
      <selection activeCell="F13" sqref="F13:K19"/>
      <selection pane="topRight" activeCell="F13" sqref="F13:K19"/>
      <selection pane="bottomLeft" activeCell="F13" sqref="F13:K19"/>
      <selection pane="bottomRight" activeCell="D7" sqref="D7"/>
    </sheetView>
  </sheetViews>
  <sheetFormatPr defaultColWidth="14.375" defaultRowHeight="15" customHeight="1"/>
  <cols>
    <col min="1" max="1" width="7.75" style="27" customWidth="1"/>
    <col min="2" max="2" width="10.25" style="27" customWidth="1"/>
    <col min="3" max="3" width="16.25" style="46" bestFit="1" customWidth="1"/>
    <col min="4" max="4" width="15.25" style="47" customWidth="1"/>
    <col min="5" max="5" width="21.25" style="47" bestFit="1" customWidth="1"/>
    <col min="6" max="7" width="12.625" style="47" customWidth="1"/>
    <col min="8" max="8" width="11.375" style="27" bestFit="1" customWidth="1"/>
    <col min="9" max="9" width="4.875" style="27" bestFit="1" customWidth="1"/>
    <col min="10" max="13" width="10.75" style="27" customWidth="1"/>
    <col min="14" max="14" width="14.75" style="27" bestFit="1" customWidth="1"/>
    <col min="15" max="15" width="13.125" style="27" bestFit="1" customWidth="1"/>
    <col min="16" max="16" width="10.25" style="27" customWidth="1"/>
    <col min="17" max="17" width="16.375" style="45" customWidth="1"/>
    <col min="18" max="19" width="9" style="27" customWidth="1"/>
    <col min="20" max="16384" width="14.375" style="27"/>
  </cols>
  <sheetData>
    <row r="1" spans="1:22" ht="49.5" customHeight="1">
      <c r="B1" s="222" t="s">
        <v>1282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</row>
    <row r="2" spans="1:22" ht="12">
      <c r="B2" s="219" t="s">
        <v>358</v>
      </c>
      <c r="C2" s="221"/>
      <c r="D2" s="223" t="s">
        <v>1283</v>
      </c>
      <c r="E2" s="224"/>
      <c r="F2" s="28" t="s">
        <v>359</v>
      </c>
      <c r="G2" s="219" t="s">
        <v>1285</v>
      </c>
      <c r="H2" s="220"/>
      <c r="I2" s="220"/>
      <c r="J2" s="220"/>
      <c r="K2" s="220"/>
      <c r="L2" s="220"/>
      <c r="M2" s="221"/>
      <c r="N2" s="29" t="s">
        <v>360</v>
      </c>
      <c r="O2" s="225" t="s">
        <v>1287</v>
      </c>
      <c r="P2" s="226"/>
      <c r="Q2" s="30"/>
    </row>
    <row r="3" spans="1:22" ht="12">
      <c r="B3" s="219" t="s">
        <v>361</v>
      </c>
      <c r="C3" s="221"/>
      <c r="D3" s="223" t="s">
        <v>1284</v>
      </c>
      <c r="E3" s="224"/>
      <c r="F3" s="28" t="s">
        <v>359</v>
      </c>
      <c r="G3" s="219" t="s">
        <v>1286</v>
      </c>
      <c r="H3" s="220"/>
      <c r="I3" s="220"/>
      <c r="J3" s="220"/>
      <c r="K3" s="220"/>
      <c r="L3" s="220"/>
      <c r="M3" s="221"/>
      <c r="N3" s="29" t="s">
        <v>360</v>
      </c>
      <c r="O3" s="225" t="s">
        <v>1288</v>
      </c>
      <c r="P3" s="226"/>
      <c r="Q3" s="30"/>
    </row>
    <row r="4" spans="1:22" ht="12">
      <c r="B4" s="219" t="s">
        <v>362</v>
      </c>
      <c r="C4" s="221"/>
      <c r="D4" s="227" t="s">
        <v>1289</v>
      </c>
      <c r="E4" s="228"/>
      <c r="F4" s="28" t="s">
        <v>363</v>
      </c>
      <c r="G4" s="227" t="s">
        <v>1289</v>
      </c>
      <c r="H4" s="229"/>
      <c r="I4" s="229"/>
      <c r="J4" s="228"/>
      <c r="K4" s="29" t="s">
        <v>364</v>
      </c>
      <c r="L4" s="219" t="s">
        <v>365</v>
      </c>
      <c r="M4" s="221"/>
      <c r="N4" s="29" t="s">
        <v>366</v>
      </c>
      <c r="O4" s="219" t="s">
        <v>367</v>
      </c>
      <c r="P4" s="221"/>
      <c r="Q4" s="30"/>
    </row>
    <row r="5" spans="1:22" ht="12">
      <c r="B5" s="31" t="s">
        <v>368</v>
      </c>
      <c r="C5" s="32" t="s">
        <v>369</v>
      </c>
      <c r="D5" s="33" t="s">
        <v>370</v>
      </c>
      <c r="E5" s="33" t="s">
        <v>371</v>
      </c>
      <c r="F5" s="33" t="s">
        <v>360</v>
      </c>
      <c r="G5" s="33" t="s">
        <v>372</v>
      </c>
      <c r="H5" s="34" t="s">
        <v>373</v>
      </c>
      <c r="I5" s="34" t="s">
        <v>374</v>
      </c>
      <c r="J5" s="48" t="s">
        <v>375</v>
      </c>
      <c r="K5" s="49" t="s">
        <v>409</v>
      </c>
      <c r="L5" s="50" t="s">
        <v>408</v>
      </c>
      <c r="M5" s="50" t="s">
        <v>410</v>
      </c>
      <c r="N5" s="76" t="s">
        <v>417</v>
      </c>
      <c r="O5" s="151" t="s">
        <v>411</v>
      </c>
      <c r="P5" s="75" t="s">
        <v>376</v>
      </c>
      <c r="Q5" s="35" t="s">
        <v>377</v>
      </c>
      <c r="R5" s="36"/>
      <c r="S5" s="36"/>
    </row>
    <row r="6" spans="1:22" s="29" customFormat="1" ht="19.5" customHeight="1">
      <c r="A6" s="130" t="str">
        <f>N6&amp;"_"&amp;COUNTIF($N$6:N6,N6)</f>
        <v>_0</v>
      </c>
      <c r="B6" s="38" t="s">
        <v>703</v>
      </c>
      <c r="C6" s="92"/>
      <c r="D6" s="93"/>
      <c r="E6" s="93"/>
      <c r="F6" s="93"/>
      <c r="G6" s="93"/>
      <c r="H6" s="38"/>
      <c r="I6" s="38"/>
      <c r="J6" s="133"/>
      <c r="K6" s="134"/>
      <c r="L6" s="134"/>
      <c r="M6" s="134"/>
      <c r="N6" s="135"/>
      <c r="O6" s="135" t="str">
        <f>IFERROR(INDEX('고객 리스트'!$A$4:$D$150,MATCH(N6,'고객 리스트'!$A$4:$A$150,0),3)," ")</f>
        <v xml:space="preserve"> </v>
      </c>
      <c r="P6" s="59"/>
      <c r="Q6" s="94"/>
      <c r="R6" s="38"/>
      <c r="S6" s="38"/>
      <c r="T6" s="38"/>
      <c r="U6" s="38"/>
      <c r="V6" s="38"/>
    </row>
    <row r="7" spans="1:22" s="29" customFormat="1" ht="19.5" customHeight="1">
      <c r="A7" s="130" t="str">
        <f>N7&amp;"_"&amp;COUNTIF($N$6:N7,N7)</f>
        <v>_0</v>
      </c>
      <c r="B7" s="38" t="s">
        <v>704</v>
      </c>
      <c r="C7" s="92"/>
      <c r="D7" s="93"/>
      <c r="E7" s="93"/>
      <c r="F7" s="93"/>
      <c r="G7" s="93"/>
      <c r="H7" s="38"/>
      <c r="I7" s="38"/>
      <c r="J7" s="133"/>
      <c r="K7" s="134"/>
      <c r="L7" s="134"/>
      <c r="M7" s="134"/>
      <c r="N7" s="135"/>
      <c r="O7" s="135" t="str">
        <f>IFERROR(INDEX('고객 리스트'!$A$4:$D$150,MATCH(N7,'고객 리스트'!$A$4:$A$150,0),3)," ")</f>
        <v xml:space="preserve"> </v>
      </c>
      <c r="P7" s="59"/>
      <c r="Q7" s="94"/>
      <c r="R7" s="38"/>
      <c r="S7" s="38"/>
      <c r="T7" s="38"/>
      <c r="U7" s="38"/>
      <c r="V7" s="38"/>
    </row>
    <row r="8" spans="1:22" s="29" customFormat="1" ht="19.5" customHeight="1">
      <c r="A8" s="130" t="str">
        <f>N8&amp;"_"&amp;COUNTIF($N$6:N8,N8)</f>
        <v>_0</v>
      </c>
      <c r="B8" s="38" t="s">
        <v>705</v>
      </c>
      <c r="C8" s="92"/>
      <c r="D8" s="93"/>
      <c r="E8" s="93"/>
      <c r="F8" s="93"/>
      <c r="G8" s="93"/>
      <c r="H8" s="38"/>
      <c r="I8" s="38"/>
      <c r="J8" s="133"/>
      <c r="K8" s="134"/>
      <c r="L8" s="134"/>
      <c r="M8" s="134"/>
      <c r="N8" s="135"/>
      <c r="O8" s="135" t="str">
        <f>IFERROR(INDEX('고객 리스트'!$A$4:$D$150,MATCH(N8,'고객 리스트'!$A$4:$A$150,0),3)," ")</f>
        <v xml:space="preserve"> </v>
      </c>
      <c r="P8" s="59"/>
      <c r="Q8" s="94"/>
      <c r="R8" s="38"/>
      <c r="S8" s="38"/>
      <c r="T8" s="38"/>
      <c r="U8" s="38"/>
      <c r="V8" s="38"/>
    </row>
    <row r="9" spans="1:22" s="29" customFormat="1" ht="19.5" customHeight="1">
      <c r="A9" s="130" t="str">
        <f>N9&amp;"_"&amp;COUNTIF($N$6:N9,N9)</f>
        <v>_0</v>
      </c>
      <c r="B9" s="38" t="s">
        <v>706</v>
      </c>
      <c r="C9" s="92"/>
      <c r="D9" s="93"/>
      <c r="E9" s="93"/>
      <c r="F9" s="93"/>
      <c r="G9" s="93"/>
      <c r="H9" s="38"/>
      <c r="I9" s="38"/>
      <c r="J9" s="133"/>
      <c r="K9" s="134"/>
      <c r="L9" s="134"/>
      <c r="M9" s="134"/>
      <c r="N9" s="135"/>
      <c r="O9" s="135" t="str">
        <f>IFERROR(INDEX('고객 리스트'!$A$4:$D$150,MATCH(N9,'고객 리스트'!$A$4:$A$150,0),3)," ")</f>
        <v xml:space="preserve"> </v>
      </c>
      <c r="P9" s="59"/>
      <c r="Q9" s="94"/>
      <c r="R9" s="38"/>
      <c r="S9" s="38"/>
      <c r="T9" s="38"/>
      <c r="U9" s="38"/>
      <c r="V9" s="38"/>
    </row>
    <row r="10" spans="1:22" s="29" customFormat="1" ht="19.5" customHeight="1">
      <c r="A10" s="130" t="str">
        <f>N10&amp;"_"&amp;COUNTIF($N$6:N10,N10)</f>
        <v>_0</v>
      </c>
      <c r="B10" s="38" t="s">
        <v>707</v>
      </c>
      <c r="C10" s="92"/>
      <c r="D10" s="93"/>
      <c r="E10" s="93"/>
      <c r="F10" s="93"/>
      <c r="G10" s="93"/>
      <c r="H10" s="38"/>
      <c r="I10" s="38"/>
      <c r="J10" s="133"/>
      <c r="K10" s="134"/>
      <c r="L10" s="134"/>
      <c r="M10" s="134"/>
      <c r="N10" s="135"/>
      <c r="O10" s="135" t="str">
        <f>IFERROR(INDEX('고객 리스트'!$A$4:$D$150,MATCH(N10,'고객 리스트'!$A$4:$A$150,0),3)," ")</f>
        <v xml:space="preserve"> </v>
      </c>
      <c r="P10" s="59"/>
      <c r="Q10" s="94"/>
      <c r="R10" s="38"/>
      <c r="S10" s="38"/>
      <c r="T10" s="38"/>
      <c r="U10" s="38"/>
      <c r="V10" s="38"/>
    </row>
    <row r="11" spans="1:22" s="40" customFormat="1" ht="19.5" customHeight="1">
      <c r="A11" s="130" t="str">
        <f>N11&amp;"_"&amp;COUNTIF($N$6:N11,N11)</f>
        <v>_0</v>
      </c>
      <c r="B11" s="38" t="s">
        <v>708</v>
      </c>
      <c r="C11" s="92"/>
      <c r="D11" s="93"/>
      <c r="E11" s="93"/>
      <c r="F11" s="93"/>
      <c r="G11" s="93"/>
      <c r="H11" s="38"/>
      <c r="I11" s="38"/>
      <c r="J11" s="133"/>
      <c r="K11" s="134"/>
      <c r="L11" s="134"/>
      <c r="M11" s="134"/>
      <c r="N11" s="135"/>
      <c r="O11" s="135" t="str">
        <f>IFERROR(INDEX('고객 리스트'!$A$4:$D$150,MATCH(N11,'고객 리스트'!$A$4:$A$150,0),3)," ")</f>
        <v xml:space="preserve"> </v>
      </c>
      <c r="P11" s="59"/>
      <c r="Q11" s="94"/>
      <c r="R11" s="39"/>
      <c r="S11" s="39"/>
      <c r="T11" s="39"/>
      <c r="U11" s="39"/>
      <c r="V11" s="39"/>
    </row>
    <row r="12" spans="1:22" s="29" customFormat="1" ht="19.5" customHeight="1">
      <c r="A12" s="130" t="str">
        <f>N12&amp;"_"&amp;COUNTIF($N$6:N12,N12)</f>
        <v>_0</v>
      </c>
      <c r="B12" s="38" t="s">
        <v>709</v>
      </c>
      <c r="C12" s="92"/>
      <c r="D12" s="93"/>
      <c r="E12" s="93"/>
      <c r="F12" s="93"/>
      <c r="G12" s="93"/>
      <c r="H12" s="38"/>
      <c r="I12" s="38"/>
      <c r="J12" s="133"/>
      <c r="K12" s="134"/>
      <c r="L12" s="134"/>
      <c r="M12" s="134"/>
      <c r="N12" s="135"/>
      <c r="O12" s="135" t="str">
        <f>IFERROR(INDEX('고객 리스트'!$A$4:$D$150,MATCH(N12,'고객 리스트'!$A$4:$A$150,0),3)," ")</f>
        <v xml:space="preserve"> </v>
      </c>
      <c r="P12" s="59"/>
      <c r="Q12" s="94"/>
      <c r="R12" s="38"/>
      <c r="S12" s="38"/>
      <c r="T12" s="38"/>
      <c r="U12" s="38"/>
      <c r="V12" s="38"/>
    </row>
    <row r="13" spans="1:22" s="29" customFormat="1" ht="19.5" customHeight="1">
      <c r="A13" s="130" t="str">
        <f>N13&amp;"_"&amp;COUNTIF($N$6:N13,N13)</f>
        <v>_0</v>
      </c>
      <c r="B13" s="38" t="s">
        <v>710</v>
      </c>
      <c r="C13" s="92"/>
      <c r="D13" s="93"/>
      <c r="E13" s="93"/>
      <c r="F13" s="93"/>
      <c r="G13" s="93"/>
      <c r="H13" s="38"/>
      <c r="I13" s="38"/>
      <c r="J13" s="133"/>
      <c r="K13" s="134"/>
      <c r="L13" s="134"/>
      <c r="M13" s="134"/>
      <c r="N13" s="135"/>
      <c r="O13" s="135" t="str">
        <f>IFERROR(INDEX('고객 리스트'!$A$4:$D$150,MATCH(N13,'고객 리스트'!$A$4:$A$150,0),3)," ")</f>
        <v xml:space="preserve"> </v>
      </c>
      <c r="P13" s="59"/>
      <c r="Q13" s="94"/>
      <c r="R13" s="38"/>
      <c r="S13" s="38"/>
      <c r="T13" s="38"/>
      <c r="U13" s="38"/>
      <c r="V13" s="38"/>
    </row>
    <row r="14" spans="1:22" s="29" customFormat="1" ht="19.5" customHeight="1">
      <c r="A14" s="130" t="str">
        <f>N14&amp;"_"&amp;COUNTIF($N$6:N14,N14)</f>
        <v>_0</v>
      </c>
      <c r="B14" s="38" t="s">
        <v>711</v>
      </c>
      <c r="C14" s="92"/>
      <c r="D14" s="93"/>
      <c r="E14" s="93"/>
      <c r="F14" s="93"/>
      <c r="G14" s="93"/>
      <c r="H14" s="38"/>
      <c r="I14" s="38"/>
      <c r="J14" s="133"/>
      <c r="K14" s="134"/>
      <c r="L14" s="134"/>
      <c r="M14" s="134"/>
      <c r="N14" s="135"/>
      <c r="O14" s="135" t="str">
        <f>IFERROR(INDEX('고객 리스트'!$A$4:$D$150,MATCH(N14,'고객 리스트'!$A$4:$A$150,0),3)," ")</f>
        <v xml:space="preserve"> </v>
      </c>
      <c r="P14" s="59"/>
      <c r="Q14" s="94"/>
      <c r="R14" s="38"/>
      <c r="S14" s="38"/>
      <c r="T14" s="38"/>
      <c r="U14" s="38"/>
      <c r="V14" s="38"/>
    </row>
    <row r="15" spans="1:22" s="29" customFormat="1" ht="19.5" customHeight="1">
      <c r="A15" s="130" t="str">
        <f>N15&amp;"_"&amp;COUNTIF($N$6:N15,N15)</f>
        <v>_0</v>
      </c>
      <c r="B15" s="38" t="s">
        <v>712</v>
      </c>
      <c r="C15" s="92"/>
      <c r="D15" s="93"/>
      <c r="E15" s="93"/>
      <c r="F15" s="93"/>
      <c r="G15" s="93"/>
      <c r="H15" s="38"/>
      <c r="I15" s="38"/>
      <c r="J15" s="133"/>
      <c r="K15" s="134"/>
      <c r="L15" s="134"/>
      <c r="M15" s="134"/>
      <c r="N15" s="135"/>
      <c r="O15" s="135" t="str">
        <f>IFERROR(INDEX('고객 리스트'!$A$4:$D$150,MATCH(N15,'고객 리스트'!$A$4:$A$150,0),3)," ")</f>
        <v xml:space="preserve"> </v>
      </c>
      <c r="P15" s="59"/>
      <c r="Q15" s="94"/>
      <c r="R15" s="38"/>
      <c r="S15" s="38"/>
      <c r="T15" s="38"/>
      <c r="U15" s="38"/>
      <c r="V15" s="38"/>
    </row>
    <row r="16" spans="1:22" s="29" customFormat="1" ht="19.5" customHeight="1">
      <c r="A16" s="130" t="str">
        <f>N16&amp;"_"&amp;COUNTIF($N$6:N16,N16)</f>
        <v>_0</v>
      </c>
      <c r="B16" s="38" t="s">
        <v>713</v>
      </c>
      <c r="C16" s="92"/>
      <c r="D16" s="93"/>
      <c r="E16" s="93"/>
      <c r="F16" s="93"/>
      <c r="G16" s="93"/>
      <c r="H16" s="38"/>
      <c r="I16" s="38"/>
      <c r="J16" s="133"/>
      <c r="K16" s="134"/>
      <c r="L16" s="134"/>
      <c r="M16" s="134"/>
      <c r="N16" s="135"/>
      <c r="O16" s="135" t="str">
        <f>IFERROR(INDEX('고객 리스트'!$A$4:$D$150,MATCH(N16,'고객 리스트'!$A$4:$A$150,0),3)," ")</f>
        <v xml:space="preserve"> </v>
      </c>
      <c r="P16" s="59"/>
      <c r="Q16" s="94"/>
      <c r="R16" s="38"/>
      <c r="S16" s="38"/>
      <c r="T16" s="38"/>
      <c r="U16" s="38"/>
      <c r="V16" s="38"/>
    </row>
    <row r="17" spans="1:22" s="29" customFormat="1" ht="19.5" customHeight="1">
      <c r="A17" s="130" t="str">
        <f>N17&amp;"_"&amp;COUNTIF($N$6:N17,N17)</f>
        <v>_0</v>
      </c>
      <c r="B17" s="38" t="s">
        <v>714</v>
      </c>
      <c r="C17" s="92"/>
      <c r="D17" s="93"/>
      <c r="E17" s="93"/>
      <c r="F17" s="93"/>
      <c r="G17" s="93"/>
      <c r="H17" s="38"/>
      <c r="I17" s="38"/>
      <c r="J17" s="133"/>
      <c r="K17" s="134"/>
      <c r="L17" s="134"/>
      <c r="M17" s="134"/>
      <c r="N17" s="135"/>
      <c r="O17" s="135" t="str">
        <f>IFERROR(INDEX('고객 리스트'!$A$4:$D$150,MATCH(N17,'고객 리스트'!$A$4:$A$150,0),3)," ")</f>
        <v xml:space="preserve"> </v>
      </c>
      <c r="P17" s="59"/>
      <c r="Q17" s="94"/>
      <c r="R17" s="38"/>
      <c r="S17" s="38"/>
      <c r="T17" s="38"/>
      <c r="U17" s="38"/>
      <c r="V17" s="38"/>
    </row>
    <row r="18" spans="1:22" s="29" customFormat="1" ht="19.5" customHeight="1">
      <c r="A18" s="130" t="str">
        <f>N18&amp;"_"&amp;COUNTIF($N$6:N18,N18)</f>
        <v>_0</v>
      </c>
      <c r="B18" s="38" t="s">
        <v>715</v>
      </c>
      <c r="C18" s="92"/>
      <c r="D18" s="93"/>
      <c r="E18" s="93"/>
      <c r="F18" s="93"/>
      <c r="G18" s="93"/>
      <c r="H18" s="38"/>
      <c r="I18" s="38"/>
      <c r="J18" s="133"/>
      <c r="K18" s="134"/>
      <c r="L18" s="134"/>
      <c r="M18" s="134"/>
      <c r="N18" s="135"/>
      <c r="O18" s="135" t="str">
        <f>IFERROR(INDEX('고객 리스트'!$A$4:$D$150,MATCH(N18,'고객 리스트'!$A$4:$A$150,0),3)," ")</f>
        <v xml:space="preserve"> </v>
      </c>
      <c r="P18" s="59"/>
      <c r="Q18" s="94"/>
      <c r="R18" s="38"/>
      <c r="S18" s="38"/>
      <c r="T18" s="38"/>
      <c r="U18" s="38"/>
      <c r="V18" s="38"/>
    </row>
    <row r="19" spans="1:22" s="29" customFormat="1" ht="19.5" customHeight="1">
      <c r="A19" s="130" t="str">
        <f>N19&amp;"_"&amp;COUNTIF($N$6:N19,N19)</f>
        <v>_0</v>
      </c>
      <c r="B19" s="38" t="s">
        <v>716</v>
      </c>
      <c r="C19" s="92"/>
      <c r="D19" s="93"/>
      <c r="E19" s="93"/>
      <c r="F19" s="93"/>
      <c r="G19" s="93"/>
      <c r="H19" s="38"/>
      <c r="I19" s="38"/>
      <c r="J19" s="133"/>
      <c r="K19" s="134"/>
      <c r="L19" s="134"/>
      <c r="M19" s="134"/>
      <c r="N19" s="135"/>
      <c r="O19" s="135" t="str">
        <f>IFERROR(INDEX('고객 리스트'!$A$4:$D$150,MATCH(N19,'고객 리스트'!$A$4:$A$150,0),3)," ")</f>
        <v xml:space="preserve"> </v>
      </c>
      <c r="P19" s="60"/>
      <c r="Q19" s="94"/>
      <c r="R19" s="38"/>
      <c r="S19" s="38"/>
      <c r="T19" s="38"/>
      <c r="U19" s="38"/>
      <c r="V19" s="38"/>
    </row>
    <row r="20" spans="1:22" s="29" customFormat="1" ht="19.5" customHeight="1">
      <c r="A20" s="130" t="str">
        <f>N20&amp;"_"&amp;COUNTIF($N$6:N20,N20)</f>
        <v>_0</v>
      </c>
      <c r="B20" s="38" t="s">
        <v>717</v>
      </c>
      <c r="C20" s="92"/>
      <c r="D20" s="93"/>
      <c r="E20" s="93"/>
      <c r="F20" s="93"/>
      <c r="G20" s="93"/>
      <c r="H20" s="38"/>
      <c r="I20" s="38"/>
      <c r="J20" s="133"/>
      <c r="K20" s="134"/>
      <c r="L20" s="134"/>
      <c r="M20" s="134"/>
      <c r="N20" s="135"/>
      <c r="O20" s="135" t="str">
        <f>IFERROR(INDEX('고객 리스트'!$A$4:$D$150,MATCH(N20,'고객 리스트'!$A$4:$A$150,0),3)," ")</f>
        <v xml:space="preserve"> </v>
      </c>
      <c r="P20" s="59"/>
      <c r="Q20" s="94"/>
      <c r="R20" s="38"/>
      <c r="S20" s="38"/>
      <c r="T20" s="38"/>
      <c r="U20" s="38"/>
      <c r="V20" s="38"/>
    </row>
    <row r="21" spans="1:22" s="40" customFormat="1" ht="19.5" customHeight="1">
      <c r="A21" s="130" t="str">
        <f>N21&amp;"_"&amp;COUNTIF($N$6:N21,N21)</f>
        <v>_0</v>
      </c>
      <c r="B21" s="38" t="s">
        <v>718</v>
      </c>
      <c r="C21" s="92"/>
      <c r="D21" s="95"/>
      <c r="E21" s="93"/>
      <c r="F21" s="93"/>
      <c r="G21" s="95"/>
      <c r="H21" s="38"/>
      <c r="I21" s="38"/>
      <c r="J21" s="133"/>
      <c r="K21" s="134"/>
      <c r="L21" s="134"/>
      <c r="M21" s="134"/>
      <c r="N21" s="135"/>
      <c r="O21" s="135" t="str">
        <f>IFERROR(INDEX('고객 리스트'!$A$4:$D$150,MATCH(N21,'고객 리스트'!$A$4:$A$150,0),3)," ")</f>
        <v xml:space="preserve"> </v>
      </c>
      <c r="P21" s="59"/>
      <c r="Q21" s="94"/>
      <c r="R21" s="39"/>
      <c r="S21" s="39"/>
      <c r="T21" s="39"/>
      <c r="U21" s="39"/>
      <c r="V21" s="39"/>
    </row>
    <row r="22" spans="1:22" s="40" customFormat="1" ht="19.5" customHeight="1">
      <c r="A22" s="130" t="str">
        <f>N22&amp;"_"&amp;COUNTIF($N$6:N22,N22)</f>
        <v>_0</v>
      </c>
      <c r="B22" s="38" t="s">
        <v>719</v>
      </c>
      <c r="C22" s="92"/>
      <c r="D22" s="95"/>
      <c r="E22" s="93"/>
      <c r="F22" s="93"/>
      <c r="G22" s="95"/>
      <c r="H22" s="38"/>
      <c r="I22" s="38"/>
      <c r="J22" s="133"/>
      <c r="K22" s="134"/>
      <c r="L22" s="134"/>
      <c r="M22" s="134"/>
      <c r="N22" s="135"/>
      <c r="O22" s="135" t="str">
        <f>IFERROR(INDEX('고객 리스트'!$A$4:$D$150,MATCH(N22,'고객 리스트'!$A$4:$A$150,0),3)," ")</f>
        <v xml:space="preserve"> </v>
      </c>
      <c r="P22" s="59"/>
      <c r="Q22" s="94"/>
      <c r="R22" s="39"/>
      <c r="S22" s="39"/>
      <c r="T22" s="39"/>
      <c r="U22" s="39"/>
      <c r="V22" s="39"/>
    </row>
    <row r="23" spans="1:22" s="40" customFormat="1" ht="19.5" customHeight="1">
      <c r="A23" s="130" t="str">
        <f>N23&amp;"_"&amp;COUNTIF($N$6:N23,N23)</f>
        <v>_0</v>
      </c>
      <c r="B23" s="38" t="s">
        <v>720</v>
      </c>
      <c r="C23" s="92"/>
      <c r="D23" s="95"/>
      <c r="E23" s="93"/>
      <c r="F23" s="93"/>
      <c r="G23" s="95"/>
      <c r="H23" s="38"/>
      <c r="I23" s="38"/>
      <c r="J23" s="133"/>
      <c r="K23" s="134"/>
      <c r="L23" s="134"/>
      <c r="M23" s="134"/>
      <c r="N23" s="135"/>
      <c r="O23" s="135" t="str">
        <f>IFERROR(INDEX('고객 리스트'!$A$4:$D$150,MATCH(N23,'고객 리스트'!$A$4:$A$150,0),3)," ")</f>
        <v xml:space="preserve"> </v>
      </c>
      <c r="P23" s="61"/>
      <c r="Q23" s="94"/>
      <c r="R23" s="39"/>
      <c r="S23" s="39"/>
      <c r="T23" s="39"/>
      <c r="U23" s="39"/>
      <c r="V23" s="39"/>
    </row>
    <row r="24" spans="1:22" s="41" customFormat="1" ht="19.5" customHeight="1">
      <c r="A24" s="130" t="str">
        <f>N24&amp;"_"&amp;COUNTIF($N$6:N24,N24)</f>
        <v>_0</v>
      </c>
      <c r="B24" s="38" t="s">
        <v>721</v>
      </c>
      <c r="C24" s="93"/>
      <c r="D24" s="93"/>
      <c r="E24" s="95"/>
      <c r="F24" s="93"/>
      <c r="G24" s="95"/>
      <c r="H24" s="38"/>
      <c r="I24" s="38"/>
      <c r="J24" s="133"/>
      <c r="K24" s="134"/>
      <c r="L24" s="134"/>
      <c r="M24" s="134"/>
      <c r="N24" s="135"/>
      <c r="O24" s="135" t="str">
        <f>IFERROR(INDEX('고객 리스트'!$A$4:$D$150,MATCH(N24,'고객 리스트'!$A$4:$A$150,0),3)," ")</f>
        <v xml:space="preserve"> </v>
      </c>
      <c r="P24" s="61"/>
      <c r="Q24" s="94"/>
      <c r="R24" s="42"/>
      <c r="S24" s="42"/>
      <c r="T24" s="42"/>
      <c r="U24" s="42"/>
      <c r="V24" s="42"/>
    </row>
    <row r="25" spans="1:22" s="38" customFormat="1" ht="19.5" customHeight="1">
      <c r="A25" s="130" t="str">
        <f>N25&amp;"_"&amp;COUNTIF($N$6:N25,N25)</f>
        <v>_0</v>
      </c>
      <c r="B25" s="38" t="s">
        <v>722</v>
      </c>
      <c r="C25" s="96"/>
      <c r="D25" s="95"/>
      <c r="E25" s="93"/>
      <c r="F25" s="93"/>
      <c r="G25" s="95"/>
      <c r="J25" s="133"/>
      <c r="K25" s="134"/>
      <c r="L25" s="134"/>
      <c r="M25" s="134"/>
      <c r="N25" s="135"/>
      <c r="O25" s="135" t="str">
        <f>IFERROR(INDEX('고객 리스트'!$A$4:$D$150,MATCH(N25,'고객 리스트'!$A$4:$A$150,0),3)," ")</f>
        <v xml:space="preserve"> </v>
      </c>
      <c r="P25" s="61"/>
      <c r="Q25" s="94"/>
    </row>
    <row r="26" spans="1:22" s="38" customFormat="1" ht="19.5" customHeight="1">
      <c r="A26" s="130" t="str">
        <f>N26&amp;"_"&amp;COUNTIF($N$6:N26,N26)</f>
        <v>_0</v>
      </c>
      <c r="B26" s="38" t="s">
        <v>723</v>
      </c>
      <c r="C26" s="96"/>
      <c r="D26" s="95"/>
      <c r="E26" s="93"/>
      <c r="F26" s="93"/>
      <c r="G26" s="95"/>
      <c r="J26" s="133"/>
      <c r="K26" s="134"/>
      <c r="L26" s="134"/>
      <c r="M26" s="134"/>
      <c r="N26" s="135"/>
      <c r="O26" s="135" t="str">
        <f>IFERROR(INDEX('고객 리스트'!$A$4:$D$150,MATCH(N26,'고객 리스트'!$A$4:$A$150,0),3)," ")</f>
        <v xml:space="preserve"> </v>
      </c>
      <c r="P26" s="61"/>
      <c r="Q26" s="94"/>
    </row>
    <row r="27" spans="1:22" s="38" customFormat="1" ht="19.5" customHeight="1">
      <c r="A27" s="130" t="str">
        <f>N27&amp;"_"&amp;COUNTIF($N$6:N27,N27)</f>
        <v>_0</v>
      </c>
      <c r="B27" s="38" t="s">
        <v>724</v>
      </c>
      <c r="C27" s="96"/>
      <c r="D27" s="95"/>
      <c r="E27" s="93"/>
      <c r="F27" s="93"/>
      <c r="G27" s="95"/>
      <c r="J27" s="133"/>
      <c r="K27" s="134"/>
      <c r="L27" s="134"/>
      <c r="M27" s="134"/>
      <c r="N27" s="135"/>
      <c r="O27" s="135" t="str">
        <f>IFERROR(INDEX('고객 리스트'!$A$4:$D$150,MATCH(N27,'고객 리스트'!$A$4:$A$150,0),3)," ")</f>
        <v xml:space="preserve"> </v>
      </c>
      <c r="P27" s="61"/>
      <c r="Q27" s="94"/>
    </row>
    <row r="28" spans="1:22" s="29" customFormat="1" ht="19.5" customHeight="1">
      <c r="A28" s="130" t="str">
        <f>N28&amp;"_"&amp;COUNTIF($N$6:N28,N28)</f>
        <v>_0</v>
      </c>
      <c r="B28" s="38" t="s">
        <v>725</v>
      </c>
      <c r="C28" s="96"/>
      <c r="D28" s="95"/>
      <c r="E28" s="93"/>
      <c r="F28" s="93"/>
      <c r="G28" s="95"/>
      <c r="H28" s="38"/>
      <c r="I28" s="38"/>
      <c r="J28" s="133"/>
      <c r="K28" s="134"/>
      <c r="L28" s="134"/>
      <c r="M28" s="134"/>
      <c r="N28" s="135"/>
      <c r="O28" s="135" t="str">
        <f>IFERROR(INDEX('고객 리스트'!$A$4:$D$150,MATCH(N28,'고객 리스트'!$A$4:$A$150,0),3)," ")</f>
        <v xml:space="preserve"> </v>
      </c>
      <c r="P28" s="61"/>
      <c r="Q28" s="94"/>
      <c r="R28" s="38"/>
      <c r="S28" s="38"/>
      <c r="T28" s="38"/>
      <c r="U28" s="38"/>
      <c r="V28" s="38"/>
    </row>
    <row r="29" spans="1:22" s="29" customFormat="1" ht="19.5" customHeight="1">
      <c r="A29" s="130" t="str">
        <f>N29&amp;"_"&amp;COUNTIF($N$6:N29,N29)</f>
        <v>_0</v>
      </c>
      <c r="B29" s="38" t="s">
        <v>726</v>
      </c>
      <c r="C29" s="96"/>
      <c r="D29" s="95"/>
      <c r="E29" s="93"/>
      <c r="F29" s="93"/>
      <c r="G29" s="95"/>
      <c r="H29" s="38"/>
      <c r="I29" s="38"/>
      <c r="J29" s="133"/>
      <c r="K29" s="134"/>
      <c r="L29" s="134"/>
      <c r="M29" s="134"/>
      <c r="N29" s="135"/>
      <c r="O29" s="135" t="str">
        <f>IFERROR(INDEX('고객 리스트'!$A$4:$D$150,MATCH(N29,'고객 리스트'!$A$4:$A$150,0),3)," ")</f>
        <v xml:space="preserve"> </v>
      </c>
      <c r="P29" s="61"/>
      <c r="Q29" s="94"/>
      <c r="R29" s="38"/>
      <c r="S29" s="38"/>
      <c r="T29" s="38"/>
      <c r="U29" s="38"/>
      <c r="V29" s="38"/>
    </row>
    <row r="30" spans="1:22" s="43" customFormat="1" ht="19.5" customHeight="1">
      <c r="A30" s="130" t="str">
        <f>N30&amp;"_"&amp;COUNTIF($N$6:N30,N30)</f>
        <v>_0</v>
      </c>
      <c r="B30" s="38" t="s">
        <v>727</v>
      </c>
      <c r="C30" s="96"/>
      <c r="D30" s="97"/>
      <c r="E30" s="93"/>
      <c r="F30" s="93"/>
      <c r="G30" s="95"/>
      <c r="H30" s="38"/>
      <c r="I30" s="38"/>
      <c r="J30" s="133"/>
      <c r="K30" s="134"/>
      <c r="L30" s="134"/>
      <c r="M30" s="134"/>
      <c r="N30" s="135"/>
      <c r="O30" s="135" t="str">
        <f>IFERROR(INDEX('고객 리스트'!$A$4:$D$150,MATCH(N30,'고객 리스트'!$A$4:$A$150,0),3)," ")</f>
        <v xml:space="preserve"> </v>
      </c>
      <c r="P30" s="61"/>
      <c r="Q30" s="94"/>
      <c r="R30" s="38"/>
      <c r="S30" s="38"/>
      <c r="T30" s="38"/>
      <c r="U30" s="38"/>
      <c r="V30" s="38"/>
    </row>
    <row r="31" spans="1:22" s="29" customFormat="1" ht="19.5" customHeight="1">
      <c r="A31" s="130" t="str">
        <f>N31&amp;"_"&amp;COUNTIF($N$6:N31,N31)</f>
        <v>_0</v>
      </c>
      <c r="B31" s="38" t="s">
        <v>728</v>
      </c>
      <c r="C31" s="96"/>
      <c r="D31" s="97"/>
      <c r="E31" s="93"/>
      <c r="F31" s="93"/>
      <c r="G31" s="95"/>
      <c r="H31" s="38"/>
      <c r="I31" s="38"/>
      <c r="J31" s="133"/>
      <c r="K31" s="134"/>
      <c r="L31" s="134"/>
      <c r="M31" s="134"/>
      <c r="N31" s="135"/>
      <c r="O31" s="135" t="str">
        <f>IFERROR(INDEX('고객 리스트'!$A$4:$D$150,MATCH(N31,'고객 리스트'!$A$4:$A$150,0),3)," ")</f>
        <v xml:space="preserve"> </v>
      </c>
      <c r="P31" s="61"/>
      <c r="Q31" s="94"/>
      <c r="R31" s="38"/>
      <c r="S31" s="38"/>
      <c r="T31" s="38"/>
      <c r="U31" s="38"/>
      <c r="V31" s="38"/>
    </row>
    <row r="32" spans="1:22" s="29" customFormat="1" ht="19.5" customHeight="1">
      <c r="A32" s="130" t="str">
        <f>N32&amp;"_"&amp;COUNTIF($N$6:N32,N32)</f>
        <v>_0</v>
      </c>
      <c r="B32" s="38" t="s">
        <v>729</v>
      </c>
      <c r="C32" s="96"/>
      <c r="D32" s="97"/>
      <c r="E32" s="93"/>
      <c r="F32" s="93"/>
      <c r="G32" s="95"/>
      <c r="H32" s="38"/>
      <c r="I32" s="38"/>
      <c r="J32" s="133"/>
      <c r="K32" s="134"/>
      <c r="L32" s="134"/>
      <c r="M32" s="134"/>
      <c r="N32" s="135"/>
      <c r="O32" s="135" t="str">
        <f>IFERROR(INDEX('고객 리스트'!$A$4:$D$150,MATCH(N32,'고객 리스트'!$A$4:$A$150,0),3)," ")</f>
        <v xml:space="preserve"> </v>
      </c>
      <c r="P32" s="61"/>
      <c r="Q32" s="94"/>
      <c r="R32" s="38"/>
      <c r="S32" s="38"/>
      <c r="T32" s="38"/>
      <c r="U32" s="38"/>
      <c r="V32" s="38"/>
    </row>
    <row r="33" spans="1:22" s="29" customFormat="1" ht="19.5" customHeight="1">
      <c r="A33" s="130" t="str">
        <f>N33&amp;"_"&amp;COUNTIF($N$6:N33,N33)</f>
        <v>_0</v>
      </c>
      <c r="B33" s="38" t="s">
        <v>730</v>
      </c>
      <c r="C33" s="96"/>
      <c r="D33" s="97"/>
      <c r="E33" s="93"/>
      <c r="F33" s="93"/>
      <c r="G33" s="95"/>
      <c r="H33" s="38"/>
      <c r="I33" s="38"/>
      <c r="J33" s="133"/>
      <c r="K33" s="134"/>
      <c r="L33" s="134"/>
      <c r="M33" s="134"/>
      <c r="N33" s="135"/>
      <c r="O33" s="135" t="str">
        <f>IFERROR(INDEX('고객 리스트'!$A$4:$D$150,MATCH(N33,'고객 리스트'!$A$4:$A$150,0),3)," ")</f>
        <v xml:space="preserve"> </v>
      </c>
      <c r="P33" s="61"/>
      <c r="Q33" s="94"/>
      <c r="R33" s="38"/>
      <c r="S33" s="38"/>
      <c r="T33" s="38"/>
      <c r="U33" s="38"/>
      <c r="V33" s="38"/>
    </row>
    <row r="34" spans="1:22" s="29" customFormat="1" ht="19.5" customHeight="1">
      <c r="A34" s="130" t="str">
        <f>N34&amp;"_"&amp;COUNTIF($N$6:N34,N34)</f>
        <v>_0</v>
      </c>
      <c r="B34" s="38" t="s">
        <v>731</v>
      </c>
      <c r="C34" s="96"/>
      <c r="D34" s="97"/>
      <c r="E34" s="93"/>
      <c r="F34" s="93"/>
      <c r="G34" s="95"/>
      <c r="H34" s="38"/>
      <c r="I34" s="38"/>
      <c r="J34" s="133"/>
      <c r="K34" s="134"/>
      <c r="L34" s="134"/>
      <c r="M34" s="134"/>
      <c r="N34" s="135"/>
      <c r="O34" s="135" t="str">
        <f>IFERROR(INDEX('고객 리스트'!$A$4:$D$150,MATCH(N34,'고객 리스트'!$A$4:$A$150,0),3)," ")</f>
        <v xml:space="preserve"> </v>
      </c>
      <c r="P34" s="61"/>
      <c r="Q34" s="94"/>
      <c r="R34" s="38"/>
      <c r="S34" s="38"/>
      <c r="T34" s="38"/>
      <c r="U34" s="38"/>
      <c r="V34" s="38"/>
    </row>
    <row r="35" spans="1:22" s="29" customFormat="1" ht="19.5" customHeight="1">
      <c r="A35" s="130" t="str">
        <f>N35&amp;"_"&amp;COUNTIF($N$6:N35,N35)</f>
        <v>_0</v>
      </c>
      <c r="B35" s="38" t="s">
        <v>732</v>
      </c>
      <c r="C35" s="96"/>
      <c r="D35" s="97"/>
      <c r="E35" s="93"/>
      <c r="F35" s="93"/>
      <c r="G35" s="95"/>
      <c r="H35" s="38"/>
      <c r="I35" s="38"/>
      <c r="J35" s="133"/>
      <c r="K35" s="134"/>
      <c r="L35" s="134"/>
      <c r="M35" s="134"/>
      <c r="N35" s="135"/>
      <c r="O35" s="135" t="str">
        <f>IFERROR(INDEX('고객 리스트'!$A$4:$D$150,MATCH(N35,'고객 리스트'!$A$4:$A$150,0),3)," ")</f>
        <v xml:space="preserve"> </v>
      </c>
      <c r="P35" s="61"/>
      <c r="Q35" s="94"/>
      <c r="R35" s="38"/>
      <c r="S35" s="38"/>
      <c r="T35" s="38"/>
      <c r="U35" s="38"/>
      <c r="V35" s="38"/>
    </row>
    <row r="36" spans="1:22" s="29" customFormat="1" ht="19.5" customHeight="1">
      <c r="A36" s="130" t="str">
        <f>N36&amp;"_"&amp;COUNTIF($N$6:N36,N36)</f>
        <v>_0</v>
      </c>
      <c r="B36" s="38" t="s">
        <v>733</v>
      </c>
      <c r="C36" s="96"/>
      <c r="D36" s="97"/>
      <c r="E36" s="93"/>
      <c r="F36" s="93"/>
      <c r="G36" s="95"/>
      <c r="H36" s="38"/>
      <c r="I36" s="38"/>
      <c r="J36" s="133"/>
      <c r="K36" s="134"/>
      <c r="L36" s="134"/>
      <c r="M36" s="134"/>
      <c r="N36" s="135"/>
      <c r="O36" s="135" t="str">
        <f>IFERROR(INDEX('고객 리스트'!$A$4:$D$150,MATCH(N36,'고객 리스트'!$A$4:$A$150,0),3)," ")</f>
        <v xml:space="preserve"> </v>
      </c>
      <c r="P36" s="61"/>
      <c r="Q36" s="94"/>
      <c r="R36" s="38"/>
      <c r="S36" s="38"/>
      <c r="T36" s="38"/>
      <c r="U36" s="38"/>
      <c r="V36" s="38"/>
    </row>
    <row r="37" spans="1:22" s="29" customFormat="1" ht="19.5" customHeight="1">
      <c r="A37" s="130" t="str">
        <f>N37&amp;"_"&amp;COUNTIF($N$6:N37,N37)</f>
        <v>_0</v>
      </c>
      <c r="B37" s="38" t="s">
        <v>734</v>
      </c>
      <c r="C37" s="96"/>
      <c r="D37" s="97"/>
      <c r="E37" s="93"/>
      <c r="F37" s="93"/>
      <c r="G37" s="93"/>
      <c r="H37" s="38"/>
      <c r="I37" s="38"/>
      <c r="J37" s="133"/>
      <c r="K37" s="134"/>
      <c r="L37" s="134"/>
      <c r="M37" s="134"/>
      <c r="N37" s="135"/>
      <c r="O37" s="135" t="str">
        <f>IFERROR(INDEX('고객 리스트'!$A$4:$D$150,MATCH(N37,'고객 리스트'!$A$4:$A$150,0),3)," ")</f>
        <v xml:space="preserve"> </v>
      </c>
      <c r="P37" s="59"/>
      <c r="Q37" s="94"/>
      <c r="R37" s="38"/>
      <c r="S37" s="38"/>
      <c r="T37" s="38"/>
      <c r="U37" s="38"/>
      <c r="V37" s="38"/>
    </row>
    <row r="38" spans="1:22" s="29" customFormat="1" ht="19.5" customHeight="1">
      <c r="A38" s="130" t="str">
        <f>N38&amp;"_"&amp;COUNTIF($N$6:N38,N38)</f>
        <v>_0</v>
      </c>
      <c r="B38" s="38" t="s">
        <v>735</v>
      </c>
      <c r="C38" s="92"/>
      <c r="D38" s="97"/>
      <c r="E38" s="95"/>
      <c r="F38" s="95"/>
      <c r="G38" s="93"/>
      <c r="H38" s="38"/>
      <c r="I38" s="38"/>
      <c r="J38" s="133"/>
      <c r="K38" s="134"/>
      <c r="L38" s="134"/>
      <c r="M38" s="134"/>
      <c r="N38" s="135"/>
      <c r="O38" s="135" t="str">
        <f>IFERROR(INDEX('고객 리스트'!$A$4:$D$150,MATCH(N38,'고객 리스트'!$A$4:$A$150,0),3)," ")</f>
        <v xml:space="preserve"> </v>
      </c>
      <c r="P38" s="59"/>
      <c r="Q38" s="94"/>
      <c r="R38" s="38"/>
      <c r="S38" s="38"/>
      <c r="T38" s="38"/>
      <c r="U38" s="38"/>
      <c r="V38" s="38"/>
    </row>
    <row r="39" spans="1:22" s="29" customFormat="1" ht="19.5" customHeight="1">
      <c r="A39" s="130" t="str">
        <f>N39&amp;"_"&amp;COUNTIF($N$6:N39,N39)</f>
        <v>_0</v>
      </c>
      <c r="B39" s="38" t="s">
        <v>736</v>
      </c>
      <c r="C39" s="92"/>
      <c r="D39" s="97"/>
      <c r="E39" s="95"/>
      <c r="F39" s="95"/>
      <c r="G39" s="93"/>
      <c r="H39" s="38"/>
      <c r="I39" s="38"/>
      <c r="J39" s="133"/>
      <c r="K39" s="134"/>
      <c r="L39" s="134"/>
      <c r="M39" s="134"/>
      <c r="N39" s="135"/>
      <c r="O39" s="135" t="str">
        <f>IFERROR(INDEX('고객 리스트'!$A$4:$D$150,MATCH(N39,'고객 리스트'!$A$4:$A$150,0),3)," ")</f>
        <v xml:space="preserve"> </v>
      </c>
      <c r="P39" s="59"/>
      <c r="Q39" s="94"/>
      <c r="R39" s="38"/>
      <c r="S39" s="38"/>
      <c r="T39" s="38"/>
      <c r="U39" s="38"/>
      <c r="V39" s="38"/>
    </row>
    <row r="40" spans="1:22" s="29" customFormat="1" ht="19.5" customHeight="1">
      <c r="A40" s="130" t="str">
        <f>N40&amp;"_"&amp;COUNTIF($N$6:N40,N40)</f>
        <v>_0</v>
      </c>
      <c r="B40" s="38" t="s">
        <v>737</v>
      </c>
      <c r="C40" s="92"/>
      <c r="D40" s="97"/>
      <c r="E40" s="95"/>
      <c r="F40" s="95"/>
      <c r="G40" s="93"/>
      <c r="H40" s="38"/>
      <c r="I40" s="38"/>
      <c r="J40" s="133"/>
      <c r="K40" s="134"/>
      <c r="L40" s="134"/>
      <c r="M40" s="134"/>
      <c r="N40" s="135"/>
      <c r="O40" s="135" t="str">
        <f>IFERROR(INDEX('고객 리스트'!$A$4:$D$150,MATCH(N40,'고객 리스트'!$A$4:$A$150,0),3)," ")</f>
        <v xml:space="preserve"> </v>
      </c>
      <c r="P40" s="59"/>
      <c r="Q40" s="94"/>
      <c r="R40" s="38"/>
      <c r="S40" s="38"/>
      <c r="T40" s="38"/>
      <c r="U40" s="38"/>
      <c r="V40" s="38"/>
    </row>
    <row r="41" spans="1:22" s="29" customFormat="1" ht="19.5" customHeight="1">
      <c r="A41" s="130" t="str">
        <f>N41&amp;"_"&amp;COUNTIF($N$6:N41,N41)</f>
        <v>_0</v>
      </c>
      <c r="B41" s="38" t="s">
        <v>738</v>
      </c>
      <c r="C41" s="92"/>
      <c r="D41" s="97"/>
      <c r="E41" s="95"/>
      <c r="F41" s="95"/>
      <c r="G41" s="93"/>
      <c r="H41" s="38"/>
      <c r="I41" s="38"/>
      <c r="J41" s="133"/>
      <c r="K41" s="134"/>
      <c r="L41" s="134"/>
      <c r="M41" s="134"/>
      <c r="N41" s="135"/>
      <c r="O41" s="135" t="str">
        <f>IFERROR(INDEX('고객 리스트'!$A$4:$D$150,MATCH(N41,'고객 리스트'!$A$4:$A$150,0),3)," ")</f>
        <v xml:space="preserve"> </v>
      </c>
      <c r="P41" s="59"/>
      <c r="Q41" s="94"/>
      <c r="R41" s="38"/>
      <c r="S41" s="38"/>
      <c r="T41" s="38"/>
      <c r="U41" s="38"/>
      <c r="V41" s="38"/>
    </row>
    <row r="42" spans="1:22" s="29" customFormat="1" ht="19.5" customHeight="1">
      <c r="A42" s="130" t="str">
        <f>N42&amp;"_"&amp;COUNTIF($N$6:N42,N42)</f>
        <v>_0</v>
      </c>
      <c r="B42" s="38" t="s">
        <v>739</v>
      </c>
      <c r="C42" s="92"/>
      <c r="D42" s="97"/>
      <c r="E42" s="95"/>
      <c r="F42" s="95"/>
      <c r="G42" s="93"/>
      <c r="H42" s="38"/>
      <c r="I42" s="38"/>
      <c r="J42" s="133"/>
      <c r="K42" s="134"/>
      <c r="L42" s="134"/>
      <c r="M42" s="134"/>
      <c r="N42" s="135"/>
      <c r="O42" s="135" t="str">
        <f>IFERROR(INDEX('고객 리스트'!$A$4:$D$150,MATCH(N42,'고객 리스트'!$A$4:$A$150,0),3)," ")</f>
        <v xml:space="preserve"> </v>
      </c>
      <c r="P42" s="59"/>
      <c r="Q42" s="94"/>
      <c r="R42" s="38"/>
      <c r="S42" s="38"/>
      <c r="T42" s="38"/>
      <c r="U42" s="38"/>
      <c r="V42" s="38"/>
    </row>
    <row r="43" spans="1:22" s="29" customFormat="1" ht="19.5" customHeight="1">
      <c r="A43" s="130" t="str">
        <f>N43&amp;"_"&amp;COUNTIF($N$6:N43,N43)</f>
        <v>_0</v>
      </c>
      <c r="B43" s="38" t="s">
        <v>740</v>
      </c>
      <c r="C43" s="92"/>
      <c r="D43" s="97"/>
      <c r="E43" s="95"/>
      <c r="F43" s="95"/>
      <c r="G43" s="93"/>
      <c r="H43" s="38"/>
      <c r="I43" s="38"/>
      <c r="J43" s="133"/>
      <c r="K43" s="134"/>
      <c r="L43" s="134"/>
      <c r="M43" s="134"/>
      <c r="N43" s="135"/>
      <c r="O43" s="135" t="str">
        <f>IFERROR(INDEX('고객 리스트'!$A$4:$D$150,MATCH(N43,'고객 리스트'!$A$4:$A$150,0),3)," ")</f>
        <v xml:space="preserve"> </v>
      </c>
      <c r="P43" s="61"/>
      <c r="Q43" s="94"/>
      <c r="R43" s="38"/>
      <c r="S43" s="38"/>
      <c r="T43" s="38"/>
      <c r="U43" s="38"/>
      <c r="V43" s="38"/>
    </row>
    <row r="44" spans="1:22" s="29" customFormat="1" ht="19.5" customHeight="1">
      <c r="A44" s="130" t="str">
        <f>N44&amp;"_"&amp;COUNTIF($N$6:N44,N44)</f>
        <v>_0</v>
      </c>
      <c r="B44" s="38" t="s">
        <v>741</v>
      </c>
      <c r="C44" s="92"/>
      <c r="D44" s="97"/>
      <c r="E44" s="95"/>
      <c r="F44" s="95"/>
      <c r="G44" s="93"/>
      <c r="H44" s="38"/>
      <c r="I44" s="38"/>
      <c r="J44" s="133"/>
      <c r="K44" s="134"/>
      <c r="L44" s="134"/>
      <c r="M44" s="134"/>
      <c r="N44" s="135"/>
      <c r="O44" s="135" t="str">
        <f>IFERROR(INDEX('고객 리스트'!$A$4:$D$150,MATCH(N44,'고객 리스트'!$A$4:$A$150,0),3)," ")</f>
        <v xml:space="preserve"> </v>
      </c>
      <c r="P44" s="59"/>
      <c r="Q44" s="94"/>
      <c r="R44" s="38"/>
      <c r="S44" s="38"/>
      <c r="T44" s="38"/>
      <c r="U44" s="38"/>
      <c r="V44" s="38"/>
    </row>
    <row r="45" spans="1:22" s="29" customFormat="1" ht="19.5" customHeight="1">
      <c r="A45" s="130" t="str">
        <f>N45&amp;"_"&amp;COUNTIF($N$6:N45,N45)</f>
        <v>_0</v>
      </c>
      <c r="B45" s="38" t="s">
        <v>742</v>
      </c>
      <c r="C45" s="38"/>
      <c r="D45" s="38"/>
      <c r="E45" s="38"/>
      <c r="F45" s="38"/>
      <c r="G45" s="38"/>
      <c r="H45" s="38"/>
      <c r="I45" s="38"/>
      <c r="J45" s="133"/>
      <c r="K45" s="134"/>
      <c r="L45" s="134"/>
      <c r="M45" s="134"/>
      <c r="N45" s="135"/>
      <c r="O45" s="135" t="str">
        <f>IFERROR(INDEX('고객 리스트'!$A$4:$D$150,MATCH(N45,'고객 리스트'!$A$4:$A$150,0),3)," ")</f>
        <v xml:space="preserve"> </v>
      </c>
      <c r="P45" s="60"/>
      <c r="Q45" s="94"/>
      <c r="R45" s="38"/>
      <c r="S45" s="38"/>
      <c r="T45" s="38"/>
      <c r="U45" s="38"/>
      <c r="V45" s="38"/>
    </row>
    <row r="46" spans="1:22" s="29" customFormat="1" ht="19.5" customHeight="1">
      <c r="A46" s="130" t="str">
        <f>N46&amp;"_"&amp;COUNTIF($N$6:N46,N46)</f>
        <v>_0</v>
      </c>
      <c r="B46" s="38" t="s">
        <v>743</v>
      </c>
      <c r="C46" s="92"/>
      <c r="D46" s="97"/>
      <c r="E46" s="38"/>
      <c r="F46" s="38"/>
      <c r="G46" s="38"/>
      <c r="H46" s="38"/>
      <c r="I46" s="38"/>
      <c r="J46" s="133"/>
      <c r="K46" s="134"/>
      <c r="L46" s="134"/>
      <c r="M46" s="134"/>
      <c r="N46" s="135"/>
      <c r="O46" s="135" t="str">
        <f>IFERROR(INDEX('고객 리스트'!$A$4:$D$150,MATCH(N46,'고객 리스트'!$A$4:$A$150,0),3)," ")</f>
        <v xml:space="preserve"> </v>
      </c>
      <c r="P46" s="59"/>
      <c r="Q46" s="94"/>
      <c r="R46" s="38"/>
      <c r="S46" s="38"/>
      <c r="T46" s="38"/>
      <c r="U46" s="38"/>
      <c r="V46" s="38"/>
    </row>
    <row r="47" spans="1:22" s="29" customFormat="1" ht="19.5" customHeight="1">
      <c r="A47" s="130" t="str">
        <f>N47&amp;"_"&amp;COUNTIF($N$6:N47,N47)</f>
        <v>_0</v>
      </c>
      <c r="B47" s="38" t="s">
        <v>744</v>
      </c>
      <c r="C47" s="92"/>
      <c r="D47" s="97"/>
      <c r="E47" s="38"/>
      <c r="F47" s="38"/>
      <c r="G47" s="93"/>
      <c r="H47" s="38"/>
      <c r="I47" s="38"/>
      <c r="J47" s="133"/>
      <c r="K47" s="134"/>
      <c r="L47" s="134"/>
      <c r="M47" s="134"/>
      <c r="N47" s="135"/>
      <c r="O47" s="135" t="str">
        <f>IFERROR(INDEX('고객 리스트'!$A$4:$D$150,MATCH(N47,'고객 리스트'!$A$4:$A$150,0),3)," ")</f>
        <v xml:space="preserve"> </v>
      </c>
      <c r="P47" s="59"/>
      <c r="Q47" s="94"/>
      <c r="R47" s="38"/>
      <c r="S47" s="38"/>
      <c r="T47" s="38"/>
      <c r="U47" s="38"/>
      <c r="V47" s="38"/>
    </row>
    <row r="48" spans="1:22" s="29" customFormat="1" ht="19.5" customHeight="1">
      <c r="A48" s="130" t="str">
        <f>N48&amp;"_"&amp;COUNTIF($N$6:N48,N48)</f>
        <v>_0</v>
      </c>
      <c r="B48" s="38" t="s">
        <v>745</v>
      </c>
      <c r="C48" s="92"/>
      <c r="D48" s="97"/>
      <c r="E48" s="38"/>
      <c r="F48" s="38"/>
      <c r="G48" s="93"/>
      <c r="H48" s="38"/>
      <c r="I48" s="38"/>
      <c r="J48" s="133"/>
      <c r="K48" s="134"/>
      <c r="L48" s="134"/>
      <c r="M48" s="134"/>
      <c r="N48" s="135"/>
      <c r="O48" s="135" t="str">
        <f>IFERROR(INDEX('고객 리스트'!$A$4:$D$150,MATCH(N48,'고객 리스트'!$A$4:$A$150,0),3)," ")</f>
        <v xml:space="preserve"> </v>
      </c>
      <c r="P48" s="60"/>
      <c r="Q48" s="94"/>
      <c r="R48" s="38"/>
      <c r="S48" s="38"/>
      <c r="T48" s="38"/>
      <c r="U48" s="38"/>
      <c r="V48" s="38"/>
    </row>
    <row r="49" spans="1:22" s="29" customFormat="1" ht="19.5" customHeight="1">
      <c r="A49" s="130" t="str">
        <f>N49&amp;"_"&amp;COUNTIF($N$6:N49,N49)</f>
        <v>_0</v>
      </c>
      <c r="B49" s="38" t="s">
        <v>746</v>
      </c>
      <c r="C49" s="92"/>
      <c r="D49" s="97"/>
      <c r="E49" s="95"/>
      <c r="F49" s="95"/>
      <c r="G49" s="93"/>
      <c r="H49" s="38"/>
      <c r="I49" s="38"/>
      <c r="J49" s="133"/>
      <c r="K49" s="134"/>
      <c r="L49" s="134"/>
      <c r="M49" s="134"/>
      <c r="N49" s="135"/>
      <c r="O49" s="135" t="str">
        <f>IFERROR(INDEX('고객 리스트'!$A$4:$D$150,MATCH(N49,'고객 리스트'!$A$4:$A$150,0),3)," ")</f>
        <v xml:space="preserve"> </v>
      </c>
      <c r="P49" s="59"/>
      <c r="Q49" s="94"/>
      <c r="R49" s="38"/>
      <c r="S49" s="38"/>
      <c r="T49" s="38"/>
      <c r="U49" s="38"/>
      <c r="V49" s="38"/>
    </row>
    <row r="50" spans="1:22" s="29" customFormat="1" ht="19.5" customHeight="1">
      <c r="A50" s="130" t="str">
        <f>N50&amp;"_"&amp;COUNTIF($N$6:N50,N50)</f>
        <v>_0</v>
      </c>
      <c r="B50" s="38" t="s">
        <v>747</v>
      </c>
      <c r="C50" s="92"/>
      <c r="D50" s="97"/>
      <c r="E50" s="95"/>
      <c r="F50" s="95"/>
      <c r="G50" s="93"/>
      <c r="H50" s="38"/>
      <c r="I50" s="38"/>
      <c r="J50" s="133"/>
      <c r="K50" s="134"/>
      <c r="L50" s="134"/>
      <c r="M50" s="134"/>
      <c r="N50" s="135"/>
      <c r="O50" s="135" t="str">
        <f>IFERROR(INDEX('고객 리스트'!$A$4:$D$150,MATCH(N50,'고객 리스트'!$A$4:$A$150,0),3)," ")</f>
        <v xml:space="preserve"> </v>
      </c>
      <c r="P50" s="59"/>
      <c r="Q50" s="94"/>
      <c r="R50" s="38"/>
      <c r="S50" s="38"/>
      <c r="T50" s="38"/>
      <c r="U50" s="38"/>
      <c r="V50" s="38"/>
    </row>
    <row r="51" spans="1:22" s="29" customFormat="1" ht="19.5" customHeight="1">
      <c r="A51" s="130" t="str">
        <f>N51&amp;"_"&amp;COUNTIF($N$6:N51,N51)</f>
        <v>_0</v>
      </c>
      <c r="B51" s="38" t="s">
        <v>748</v>
      </c>
      <c r="C51" s="92"/>
      <c r="D51" s="93"/>
      <c r="E51" s="95"/>
      <c r="F51" s="95"/>
      <c r="G51" s="93"/>
      <c r="H51" s="38"/>
      <c r="I51" s="38"/>
      <c r="J51" s="133"/>
      <c r="K51" s="134"/>
      <c r="L51" s="134"/>
      <c r="M51" s="134"/>
      <c r="N51" s="135"/>
      <c r="O51" s="135" t="str">
        <f>IFERROR(INDEX('고객 리스트'!$A$4:$D$150,MATCH(N51,'고객 리스트'!$A$4:$A$150,0),3)," ")</f>
        <v xml:space="preserve"> </v>
      </c>
      <c r="P51" s="59"/>
      <c r="Q51" s="94"/>
      <c r="R51" s="38"/>
      <c r="S51" s="38"/>
      <c r="T51" s="38"/>
      <c r="U51" s="38"/>
      <c r="V51" s="38"/>
    </row>
    <row r="52" spans="1:22" s="29" customFormat="1" ht="19.5" customHeight="1">
      <c r="A52" s="130" t="str">
        <f>N52&amp;"_"&amp;COUNTIF($N$6:N52,N52)</f>
        <v>_0</v>
      </c>
      <c r="B52" s="38" t="s">
        <v>749</v>
      </c>
      <c r="C52" s="92"/>
      <c r="D52" s="93"/>
      <c r="E52" s="95"/>
      <c r="F52" s="95"/>
      <c r="G52" s="93"/>
      <c r="H52" s="38"/>
      <c r="I52" s="38"/>
      <c r="J52" s="133"/>
      <c r="K52" s="134"/>
      <c r="L52" s="134"/>
      <c r="M52" s="134"/>
      <c r="N52" s="135"/>
      <c r="O52" s="135" t="str">
        <f>IFERROR(INDEX('고객 리스트'!$A$4:$D$150,MATCH(N52,'고객 리스트'!$A$4:$A$150,0),3)," ")</f>
        <v xml:space="preserve"> </v>
      </c>
      <c r="P52" s="59"/>
      <c r="Q52" s="94"/>
      <c r="R52" s="38"/>
      <c r="S52" s="38"/>
      <c r="T52" s="38"/>
      <c r="U52" s="38"/>
      <c r="V52" s="38"/>
    </row>
    <row r="53" spans="1:22" s="29" customFormat="1" ht="19.5" customHeight="1">
      <c r="A53" s="130" t="str">
        <f>N53&amp;"_"&amp;COUNTIF($N$6:N53,N53)</f>
        <v>_0</v>
      </c>
      <c r="B53" s="38" t="s">
        <v>750</v>
      </c>
      <c r="C53" s="92"/>
      <c r="D53" s="93"/>
      <c r="E53" s="95"/>
      <c r="F53" s="95"/>
      <c r="G53" s="93"/>
      <c r="H53" s="38"/>
      <c r="I53" s="38"/>
      <c r="J53" s="133"/>
      <c r="K53" s="134"/>
      <c r="L53" s="134"/>
      <c r="M53" s="134"/>
      <c r="N53" s="135"/>
      <c r="O53" s="135" t="str">
        <f>IFERROR(INDEX('고객 리스트'!$A$4:$D$150,MATCH(N53,'고객 리스트'!$A$4:$A$150,0),3)," ")</f>
        <v xml:space="preserve"> </v>
      </c>
      <c r="P53" s="59"/>
      <c r="Q53" s="94"/>
      <c r="R53" s="38"/>
      <c r="S53" s="38"/>
      <c r="T53" s="38"/>
      <c r="U53" s="38"/>
      <c r="V53" s="38"/>
    </row>
    <row r="54" spans="1:22" s="29" customFormat="1" ht="19.5" customHeight="1">
      <c r="A54" s="130" t="str">
        <f>N54&amp;"_"&amp;COUNTIF($N$6:N54,N54)</f>
        <v>_0</v>
      </c>
      <c r="B54" s="38" t="s">
        <v>751</v>
      </c>
      <c r="C54" s="92"/>
      <c r="D54" s="93"/>
      <c r="E54" s="93"/>
      <c r="F54" s="98"/>
      <c r="G54" s="93"/>
      <c r="H54" s="38"/>
      <c r="I54" s="38"/>
      <c r="J54" s="133"/>
      <c r="K54" s="134"/>
      <c r="L54" s="134"/>
      <c r="M54" s="134"/>
      <c r="N54" s="135"/>
      <c r="O54" s="135" t="str">
        <f>IFERROR(INDEX('고객 리스트'!$A$4:$D$150,MATCH(N54,'고객 리스트'!$A$4:$A$150,0),3)," ")</f>
        <v xml:space="preserve"> </v>
      </c>
      <c r="P54" s="59"/>
      <c r="Q54" s="94"/>
      <c r="R54" s="38"/>
      <c r="S54" s="38"/>
      <c r="T54" s="38"/>
      <c r="U54" s="38"/>
      <c r="V54" s="38"/>
    </row>
    <row r="55" spans="1:22" s="29" customFormat="1" ht="19.5" customHeight="1">
      <c r="A55" s="130" t="str">
        <f>N55&amp;"_"&amp;COUNTIF($N$6:N55,N55)</f>
        <v>_0</v>
      </c>
      <c r="B55" s="38" t="s">
        <v>752</v>
      </c>
      <c r="C55" s="92"/>
      <c r="D55" s="93"/>
      <c r="E55" s="93"/>
      <c r="F55" s="98"/>
      <c r="G55" s="93"/>
      <c r="H55" s="38"/>
      <c r="I55" s="38"/>
      <c r="J55" s="133"/>
      <c r="K55" s="134"/>
      <c r="L55" s="134"/>
      <c r="M55" s="134"/>
      <c r="N55" s="135"/>
      <c r="O55" s="135" t="str">
        <f>IFERROR(INDEX('고객 리스트'!$A$4:$D$150,MATCH(N55,'고객 리스트'!$A$4:$A$150,0),3)," ")</f>
        <v xml:space="preserve"> </v>
      </c>
      <c r="P55" s="59"/>
      <c r="Q55" s="94"/>
      <c r="R55" s="38"/>
      <c r="S55" s="38"/>
      <c r="T55" s="38"/>
      <c r="U55" s="38"/>
      <c r="V55" s="38"/>
    </row>
    <row r="56" spans="1:22" s="29" customFormat="1" ht="19.5" customHeight="1">
      <c r="A56" s="130" t="str">
        <f>N56&amp;"_"&amp;COUNTIF($N$6:N56,N56)</f>
        <v>_0</v>
      </c>
      <c r="B56" s="38" t="s">
        <v>753</v>
      </c>
      <c r="C56" s="93"/>
      <c r="D56" s="98"/>
      <c r="E56" s="93"/>
      <c r="F56" s="98"/>
      <c r="G56" s="93"/>
      <c r="H56" s="38"/>
      <c r="I56" s="38"/>
      <c r="J56" s="133"/>
      <c r="K56" s="134"/>
      <c r="L56" s="134"/>
      <c r="M56" s="134"/>
      <c r="N56" s="135"/>
      <c r="O56" s="135" t="str">
        <f>IFERROR(INDEX('고객 리스트'!$A$4:$D$150,MATCH(N56,'고객 리스트'!$A$4:$A$150,0),3)," ")</f>
        <v xml:space="preserve"> </v>
      </c>
      <c r="P56" s="59"/>
      <c r="Q56" s="94"/>
      <c r="R56" s="38"/>
      <c r="S56" s="38"/>
      <c r="T56" s="38"/>
      <c r="U56" s="38"/>
      <c r="V56" s="38"/>
    </row>
    <row r="57" spans="1:22" s="29" customFormat="1" ht="19.5" customHeight="1">
      <c r="A57" s="130" t="str">
        <f>N57&amp;"_"&amp;COUNTIF($N$6:N57,N57)</f>
        <v>_0</v>
      </c>
      <c r="B57" s="38" t="s">
        <v>754</v>
      </c>
      <c r="C57" s="92"/>
      <c r="D57" s="93"/>
      <c r="E57" s="93"/>
      <c r="F57" s="98"/>
      <c r="G57" s="93"/>
      <c r="H57" s="38"/>
      <c r="I57" s="38"/>
      <c r="J57" s="133"/>
      <c r="K57" s="134"/>
      <c r="L57" s="134"/>
      <c r="M57" s="134"/>
      <c r="N57" s="135"/>
      <c r="O57" s="135" t="str">
        <f>IFERROR(INDEX('고객 리스트'!$A$4:$D$150,MATCH(N57,'고객 리스트'!$A$4:$A$150,0),3)," ")</f>
        <v xml:space="preserve"> </v>
      </c>
      <c r="P57" s="59"/>
      <c r="Q57" s="94"/>
      <c r="R57" s="38"/>
      <c r="S57" s="38"/>
      <c r="T57" s="38"/>
      <c r="U57" s="38"/>
      <c r="V57" s="38"/>
    </row>
    <row r="58" spans="1:22" s="29" customFormat="1" ht="19.5" customHeight="1">
      <c r="A58" s="130" t="str">
        <f>N58&amp;"_"&amp;COUNTIF($N$6:N58,N58)</f>
        <v>_0</v>
      </c>
      <c r="B58" s="38" t="s">
        <v>755</v>
      </c>
      <c r="C58" s="92"/>
      <c r="D58" s="93"/>
      <c r="E58" s="93"/>
      <c r="F58" s="98"/>
      <c r="G58" s="93"/>
      <c r="H58" s="38"/>
      <c r="I58" s="38"/>
      <c r="J58" s="133"/>
      <c r="K58" s="134"/>
      <c r="L58" s="134"/>
      <c r="M58" s="134"/>
      <c r="N58" s="135"/>
      <c r="O58" s="135" t="str">
        <f>IFERROR(INDEX('고객 리스트'!$A$4:$D$150,MATCH(N58,'고객 리스트'!$A$4:$A$150,0),3)," ")</f>
        <v xml:space="preserve"> </v>
      </c>
      <c r="P58" s="59"/>
      <c r="Q58" s="94"/>
      <c r="R58" s="38"/>
      <c r="S58" s="38"/>
      <c r="T58" s="38"/>
      <c r="U58" s="38"/>
      <c r="V58" s="38"/>
    </row>
    <row r="59" spans="1:22" s="29" customFormat="1" ht="19.5" customHeight="1">
      <c r="A59" s="130" t="str">
        <f>N59&amp;"_"&amp;COUNTIF($N$6:N59,N59)</f>
        <v>_0</v>
      </c>
      <c r="B59" s="38" t="s">
        <v>756</v>
      </c>
      <c r="C59" s="98"/>
      <c r="D59" s="93"/>
      <c r="E59" s="93"/>
      <c r="F59" s="98"/>
      <c r="G59" s="93"/>
      <c r="H59" s="38"/>
      <c r="I59" s="38"/>
      <c r="J59" s="133"/>
      <c r="K59" s="134"/>
      <c r="L59" s="134"/>
      <c r="M59" s="134"/>
      <c r="N59" s="135"/>
      <c r="O59" s="135" t="str">
        <f>IFERROR(INDEX('고객 리스트'!$A$4:$D$150,MATCH(N59,'고객 리스트'!$A$4:$A$150,0),3)," ")</f>
        <v xml:space="preserve"> </v>
      </c>
      <c r="P59" s="59"/>
      <c r="Q59" s="94"/>
      <c r="R59" s="38"/>
      <c r="S59" s="38"/>
      <c r="T59" s="38"/>
      <c r="U59" s="38"/>
      <c r="V59" s="38"/>
    </row>
    <row r="60" spans="1:22" s="29" customFormat="1" ht="19.5" customHeight="1">
      <c r="A60" s="130" t="str">
        <f>N60&amp;"_"&amp;COUNTIF($N$6:N60,N60)</f>
        <v>_0</v>
      </c>
      <c r="B60" s="38" t="s">
        <v>757</v>
      </c>
      <c r="C60" s="98"/>
      <c r="D60" s="93"/>
      <c r="E60" s="93"/>
      <c r="F60" s="98"/>
      <c r="G60" s="93"/>
      <c r="H60" s="38"/>
      <c r="I60" s="38"/>
      <c r="J60" s="133"/>
      <c r="K60" s="134"/>
      <c r="L60" s="134"/>
      <c r="M60" s="134"/>
      <c r="N60" s="135"/>
      <c r="O60" s="135" t="str">
        <f>IFERROR(INDEX('고객 리스트'!$A$4:$D$150,MATCH(N60,'고객 리스트'!$A$4:$A$150,0),3)," ")</f>
        <v xml:space="preserve"> </v>
      </c>
      <c r="P60" s="59"/>
      <c r="Q60" s="94"/>
      <c r="R60" s="38"/>
      <c r="S60" s="38"/>
      <c r="T60" s="38"/>
      <c r="U60" s="38"/>
      <c r="V60" s="38"/>
    </row>
    <row r="61" spans="1:22" s="29" customFormat="1" ht="19.5" customHeight="1">
      <c r="A61" s="130" t="str">
        <f>N61&amp;"_"&amp;COUNTIF($N$6:N61,N61)</f>
        <v>_0</v>
      </c>
      <c r="B61" s="38" t="s">
        <v>758</v>
      </c>
      <c r="C61" s="98"/>
      <c r="D61" s="93"/>
      <c r="E61" s="93"/>
      <c r="F61" s="98"/>
      <c r="G61" s="93"/>
      <c r="H61" s="38"/>
      <c r="I61" s="38"/>
      <c r="J61" s="133"/>
      <c r="K61" s="134"/>
      <c r="L61" s="134"/>
      <c r="M61" s="134"/>
      <c r="N61" s="135"/>
      <c r="O61" s="135" t="str">
        <f>IFERROR(INDEX('고객 리스트'!$A$4:$D$150,MATCH(N61,'고객 리스트'!$A$4:$A$150,0),3)," ")</f>
        <v xml:space="preserve"> </v>
      </c>
      <c r="P61" s="59"/>
      <c r="Q61" s="94"/>
      <c r="R61" s="38"/>
      <c r="S61" s="38"/>
      <c r="T61" s="38"/>
      <c r="U61" s="38"/>
      <c r="V61" s="38"/>
    </row>
    <row r="62" spans="1:22" s="29" customFormat="1" ht="19.5" customHeight="1">
      <c r="A62" s="130" t="str">
        <f>N62&amp;"_"&amp;COUNTIF($N$6:N62,N62)</f>
        <v>_0</v>
      </c>
      <c r="B62" s="38" t="s">
        <v>759</v>
      </c>
      <c r="C62" s="98"/>
      <c r="D62" s="93"/>
      <c r="E62" s="93"/>
      <c r="F62" s="98"/>
      <c r="G62" s="93"/>
      <c r="H62" s="38"/>
      <c r="I62" s="38"/>
      <c r="J62" s="133"/>
      <c r="K62" s="134"/>
      <c r="L62" s="134"/>
      <c r="M62" s="134"/>
      <c r="N62" s="135"/>
      <c r="O62" s="135" t="str">
        <f>IFERROR(INDEX('고객 리스트'!$A$4:$D$150,MATCH(N62,'고객 리스트'!$A$4:$A$150,0),3)," ")</f>
        <v xml:space="preserve"> </v>
      </c>
      <c r="P62" s="59"/>
      <c r="Q62" s="94"/>
      <c r="R62" s="38"/>
      <c r="S62" s="38"/>
      <c r="T62" s="38"/>
      <c r="U62" s="38"/>
      <c r="V62" s="38"/>
    </row>
    <row r="63" spans="1:22" s="29" customFormat="1" ht="19.5" customHeight="1">
      <c r="A63" s="130" t="str">
        <f>N63&amp;"_"&amp;COUNTIF($N$6:N63,N63)</f>
        <v>_0</v>
      </c>
      <c r="B63" s="38" t="s">
        <v>760</v>
      </c>
      <c r="C63" s="98"/>
      <c r="D63" s="93"/>
      <c r="E63" s="93"/>
      <c r="F63" s="98"/>
      <c r="G63" s="93"/>
      <c r="H63" s="38"/>
      <c r="I63" s="38"/>
      <c r="J63" s="133"/>
      <c r="K63" s="134"/>
      <c r="L63" s="134"/>
      <c r="M63" s="134"/>
      <c r="N63" s="135"/>
      <c r="O63" s="135" t="str">
        <f>IFERROR(INDEX('고객 리스트'!$A$4:$D$150,MATCH(N63,'고객 리스트'!$A$4:$A$150,0),3)," ")</f>
        <v xml:space="preserve"> </v>
      </c>
      <c r="P63" s="59"/>
      <c r="Q63" s="94"/>
      <c r="R63" s="38"/>
      <c r="S63" s="38"/>
      <c r="T63" s="38"/>
      <c r="U63" s="38"/>
      <c r="V63" s="38"/>
    </row>
    <row r="64" spans="1:22" s="29" customFormat="1" ht="19.5" customHeight="1">
      <c r="A64" s="130" t="str">
        <f>N64&amp;"_"&amp;COUNTIF($N$6:N64,N64)</f>
        <v>_0</v>
      </c>
      <c r="B64" s="38" t="s">
        <v>761</v>
      </c>
      <c r="C64" s="98"/>
      <c r="D64" s="93"/>
      <c r="E64" s="93"/>
      <c r="F64" s="98"/>
      <c r="G64" s="93"/>
      <c r="H64" s="38"/>
      <c r="I64" s="38"/>
      <c r="J64" s="133"/>
      <c r="K64" s="134"/>
      <c r="L64" s="134"/>
      <c r="M64" s="134"/>
      <c r="N64" s="135"/>
      <c r="O64" s="135" t="str">
        <f>IFERROR(INDEX('고객 리스트'!$A$4:$D$150,MATCH(N64,'고객 리스트'!$A$4:$A$150,0),3)," ")</f>
        <v xml:space="preserve"> </v>
      </c>
      <c r="P64" s="59"/>
      <c r="Q64" s="94"/>
      <c r="R64" s="38"/>
      <c r="S64" s="38"/>
      <c r="T64" s="38"/>
      <c r="U64" s="38"/>
      <c r="V64" s="38"/>
    </row>
    <row r="65" spans="1:22" s="29" customFormat="1" ht="19.5" customHeight="1">
      <c r="A65" s="130" t="str">
        <f>N65&amp;"_"&amp;COUNTIF($N$6:N65,N65)</f>
        <v>_0</v>
      </c>
      <c r="B65" s="38" t="s">
        <v>762</v>
      </c>
      <c r="C65" s="98"/>
      <c r="D65" s="93"/>
      <c r="E65" s="93"/>
      <c r="F65" s="98"/>
      <c r="G65" s="93"/>
      <c r="H65" s="38"/>
      <c r="I65" s="38"/>
      <c r="J65" s="133"/>
      <c r="K65" s="134"/>
      <c r="L65" s="134"/>
      <c r="M65" s="134"/>
      <c r="N65" s="135"/>
      <c r="O65" s="135" t="str">
        <f>IFERROR(INDEX('고객 리스트'!$A$4:$D$150,MATCH(N65,'고객 리스트'!$A$4:$A$150,0),3)," ")</f>
        <v xml:space="preserve"> </v>
      </c>
      <c r="P65" s="59"/>
      <c r="Q65" s="94"/>
      <c r="R65" s="38"/>
      <c r="S65" s="38"/>
      <c r="T65" s="38"/>
      <c r="U65" s="38"/>
      <c r="V65" s="38"/>
    </row>
    <row r="66" spans="1:22" s="29" customFormat="1" ht="19.5" customHeight="1">
      <c r="A66" s="130" t="str">
        <f>N66&amp;"_"&amp;COUNTIF($N$6:N66,N66)</f>
        <v>_0</v>
      </c>
      <c r="B66" s="38" t="s">
        <v>763</v>
      </c>
      <c r="C66" s="98"/>
      <c r="D66" s="93"/>
      <c r="E66" s="93"/>
      <c r="F66" s="98"/>
      <c r="G66" s="93"/>
      <c r="H66" s="38"/>
      <c r="I66" s="38"/>
      <c r="J66" s="133"/>
      <c r="K66" s="134"/>
      <c r="L66" s="134"/>
      <c r="M66" s="134"/>
      <c r="N66" s="135"/>
      <c r="O66" s="135" t="str">
        <f>IFERROR(INDEX('고객 리스트'!$A$4:$D$150,MATCH(N66,'고객 리스트'!$A$4:$A$150,0),3)," ")</f>
        <v xml:space="preserve"> </v>
      </c>
      <c r="P66" s="59"/>
      <c r="Q66" s="94"/>
      <c r="R66" s="38"/>
      <c r="S66" s="38"/>
      <c r="T66" s="38"/>
      <c r="U66" s="38"/>
      <c r="V66" s="38"/>
    </row>
    <row r="67" spans="1:22" s="29" customFormat="1" ht="19.5" customHeight="1">
      <c r="A67" s="130" t="str">
        <f>N67&amp;"_"&amp;COUNTIF($N$6:N67,N67)</f>
        <v>_0</v>
      </c>
      <c r="B67" s="38" t="s">
        <v>764</v>
      </c>
      <c r="C67" s="92"/>
      <c r="D67" s="93"/>
      <c r="E67" s="93"/>
      <c r="F67" s="98"/>
      <c r="G67" s="93"/>
      <c r="H67" s="38"/>
      <c r="I67" s="38"/>
      <c r="J67" s="133"/>
      <c r="K67" s="134"/>
      <c r="L67" s="134"/>
      <c r="M67" s="134"/>
      <c r="N67" s="135"/>
      <c r="O67" s="135" t="str">
        <f>IFERROR(INDEX('고객 리스트'!$A$4:$D$150,MATCH(N67,'고객 리스트'!$A$4:$A$150,0),3)," ")</f>
        <v xml:space="preserve"> </v>
      </c>
      <c r="P67" s="59"/>
      <c r="Q67" s="94"/>
      <c r="R67" s="38"/>
      <c r="S67" s="38"/>
      <c r="T67" s="38"/>
      <c r="U67" s="38"/>
      <c r="V67" s="38"/>
    </row>
    <row r="68" spans="1:22" s="29" customFormat="1" ht="19.5" customHeight="1">
      <c r="A68" s="130" t="str">
        <f>N68&amp;"_"&amp;COUNTIF($N$6:N68,N68)</f>
        <v>_0</v>
      </c>
      <c r="B68" s="38" t="s">
        <v>765</v>
      </c>
      <c r="C68" s="92"/>
      <c r="D68" s="93"/>
      <c r="E68" s="93"/>
      <c r="F68" s="98"/>
      <c r="G68" s="93"/>
      <c r="H68" s="38"/>
      <c r="I68" s="38"/>
      <c r="J68" s="133"/>
      <c r="K68" s="134"/>
      <c r="L68" s="134"/>
      <c r="M68" s="134"/>
      <c r="N68" s="135"/>
      <c r="O68" s="135" t="str">
        <f>IFERROR(INDEX('고객 리스트'!$A$4:$D$150,MATCH(N68,'고객 리스트'!$A$4:$A$150,0),3)," ")</f>
        <v xml:space="preserve"> </v>
      </c>
      <c r="P68" s="59"/>
      <c r="Q68" s="94"/>
      <c r="R68" s="38"/>
      <c r="S68" s="38"/>
      <c r="T68" s="38"/>
      <c r="U68" s="38"/>
      <c r="V68" s="38"/>
    </row>
    <row r="69" spans="1:22" s="29" customFormat="1" ht="19.5" customHeight="1">
      <c r="A69" s="130" t="str">
        <f>N69&amp;"_"&amp;COUNTIF($N$6:N69,N69)</f>
        <v>_0</v>
      </c>
      <c r="B69" s="38" t="s">
        <v>766</v>
      </c>
      <c r="C69" s="92"/>
      <c r="D69" s="93"/>
      <c r="E69" s="93"/>
      <c r="F69" s="98"/>
      <c r="G69" s="93"/>
      <c r="H69" s="38"/>
      <c r="I69" s="38"/>
      <c r="J69" s="133"/>
      <c r="K69" s="134"/>
      <c r="L69" s="134"/>
      <c r="M69" s="134"/>
      <c r="N69" s="135"/>
      <c r="O69" s="135" t="str">
        <f>IFERROR(INDEX('고객 리스트'!$A$4:$D$150,MATCH(N69,'고객 리스트'!$A$4:$A$150,0),3)," ")</f>
        <v xml:space="preserve"> </v>
      </c>
      <c r="P69" s="59"/>
      <c r="Q69" s="94"/>
      <c r="R69" s="38"/>
      <c r="S69" s="38"/>
      <c r="T69" s="38"/>
      <c r="U69" s="38"/>
      <c r="V69" s="38"/>
    </row>
    <row r="70" spans="1:22" s="29" customFormat="1" ht="19.5" customHeight="1">
      <c r="A70" s="130" t="str">
        <f>N70&amp;"_"&amp;COUNTIF($N$6:N70,N70)</f>
        <v>_0</v>
      </c>
      <c r="B70" s="38" t="s">
        <v>767</v>
      </c>
      <c r="C70" s="92"/>
      <c r="D70" s="93"/>
      <c r="E70" s="93"/>
      <c r="F70" s="98"/>
      <c r="G70" s="93"/>
      <c r="H70" s="38"/>
      <c r="I70" s="38"/>
      <c r="J70" s="133"/>
      <c r="K70" s="134"/>
      <c r="L70" s="134"/>
      <c r="M70" s="134"/>
      <c r="N70" s="135"/>
      <c r="O70" s="135" t="str">
        <f>IFERROR(INDEX('고객 리스트'!$A$4:$D$150,MATCH(N70,'고객 리스트'!$A$4:$A$150,0),3)," ")</f>
        <v xml:space="preserve"> </v>
      </c>
      <c r="P70" s="59"/>
      <c r="Q70" s="94"/>
      <c r="R70" s="38"/>
      <c r="S70" s="38"/>
      <c r="T70" s="38"/>
      <c r="U70" s="38"/>
      <c r="V70" s="38"/>
    </row>
    <row r="71" spans="1:22" s="29" customFormat="1" ht="19.5" customHeight="1">
      <c r="A71" s="130" t="str">
        <f>N71&amp;"_"&amp;COUNTIF($N$6:N71,N71)</f>
        <v>_0</v>
      </c>
      <c r="B71" s="38" t="s">
        <v>768</v>
      </c>
      <c r="C71" s="92"/>
      <c r="D71" s="93"/>
      <c r="E71" s="93"/>
      <c r="F71" s="98"/>
      <c r="G71" s="93"/>
      <c r="H71" s="38"/>
      <c r="I71" s="38"/>
      <c r="J71" s="133"/>
      <c r="K71" s="134"/>
      <c r="L71" s="134"/>
      <c r="M71" s="134"/>
      <c r="N71" s="135"/>
      <c r="O71" s="135" t="str">
        <f>IFERROR(INDEX('고객 리스트'!$A$4:$D$150,MATCH(N71,'고객 리스트'!$A$4:$A$150,0),3)," ")</f>
        <v xml:space="preserve"> </v>
      </c>
      <c r="P71" s="59"/>
      <c r="Q71" s="94"/>
      <c r="R71" s="38"/>
      <c r="S71" s="38"/>
      <c r="T71" s="38"/>
      <c r="U71" s="38"/>
      <c r="V71" s="38"/>
    </row>
    <row r="72" spans="1:22" s="29" customFormat="1" ht="19.5" customHeight="1">
      <c r="A72" s="130" t="str">
        <f>N72&amp;"_"&amp;COUNTIF($N$6:N72,N72)</f>
        <v>_0</v>
      </c>
      <c r="B72" s="38" t="s">
        <v>769</v>
      </c>
      <c r="C72" s="92"/>
      <c r="D72" s="93"/>
      <c r="E72" s="93"/>
      <c r="F72" s="98"/>
      <c r="G72" s="93"/>
      <c r="H72" s="38"/>
      <c r="I72" s="38"/>
      <c r="J72" s="133"/>
      <c r="K72" s="134"/>
      <c r="L72" s="134"/>
      <c r="M72" s="134"/>
      <c r="N72" s="135"/>
      <c r="O72" s="135" t="str">
        <f>IFERROR(INDEX('고객 리스트'!$A$4:$D$150,MATCH(N72,'고객 리스트'!$A$4:$A$150,0),3)," ")</f>
        <v xml:space="preserve"> </v>
      </c>
      <c r="P72" s="59"/>
      <c r="Q72" s="94"/>
      <c r="R72" s="38"/>
      <c r="S72" s="38"/>
      <c r="T72" s="38"/>
      <c r="U72" s="38"/>
      <c r="V72" s="38"/>
    </row>
    <row r="73" spans="1:22" s="29" customFormat="1" ht="19.5" customHeight="1">
      <c r="A73" s="130" t="str">
        <f>N73&amp;"_"&amp;COUNTIF($N$6:N73,N73)</f>
        <v>_0</v>
      </c>
      <c r="B73" s="38" t="s">
        <v>770</v>
      </c>
      <c r="C73" s="92"/>
      <c r="D73" s="93"/>
      <c r="E73" s="93"/>
      <c r="F73" s="98"/>
      <c r="G73" s="93"/>
      <c r="H73" s="38"/>
      <c r="I73" s="38"/>
      <c r="J73" s="133"/>
      <c r="K73" s="134"/>
      <c r="L73" s="134"/>
      <c r="M73" s="134"/>
      <c r="N73" s="135"/>
      <c r="O73" s="135" t="str">
        <f>IFERROR(INDEX('고객 리스트'!$A$4:$D$150,MATCH(N73,'고객 리스트'!$A$4:$A$150,0),3)," ")</f>
        <v xml:space="preserve"> </v>
      </c>
      <c r="P73" s="59"/>
      <c r="Q73" s="94"/>
      <c r="R73" s="38"/>
      <c r="S73" s="38"/>
      <c r="T73" s="38"/>
      <c r="U73" s="38"/>
      <c r="V73" s="38"/>
    </row>
    <row r="74" spans="1:22" s="29" customFormat="1" ht="19.5" customHeight="1">
      <c r="A74" s="130" t="str">
        <f>N74&amp;"_"&amp;COUNTIF($N$6:N74,N74)</f>
        <v>_0</v>
      </c>
      <c r="B74" s="38" t="s">
        <v>771</v>
      </c>
      <c r="C74" s="92"/>
      <c r="D74" s="93"/>
      <c r="E74" s="93"/>
      <c r="F74" s="93"/>
      <c r="G74" s="93"/>
      <c r="H74" s="38"/>
      <c r="I74" s="38"/>
      <c r="J74" s="133"/>
      <c r="K74" s="134"/>
      <c r="L74" s="134"/>
      <c r="M74" s="134"/>
      <c r="N74" s="135"/>
      <c r="O74" s="135" t="str">
        <f>IFERROR(INDEX('고객 리스트'!$A$4:$D$150,MATCH(N74,'고객 리스트'!$A$4:$A$150,0),3)," ")</f>
        <v xml:space="preserve"> </v>
      </c>
      <c r="P74" s="59"/>
      <c r="Q74" s="94"/>
      <c r="R74" s="38"/>
      <c r="S74" s="38"/>
      <c r="T74" s="38"/>
      <c r="U74" s="38"/>
      <c r="V74" s="38"/>
    </row>
    <row r="75" spans="1:22" s="29" customFormat="1" ht="19.5" customHeight="1">
      <c r="A75" s="130" t="str">
        <f>N75&amp;"_"&amp;COUNTIF($N$6:N75,N75)</f>
        <v>_0</v>
      </c>
      <c r="B75" s="38" t="s">
        <v>772</v>
      </c>
      <c r="C75" s="92"/>
      <c r="D75" s="93"/>
      <c r="E75" s="93"/>
      <c r="F75" s="93"/>
      <c r="G75" s="93"/>
      <c r="H75" s="38"/>
      <c r="I75" s="38"/>
      <c r="J75" s="133"/>
      <c r="K75" s="134"/>
      <c r="L75" s="134"/>
      <c r="M75" s="134"/>
      <c r="N75" s="135"/>
      <c r="O75" s="135" t="str">
        <f>IFERROR(INDEX('고객 리스트'!$A$4:$D$150,MATCH(N75,'고객 리스트'!$A$4:$A$150,0),3)," ")</f>
        <v xml:space="preserve"> </v>
      </c>
      <c r="P75" s="59"/>
      <c r="Q75" s="94"/>
      <c r="R75" s="38"/>
      <c r="S75" s="38"/>
      <c r="T75" s="38"/>
      <c r="U75" s="38"/>
      <c r="V75" s="38"/>
    </row>
    <row r="76" spans="1:22" s="29" customFormat="1" ht="19.5" customHeight="1">
      <c r="A76" s="130" t="str">
        <f>N76&amp;"_"&amp;COUNTIF($N$6:N76,N76)</f>
        <v>_0</v>
      </c>
      <c r="B76" s="38" t="s">
        <v>773</v>
      </c>
      <c r="C76" s="92"/>
      <c r="D76" s="93"/>
      <c r="E76" s="93"/>
      <c r="F76" s="93"/>
      <c r="G76" s="93"/>
      <c r="H76" s="38"/>
      <c r="I76" s="38"/>
      <c r="J76" s="133"/>
      <c r="K76" s="134"/>
      <c r="L76" s="134"/>
      <c r="M76" s="134"/>
      <c r="N76" s="135"/>
      <c r="O76" s="135" t="str">
        <f>IFERROR(INDEX('고객 리스트'!$A$4:$D$150,MATCH(N76,'고객 리스트'!$A$4:$A$150,0),3)," ")</f>
        <v xml:space="preserve"> </v>
      </c>
      <c r="P76" s="59"/>
      <c r="Q76" s="94"/>
      <c r="R76" s="38"/>
      <c r="S76" s="38"/>
      <c r="T76" s="38"/>
      <c r="U76" s="38"/>
      <c r="V76" s="38"/>
    </row>
    <row r="77" spans="1:22" s="29" customFormat="1" ht="19.5" customHeight="1">
      <c r="A77" s="130" t="str">
        <f>N77&amp;"_"&amp;COUNTIF($N$6:N77,N77)</f>
        <v>_0</v>
      </c>
      <c r="B77" s="38" t="s">
        <v>774</v>
      </c>
      <c r="C77" s="92"/>
      <c r="D77" s="93"/>
      <c r="E77" s="93"/>
      <c r="F77" s="93"/>
      <c r="G77" s="93"/>
      <c r="H77" s="38"/>
      <c r="I77" s="38"/>
      <c r="J77" s="133"/>
      <c r="K77" s="134"/>
      <c r="L77" s="134"/>
      <c r="M77" s="134"/>
      <c r="N77" s="135"/>
      <c r="O77" s="135" t="str">
        <f>IFERROR(INDEX('고객 리스트'!$A$4:$D$150,MATCH(N77,'고객 리스트'!$A$4:$A$150,0),3)," ")</f>
        <v xml:space="preserve"> </v>
      </c>
      <c r="P77" s="59"/>
      <c r="Q77" s="94"/>
      <c r="R77" s="38"/>
      <c r="S77" s="38"/>
      <c r="T77" s="38"/>
      <c r="U77" s="38"/>
      <c r="V77" s="38"/>
    </row>
    <row r="78" spans="1:22" s="29" customFormat="1" ht="19.5" customHeight="1">
      <c r="A78" s="130" t="str">
        <f>N78&amp;"_"&amp;COUNTIF($N$6:N78,N78)</f>
        <v>_0</v>
      </c>
      <c r="B78" s="38" t="s">
        <v>775</v>
      </c>
      <c r="C78" s="92"/>
      <c r="D78" s="93"/>
      <c r="E78" s="93"/>
      <c r="F78" s="93"/>
      <c r="G78" s="93"/>
      <c r="H78" s="38"/>
      <c r="I78" s="38"/>
      <c r="J78" s="133"/>
      <c r="K78" s="134"/>
      <c r="L78" s="134"/>
      <c r="M78" s="134"/>
      <c r="N78" s="135"/>
      <c r="O78" s="135" t="str">
        <f>IFERROR(INDEX('고객 리스트'!$A$4:$D$150,MATCH(N78,'고객 리스트'!$A$4:$A$150,0),3)," ")</f>
        <v xml:space="preserve"> </v>
      </c>
      <c r="P78" s="59"/>
      <c r="Q78" s="94"/>
      <c r="R78" s="38"/>
      <c r="S78" s="38"/>
      <c r="T78" s="38"/>
      <c r="U78" s="38"/>
      <c r="V78" s="38"/>
    </row>
    <row r="79" spans="1:22" s="40" customFormat="1" ht="19.5" customHeight="1">
      <c r="A79" s="130" t="str">
        <f>N79&amp;"_"&amp;COUNTIF($N$6:N79,N79)</f>
        <v>_0</v>
      </c>
      <c r="B79" s="38" t="s">
        <v>776</v>
      </c>
      <c r="C79" s="92"/>
      <c r="D79" s="95"/>
      <c r="E79" s="93"/>
      <c r="F79" s="93"/>
      <c r="G79" s="99"/>
      <c r="H79" s="38"/>
      <c r="I79" s="38"/>
      <c r="J79" s="133"/>
      <c r="K79" s="134"/>
      <c r="L79" s="134"/>
      <c r="M79" s="134"/>
      <c r="N79" s="135"/>
      <c r="O79" s="135" t="str">
        <f>IFERROR(INDEX('고객 리스트'!$A$4:$D$150,MATCH(N79,'고객 리스트'!$A$4:$A$150,0),3)," ")</f>
        <v xml:space="preserve"> </v>
      </c>
      <c r="P79" s="60"/>
      <c r="Q79" s="94"/>
      <c r="R79" s="39"/>
      <c r="S79" s="39"/>
      <c r="T79" s="39"/>
      <c r="U79" s="39"/>
      <c r="V79" s="39"/>
    </row>
    <row r="80" spans="1:22" s="29" customFormat="1" ht="19.5" customHeight="1">
      <c r="A80" s="130" t="str">
        <f>N80&amp;"_"&amp;COUNTIF($N$6:N80,N80)</f>
        <v>_0</v>
      </c>
      <c r="B80" s="38" t="s">
        <v>777</v>
      </c>
      <c r="C80" s="92"/>
      <c r="D80" s="93"/>
      <c r="E80" s="93"/>
      <c r="F80" s="93"/>
      <c r="G80" s="93"/>
      <c r="H80" s="38"/>
      <c r="I80" s="38"/>
      <c r="J80" s="133"/>
      <c r="K80" s="134"/>
      <c r="L80" s="134"/>
      <c r="M80" s="134"/>
      <c r="N80" s="135"/>
      <c r="O80" s="135" t="str">
        <f>IFERROR(INDEX('고객 리스트'!$A$4:$D$150,MATCH(N80,'고객 리스트'!$A$4:$A$150,0),3)," ")</f>
        <v xml:space="preserve"> </v>
      </c>
      <c r="P80" s="59"/>
      <c r="Q80" s="94"/>
      <c r="R80" s="38"/>
      <c r="S80" s="38"/>
      <c r="T80" s="38"/>
      <c r="U80" s="38"/>
      <c r="V80" s="38"/>
    </row>
    <row r="81" spans="1:22" s="29" customFormat="1" ht="19.5" customHeight="1">
      <c r="A81" s="130" t="str">
        <f>N81&amp;"_"&amp;COUNTIF($N$6:N81,N81)</f>
        <v>_0</v>
      </c>
      <c r="B81" s="38" t="s">
        <v>778</v>
      </c>
      <c r="C81" s="92"/>
      <c r="D81" s="95"/>
      <c r="E81" s="93"/>
      <c r="F81" s="93"/>
      <c r="G81" s="93"/>
      <c r="H81" s="38"/>
      <c r="I81" s="38"/>
      <c r="J81" s="133"/>
      <c r="K81" s="134"/>
      <c r="L81" s="134"/>
      <c r="M81" s="134"/>
      <c r="N81" s="135"/>
      <c r="O81" s="135" t="str">
        <f>IFERROR(INDEX('고객 리스트'!$A$4:$D$150,MATCH(N81,'고객 리스트'!$A$4:$A$150,0),3)," ")</f>
        <v xml:space="preserve"> </v>
      </c>
      <c r="P81" s="61"/>
      <c r="Q81" s="94"/>
      <c r="R81" s="38"/>
      <c r="S81" s="38"/>
      <c r="T81" s="38"/>
      <c r="U81" s="38"/>
      <c r="V81" s="38"/>
    </row>
    <row r="82" spans="1:22" s="29" customFormat="1" ht="19.5" customHeight="1">
      <c r="A82" s="130" t="str">
        <f>N82&amp;"_"&amp;COUNTIF($N$6:N82,N82)</f>
        <v>_0</v>
      </c>
      <c r="B82" s="38" t="s">
        <v>779</v>
      </c>
      <c r="C82" s="92"/>
      <c r="D82" s="95"/>
      <c r="E82" s="93"/>
      <c r="F82" s="93"/>
      <c r="G82" s="93"/>
      <c r="H82" s="38"/>
      <c r="I82" s="38"/>
      <c r="J82" s="133"/>
      <c r="K82" s="134"/>
      <c r="L82" s="134"/>
      <c r="M82" s="134"/>
      <c r="N82" s="135"/>
      <c r="O82" s="135" t="str">
        <f>IFERROR(INDEX('고객 리스트'!$A$4:$D$150,MATCH(N82,'고객 리스트'!$A$4:$A$150,0),3)," ")</f>
        <v xml:space="preserve"> </v>
      </c>
      <c r="P82" s="61"/>
      <c r="Q82" s="94"/>
      <c r="R82" s="38"/>
      <c r="S82" s="38"/>
      <c r="T82" s="38"/>
      <c r="U82" s="38"/>
      <c r="V82" s="38"/>
    </row>
    <row r="83" spans="1:22" s="29" customFormat="1" ht="19.5" customHeight="1">
      <c r="A83" s="130" t="str">
        <f>N83&amp;"_"&amp;COUNTIF($N$6:N83,N83)</f>
        <v>_0</v>
      </c>
      <c r="B83" s="38" t="s">
        <v>780</v>
      </c>
      <c r="C83" s="92"/>
      <c r="D83" s="95"/>
      <c r="E83" s="93"/>
      <c r="F83" s="93"/>
      <c r="G83" s="93"/>
      <c r="H83" s="38"/>
      <c r="I83" s="38"/>
      <c r="J83" s="133"/>
      <c r="K83" s="134"/>
      <c r="L83" s="134"/>
      <c r="M83" s="134"/>
      <c r="N83" s="135"/>
      <c r="O83" s="135" t="str">
        <f>IFERROR(INDEX('고객 리스트'!$A$4:$D$150,MATCH(N83,'고객 리스트'!$A$4:$A$150,0),3)," ")</f>
        <v xml:space="preserve"> </v>
      </c>
      <c r="P83" s="61"/>
      <c r="Q83" s="94"/>
      <c r="R83" s="38"/>
      <c r="S83" s="38"/>
      <c r="T83" s="38"/>
      <c r="U83" s="38"/>
      <c r="V83" s="38"/>
    </row>
    <row r="84" spans="1:22" s="29" customFormat="1" ht="19.5" customHeight="1">
      <c r="A84" s="130" t="str">
        <f>N84&amp;"_"&amp;COUNTIF($N$6:N84,N84)</f>
        <v>_0</v>
      </c>
      <c r="B84" s="38" t="s">
        <v>781</v>
      </c>
      <c r="C84" s="92"/>
      <c r="D84" s="95"/>
      <c r="E84" s="93"/>
      <c r="F84" s="93"/>
      <c r="G84" s="93"/>
      <c r="H84" s="38"/>
      <c r="I84" s="38"/>
      <c r="J84" s="133"/>
      <c r="K84" s="134"/>
      <c r="L84" s="134"/>
      <c r="M84" s="134"/>
      <c r="N84" s="135"/>
      <c r="O84" s="135" t="str">
        <f>IFERROR(INDEX('고객 리스트'!$A$4:$D$150,MATCH(N84,'고객 리스트'!$A$4:$A$150,0),3)," ")</f>
        <v xml:space="preserve"> </v>
      </c>
      <c r="P84" s="61"/>
      <c r="Q84" s="94"/>
      <c r="R84" s="38"/>
      <c r="S84" s="38"/>
      <c r="T84" s="38"/>
      <c r="U84" s="38"/>
      <c r="V84" s="38"/>
    </row>
    <row r="85" spans="1:22" s="29" customFormat="1" ht="19.5" customHeight="1">
      <c r="A85" s="130" t="str">
        <f>N85&amp;"_"&amp;COUNTIF($N$6:N85,N85)</f>
        <v>_0</v>
      </c>
      <c r="B85" s="38" t="s">
        <v>782</v>
      </c>
      <c r="C85" s="92"/>
      <c r="D85" s="95"/>
      <c r="E85" s="93"/>
      <c r="F85" s="93"/>
      <c r="G85" s="93"/>
      <c r="H85" s="38"/>
      <c r="I85" s="38"/>
      <c r="J85" s="133"/>
      <c r="K85" s="134"/>
      <c r="L85" s="134"/>
      <c r="M85" s="134"/>
      <c r="N85" s="135"/>
      <c r="O85" s="135" t="str">
        <f>IFERROR(INDEX('고객 리스트'!$A$4:$D$150,MATCH(N85,'고객 리스트'!$A$4:$A$150,0),3)," ")</f>
        <v xml:space="preserve"> </v>
      </c>
      <c r="P85" s="61"/>
      <c r="Q85" s="94"/>
      <c r="R85" s="38"/>
      <c r="S85" s="38"/>
      <c r="T85" s="38"/>
      <c r="U85" s="38"/>
      <c r="V85" s="38"/>
    </row>
    <row r="86" spans="1:22" s="29" customFormat="1" ht="19.5" customHeight="1">
      <c r="A86" s="130" t="str">
        <f>N86&amp;"_"&amp;COUNTIF($N$6:N86,N86)</f>
        <v>_0</v>
      </c>
      <c r="B86" s="38" t="s">
        <v>783</v>
      </c>
      <c r="C86" s="92"/>
      <c r="D86" s="95"/>
      <c r="E86" s="93"/>
      <c r="F86" s="93"/>
      <c r="G86" s="93"/>
      <c r="H86" s="38"/>
      <c r="I86" s="38"/>
      <c r="J86" s="133"/>
      <c r="K86" s="134"/>
      <c r="L86" s="134"/>
      <c r="M86" s="134"/>
      <c r="N86" s="135"/>
      <c r="O86" s="135" t="str">
        <f>IFERROR(INDEX('고객 리스트'!$A$4:$D$150,MATCH(N86,'고객 리스트'!$A$4:$A$150,0),3)," ")</f>
        <v xml:space="preserve"> </v>
      </c>
      <c r="P86" s="61"/>
      <c r="Q86" s="94"/>
      <c r="R86" s="38"/>
      <c r="S86" s="38"/>
      <c r="T86" s="38"/>
      <c r="U86" s="38"/>
      <c r="V86" s="38"/>
    </row>
    <row r="87" spans="1:22" s="29" customFormat="1" ht="19.5" customHeight="1">
      <c r="A87" s="130" t="str">
        <f>N87&amp;"_"&amp;COUNTIF($N$6:N87,N87)</f>
        <v>_0</v>
      </c>
      <c r="B87" s="38" t="s">
        <v>784</v>
      </c>
      <c r="C87" s="92"/>
      <c r="D87" s="95"/>
      <c r="E87" s="93"/>
      <c r="F87" s="93"/>
      <c r="G87" s="93"/>
      <c r="H87" s="38"/>
      <c r="I87" s="38"/>
      <c r="J87" s="133"/>
      <c r="K87" s="134"/>
      <c r="L87" s="134"/>
      <c r="M87" s="134"/>
      <c r="N87" s="135"/>
      <c r="O87" s="135" t="str">
        <f>IFERROR(INDEX('고객 리스트'!$A$4:$D$150,MATCH(N87,'고객 리스트'!$A$4:$A$150,0),3)," ")</f>
        <v xml:space="preserve"> </v>
      </c>
      <c r="P87" s="61"/>
      <c r="Q87" s="94"/>
      <c r="R87" s="38"/>
      <c r="S87" s="38"/>
      <c r="T87" s="38"/>
      <c r="U87" s="38"/>
      <c r="V87" s="38"/>
    </row>
    <row r="88" spans="1:22" s="29" customFormat="1" ht="19.5" customHeight="1">
      <c r="A88" s="130" t="str">
        <f>N88&amp;"_"&amp;COUNTIF($N$6:N88,N88)</f>
        <v>_0</v>
      </c>
      <c r="B88" s="38" t="s">
        <v>785</v>
      </c>
      <c r="C88" s="92"/>
      <c r="D88" s="95"/>
      <c r="E88" s="93"/>
      <c r="F88" s="93"/>
      <c r="G88" s="93"/>
      <c r="H88" s="38"/>
      <c r="I88" s="38"/>
      <c r="J88" s="133"/>
      <c r="K88" s="134"/>
      <c r="L88" s="134"/>
      <c r="M88" s="134"/>
      <c r="N88" s="135"/>
      <c r="O88" s="135" t="str">
        <f>IFERROR(INDEX('고객 리스트'!$A$4:$D$150,MATCH(N88,'고객 리스트'!$A$4:$A$150,0),3)," ")</f>
        <v xml:space="preserve"> </v>
      </c>
      <c r="P88" s="61"/>
      <c r="Q88" s="94"/>
      <c r="R88" s="38"/>
      <c r="S88" s="38"/>
      <c r="T88" s="38"/>
      <c r="U88" s="38"/>
      <c r="V88" s="38"/>
    </row>
    <row r="89" spans="1:22" s="29" customFormat="1" ht="19.5" customHeight="1">
      <c r="A89" s="130" t="str">
        <f>N89&amp;"_"&amp;COUNTIF($N$6:N89,N89)</f>
        <v>_0</v>
      </c>
      <c r="B89" s="38" t="s">
        <v>786</v>
      </c>
      <c r="C89" s="92"/>
      <c r="D89" s="95"/>
      <c r="E89" s="93"/>
      <c r="F89" s="93"/>
      <c r="G89" s="93"/>
      <c r="H89" s="38"/>
      <c r="I89" s="38"/>
      <c r="J89" s="133"/>
      <c r="K89" s="134"/>
      <c r="L89" s="134"/>
      <c r="M89" s="134"/>
      <c r="N89" s="135"/>
      <c r="O89" s="135" t="str">
        <f>IFERROR(INDEX('고객 리스트'!$A$4:$D$150,MATCH(N89,'고객 리스트'!$A$4:$A$150,0),3)," ")</f>
        <v xml:space="preserve"> </v>
      </c>
      <c r="P89" s="61"/>
      <c r="Q89" s="94"/>
      <c r="R89" s="38"/>
      <c r="S89" s="38"/>
      <c r="T89" s="38"/>
      <c r="U89" s="38"/>
      <c r="V89" s="38"/>
    </row>
    <row r="90" spans="1:22" s="29" customFormat="1" ht="19.5" customHeight="1">
      <c r="A90" s="130" t="str">
        <f>N90&amp;"_"&amp;COUNTIF($N$6:N90,N90)</f>
        <v>_0</v>
      </c>
      <c r="B90" s="38" t="s">
        <v>787</v>
      </c>
      <c r="C90" s="92"/>
      <c r="D90" s="95"/>
      <c r="E90" s="93"/>
      <c r="F90" s="93"/>
      <c r="G90" s="93"/>
      <c r="H90" s="38"/>
      <c r="I90" s="38"/>
      <c r="J90" s="133"/>
      <c r="K90" s="134"/>
      <c r="L90" s="134"/>
      <c r="M90" s="134"/>
      <c r="N90" s="135"/>
      <c r="O90" s="135" t="str">
        <f>IFERROR(INDEX('고객 리스트'!$A$4:$D$150,MATCH(N90,'고객 리스트'!$A$4:$A$150,0),3)," ")</f>
        <v xml:space="preserve"> </v>
      </c>
      <c r="P90" s="61"/>
      <c r="Q90" s="94"/>
      <c r="R90" s="38"/>
      <c r="S90" s="38"/>
      <c r="T90" s="38"/>
      <c r="U90" s="38"/>
      <c r="V90" s="38"/>
    </row>
    <row r="91" spans="1:22" s="29" customFormat="1" ht="19.5" customHeight="1">
      <c r="A91" s="130" t="str">
        <f>N91&amp;"_"&amp;COUNTIF($N$6:N91,N91)</f>
        <v>_0</v>
      </c>
      <c r="B91" s="38" t="s">
        <v>788</v>
      </c>
      <c r="C91" s="92"/>
      <c r="D91" s="95"/>
      <c r="E91" s="93"/>
      <c r="F91" s="93"/>
      <c r="G91" s="93"/>
      <c r="H91" s="38"/>
      <c r="I91" s="38"/>
      <c r="J91" s="133"/>
      <c r="K91" s="134"/>
      <c r="L91" s="134"/>
      <c r="M91" s="134"/>
      <c r="N91" s="135"/>
      <c r="O91" s="135" t="str">
        <f>IFERROR(INDEX('고객 리스트'!$A$4:$D$150,MATCH(N91,'고객 리스트'!$A$4:$A$150,0),3)," ")</f>
        <v xml:space="preserve"> </v>
      </c>
      <c r="P91" s="61"/>
      <c r="Q91" s="94"/>
      <c r="R91" s="38"/>
      <c r="S91" s="38"/>
      <c r="T91" s="38"/>
      <c r="U91" s="38"/>
      <c r="V91" s="38"/>
    </row>
    <row r="92" spans="1:22" s="29" customFormat="1" ht="19.5" customHeight="1">
      <c r="A92" s="130" t="str">
        <f>N92&amp;"_"&amp;COUNTIF($N$6:N92,N92)</f>
        <v>_0</v>
      </c>
      <c r="B92" s="38" t="s">
        <v>789</v>
      </c>
      <c r="C92" s="92"/>
      <c r="D92" s="95"/>
      <c r="E92" s="93"/>
      <c r="F92" s="93"/>
      <c r="G92" s="93"/>
      <c r="H92" s="38"/>
      <c r="I92" s="38"/>
      <c r="J92" s="133"/>
      <c r="K92" s="134"/>
      <c r="L92" s="134"/>
      <c r="M92" s="134"/>
      <c r="N92" s="135"/>
      <c r="O92" s="135" t="str">
        <f>IFERROR(INDEX('고객 리스트'!$A$4:$D$150,MATCH(N92,'고객 리스트'!$A$4:$A$150,0),3)," ")</f>
        <v xml:space="preserve"> </v>
      </c>
      <c r="P92" s="61"/>
      <c r="Q92" s="94"/>
      <c r="R92" s="38"/>
      <c r="S92" s="38"/>
      <c r="T92" s="38"/>
      <c r="U92" s="38"/>
      <c r="V92" s="38"/>
    </row>
    <row r="93" spans="1:22" s="29" customFormat="1" ht="19.5" customHeight="1">
      <c r="A93" s="130" t="str">
        <f>N93&amp;"_"&amp;COUNTIF($N$6:N93,N93)</f>
        <v>_0</v>
      </c>
      <c r="B93" s="38" t="s">
        <v>790</v>
      </c>
      <c r="C93" s="92"/>
      <c r="D93" s="95"/>
      <c r="E93" s="93"/>
      <c r="F93" s="93"/>
      <c r="G93" s="93"/>
      <c r="H93" s="38"/>
      <c r="I93" s="38"/>
      <c r="J93" s="133"/>
      <c r="K93" s="134"/>
      <c r="L93" s="134"/>
      <c r="M93" s="134"/>
      <c r="N93" s="135"/>
      <c r="O93" s="135" t="str">
        <f>IFERROR(INDEX('고객 리스트'!$A$4:$D$150,MATCH(N93,'고객 리스트'!$A$4:$A$150,0),3)," ")</f>
        <v xml:space="preserve"> </v>
      </c>
      <c r="P93" s="61"/>
      <c r="Q93" s="94"/>
      <c r="R93" s="38"/>
      <c r="S93" s="38"/>
      <c r="T93" s="38"/>
      <c r="U93" s="38"/>
      <c r="V93" s="38"/>
    </row>
    <row r="94" spans="1:22" s="29" customFormat="1" ht="19.5" customHeight="1">
      <c r="A94" s="130" t="str">
        <f>N94&amp;"_"&amp;COUNTIF($N$6:N94,N94)</f>
        <v>_0</v>
      </c>
      <c r="B94" s="38" t="s">
        <v>791</v>
      </c>
      <c r="C94" s="92"/>
      <c r="D94" s="95"/>
      <c r="E94" s="93"/>
      <c r="F94" s="93"/>
      <c r="G94" s="93"/>
      <c r="H94" s="38"/>
      <c r="I94" s="38"/>
      <c r="J94" s="133"/>
      <c r="K94" s="134"/>
      <c r="L94" s="134"/>
      <c r="M94" s="134"/>
      <c r="N94" s="135"/>
      <c r="O94" s="135" t="str">
        <f>IFERROR(INDEX('고객 리스트'!$A$4:$D$150,MATCH(N94,'고객 리스트'!$A$4:$A$150,0),3)," ")</f>
        <v xml:space="preserve"> </v>
      </c>
      <c r="P94" s="61"/>
      <c r="Q94" s="94"/>
      <c r="R94" s="38"/>
      <c r="S94" s="38"/>
      <c r="T94" s="38"/>
      <c r="U94" s="38"/>
      <c r="V94" s="38"/>
    </row>
    <row r="95" spans="1:22" s="29" customFormat="1" ht="19.5" customHeight="1">
      <c r="A95" s="130" t="str">
        <f>N95&amp;"_"&amp;COUNTIF($N$6:N95,N95)</f>
        <v>_0</v>
      </c>
      <c r="B95" s="38" t="s">
        <v>792</v>
      </c>
      <c r="C95" s="92"/>
      <c r="D95" s="95"/>
      <c r="E95" s="93"/>
      <c r="F95" s="93"/>
      <c r="G95" s="93"/>
      <c r="H95" s="38"/>
      <c r="I95" s="38"/>
      <c r="J95" s="133"/>
      <c r="K95" s="134"/>
      <c r="L95" s="134"/>
      <c r="M95" s="134"/>
      <c r="N95" s="135"/>
      <c r="O95" s="135" t="str">
        <f>IFERROR(INDEX('고객 리스트'!$A$4:$D$150,MATCH(N95,'고객 리스트'!$A$4:$A$150,0),3)," ")</f>
        <v xml:space="preserve"> </v>
      </c>
      <c r="P95" s="61"/>
      <c r="Q95" s="94"/>
      <c r="R95" s="38"/>
      <c r="S95" s="38"/>
      <c r="T95" s="38"/>
      <c r="U95" s="38"/>
      <c r="V95" s="38"/>
    </row>
    <row r="96" spans="1:22" s="29" customFormat="1" ht="19.5" customHeight="1">
      <c r="A96" s="130" t="str">
        <f>N96&amp;"_"&amp;COUNTIF($N$6:N96,N96)</f>
        <v>_0</v>
      </c>
      <c r="B96" s="38" t="s">
        <v>793</v>
      </c>
      <c r="C96" s="92"/>
      <c r="D96" s="95"/>
      <c r="E96" s="93"/>
      <c r="F96" s="93"/>
      <c r="G96" s="93"/>
      <c r="H96" s="38"/>
      <c r="I96" s="38"/>
      <c r="J96" s="133"/>
      <c r="K96" s="134"/>
      <c r="L96" s="134"/>
      <c r="M96" s="134"/>
      <c r="N96" s="135"/>
      <c r="O96" s="135" t="str">
        <f>IFERROR(INDEX('고객 리스트'!$A$4:$D$150,MATCH(N96,'고객 리스트'!$A$4:$A$150,0),3)," ")</f>
        <v xml:space="preserve"> </v>
      </c>
      <c r="P96" s="61"/>
      <c r="Q96" s="94"/>
      <c r="R96" s="38"/>
      <c r="S96" s="38"/>
      <c r="T96" s="38"/>
      <c r="U96" s="38"/>
      <c r="V96" s="38"/>
    </row>
    <row r="97" spans="1:22" s="29" customFormat="1" ht="19.5" customHeight="1">
      <c r="A97" s="130" t="str">
        <f>N97&amp;"_"&amp;COUNTIF($N$6:N97,N97)</f>
        <v>_0</v>
      </c>
      <c r="B97" s="38" t="s">
        <v>794</v>
      </c>
      <c r="C97" s="92"/>
      <c r="D97" s="95"/>
      <c r="E97" s="93"/>
      <c r="F97" s="93"/>
      <c r="G97" s="93"/>
      <c r="H97" s="38"/>
      <c r="I97" s="38"/>
      <c r="J97" s="133"/>
      <c r="K97" s="134"/>
      <c r="L97" s="134"/>
      <c r="M97" s="134"/>
      <c r="N97" s="135"/>
      <c r="O97" s="135" t="str">
        <f>IFERROR(INDEX('고객 리스트'!$A$4:$D$150,MATCH(N97,'고객 리스트'!$A$4:$A$150,0),3)," ")</f>
        <v xml:space="preserve"> </v>
      </c>
      <c r="P97" s="61"/>
      <c r="Q97" s="94"/>
      <c r="R97" s="38"/>
      <c r="S97" s="38"/>
      <c r="T97" s="38"/>
      <c r="U97" s="38"/>
      <c r="V97" s="38"/>
    </row>
    <row r="98" spans="1:22" s="29" customFormat="1" ht="19.5" customHeight="1">
      <c r="A98" s="130" t="str">
        <f>N98&amp;"_"&amp;COUNTIF($N$6:N98,N98)</f>
        <v>_0</v>
      </c>
      <c r="B98" s="38" t="s">
        <v>795</v>
      </c>
      <c r="C98" s="92"/>
      <c r="D98" s="95"/>
      <c r="E98" s="93"/>
      <c r="F98" s="93"/>
      <c r="G98" s="93"/>
      <c r="H98" s="38"/>
      <c r="I98" s="38"/>
      <c r="J98" s="133"/>
      <c r="K98" s="134"/>
      <c r="L98" s="134"/>
      <c r="M98" s="134"/>
      <c r="N98" s="135"/>
      <c r="O98" s="135" t="str">
        <f>IFERROR(INDEX('고객 리스트'!$A$4:$D$150,MATCH(N98,'고객 리스트'!$A$4:$A$150,0),3)," ")</f>
        <v xml:space="preserve"> </v>
      </c>
      <c r="P98" s="61"/>
      <c r="Q98" s="94"/>
      <c r="R98" s="38"/>
      <c r="S98" s="38"/>
      <c r="T98" s="38"/>
      <c r="U98" s="38"/>
      <c r="V98" s="38"/>
    </row>
    <row r="99" spans="1:22" s="29" customFormat="1" ht="19.5" customHeight="1">
      <c r="A99" s="130" t="str">
        <f>N99&amp;"_"&amp;COUNTIF($N$6:N99,N99)</f>
        <v>_0</v>
      </c>
      <c r="B99" s="38" t="s">
        <v>796</v>
      </c>
      <c r="C99" s="92"/>
      <c r="D99" s="95"/>
      <c r="E99" s="93"/>
      <c r="F99" s="93"/>
      <c r="G99" s="95"/>
      <c r="H99" s="38"/>
      <c r="I99" s="38"/>
      <c r="J99" s="133"/>
      <c r="K99" s="134"/>
      <c r="L99" s="134"/>
      <c r="M99" s="134"/>
      <c r="N99" s="135"/>
      <c r="O99" s="135" t="str">
        <f>IFERROR(INDEX('고객 리스트'!$A$4:$D$150,MATCH(N99,'고객 리스트'!$A$4:$A$150,0),3)," ")</f>
        <v xml:space="preserve"> </v>
      </c>
      <c r="P99" s="61"/>
      <c r="Q99" s="94"/>
      <c r="R99" s="38"/>
      <c r="S99" s="38"/>
      <c r="T99" s="38"/>
      <c r="U99" s="38"/>
      <c r="V99" s="38"/>
    </row>
    <row r="100" spans="1:22" s="29" customFormat="1" ht="19.5" customHeight="1">
      <c r="A100" s="130" t="str">
        <f>N100&amp;"_"&amp;COUNTIF($N$6:N100,N100)</f>
        <v>_0</v>
      </c>
      <c r="B100" s="38" t="s">
        <v>797</v>
      </c>
      <c r="C100" s="92"/>
      <c r="D100" s="95"/>
      <c r="E100" s="93"/>
      <c r="F100" s="93"/>
      <c r="G100" s="93"/>
      <c r="H100" s="38"/>
      <c r="I100" s="38"/>
      <c r="J100" s="133"/>
      <c r="K100" s="134"/>
      <c r="L100" s="134"/>
      <c r="M100" s="134"/>
      <c r="N100" s="135"/>
      <c r="O100" s="135" t="str">
        <f>IFERROR(INDEX('고객 리스트'!$A$4:$D$150,MATCH(N100,'고객 리스트'!$A$4:$A$150,0),3)," ")</f>
        <v xml:space="preserve"> </v>
      </c>
      <c r="P100" s="61"/>
      <c r="Q100" s="94"/>
      <c r="R100" s="38"/>
      <c r="S100" s="38"/>
      <c r="T100" s="38"/>
      <c r="U100" s="38"/>
      <c r="V100" s="38"/>
    </row>
    <row r="101" spans="1:22" s="29" customFormat="1" ht="19.5" customHeight="1">
      <c r="A101" s="130" t="str">
        <f>N101&amp;"_"&amp;COUNTIF($N$6:N101,N101)</f>
        <v>_0</v>
      </c>
      <c r="B101" s="38" t="s">
        <v>798</v>
      </c>
      <c r="C101" s="93"/>
      <c r="D101" s="93"/>
      <c r="E101" s="93"/>
      <c r="F101" s="93"/>
      <c r="G101" s="95"/>
      <c r="H101" s="38"/>
      <c r="I101" s="38"/>
      <c r="J101" s="133"/>
      <c r="K101" s="134"/>
      <c r="L101" s="134"/>
      <c r="M101" s="134"/>
      <c r="N101" s="135"/>
      <c r="O101" s="135" t="str">
        <f>IFERROR(INDEX('고객 리스트'!$A$4:$D$150,MATCH(N101,'고객 리스트'!$A$4:$A$150,0),3)," ")</f>
        <v xml:space="preserve"> </v>
      </c>
      <c r="P101" s="61"/>
      <c r="Q101" s="94"/>
      <c r="R101" s="38"/>
      <c r="S101" s="38"/>
      <c r="T101" s="38"/>
      <c r="U101" s="38"/>
      <c r="V101" s="38"/>
    </row>
    <row r="102" spans="1:22" s="29" customFormat="1" ht="19.5" customHeight="1">
      <c r="A102" s="130" t="str">
        <f>N102&amp;"_"&amp;COUNTIF($N$6:N102,N102)</f>
        <v>_0</v>
      </c>
      <c r="B102" s="38" t="s">
        <v>799</v>
      </c>
      <c r="C102" s="93"/>
      <c r="D102" s="95"/>
      <c r="E102" s="93"/>
      <c r="F102" s="93"/>
      <c r="G102" s="95"/>
      <c r="H102" s="38"/>
      <c r="I102" s="38"/>
      <c r="J102" s="133"/>
      <c r="K102" s="134"/>
      <c r="L102" s="134"/>
      <c r="M102" s="134"/>
      <c r="N102" s="135"/>
      <c r="O102" s="135" t="str">
        <f>IFERROR(INDEX('고객 리스트'!$A$4:$D$150,MATCH(N102,'고객 리스트'!$A$4:$A$150,0),3)," ")</f>
        <v xml:space="preserve"> </v>
      </c>
      <c r="P102" s="61"/>
      <c r="Q102" s="94"/>
      <c r="R102" s="38"/>
      <c r="S102" s="38"/>
      <c r="T102" s="38"/>
      <c r="U102" s="38"/>
      <c r="V102" s="38"/>
    </row>
    <row r="103" spans="1:22" s="29" customFormat="1" ht="19.5" customHeight="1">
      <c r="A103" s="130" t="str">
        <f>N103&amp;"_"&amp;COUNTIF($N$6:N103,N103)</f>
        <v>_0</v>
      </c>
      <c r="B103" s="38" t="s">
        <v>800</v>
      </c>
      <c r="C103" s="93"/>
      <c r="D103" s="95"/>
      <c r="E103" s="93"/>
      <c r="F103" s="93"/>
      <c r="G103" s="95"/>
      <c r="H103" s="38"/>
      <c r="I103" s="38"/>
      <c r="J103" s="133"/>
      <c r="K103" s="134"/>
      <c r="L103" s="134"/>
      <c r="M103" s="134"/>
      <c r="N103" s="135"/>
      <c r="O103" s="135" t="str">
        <f>IFERROR(INDEX('고객 리스트'!$A$4:$D$150,MATCH(N103,'고객 리스트'!$A$4:$A$150,0),3)," ")</f>
        <v xml:space="preserve"> </v>
      </c>
      <c r="P103" s="61"/>
      <c r="Q103" s="94"/>
      <c r="R103" s="38"/>
      <c r="S103" s="38"/>
      <c r="T103" s="38"/>
      <c r="U103" s="38"/>
      <c r="V103" s="38"/>
    </row>
    <row r="104" spans="1:22" s="29" customFormat="1" ht="19.5" customHeight="1">
      <c r="A104" s="130" t="str">
        <f>N104&amp;"_"&amp;COUNTIF($N$6:N104,N104)</f>
        <v>_0</v>
      </c>
      <c r="B104" s="38" t="s">
        <v>801</v>
      </c>
      <c r="C104" s="92"/>
      <c r="D104" s="95"/>
      <c r="E104" s="93"/>
      <c r="F104" s="93"/>
      <c r="G104" s="95"/>
      <c r="H104" s="38"/>
      <c r="I104" s="38"/>
      <c r="J104" s="133"/>
      <c r="K104" s="134"/>
      <c r="L104" s="134"/>
      <c r="M104" s="134"/>
      <c r="N104" s="135"/>
      <c r="O104" s="135" t="str">
        <f>IFERROR(INDEX('고객 리스트'!$A$4:$D$150,MATCH(N104,'고객 리스트'!$A$4:$A$150,0),3)," ")</f>
        <v xml:space="preserve"> </v>
      </c>
      <c r="P104" s="61"/>
      <c r="Q104" s="94"/>
      <c r="R104" s="38"/>
      <c r="S104" s="38"/>
      <c r="T104" s="38"/>
      <c r="U104" s="38"/>
      <c r="V104" s="38"/>
    </row>
    <row r="105" spans="1:22" s="29" customFormat="1" ht="19.5" customHeight="1">
      <c r="A105" s="130" t="str">
        <f>N105&amp;"_"&amp;COUNTIF($N$6:N105,N105)</f>
        <v>_0</v>
      </c>
      <c r="B105" s="38" t="s">
        <v>29</v>
      </c>
      <c r="C105" s="92"/>
      <c r="D105" s="95"/>
      <c r="E105" s="93"/>
      <c r="F105" s="93"/>
      <c r="G105" s="95"/>
      <c r="H105" s="38"/>
      <c r="I105" s="38"/>
      <c r="J105" s="133"/>
      <c r="K105" s="134"/>
      <c r="L105" s="134"/>
      <c r="M105" s="134"/>
      <c r="N105" s="135"/>
      <c r="O105" s="135" t="str">
        <f>IFERROR(INDEX('고객 리스트'!$A$4:$D$150,MATCH(N105,'고객 리스트'!$A$4:$A$150,0),3)," ")</f>
        <v xml:space="preserve"> </v>
      </c>
      <c r="P105" s="61"/>
      <c r="Q105" s="94"/>
      <c r="R105" s="38"/>
      <c r="S105" s="38"/>
      <c r="T105" s="38"/>
      <c r="U105" s="38"/>
      <c r="V105" s="38"/>
    </row>
    <row r="106" spans="1:22" s="29" customFormat="1" ht="19.5" customHeight="1">
      <c r="A106" s="130" t="str">
        <f>N106&amp;"_"&amp;COUNTIF($N$6:N106,N106)</f>
        <v>_0</v>
      </c>
      <c r="B106" s="38" t="s">
        <v>55</v>
      </c>
      <c r="C106" s="92"/>
      <c r="D106" s="95"/>
      <c r="E106" s="95"/>
      <c r="F106" s="95"/>
      <c r="G106" s="95"/>
      <c r="H106" s="38"/>
      <c r="I106" s="38"/>
      <c r="J106" s="133"/>
      <c r="K106" s="134"/>
      <c r="L106" s="134"/>
      <c r="M106" s="134"/>
      <c r="N106" s="135"/>
      <c r="O106" s="135" t="str">
        <f>IFERROR(INDEX('고객 리스트'!$A$4:$D$150,MATCH(N106,'고객 리스트'!$A$4:$A$150,0),3)," ")</f>
        <v xml:space="preserve"> </v>
      </c>
      <c r="P106" s="61"/>
      <c r="Q106" s="94"/>
      <c r="R106" s="38"/>
      <c r="S106" s="38"/>
      <c r="T106" s="38"/>
      <c r="U106" s="38"/>
      <c r="V106" s="38"/>
    </row>
    <row r="107" spans="1:22" s="29" customFormat="1" ht="19.5" customHeight="1">
      <c r="A107" s="130" t="str">
        <f>N107&amp;"_"&amp;COUNTIF($N$6:N107,N107)</f>
        <v>_0</v>
      </c>
      <c r="B107" s="38" t="s">
        <v>31</v>
      </c>
      <c r="C107" s="92"/>
      <c r="D107" s="95"/>
      <c r="E107" s="95"/>
      <c r="F107" s="95"/>
      <c r="G107" s="95"/>
      <c r="H107" s="38"/>
      <c r="I107" s="38"/>
      <c r="J107" s="133"/>
      <c r="K107" s="134"/>
      <c r="L107" s="134"/>
      <c r="M107" s="134"/>
      <c r="N107" s="135"/>
      <c r="O107" s="135" t="str">
        <f>IFERROR(INDEX('고객 리스트'!$A$4:$D$150,MATCH(N107,'고객 리스트'!$A$4:$A$150,0),3)," ")</f>
        <v xml:space="preserve"> </v>
      </c>
      <c r="P107" s="61"/>
      <c r="Q107" s="94"/>
      <c r="R107" s="38"/>
      <c r="S107" s="38"/>
      <c r="T107" s="38"/>
      <c r="U107" s="38"/>
      <c r="V107" s="38"/>
    </row>
    <row r="108" spans="1:22" s="29" customFormat="1" ht="19.5" customHeight="1">
      <c r="A108" s="130" t="str">
        <f>N108&amp;"_"&amp;COUNTIF($N$6:N108,N108)</f>
        <v>_0</v>
      </c>
      <c r="B108" s="38" t="s">
        <v>299</v>
      </c>
      <c r="C108" s="92"/>
      <c r="D108" s="95"/>
      <c r="E108" s="95"/>
      <c r="F108" s="95"/>
      <c r="G108" s="95"/>
      <c r="H108" s="38"/>
      <c r="I108" s="38"/>
      <c r="J108" s="133"/>
      <c r="K108" s="134"/>
      <c r="L108" s="134"/>
      <c r="M108" s="134"/>
      <c r="N108" s="135"/>
      <c r="O108" s="135" t="str">
        <f>IFERROR(INDEX('고객 리스트'!$A$4:$D$150,MATCH(N108,'고객 리스트'!$A$4:$A$150,0),3)," ")</f>
        <v xml:space="preserve"> </v>
      </c>
      <c r="P108" s="61"/>
      <c r="Q108" s="94"/>
      <c r="R108" s="38"/>
      <c r="S108" s="38"/>
      <c r="T108" s="38"/>
      <c r="U108" s="38"/>
      <c r="V108" s="38"/>
    </row>
    <row r="109" spans="1:22" s="29" customFormat="1" ht="19.5" customHeight="1">
      <c r="A109" s="130" t="str">
        <f>N109&amp;"_"&amp;COUNTIF($N$6:N109,N109)</f>
        <v>_0</v>
      </c>
      <c r="B109" s="38" t="s">
        <v>347</v>
      </c>
      <c r="C109" s="92"/>
      <c r="D109" s="95"/>
      <c r="E109" s="95"/>
      <c r="F109" s="95"/>
      <c r="G109" s="95"/>
      <c r="H109" s="38"/>
      <c r="I109" s="38"/>
      <c r="J109" s="133"/>
      <c r="K109" s="134"/>
      <c r="L109" s="134"/>
      <c r="M109" s="134"/>
      <c r="N109" s="135"/>
      <c r="O109" s="135" t="str">
        <f>IFERROR(INDEX('고객 리스트'!$A$4:$D$150,MATCH(N109,'고객 리스트'!$A$4:$A$150,0),3)," ")</f>
        <v xml:space="preserve"> </v>
      </c>
      <c r="P109" s="61"/>
      <c r="Q109" s="94"/>
      <c r="R109" s="38"/>
      <c r="S109" s="38"/>
      <c r="T109" s="38"/>
      <c r="U109" s="38"/>
      <c r="V109" s="38"/>
    </row>
    <row r="110" spans="1:22" s="29" customFormat="1" ht="19.5" customHeight="1">
      <c r="A110" s="130" t="str">
        <f>N110&amp;"_"&amp;COUNTIF($N$6:N110,N110)</f>
        <v>_0</v>
      </c>
      <c r="B110" s="38" t="s">
        <v>34</v>
      </c>
      <c r="C110" s="92"/>
      <c r="D110" s="95"/>
      <c r="E110" s="93"/>
      <c r="F110" s="93"/>
      <c r="G110" s="95"/>
      <c r="H110" s="38"/>
      <c r="I110" s="38"/>
      <c r="J110" s="133"/>
      <c r="K110" s="134"/>
      <c r="L110" s="134"/>
      <c r="M110" s="134"/>
      <c r="N110" s="135"/>
      <c r="O110" s="135" t="str">
        <f>IFERROR(INDEX('고객 리스트'!$A$4:$D$150,MATCH(N110,'고객 리스트'!$A$4:$A$150,0),3)," ")</f>
        <v xml:space="preserve"> </v>
      </c>
      <c r="P110" s="61"/>
      <c r="Q110" s="94"/>
      <c r="R110" s="38"/>
      <c r="S110" s="38"/>
      <c r="T110" s="38"/>
      <c r="U110" s="38"/>
      <c r="V110" s="38"/>
    </row>
    <row r="111" spans="1:22" s="29" customFormat="1" ht="19.5" customHeight="1">
      <c r="A111" s="130" t="str">
        <f>N111&amp;"_"&amp;COUNTIF($N$6:N111,N111)</f>
        <v>_0</v>
      </c>
      <c r="B111" s="38" t="s">
        <v>378</v>
      </c>
      <c r="C111" s="92"/>
      <c r="D111" s="95"/>
      <c r="E111" s="93"/>
      <c r="F111" s="93"/>
      <c r="G111" s="95"/>
      <c r="H111" s="38"/>
      <c r="I111" s="38"/>
      <c r="J111" s="133"/>
      <c r="K111" s="134"/>
      <c r="L111" s="134"/>
      <c r="M111" s="134"/>
      <c r="N111" s="135"/>
      <c r="O111" s="135" t="str">
        <f>IFERROR(INDEX('고객 리스트'!$A$4:$D$150,MATCH(N111,'고객 리스트'!$A$4:$A$150,0),3)," ")</f>
        <v xml:space="preserve"> </v>
      </c>
      <c r="P111" s="61"/>
      <c r="Q111" s="94"/>
      <c r="R111" s="38"/>
      <c r="S111" s="38"/>
      <c r="T111" s="38"/>
      <c r="U111" s="38"/>
      <c r="V111" s="38"/>
    </row>
    <row r="112" spans="1:22" s="40" customFormat="1" ht="19.5" customHeight="1">
      <c r="A112" s="130" t="str">
        <f>N112&amp;"_"&amp;COUNTIF($N$6:N112,N112)</f>
        <v>_0</v>
      </c>
      <c r="B112" s="38" t="s">
        <v>379</v>
      </c>
      <c r="C112" s="92"/>
      <c r="D112" s="95"/>
      <c r="E112" s="93"/>
      <c r="F112" s="93"/>
      <c r="G112" s="99"/>
      <c r="H112" s="38"/>
      <c r="I112" s="38"/>
      <c r="J112" s="133"/>
      <c r="K112" s="134"/>
      <c r="L112" s="134"/>
      <c r="M112" s="134"/>
      <c r="N112" s="135"/>
      <c r="O112" s="135" t="str">
        <f>IFERROR(INDEX('고객 리스트'!$A$4:$D$150,MATCH(N112,'고객 리스트'!$A$4:$A$150,0),3)," ")</f>
        <v xml:space="preserve"> </v>
      </c>
      <c r="P112" s="60"/>
      <c r="Q112" s="94"/>
      <c r="R112" s="39"/>
      <c r="S112" s="39"/>
      <c r="T112" s="39"/>
      <c r="U112" s="39"/>
      <c r="V112" s="39"/>
    </row>
    <row r="113" spans="1:22" s="29" customFormat="1" ht="19.5" customHeight="1">
      <c r="A113" s="130" t="str">
        <f>N113&amp;"_"&amp;COUNTIF($N$6:N113,N113)</f>
        <v>_0</v>
      </c>
      <c r="B113" s="38" t="s">
        <v>380</v>
      </c>
      <c r="C113" s="92"/>
      <c r="D113" s="95"/>
      <c r="E113" s="93"/>
      <c r="F113" s="93"/>
      <c r="G113" s="95"/>
      <c r="H113" s="38"/>
      <c r="I113" s="38"/>
      <c r="J113" s="133"/>
      <c r="K113" s="134"/>
      <c r="L113" s="134"/>
      <c r="M113" s="134"/>
      <c r="N113" s="135"/>
      <c r="O113" s="135" t="str">
        <f>IFERROR(INDEX('고객 리스트'!$A$4:$D$150,MATCH(N113,'고객 리스트'!$A$4:$A$150,0),3)," ")</f>
        <v xml:space="preserve"> </v>
      </c>
      <c r="P113" s="59"/>
      <c r="Q113" s="94"/>
      <c r="R113" s="38"/>
      <c r="S113" s="38"/>
      <c r="T113" s="38"/>
      <c r="U113" s="38"/>
      <c r="V113" s="38"/>
    </row>
    <row r="114" spans="1:22" s="29" customFormat="1" ht="19.5" customHeight="1">
      <c r="A114" s="130" t="str">
        <f>N114&amp;"_"&amp;COUNTIF($N$6:N114,N114)</f>
        <v>_0</v>
      </c>
      <c r="B114" s="38" t="s">
        <v>27</v>
      </c>
      <c r="C114" s="92"/>
      <c r="D114" s="93"/>
      <c r="E114" s="93"/>
      <c r="F114" s="93"/>
      <c r="G114" s="93"/>
      <c r="H114" s="38"/>
      <c r="I114" s="38"/>
      <c r="J114" s="133"/>
      <c r="K114" s="134"/>
      <c r="L114" s="134"/>
      <c r="M114" s="134"/>
      <c r="N114" s="135"/>
      <c r="O114" s="135" t="str">
        <f>IFERROR(INDEX('고객 리스트'!$A$4:$D$150,MATCH(N114,'고객 리스트'!$A$4:$A$150,0),3)," ")</f>
        <v xml:space="preserve"> </v>
      </c>
      <c r="P114" s="59"/>
      <c r="Q114" s="94"/>
      <c r="R114" s="38"/>
      <c r="S114" s="38"/>
      <c r="T114" s="38"/>
      <c r="U114" s="38"/>
      <c r="V114" s="38"/>
    </row>
    <row r="115" spans="1:22" s="29" customFormat="1" ht="19.5" customHeight="1">
      <c r="A115" s="130" t="str">
        <f>N115&amp;"_"&amp;COUNTIF($N$6:N115,N115)</f>
        <v>_0</v>
      </c>
      <c r="B115" s="38" t="s">
        <v>381</v>
      </c>
      <c r="C115" s="92"/>
      <c r="D115" s="93"/>
      <c r="E115" s="93"/>
      <c r="F115" s="93"/>
      <c r="G115" s="93"/>
      <c r="H115" s="38"/>
      <c r="I115" s="38"/>
      <c r="J115" s="133"/>
      <c r="K115" s="134"/>
      <c r="L115" s="134"/>
      <c r="M115" s="134"/>
      <c r="N115" s="135"/>
      <c r="O115" s="135" t="str">
        <f>IFERROR(INDEX('고객 리스트'!$A$4:$D$150,MATCH(N115,'고객 리스트'!$A$4:$A$150,0),3)," ")</f>
        <v xml:space="preserve"> </v>
      </c>
      <c r="P115" s="59"/>
      <c r="Q115" s="94"/>
      <c r="R115" s="38"/>
      <c r="S115" s="38"/>
      <c r="T115" s="38"/>
      <c r="U115" s="38"/>
      <c r="V115" s="38"/>
    </row>
    <row r="116" spans="1:22" s="29" customFormat="1" ht="19.5" customHeight="1">
      <c r="A116" s="130" t="str">
        <f>N116&amp;"_"&amp;COUNTIF($N$6:N116,N116)</f>
        <v>_0</v>
      </c>
      <c r="B116" s="38" t="s">
        <v>382</v>
      </c>
      <c r="C116" s="92"/>
      <c r="D116" s="93"/>
      <c r="E116" s="93"/>
      <c r="F116" s="93"/>
      <c r="G116" s="93"/>
      <c r="H116" s="38"/>
      <c r="I116" s="38"/>
      <c r="J116" s="133"/>
      <c r="K116" s="134"/>
      <c r="L116" s="134"/>
      <c r="M116" s="134"/>
      <c r="N116" s="135"/>
      <c r="O116" s="135" t="str">
        <f>IFERROR(INDEX('고객 리스트'!$A$4:$D$150,MATCH(N116,'고객 리스트'!$A$4:$A$150,0),3)," ")</f>
        <v xml:space="preserve"> </v>
      </c>
      <c r="P116" s="59"/>
      <c r="Q116" s="94"/>
      <c r="R116" s="38"/>
      <c r="S116" s="38"/>
      <c r="T116" s="38"/>
      <c r="U116" s="38"/>
      <c r="V116" s="38"/>
    </row>
    <row r="117" spans="1:22" s="29" customFormat="1" ht="19.5" customHeight="1">
      <c r="A117" s="130" t="str">
        <f>N117&amp;"_"&amp;COUNTIF($N$6:N117,N117)</f>
        <v>_0</v>
      </c>
      <c r="B117" s="38" t="s">
        <v>383</v>
      </c>
      <c r="C117" s="92"/>
      <c r="D117" s="93"/>
      <c r="E117" s="93"/>
      <c r="F117" s="93"/>
      <c r="G117" s="93"/>
      <c r="H117" s="38"/>
      <c r="I117" s="38"/>
      <c r="J117" s="133"/>
      <c r="K117" s="134"/>
      <c r="L117" s="134"/>
      <c r="M117" s="134"/>
      <c r="N117" s="135"/>
      <c r="O117" s="135" t="str">
        <f>IFERROR(INDEX('고객 리스트'!$A$4:$D$150,MATCH(N117,'고객 리스트'!$A$4:$A$150,0),3)," ")</f>
        <v xml:space="preserve"> </v>
      </c>
      <c r="P117" s="59"/>
      <c r="Q117" s="94"/>
      <c r="R117" s="38"/>
      <c r="S117" s="38"/>
      <c r="T117" s="38"/>
      <c r="U117" s="38"/>
      <c r="V117" s="38"/>
    </row>
    <row r="118" spans="1:22" s="29" customFormat="1" ht="19.5" customHeight="1">
      <c r="A118" s="130" t="str">
        <f>N118&amp;"_"&amp;COUNTIF($N$6:N118,N118)</f>
        <v>_0</v>
      </c>
      <c r="B118" s="38" t="s">
        <v>154</v>
      </c>
      <c r="C118" s="92"/>
      <c r="D118" s="93"/>
      <c r="E118" s="93"/>
      <c r="F118" s="93"/>
      <c r="G118" s="93"/>
      <c r="H118" s="38"/>
      <c r="I118" s="38"/>
      <c r="J118" s="133"/>
      <c r="K118" s="134"/>
      <c r="L118" s="134"/>
      <c r="M118" s="134"/>
      <c r="N118" s="135"/>
      <c r="O118" s="135" t="str">
        <f>IFERROR(INDEX('고객 리스트'!$A$4:$D$150,MATCH(N118,'고객 리스트'!$A$4:$A$150,0),3)," ")</f>
        <v xml:space="preserve"> </v>
      </c>
      <c r="P118" s="59"/>
      <c r="Q118" s="94"/>
      <c r="R118" s="38"/>
      <c r="S118" s="38"/>
      <c r="T118" s="38"/>
      <c r="U118" s="38"/>
      <c r="V118" s="38"/>
    </row>
    <row r="119" spans="1:22" s="29" customFormat="1" ht="19.5" customHeight="1">
      <c r="A119" s="130" t="str">
        <f>N119&amp;"_"&amp;COUNTIF($N$6:N119,N119)</f>
        <v>_0</v>
      </c>
      <c r="B119" s="38" t="s">
        <v>155</v>
      </c>
      <c r="C119" s="92"/>
      <c r="D119" s="93"/>
      <c r="E119" s="93"/>
      <c r="F119" s="93"/>
      <c r="G119" s="93"/>
      <c r="H119" s="38"/>
      <c r="I119" s="38"/>
      <c r="J119" s="133"/>
      <c r="K119" s="134"/>
      <c r="L119" s="134"/>
      <c r="M119" s="134"/>
      <c r="N119" s="135"/>
      <c r="O119" s="135" t="str">
        <f>IFERROR(INDEX('고객 리스트'!$A$4:$D$150,MATCH(N119,'고객 리스트'!$A$4:$A$150,0),3)," ")</f>
        <v xml:space="preserve"> </v>
      </c>
      <c r="P119" s="59"/>
      <c r="Q119" s="94"/>
      <c r="R119" s="38"/>
      <c r="S119" s="38"/>
      <c r="T119" s="38"/>
      <c r="U119" s="38"/>
      <c r="V119" s="38"/>
    </row>
    <row r="120" spans="1:22" s="29" customFormat="1" ht="19.5" customHeight="1">
      <c r="A120" s="130" t="str">
        <f>N120&amp;"_"&amp;COUNTIF($N$6:N120,N120)</f>
        <v>_0</v>
      </c>
      <c r="B120" s="38" t="s">
        <v>56</v>
      </c>
      <c r="C120" s="92"/>
      <c r="D120" s="93"/>
      <c r="E120" s="93"/>
      <c r="F120" s="93"/>
      <c r="G120" s="93"/>
      <c r="H120" s="38"/>
      <c r="I120" s="38"/>
      <c r="J120" s="133"/>
      <c r="K120" s="134"/>
      <c r="L120" s="134"/>
      <c r="M120" s="134"/>
      <c r="N120" s="135"/>
      <c r="O120" s="135" t="str">
        <f>IFERROR(INDEX('고객 리스트'!$A$4:$D$150,MATCH(N120,'고객 리스트'!$A$4:$A$150,0),3)," ")</f>
        <v xml:space="preserve"> </v>
      </c>
      <c r="P120" s="59"/>
      <c r="Q120" s="94"/>
      <c r="R120" s="38"/>
      <c r="S120" s="38"/>
      <c r="T120" s="38"/>
      <c r="U120" s="38"/>
      <c r="V120" s="38"/>
    </row>
    <row r="121" spans="1:22" s="38" customFormat="1" ht="19.5" customHeight="1">
      <c r="A121" s="130" t="str">
        <f>N121&amp;"_"&amp;COUNTIF($N$6:N121,N121)</f>
        <v>_0</v>
      </c>
      <c r="B121" s="38" t="s">
        <v>338</v>
      </c>
      <c r="C121" s="92"/>
      <c r="D121" s="93"/>
      <c r="E121" s="93"/>
      <c r="F121" s="93"/>
      <c r="G121" s="93"/>
      <c r="J121" s="133"/>
      <c r="K121" s="134"/>
      <c r="L121" s="134"/>
      <c r="M121" s="134"/>
      <c r="N121" s="135"/>
      <c r="O121" s="135" t="str">
        <f>IFERROR(INDEX('고객 리스트'!$A$4:$D$150,MATCH(N121,'고객 리스트'!$A$4:$A$150,0),3)," ")</f>
        <v xml:space="preserve"> </v>
      </c>
      <c r="P121" s="59"/>
      <c r="Q121" s="94"/>
    </row>
    <row r="122" spans="1:22" s="29" customFormat="1" ht="19.5" customHeight="1">
      <c r="A122" s="130" t="str">
        <f>N122&amp;"_"&amp;COUNTIF($N$6:N122,N122)</f>
        <v>_0</v>
      </c>
      <c r="B122" s="38" t="s">
        <v>163</v>
      </c>
      <c r="C122" s="92"/>
      <c r="D122" s="93"/>
      <c r="E122" s="93"/>
      <c r="F122" s="93"/>
      <c r="G122" s="93"/>
      <c r="H122" s="38"/>
      <c r="I122" s="38"/>
      <c r="J122" s="133"/>
      <c r="K122" s="134"/>
      <c r="L122" s="134"/>
      <c r="M122" s="134"/>
      <c r="N122" s="135"/>
      <c r="O122" s="135" t="str">
        <f>IFERROR(INDEX('고객 리스트'!$A$4:$D$150,MATCH(N122,'고객 리스트'!$A$4:$A$150,0),3)," ")</f>
        <v xml:space="preserve"> </v>
      </c>
      <c r="P122" s="59"/>
      <c r="Q122" s="94"/>
      <c r="R122" s="38"/>
      <c r="S122" s="38"/>
      <c r="T122" s="38"/>
      <c r="U122" s="38"/>
      <c r="V122" s="38"/>
    </row>
    <row r="123" spans="1:22" s="29" customFormat="1" ht="19.5" customHeight="1">
      <c r="A123" s="130" t="str">
        <f>N123&amp;"_"&amp;COUNTIF($N$6:N123,N123)</f>
        <v>_0</v>
      </c>
      <c r="B123" s="38" t="s">
        <v>69</v>
      </c>
      <c r="C123" s="92"/>
      <c r="D123" s="93"/>
      <c r="E123" s="93"/>
      <c r="F123" s="93"/>
      <c r="G123" s="93"/>
      <c r="H123" s="38"/>
      <c r="I123" s="38"/>
      <c r="J123" s="133"/>
      <c r="K123" s="134"/>
      <c r="L123" s="134"/>
      <c r="M123" s="134"/>
      <c r="N123" s="135"/>
      <c r="O123" s="135" t="str">
        <f>IFERROR(INDEX('고객 리스트'!$A$4:$D$150,MATCH(N123,'고객 리스트'!$A$4:$A$150,0),3)," ")</f>
        <v xml:space="preserve"> </v>
      </c>
      <c r="P123" s="59"/>
      <c r="Q123" s="94"/>
      <c r="R123" s="38"/>
      <c r="S123" s="38"/>
      <c r="T123" s="38"/>
      <c r="U123" s="38"/>
      <c r="V123" s="38"/>
    </row>
    <row r="124" spans="1:22" s="29" customFormat="1" ht="19.5" customHeight="1">
      <c r="A124" s="130" t="str">
        <f>N124&amp;"_"&amp;COUNTIF($N$6:N124,N124)</f>
        <v>_0</v>
      </c>
      <c r="B124" s="38" t="s">
        <v>384</v>
      </c>
      <c r="C124" s="92"/>
      <c r="D124" s="93"/>
      <c r="E124" s="93"/>
      <c r="F124" s="93"/>
      <c r="G124" s="93"/>
      <c r="H124" s="38"/>
      <c r="I124" s="38"/>
      <c r="J124" s="133"/>
      <c r="K124" s="134"/>
      <c r="L124" s="134"/>
      <c r="M124" s="134"/>
      <c r="N124" s="135"/>
      <c r="O124" s="135" t="str">
        <f>IFERROR(INDEX('고객 리스트'!$A$4:$D$150,MATCH(N124,'고객 리스트'!$A$4:$A$150,0),3)," ")</f>
        <v xml:space="preserve"> </v>
      </c>
      <c r="P124" s="59"/>
      <c r="Q124" s="94"/>
      <c r="R124" s="38"/>
      <c r="S124" s="38"/>
      <c r="T124" s="38"/>
      <c r="U124" s="38"/>
      <c r="V124" s="38"/>
    </row>
    <row r="125" spans="1:22" s="29" customFormat="1" ht="19.5" customHeight="1">
      <c r="A125" s="130" t="str">
        <f>N125&amp;"_"&amp;COUNTIF($N$6:N125,N125)</f>
        <v>_0</v>
      </c>
      <c r="B125" s="38" t="s">
        <v>90</v>
      </c>
      <c r="C125" s="92"/>
      <c r="D125" s="93"/>
      <c r="E125" s="93"/>
      <c r="F125" s="93"/>
      <c r="G125" s="93"/>
      <c r="H125" s="38"/>
      <c r="I125" s="38"/>
      <c r="J125" s="133"/>
      <c r="K125" s="134"/>
      <c r="L125" s="134"/>
      <c r="M125" s="134"/>
      <c r="N125" s="135"/>
      <c r="O125" s="135" t="str">
        <f>IFERROR(INDEX('고객 리스트'!$A$4:$D$150,MATCH(N125,'고객 리스트'!$A$4:$A$150,0),3)," ")</f>
        <v xml:space="preserve"> </v>
      </c>
      <c r="P125" s="59"/>
      <c r="Q125" s="94"/>
      <c r="R125" s="38"/>
      <c r="S125" s="38"/>
      <c r="T125" s="38"/>
      <c r="U125" s="38"/>
      <c r="V125" s="38"/>
    </row>
    <row r="126" spans="1:22" s="29" customFormat="1" ht="19.5" customHeight="1">
      <c r="A126" s="130" t="str">
        <f>N126&amp;"_"&amp;COUNTIF($N$6:N126,N126)</f>
        <v>_0</v>
      </c>
      <c r="B126" s="38" t="s">
        <v>35</v>
      </c>
      <c r="C126" s="92"/>
      <c r="D126" s="93"/>
      <c r="E126" s="93"/>
      <c r="F126" s="93"/>
      <c r="G126" s="93"/>
      <c r="H126" s="38"/>
      <c r="I126" s="38"/>
      <c r="J126" s="133"/>
      <c r="K126" s="134"/>
      <c r="L126" s="134"/>
      <c r="M126" s="134"/>
      <c r="N126" s="135"/>
      <c r="O126" s="135" t="str">
        <f>IFERROR(INDEX('고객 리스트'!$A$4:$D$150,MATCH(N126,'고객 리스트'!$A$4:$A$150,0),3)," ")</f>
        <v xml:space="preserve"> </v>
      </c>
      <c r="P126" s="59"/>
      <c r="Q126" s="94"/>
      <c r="R126" s="38"/>
      <c r="S126" s="38"/>
      <c r="T126" s="38"/>
      <c r="U126" s="38"/>
      <c r="V126" s="38"/>
    </row>
    <row r="127" spans="1:22" s="29" customFormat="1" ht="19.5" customHeight="1">
      <c r="A127" s="130" t="str">
        <f>N127&amp;"_"&amp;COUNTIF($N$6:N127,N127)</f>
        <v>_0</v>
      </c>
      <c r="B127" s="38" t="s">
        <v>532</v>
      </c>
      <c r="C127" s="92"/>
      <c r="D127" s="93"/>
      <c r="E127" s="93"/>
      <c r="F127" s="93"/>
      <c r="G127" s="93"/>
      <c r="H127" s="38"/>
      <c r="I127" s="38"/>
      <c r="J127" s="133"/>
      <c r="K127" s="134"/>
      <c r="L127" s="134"/>
      <c r="M127" s="134"/>
      <c r="N127" s="135"/>
      <c r="O127" s="135" t="str">
        <f>IFERROR(INDEX('고객 리스트'!$A$4:$D$150,MATCH(N127,'고객 리스트'!$A$4:$A$150,0),3)," ")</f>
        <v xml:space="preserve"> </v>
      </c>
      <c r="P127" s="59"/>
      <c r="Q127" s="94"/>
      <c r="R127" s="38"/>
      <c r="S127" s="38"/>
      <c r="T127" s="38"/>
      <c r="U127" s="38"/>
      <c r="V127" s="38"/>
    </row>
    <row r="128" spans="1:22" s="29" customFormat="1" ht="19.5" customHeight="1">
      <c r="A128" s="130" t="str">
        <f>N128&amp;"_"&amp;COUNTIF($N$6:N128,N128)</f>
        <v>_0</v>
      </c>
      <c r="B128" s="38" t="s">
        <v>385</v>
      </c>
      <c r="C128" s="92"/>
      <c r="D128" s="93"/>
      <c r="E128" s="93"/>
      <c r="F128" s="93"/>
      <c r="G128" s="93"/>
      <c r="H128" s="38"/>
      <c r="I128" s="38"/>
      <c r="J128" s="133"/>
      <c r="K128" s="134"/>
      <c r="L128" s="134"/>
      <c r="M128" s="134"/>
      <c r="N128" s="135"/>
      <c r="O128" s="135" t="str">
        <f>IFERROR(INDEX('고객 리스트'!$A$4:$D$150,MATCH(N128,'고객 리스트'!$A$4:$A$150,0),3)," ")</f>
        <v xml:space="preserve"> </v>
      </c>
      <c r="P128" s="59"/>
      <c r="Q128" s="94"/>
      <c r="R128" s="38"/>
      <c r="S128" s="38"/>
      <c r="T128" s="38"/>
      <c r="U128" s="38"/>
      <c r="V128" s="38"/>
    </row>
    <row r="129" spans="1:22" s="29" customFormat="1" ht="19.5" customHeight="1">
      <c r="A129" s="130" t="str">
        <f>N129&amp;"_"&amp;COUNTIF($N$6:N129,N129)</f>
        <v>_0</v>
      </c>
      <c r="B129" s="38" t="s">
        <v>212</v>
      </c>
      <c r="C129" s="92"/>
      <c r="D129" s="93"/>
      <c r="E129" s="93"/>
      <c r="F129" s="93"/>
      <c r="G129" s="93"/>
      <c r="H129" s="38"/>
      <c r="I129" s="38"/>
      <c r="J129" s="133"/>
      <c r="K129" s="134"/>
      <c r="L129" s="134"/>
      <c r="M129" s="134"/>
      <c r="N129" s="135"/>
      <c r="O129" s="135" t="str">
        <f>IFERROR(INDEX('고객 리스트'!$A$4:$D$150,MATCH(N129,'고객 리스트'!$A$4:$A$150,0),3)," ")</f>
        <v xml:space="preserve"> </v>
      </c>
      <c r="P129" s="59"/>
      <c r="Q129" s="94"/>
      <c r="R129" s="38"/>
      <c r="S129" s="38"/>
      <c r="T129" s="38"/>
      <c r="U129" s="38"/>
      <c r="V129" s="38"/>
    </row>
    <row r="130" spans="1:22" s="29" customFormat="1" ht="19.5" customHeight="1">
      <c r="A130" s="130" t="str">
        <f>N130&amp;"_"&amp;COUNTIF($N$6:N130,N130)</f>
        <v>_0</v>
      </c>
      <c r="B130" s="38" t="s">
        <v>170</v>
      </c>
      <c r="C130" s="92"/>
      <c r="D130" s="93"/>
      <c r="E130" s="93"/>
      <c r="F130" s="93"/>
      <c r="G130" s="93"/>
      <c r="H130" s="38"/>
      <c r="I130" s="38"/>
      <c r="J130" s="133"/>
      <c r="K130" s="134"/>
      <c r="L130" s="134"/>
      <c r="M130" s="134"/>
      <c r="N130" s="135"/>
      <c r="O130" s="135" t="str">
        <f>IFERROR(INDEX('고객 리스트'!$A$4:$D$150,MATCH(N130,'고객 리스트'!$A$4:$A$150,0),3)," ")</f>
        <v xml:space="preserve"> </v>
      </c>
      <c r="P130" s="59"/>
      <c r="Q130" s="94"/>
      <c r="R130" s="38"/>
      <c r="S130" s="38"/>
      <c r="T130" s="38"/>
      <c r="U130" s="38"/>
      <c r="V130" s="38"/>
    </row>
    <row r="131" spans="1:22" s="29" customFormat="1" ht="19.5" customHeight="1">
      <c r="A131" s="130" t="str">
        <f>N131&amp;"_"&amp;COUNTIF($N$6:N131,N131)</f>
        <v>_0</v>
      </c>
      <c r="B131" s="38" t="s">
        <v>71</v>
      </c>
      <c r="C131" s="92"/>
      <c r="D131" s="93"/>
      <c r="E131" s="93"/>
      <c r="F131" s="93"/>
      <c r="G131" s="93"/>
      <c r="H131" s="38"/>
      <c r="I131" s="38"/>
      <c r="J131" s="133"/>
      <c r="K131" s="134"/>
      <c r="L131" s="134"/>
      <c r="M131" s="134"/>
      <c r="N131" s="135"/>
      <c r="O131" s="135" t="str">
        <f>IFERROR(INDEX('고객 리스트'!$A$4:$D$150,MATCH(N131,'고객 리스트'!$A$4:$A$150,0),3)," ")</f>
        <v xml:space="preserve"> </v>
      </c>
      <c r="P131" s="59"/>
      <c r="Q131" s="94"/>
      <c r="R131" s="38"/>
      <c r="S131" s="38"/>
      <c r="T131" s="38"/>
      <c r="U131" s="38"/>
      <c r="V131" s="38"/>
    </row>
    <row r="132" spans="1:22" s="29" customFormat="1" ht="19.5" customHeight="1">
      <c r="A132" s="130" t="str">
        <f>N132&amp;"_"&amp;COUNTIF($N$6:N132,N132)</f>
        <v>_0</v>
      </c>
      <c r="B132" s="38" t="s">
        <v>74</v>
      </c>
      <c r="C132" s="92"/>
      <c r="D132" s="93"/>
      <c r="E132" s="93"/>
      <c r="F132" s="93"/>
      <c r="G132" s="93"/>
      <c r="H132" s="38"/>
      <c r="I132" s="38"/>
      <c r="J132" s="133"/>
      <c r="K132" s="134"/>
      <c r="L132" s="134"/>
      <c r="M132" s="134"/>
      <c r="N132" s="135"/>
      <c r="O132" s="135" t="str">
        <f>IFERROR(INDEX('고객 리스트'!$A$4:$D$150,MATCH(N132,'고객 리스트'!$A$4:$A$150,0),3)," ")</f>
        <v xml:space="preserve"> </v>
      </c>
      <c r="P132" s="59"/>
      <c r="Q132" s="94"/>
      <c r="R132" s="38"/>
      <c r="S132" s="38"/>
      <c r="T132" s="38"/>
      <c r="U132" s="38"/>
      <c r="V132" s="38"/>
    </row>
    <row r="133" spans="1:22" s="29" customFormat="1" ht="19.5" customHeight="1">
      <c r="A133" s="130" t="str">
        <f>N133&amp;"_"&amp;COUNTIF($N$6:N133,N133)</f>
        <v>_0</v>
      </c>
      <c r="B133" s="38" t="s">
        <v>75</v>
      </c>
      <c r="C133" s="93"/>
      <c r="D133" s="93"/>
      <c r="E133" s="93"/>
      <c r="F133" s="93"/>
      <c r="G133" s="93"/>
      <c r="H133" s="38"/>
      <c r="I133" s="38"/>
      <c r="J133" s="133"/>
      <c r="K133" s="134"/>
      <c r="L133" s="134"/>
      <c r="M133" s="134"/>
      <c r="N133" s="135"/>
      <c r="O133" s="135" t="str">
        <f>IFERROR(INDEX('고객 리스트'!$A$4:$D$150,MATCH(N133,'고객 리스트'!$A$4:$A$150,0),3)," ")</f>
        <v xml:space="preserve"> </v>
      </c>
      <c r="P133" s="59"/>
      <c r="Q133" s="94"/>
      <c r="R133" s="38"/>
      <c r="S133" s="38"/>
      <c r="T133" s="38"/>
      <c r="U133" s="38"/>
      <c r="V133" s="38"/>
    </row>
    <row r="134" spans="1:22" s="29" customFormat="1" ht="19.5" customHeight="1">
      <c r="A134" s="130" t="str">
        <f>N134&amp;"_"&amp;COUNTIF($N$6:N134,N134)</f>
        <v>_0</v>
      </c>
      <c r="B134" s="38" t="s">
        <v>76</v>
      </c>
      <c r="C134" s="92"/>
      <c r="D134" s="93"/>
      <c r="E134" s="93"/>
      <c r="F134" s="93"/>
      <c r="G134" s="93"/>
      <c r="H134" s="38"/>
      <c r="I134" s="38"/>
      <c r="J134" s="133"/>
      <c r="K134" s="134"/>
      <c r="L134" s="134"/>
      <c r="M134" s="134"/>
      <c r="N134" s="135"/>
      <c r="O134" s="135" t="str">
        <f>IFERROR(INDEX('고객 리스트'!$A$4:$D$150,MATCH(N134,'고객 리스트'!$A$4:$A$150,0),3)," ")</f>
        <v xml:space="preserve"> </v>
      </c>
      <c r="P134" s="59"/>
      <c r="Q134" s="94"/>
      <c r="R134" s="38"/>
      <c r="S134" s="38"/>
      <c r="T134" s="38"/>
      <c r="U134" s="38"/>
      <c r="V134" s="38"/>
    </row>
    <row r="135" spans="1:22" s="29" customFormat="1" ht="19.5" customHeight="1">
      <c r="A135" s="130" t="str">
        <f>N135&amp;"_"&amp;COUNTIF($N$6:N135,N135)</f>
        <v>_0</v>
      </c>
      <c r="B135" s="38" t="s">
        <v>65</v>
      </c>
      <c r="C135" s="92"/>
      <c r="D135" s="93"/>
      <c r="E135" s="93"/>
      <c r="F135" s="93"/>
      <c r="G135" s="93"/>
      <c r="H135" s="38"/>
      <c r="I135" s="38"/>
      <c r="J135" s="133"/>
      <c r="K135" s="134"/>
      <c r="L135" s="134"/>
      <c r="M135" s="134"/>
      <c r="N135" s="135"/>
      <c r="O135" s="135" t="str">
        <f>IFERROR(INDEX('고객 리스트'!$A$4:$D$150,MATCH(N135,'고객 리스트'!$A$4:$A$150,0),3)," ")</f>
        <v xml:space="preserve"> </v>
      </c>
      <c r="P135" s="59"/>
      <c r="Q135" s="94"/>
      <c r="R135" s="38"/>
      <c r="S135" s="38"/>
      <c r="T135" s="38"/>
      <c r="U135" s="38"/>
      <c r="V135" s="38"/>
    </row>
    <row r="136" spans="1:22" s="29" customFormat="1" ht="19.5" customHeight="1">
      <c r="A136" s="130" t="str">
        <f>N136&amp;"_"&amp;COUNTIF($N$6:N136,N136)</f>
        <v>_0</v>
      </c>
      <c r="B136" s="38" t="s">
        <v>149</v>
      </c>
      <c r="C136" s="92"/>
      <c r="D136" s="93"/>
      <c r="E136" s="93"/>
      <c r="F136" s="93"/>
      <c r="G136" s="93"/>
      <c r="H136" s="38"/>
      <c r="I136" s="38"/>
      <c r="J136" s="133"/>
      <c r="K136" s="134"/>
      <c r="L136" s="134"/>
      <c r="M136" s="134"/>
      <c r="N136" s="135"/>
      <c r="O136" s="135" t="str">
        <f>IFERROR(INDEX('고객 리스트'!$A$4:$D$150,MATCH(N136,'고객 리스트'!$A$4:$A$150,0),3)," ")</f>
        <v xml:space="preserve"> </v>
      </c>
      <c r="P136" s="59"/>
      <c r="Q136" s="94"/>
      <c r="R136" s="38"/>
      <c r="S136" s="38"/>
      <c r="T136" s="38"/>
      <c r="U136" s="38"/>
      <c r="V136" s="38"/>
    </row>
    <row r="137" spans="1:22" s="29" customFormat="1" ht="19.5" customHeight="1">
      <c r="A137" s="130" t="str">
        <f>N137&amp;"_"&amp;COUNTIF($N$6:N137,N137)</f>
        <v>_0</v>
      </c>
      <c r="B137" s="38" t="s">
        <v>185</v>
      </c>
      <c r="C137" s="92"/>
      <c r="D137" s="93"/>
      <c r="E137" s="93"/>
      <c r="F137" s="93"/>
      <c r="G137" s="93"/>
      <c r="H137" s="38"/>
      <c r="I137" s="38"/>
      <c r="J137" s="133"/>
      <c r="K137" s="134"/>
      <c r="L137" s="134"/>
      <c r="M137" s="134"/>
      <c r="N137" s="135"/>
      <c r="O137" s="135" t="str">
        <f>IFERROR(INDEX('고객 리스트'!$A$4:$D$150,MATCH(N137,'고객 리스트'!$A$4:$A$150,0),3)," ")</f>
        <v xml:space="preserve"> </v>
      </c>
      <c r="P137" s="59"/>
      <c r="Q137" s="94"/>
      <c r="R137" s="38"/>
      <c r="S137" s="38"/>
      <c r="T137" s="38"/>
      <c r="U137" s="38"/>
      <c r="V137" s="38"/>
    </row>
    <row r="138" spans="1:22" s="29" customFormat="1" ht="19.5" customHeight="1">
      <c r="A138" s="130" t="str">
        <f>N138&amp;"_"&amp;COUNTIF($N$6:N138,N138)</f>
        <v>_0</v>
      </c>
      <c r="B138" s="38" t="s">
        <v>77</v>
      </c>
      <c r="C138" s="93"/>
      <c r="D138" s="93"/>
      <c r="E138" s="93"/>
      <c r="F138" s="93"/>
      <c r="G138" s="93"/>
      <c r="H138" s="38"/>
      <c r="I138" s="38"/>
      <c r="J138" s="133"/>
      <c r="K138" s="134"/>
      <c r="L138" s="134"/>
      <c r="M138" s="134"/>
      <c r="N138" s="135"/>
      <c r="O138" s="135" t="str">
        <f>IFERROR(INDEX('고객 리스트'!$A$4:$D$150,MATCH(N138,'고객 리스트'!$A$4:$A$150,0),3)," ")</f>
        <v xml:space="preserve"> </v>
      </c>
      <c r="P138" s="59"/>
      <c r="Q138" s="94"/>
      <c r="R138" s="38"/>
      <c r="S138" s="38"/>
      <c r="T138" s="38"/>
      <c r="U138" s="38"/>
      <c r="V138" s="38"/>
    </row>
    <row r="139" spans="1:22" s="29" customFormat="1" ht="19.5" customHeight="1">
      <c r="A139" s="130" t="str">
        <f>N139&amp;"_"&amp;COUNTIF($N$6:N139,N139)</f>
        <v>_0</v>
      </c>
      <c r="B139" s="38" t="s">
        <v>26</v>
      </c>
      <c r="C139" s="93"/>
      <c r="D139" s="93"/>
      <c r="E139" s="93"/>
      <c r="F139" s="93"/>
      <c r="G139" s="93"/>
      <c r="H139" s="38"/>
      <c r="I139" s="38"/>
      <c r="J139" s="133"/>
      <c r="K139" s="134"/>
      <c r="L139" s="134"/>
      <c r="M139" s="134"/>
      <c r="N139" s="135"/>
      <c r="O139" s="135" t="str">
        <f>IFERROR(INDEX('고객 리스트'!$A$4:$D$150,MATCH(N139,'고객 리스트'!$A$4:$A$150,0),3)," ")</f>
        <v xml:space="preserve"> </v>
      </c>
      <c r="P139" s="59"/>
      <c r="Q139" s="94"/>
      <c r="R139" s="38"/>
      <c r="S139" s="38"/>
      <c r="T139" s="38"/>
      <c r="U139" s="38"/>
      <c r="V139" s="38"/>
    </row>
    <row r="140" spans="1:22" s="29" customFormat="1" ht="19.5" customHeight="1">
      <c r="A140" s="130" t="str">
        <f>N140&amp;"_"&amp;COUNTIF($N$6:N140,N140)</f>
        <v>_0</v>
      </c>
      <c r="B140" s="38" t="s">
        <v>41</v>
      </c>
      <c r="C140" s="93"/>
      <c r="D140" s="93"/>
      <c r="E140" s="93"/>
      <c r="F140" s="93"/>
      <c r="G140" s="93"/>
      <c r="H140" s="38"/>
      <c r="I140" s="38"/>
      <c r="J140" s="133"/>
      <c r="K140" s="134"/>
      <c r="L140" s="134"/>
      <c r="M140" s="134"/>
      <c r="N140" s="135"/>
      <c r="O140" s="135" t="str">
        <f>IFERROR(INDEX('고객 리스트'!$A$4:$D$150,MATCH(N140,'고객 리스트'!$A$4:$A$150,0),3)," ")</f>
        <v xml:space="preserve"> </v>
      </c>
      <c r="P140" s="59"/>
      <c r="Q140" s="94"/>
      <c r="R140" s="38"/>
      <c r="S140" s="38"/>
      <c r="T140" s="38"/>
      <c r="U140" s="38"/>
      <c r="V140" s="38"/>
    </row>
    <row r="141" spans="1:22" s="29" customFormat="1" ht="19.5" customHeight="1">
      <c r="A141" s="130" t="str">
        <f>N141&amp;"_"&amp;COUNTIF($N$6:N141,N141)</f>
        <v>_0</v>
      </c>
      <c r="B141" s="38" t="s">
        <v>92</v>
      </c>
      <c r="C141" s="93"/>
      <c r="D141" s="93"/>
      <c r="E141" s="93"/>
      <c r="F141" s="93"/>
      <c r="G141" s="93"/>
      <c r="H141" s="38"/>
      <c r="I141" s="38"/>
      <c r="J141" s="133"/>
      <c r="K141" s="134"/>
      <c r="L141" s="134"/>
      <c r="M141" s="134"/>
      <c r="N141" s="135"/>
      <c r="O141" s="135" t="str">
        <f>IFERROR(INDEX('고객 리스트'!$A$4:$D$150,MATCH(N141,'고객 리스트'!$A$4:$A$150,0),3)," ")</f>
        <v xml:space="preserve"> </v>
      </c>
      <c r="P141" s="59"/>
      <c r="Q141" s="94"/>
      <c r="R141" s="38"/>
      <c r="S141" s="38"/>
      <c r="T141" s="38"/>
      <c r="U141" s="38"/>
      <c r="V141" s="38"/>
    </row>
    <row r="142" spans="1:22" s="29" customFormat="1" ht="19.5" customHeight="1">
      <c r="A142" s="130" t="str">
        <f>N142&amp;"_"&amp;COUNTIF($N$6:N142,N142)</f>
        <v>_0</v>
      </c>
      <c r="B142" s="38" t="s">
        <v>36</v>
      </c>
      <c r="C142" s="93"/>
      <c r="D142" s="93"/>
      <c r="E142" s="93"/>
      <c r="F142" s="93"/>
      <c r="G142" s="93"/>
      <c r="H142" s="38"/>
      <c r="I142" s="38"/>
      <c r="J142" s="133"/>
      <c r="K142" s="134"/>
      <c r="L142" s="134"/>
      <c r="M142" s="134"/>
      <c r="N142" s="135"/>
      <c r="O142" s="135" t="str">
        <f>IFERROR(INDEX('고객 리스트'!$A$4:$D$150,MATCH(N142,'고객 리스트'!$A$4:$A$150,0),3)," ")</f>
        <v xml:space="preserve"> </v>
      </c>
      <c r="P142" s="59"/>
      <c r="Q142" s="94"/>
      <c r="R142" s="38"/>
      <c r="S142" s="38"/>
      <c r="T142" s="38"/>
      <c r="U142" s="38"/>
      <c r="V142" s="38"/>
    </row>
    <row r="143" spans="1:22" s="29" customFormat="1" ht="19.5" customHeight="1">
      <c r="A143" s="130" t="str">
        <f>N143&amp;"_"&amp;COUNTIF($N$6:N143,N143)</f>
        <v>_0</v>
      </c>
      <c r="B143" s="38" t="s">
        <v>37</v>
      </c>
      <c r="C143" s="92"/>
      <c r="D143" s="93"/>
      <c r="E143" s="93"/>
      <c r="F143" s="93"/>
      <c r="G143" s="93"/>
      <c r="H143" s="38"/>
      <c r="I143" s="38"/>
      <c r="J143" s="133"/>
      <c r="K143" s="134"/>
      <c r="L143" s="134"/>
      <c r="M143" s="134"/>
      <c r="N143" s="135"/>
      <c r="O143" s="135" t="str">
        <f>IFERROR(INDEX('고객 리스트'!$A$4:$D$150,MATCH(N143,'고객 리스트'!$A$4:$A$150,0),3)," ")</f>
        <v xml:space="preserve"> </v>
      </c>
      <c r="P143" s="59"/>
      <c r="Q143" s="94"/>
      <c r="R143" s="38"/>
      <c r="S143" s="38"/>
      <c r="T143" s="38"/>
      <c r="U143" s="38"/>
      <c r="V143" s="38"/>
    </row>
    <row r="144" spans="1:22" s="29" customFormat="1" ht="19.5" customHeight="1">
      <c r="A144" s="130" t="str">
        <f>N144&amp;"_"&amp;COUNTIF($N$6:N144,N144)</f>
        <v>_0</v>
      </c>
      <c r="B144" s="38" t="s">
        <v>44</v>
      </c>
      <c r="C144" s="92"/>
      <c r="D144" s="93"/>
      <c r="E144" s="93"/>
      <c r="F144" s="93"/>
      <c r="G144" s="93"/>
      <c r="H144" s="38"/>
      <c r="I144" s="38"/>
      <c r="J144" s="133"/>
      <c r="K144" s="134"/>
      <c r="L144" s="134"/>
      <c r="M144" s="134"/>
      <c r="N144" s="135"/>
      <c r="O144" s="135" t="str">
        <f>IFERROR(INDEX('고객 리스트'!$A$4:$D$150,MATCH(N144,'고객 리스트'!$A$4:$A$150,0),3)," ")</f>
        <v xml:space="preserve"> </v>
      </c>
      <c r="P144" s="59"/>
      <c r="Q144" s="94"/>
      <c r="R144" s="38"/>
      <c r="S144" s="38"/>
      <c r="T144" s="38"/>
      <c r="U144" s="38"/>
      <c r="V144" s="38"/>
    </row>
    <row r="145" spans="1:22" s="29" customFormat="1" ht="19.5" customHeight="1">
      <c r="A145" s="130" t="str">
        <f>N145&amp;"_"&amp;COUNTIF($N$6:N145,N145)</f>
        <v>_0</v>
      </c>
      <c r="B145" s="38" t="s">
        <v>171</v>
      </c>
      <c r="C145" s="92"/>
      <c r="D145" s="93"/>
      <c r="E145" s="93"/>
      <c r="F145" s="93"/>
      <c r="G145" s="93"/>
      <c r="H145" s="38"/>
      <c r="I145" s="38"/>
      <c r="J145" s="133"/>
      <c r="K145" s="134"/>
      <c r="L145" s="134"/>
      <c r="M145" s="134"/>
      <c r="N145" s="135"/>
      <c r="O145" s="135" t="str">
        <f>IFERROR(INDEX('고객 리스트'!$A$4:$D$150,MATCH(N145,'고객 리스트'!$A$4:$A$150,0),3)," ")</f>
        <v xml:space="preserve"> </v>
      </c>
      <c r="P145" s="59"/>
      <c r="Q145" s="94"/>
      <c r="R145" s="38"/>
      <c r="S145" s="38"/>
      <c r="T145" s="38"/>
      <c r="U145" s="38"/>
      <c r="V145" s="38"/>
    </row>
    <row r="146" spans="1:22" s="29" customFormat="1" ht="19.5" customHeight="1">
      <c r="A146" s="130" t="str">
        <f>N146&amp;"_"&amp;COUNTIF($N$6:N146,N146)</f>
        <v>_0</v>
      </c>
      <c r="B146" s="38" t="s">
        <v>172</v>
      </c>
      <c r="C146" s="92"/>
      <c r="D146" s="93"/>
      <c r="E146" s="93"/>
      <c r="F146" s="93"/>
      <c r="G146" s="93"/>
      <c r="H146" s="38"/>
      <c r="I146" s="38"/>
      <c r="J146" s="133"/>
      <c r="K146" s="134"/>
      <c r="L146" s="134"/>
      <c r="M146" s="134"/>
      <c r="N146" s="135"/>
      <c r="O146" s="135" t="str">
        <f>IFERROR(INDEX('고객 리스트'!$A$4:$D$150,MATCH(N146,'고객 리스트'!$A$4:$A$150,0),3)," ")</f>
        <v xml:space="preserve"> </v>
      </c>
      <c r="P146" s="59"/>
      <c r="Q146" s="94"/>
      <c r="R146" s="38"/>
      <c r="S146" s="38"/>
      <c r="T146" s="38"/>
      <c r="U146" s="38"/>
      <c r="V146" s="38"/>
    </row>
    <row r="147" spans="1:22" s="29" customFormat="1" ht="19.5" customHeight="1">
      <c r="A147" s="130" t="str">
        <f>N147&amp;"_"&amp;COUNTIF($N$6:N147,N147)</f>
        <v>_0</v>
      </c>
      <c r="B147" s="38" t="s">
        <v>180</v>
      </c>
      <c r="C147" s="92"/>
      <c r="D147" s="93"/>
      <c r="E147" s="93"/>
      <c r="F147" s="93"/>
      <c r="G147" s="93"/>
      <c r="H147" s="38"/>
      <c r="I147" s="38"/>
      <c r="J147" s="133"/>
      <c r="K147" s="134"/>
      <c r="L147" s="134"/>
      <c r="M147" s="134"/>
      <c r="N147" s="135"/>
      <c r="O147" s="135" t="str">
        <f>IFERROR(INDEX('고객 리스트'!$A$4:$D$150,MATCH(N147,'고객 리스트'!$A$4:$A$150,0),3)," ")</f>
        <v xml:space="preserve"> </v>
      </c>
      <c r="P147" s="59"/>
      <c r="Q147" s="94"/>
      <c r="R147" s="38"/>
      <c r="S147" s="38"/>
      <c r="T147" s="38"/>
      <c r="U147" s="38"/>
      <c r="V147" s="38"/>
    </row>
    <row r="148" spans="1:22" s="44" customFormat="1" ht="19.5" customHeight="1">
      <c r="A148" s="130" t="str">
        <f>N148&amp;"_"&amp;COUNTIF($N$6:N148,N148)</f>
        <v>_0</v>
      </c>
      <c r="B148" s="38" t="s">
        <v>58</v>
      </c>
      <c r="C148" s="93"/>
      <c r="D148" s="93"/>
      <c r="E148" s="93"/>
      <c r="F148" s="93"/>
      <c r="G148" s="93"/>
      <c r="H148" s="38"/>
      <c r="I148" s="38"/>
      <c r="J148" s="133"/>
      <c r="K148" s="134"/>
      <c r="L148" s="134"/>
      <c r="M148" s="134"/>
      <c r="N148" s="135"/>
      <c r="O148" s="135" t="str">
        <f>IFERROR(INDEX('고객 리스트'!$A$4:$D$150,MATCH(N148,'고객 리스트'!$A$4:$A$150,0),3)," ")</f>
        <v xml:space="preserve"> </v>
      </c>
      <c r="P148" s="60"/>
      <c r="Q148" s="94"/>
      <c r="R148" s="38"/>
      <c r="S148" s="38"/>
      <c r="T148" s="38"/>
      <c r="U148" s="38"/>
      <c r="V148" s="38"/>
    </row>
    <row r="149" spans="1:22" s="29" customFormat="1" ht="19.5" customHeight="1">
      <c r="A149" s="130" t="str">
        <f>N149&amp;"_"&amp;COUNTIF($N$6:N149,N149)</f>
        <v>_0</v>
      </c>
      <c r="B149" s="38" t="s">
        <v>59</v>
      </c>
      <c r="C149" s="92"/>
      <c r="D149" s="93"/>
      <c r="E149" s="93"/>
      <c r="F149" s="93"/>
      <c r="G149" s="93"/>
      <c r="H149" s="38"/>
      <c r="I149" s="38"/>
      <c r="J149" s="133"/>
      <c r="K149" s="134"/>
      <c r="L149" s="134"/>
      <c r="M149" s="134"/>
      <c r="N149" s="135"/>
      <c r="O149" s="135" t="str">
        <f>IFERROR(INDEX('고객 리스트'!$A$4:$D$150,MATCH(N149,'고객 리스트'!$A$4:$A$150,0),3)," ")</f>
        <v xml:space="preserve"> </v>
      </c>
      <c r="P149" s="59"/>
      <c r="Q149" s="94"/>
      <c r="R149" s="38"/>
      <c r="S149" s="38"/>
      <c r="T149" s="38"/>
      <c r="U149" s="38"/>
      <c r="V149" s="38"/>
    </row>
    <row r="150" spans="1:22" s="29" customFormat="1" ht="19.5" customHeight="1">
      <c r="A150" s="130" t="str">
        <f>N150&amp;"_"&amp;COUNTIF($N$6:N150,N150)</f>
        <v>_0</v>
      </c>
      <c r="B150" s="38" t="s">
        <v>298</v>
      </c>
      <c r="C150" s="92"/>
      <c r="D150" s="93"/>
      <c r="E150" s="93"/>
      <c r="F150" s="93"/>
      <c r="G150" s="93"/>
      <c r="H150" s="38"/>
      <c r="I150" s="38"/>
      <c r="J150" s="133"/>
      <c r="K150" s="134"/>
      <c r="L150" s="134"/>
      <c r="M150" s="134"/>
      <c r="N150" s="135"/>
      <c r="O150" s="135" t="str">
        <f>IFERROR(INDEX('고객 리스트'!$A$4:$D$150,MATCH(N150,'고객 리스트'!$A$4:$A$150,0),3)," ")</f>
        <v xml:space="preserve"> </v>
      </c>
      <c r="P150" s="59"/>
      <c r="Q150" s="94"/>
      <c r="R150" s="38"/>
      <c r="S150" s="38"/>
      <c r="T150" s="38"/>
      <c r="U150" s="38"/>
      <c r="V150" s="38"/>
    </row>
    <row r="151" spans="1:22" s="29" customFormat="1" ht="19.5" customHeight="1">
      <c r="A151" s="130" t="str">
        <f>N151&amp;"_"&amp;COUNTIF($N$6:N151,N151)</f>
        <v>_0</v>
      </c>
      <c r="B151" s="38" t="s">
        <v>200</v>
      </c>
      <c r="C151" s="92"/>
      <c r="D151" s="93"/>
      <c r="E151" s="93"/>
      <c r="F151" s="93"/>
      <c r="G151" s="93"/>
      <c r="H151" s="38"/>
      <c r="I151" s="38"/>
      <c r="J151" s="133"/>
      <c r="K151" s="134"/>
      <c r="L151" s="134"/>
      <c r="M151" s="134"/>
      <c r="N151" s="135"/>
      <c r="O151" s="135" t="str">
        <f>IFERROR(INDEX('고객 리스트'!$A$4:$D$150,MATCH(N151,'고객 리스트'!$A$4:$A$150,0),3)," ")</f>
        <v xml:space="preserve"> </v>
      </c>
      <c r="P151" s="59"/>
      <c r="Q151" s="94"/>
      <c r="R151" s="38"/>
      <c r="S151" s="38"/>
      <c r="T151" s="38"/>
      <c r="U151" s="38"/>
      <c r="V151" s="38"/>
    </row>
    <row r="152" spans="1:22" s="29" customFormat="1" ht="19.5" customHeight="1">
      <c r="A152" s="130" t="str">
        <f>N152&amp;"_"&amp;COUNTIF($N$6:N152,N152)</f>
        <v>_0</v>
      </c>
      <c r="B152" s="38" t="s">
        <v>282</v>
      </c>
      <c r="C152" s="92"/>
      <c r="D152" s="93"/>
      <c r="E152" s="93"/>
      <c r="F152" s="93"/>
      <c r="G152" s="93"/>
      <c r="H152" s="38"/>
      <c r="I152" s="38"/>
      <c r="J152" s="133"/>
      <c r="K152" s="134"/>
      <c r="L152" s="134"/>
      <c r="M152" s="134"/>
      <c r="N152" s="135"/>
      <c r="O152" s="135" t="str">
        <f>IFERROR(INDEX('고객 리스트'!$A$4:$D$150,MATCH(N152,'고객 리스트'!$A$4:$A$150,0),3)," ")</f>
        <v xml:space="preserve"> </v>
      </c>
      <c r="P152" s="59"/>
      <c r="Q152" s="94"/>
      <c r="R152" s="38"/>
      <c r="S152" s="38"/>
      <c r="T152" s="38"/>
      <c r="U152" s="38"/>
      <c r="V152" s="38"/>
    </row>
    <row r="153" spans="1:22" s="29" customFormat="1" ht="19.5" customHeight="1">
      <c r="A153" s="130" t="str">
        <f>N153&amp;"_"&amp;COUNTIF($N$6:N153,N153)</f>
        <v>_0</v>
      </c>
      <c r="B153" s="38" t="s">
        <v>344</v>
      </c>
      <c r="C153" s="92"/>
      <c r="D153" s="93"/>
      <c r="E153" s="93"/>
      <c r="F153" s="93"/>
      <c r="G153" s="93"/>
      <c r="H153" s="38"/>
      <c r="I153" s="38"/>
      <c r="J153" s="133"/>
      <c r="K153" s="134"/>
      <c r="L153" s="134"/>
      <c r="M153" s="134"/>
      <c r="N153" s="135"/>
      <c r="O153" s="135" t="str">
        <f>IFERROR(INDEX('고객 리스트'!$A$4:$D$150,MATCH(N153,'고객 리스트'!$A$4:$A$150,0),3)," ")</f>
        <v xml:space="preserve"> </v>
      </c>
      <c r="P153" s="59"/>
      <c r="Q153" s="94"/>
      <c r="R153" s="38"/>
      <c r="S153" s="38"/>
      <c r="T153" s="38"/>
      <c r="U153" s="38"/>
      <c r="V153" s="38"/>
    </row>
    <row r="154" spans="1:22" s="29" customFormat="1" ht="19.5" customHeight="1">
      <c r="A154" s="130" t="str">
        <f>N154&amp;"_"&amp;COUNTIF($N$6:N154,N154)</f>
        <v>_0</v>
      </c>
      <c r="B154" s="38" t="s">
        <v>66</v>
      </c>
      <c r="C154" s="92"/>
      <c r="D154" s="93"/>
      <c r="E154" s="93"/>
      <c r="F154" s="93"/>
      <c r="G154" s="93"/>
      <c r="H154" s="38"/>
      <c r="I154" s="38"/>
      <c r="J154" s="133"/>
      <c r="K154" s="134"/>
      <c r="L154" s="134"/>
      <c r="M154" s="134"/>
      <c r="N154" s="135"/>
      <c r="O154" s="135" t="str">
        <f>IFERROR(INDEX('고객 리스트'!$A$4:$D$150,MATCH(N154,'고객 리스트'!$A$4:$A$150,0),3)," ")</f>
        <v xml:space="preserve"> </v>
      </c>
      <c r="P154" s="59"/>
      <c r="Q154" s="94"/>
      <c r="R154" s="38"/>
      <c r="S154" s="38"/>
      <c r="T154" s="38"/>
      <c r="U154" s="38"/>
      <c r="V154" s="38"/>
    </row>
    <row r="155" spans="1:22" s="29" customFormat="1" ht="19.5" customHeight="1">
      <c r="A155" s="130" t="str">
        <f>N155&amp;"_"&amp;COUNTIF($N$6:N155,N155)</f>
        <v>_0</v>
      </c>
      <c r="B155" s="38" t="s">
        <v>28</v>
      </c>
      <c r="C155" s="92"/>
      <c r="D155" s="93"/>
      <c r="E155" s="93"/>
      <c r="F155" s="93"/>
      <c r="G155" s="93"/>
      <c r="H155" s="38"/>
      <c r="I155" s="38"/>
      <c r="J155" s="133"/>
      <c r="K155" s="134"/>
      <c r="L155" s="134"/>
      <c r="M155" s="134"/>
      <c r="N155" s="135"/>
      <c r="O155" s="135" t="str">
        <f>IFERROR(INDEX('고객 리스트'!$A$4:$D$150,MATCH(N155,'고객 리스트'!$A$4:$A$150,0),3)," ")</f>
        <v xml:space="preserve"> </v>
      </c>
      <c r="P155" s="59"/>
      <c r="Q155" s="94"/>
      <c r="R155" s="38"/>
      <c r="S155" s="38"/>
      <c r="T155" s="38"/>
      <c r="U155" s="38"/>
      <c r="V155" s="38"/>
    </row>
    <row r="156" spans="1:22" s="29" customFormat="1" ht="19.5" customHeight="1">
      <c r="A156" s="130" t="str">
        <f>N156&amp;"_"&amp;COUNTIF($N$6:N156,N156)</f>
        <v>_0</v>
      </c>
      <c r="B156" s="38" t="s">
        <v>30</v>
      </c>
      <c r="C156" s="92"/>
      <c r="D156" s="93"/>
      <c r="E156" s="93"/>
      <c r="F156" s="93"/>
      <c r="G156" s="93"/>
      <c r="H156" s="38"/>
      <c r="I156" s="38"/>
      <c r="J156" s="133"/>
      <c r="K156" s="134"/>
      <c r="L156" s="134"/>
      <c r="M156" s="134"/>
      <c r="N156" s="135"/>
      <c r="O156" s="135" t="str">
        <f>IFERROR(INDEX('고객 리스트'!$A$4:$D$150,MATCH(N156,'고객 리스트'!$A$4:$A$150,0),3)," ")</f>
        <v xml:space="preserve"> </v>
      </c>
      <c r="P156" s="59"/>
      <c r="Q156" s="94"/>
      <c r="R156" s="38"/>
      <c r="S156" s="38"/>
      <c r="T156" s="38"/>
      <c r="U156" s="38"/>
      <c r="V156" s="38"/>
    </row>
    <row r="157" spans="1:22" s="29" customFormat="1" ht="19.5" customHeight="1">
      <c r="A157" s="130" t="str">
        <f>N157&amp;"_"&amp;COUNTIF($N$6:N157,N157)</f>
        <v>_0</v>
      </c>
      <c r="B157" s="38" t="s">
        <v>156</v>
      </c>
      <c r="C157" s="92"/>
      <c r="D157" s="93"/>
      <c r="E157" s="93"/>
      <c r="F157" s="93"/>
      <c r="G157" s="93"/>
      <c r="H157" s="38"/>
      <c r="I157" s="38"/>
      <c r="J157" s="133"/>
      <c r="K157" s="134"/>
      <c r="L157" s="134"/>
      <c r="M157" s="134"/>
      <c r="N157" s="135"/>
      <c r="O157" s="135" t="str">
        <f>IFERROR(INDEX('고객 리스트'!$A$4:$D$150,MATCH(N157,'고객 리스트'!$A$4:$A$150,0),3)," ")</f>
        <v xml:space="preserve"> </v>
      </c>
      <c r="P157" s="59"/>
      <c r="Q157" s="94"/>
      <c r="R157" s="38"/>
      <c r="S157" s="38"/>
      <c r="T157" s="38"/>
      <c r="U157" s="38"/>
      <c r="V157" s="38"/>
    </row>
    <row r="158" spans="1:22" s="29" customFormat="1" ht="19.5" customHeight="1">
      <c r="A158" s="130" t="str">
        <f>N158&amp;"_"&amp;COUNTIF($N$6:N158,N158)</f>
        <v>_0</v>
      </c>
      <c r="B158" s="38" t="s">
        <v>336</v>
      </c>
      <c r="C158" s="92"/>
      <c r="D158" s="93"/>
      <c r="E158" s="93"/>
      <c r="F158" s="93"/>
      <c r="G158" s="93"/>
      <c r="H158" s="38"/>
      <c r="I158" s="38"/>
      <c r="J158" s="133"/>
      <c r="K158" s="134"/>
      <c r="L158" s="134"/>
      <c r="M158" s="134"/>
      <c r="N158" s="135"/>
      <c r="O158" s="135" t="str">
        <f>IFERROR(INDEX('고객 리스트'!$A$4:$D$150,MATCH(N158,'고객 리스트'!$A$4:$A$150,0),3)," ")</f>
        <v xml:space="preserve"> </v>
      </c>
      <c r="P158" s="59"/>
      <c r="Q158" s="94"/>
      <c r="R158" s="38"/>
      <c r="S158" s="38"/>
      <c r="T158" s="38"/>
      <c r="U158" s="38"/>
      <c r="V158" s="38"/>
    </row>
    <row r="159" spans="1:22" s="29" customFormat="1" ht="19.5" customHeight="1">
      <c r="A159" s="130" t="str">
        <f>N159&amp;"_"&amp;COUNTIF($N$6:N159,N159)</f>
        <v>_0</v>
      </c>
      <c r="B159" s="38" t="s">
        <v>57</v>
      </c>
      <c r="C159" s="92"/>
      <c r="D159" s="93"/>
      <c r="E159" s="93"/>
      <c r="F159" s="93"/>
      <c r="G159" s="93"/>
      <c r="H159" s="38"/>
      <c r="I159" s="38"/>
      <c r="J159" s="133"/>
      <c r="K159" s="134"/>
      <c r="L159" s="134"/>
      <c r="M159" s="134"/>
      <c r="N159" s="135"/>
      <c r="O159" s="135" t="str">
        <f>IFERROR(INDEX('고객 리스트'!$A$4:$D$150,MATCH(N159,'고객 리스트'!$A$4:$A$150,0),3)," ")</f>
        <v xml:space="preserve"> </v>
      </c>
      <c r="P159" s="59"/>
      <c r="Q159" s="94"/>
      <c r="R159" s="38"/>
      <c r="S159" s="38"/>
      <c r="T159" s="38"/>
      <c r="U159" s="38"/>
      <c r="V159" s="38"/>
    </row>
    <row r="160" spans="1:22" s="29" customFormat="1" ht="19.5" customHeight="1">
      <c r="A160" s="130" t="str">
        <f>N160&amp;"_"&amp;COUNTIF($N$6:N160,N160)</f>
        <v>_0</v>
      </c>
      <c r="B160" s="38" t="s">
        <v>213</v>
      </c>
      <c r="C160" s="92"/>
      <c r="D160" s="93"/>
      <c r="E160" s="93"/>
      <c r="F160" s="93"/>
      <c r="G160" s="93"/>
      <c r="H160" s="38"/>
      <c r="I160" s="38"/>
      <c r="J160" s="133"/>
      <c r="K160" s="134"/>
      <c r="L160" s="134"/>
      <c r="M160" s="134"/>
      <c r="N160" s="135"/>
      <c r="O160" s="135" t="str">
        <f>IFERROR(INDEX('고객 리스트'!$A$4:$D$150,MATCH(N160,'고객 리스트'!$A$4:$A$150,0),3)," ")</f>
        <v xml:space="preserve"> </v>
      </c>
      <c r="P160" s="59"/>
      <c r="Q160" s="94"/>
      <c r="R160" s="38"/>
      <c r="S160" s="38"/>
      <c r="T160" s="38"/>
      <c r="U160" s="38"/>
      <c r="V160" s="38"/>
    </row>
    <row r="161" spans="1:22" s="29" customFormat="1" ht="19.5" customHeight="1">
      <c r="A161" s="130" t="str">
        <f>N161&amp;"_"&amp;COUNTIF($N$6:N161,N161)</f>
        <v>_0</v>
      </c>
      <c r="B161" s="38" t="s">
        <v>78</v>
      </c>
      <c r="C161" s="92"/>
      <c r="D161" s="93"/>
      <c r="E161" s="93"/>
      <c r="F161" s="93"/>
      <c r="G161" s="93"/>
      <c r="H161" s="38"/>
      <c r="I161" s="38"/>
      <c r="J161" s="133"/>
      <c r="K161" s="134"/>
      <c r="L161" s="134"/>
      <c r="M161" s="134"/>
      <c r="N161" s="135"/>
      <c r="O161" s="135" t="str">
        <f>IFERROR(INDEX('고객 리스트'!$A$4:$D$150,MATCH(N161,'고객 리스트'!$A$4:$A$150,0),3)," ")</f>
        <v xml:space="preserve"> </v>
      </c>
      <c r="P161" s="59"/>
      <c r="Q161" s="94"/>
      <c r="R161" s="38"/>
      <c r="S161" s="38"/>
      <c r="T161" s="38"/>
      <c r="U161" s="38"/>
      <c r="V161" s="38"/>
    </row>
    <row r="162" spans="1:22" s="44" customFormat="1" ht="19.5" customHeight="1">
      <c r="A162" s="130" t="str">
        <f>N162&amp;"_"&amp;COUNTIF($N$6:N162,N162)</f>
        <v>_0</v>
      </c>
      <c r="B162" s="38" t="s">
        <v>79</v>
      </c>
      <c r="C162" s="92"/>
      <c r="D162" s="93"/>
      <c r="E162" s="93"/>
      <c r="F162" s="93"/>
      <c r="G162" s="93"/>
      <c r="H162" s="38"/>
      <c r="I162" s="38"/>
      <c r="J162" s="133"/>
      <c r="K162" s="134"/>
      <c r="L162" s="134"/>
      <c r="M162" s="134"/>
      <c r="N162" s="135"/>
      <c r="O162" s="135" t="str">
        <f>IFERROR(INDEX('고객 리스트'!$A$4:$D$150,MATCH(N162,'고객 리스트'!$A$4:$A$150,0),3)," ")</f>
        <v xml:space="preserve"> </v>
      </c>
      <c r="P162" s="60"/>
      <c r="Q162" s="94"/>
      <c r="R162" s="38"/>
      <c r="S162" s="38"/>
      <c r="T162" s="38"/>
      <c r="U162" s="38"/>
      <c r="V162" s="38"/>
    </row>
    <row r="163" spans="1:22" s="29" customFormat="1" ht="19.5" customHeight="1">
      <c r="A163" s="130" t="str">
        <f>N163&amp;"_"&amp;COUNTIF($N$6:N163,N163)</f>
        <v>_0</v>
      </c>
      <c r="B163" s="38" t="s">
        <v>80</v>
      </c>
      <c r="C163" s="92"/>
      <c r="D163" s="93"/>
      <c r="E163" s="93"/>
      <c r="F163" s="93"/>
      <c r="G163" s="93"/>
      <c r="H163" s="38"/>
      <c r="I163" s="38"/>
      <c r="J163" s="133"/>
      <c r="K163" s="134"/>
      <c r="L163" s="134"/>
      <c r="M163" s="134"/>
      <c r="N163" s="135"/>
      <c r="O163" s="135" t="str">
        <f>IFERROR(INDEX('고객 리스트'!$A$4:$D$150,MATCH(N163,'고객 리스트'!$A$4:$A$150,0),3)," ")</f>
        <v xml:space="preserve"> </v>
      </c>
      <c r="P163" s="59"/>
      <c r="Q163" s="94"/>
      <c r="R163" s="38"/>
      <c r="S163" s="38"/>
      <c r="T163" s="38"/>
      <c r="U163" s="38"/>
      <c r="V163" s="38"/>
    </row>
    <row r="164" spans="1:22" s="29" customFormat="1" ht="19.5" customHeight="1">
      <c r="A164" s="130" t="str">
        <f>N164&amp;"_"&amp;COUNTIF($N$6:N164,N164)</f>
        <v>_0</v>
      </c>
      <c r="B164" s="38" t="s">
        <v>81</v>
      </c>
      <c r="C164" s="92"/>
      <c r="D164" s="93"/>
      <c r="E164" s="93"/>
      <c r="F164" s="93"/>
      <c r="G164" s="93"/>
      <c r="H164" s="38"/>
      <c r="I164" s="38"/>
      <c r="J164" s="133"/>
      <c r="K164" s="134"/>
      <c r="L164" s="134"/>
      <c r="M164" s="134"/>
      <c r="N164" s="135"/>
      <c r="O164" s="135" t="str">
        <f>IFERROR(INDEX('고객 리스트'!$A$4:$D$150,MATCH(N164,'고객 리스트'!$A$4:$A$150,0),3)," ")</f>
        <v xml:space="preserve"> </v>
      </c>
      <c r="P164" s="59"/>
      <c r="Q164" s="94"/>
      <c r="R164" s="38"/>
      <c r="S164" s="38"/>
      <c r="T164" s="38"/>
      <c r="U164" s="38"/>
      <c r="V164" s="38"/>
    </row>
    <row r="165" spans="1:22" s="29" customFormat="1" ht="19.5" customHeight="1">
      <c r="A165" s="130" t="str">
        <f>N165&amp;"_"&amp;COUNTIF($N$6:N165,N165)</f>
        <v>_0</v>
      </c>
      <c r="B165" s="38" t="s">
        <v>82</v>
      </c>
      <c r="C165" s="92"/>
      <c r="D165" s="93"/>
      <c r="E165" s="93"/>
      <c r="F165" s="93"/>
      <c r="G165" s="93"/>
      <c r="H165" s="38"/>
      <c r="I165" s="38"/>
      <c r="J165" s="133"/>
      <c r="K165" s="134"/>
      <c r="L165" s="134"/>
      <c r="M165" s="134"/>
      <c r="N165" s="135"/>
      <c r="O165" s="135" t="str">
        <f>IFERROR(INDEX('고객 리스트'!$A$4:$D$150,MATCH(N165,'고객 리스트'!$A$4:$A$150,0),3)," ")</f>
        <v xml:space="preserve"> </v>
      </c>
      <c r="P165" s="59"/>
      <c r="Q165" s="94"/>
      <c r="R165" s="38"/>
      <c r="S165" s="38"/>
      <c r="T165" s="38"/>
      <c r="U165" s="38"/>
      <c r="V165" s="38"/>
    </row>
    <row r="166" spans="1:22" s="29" customFormat="1" ht="19.5" customHeight="1">
      <c r="A166" s="130" t="str">
        <f>N166&amp;"_"&amp;COUNTIF($N$6:N166,N166)</f>
        <v>_0</v>
      </c>
      <c r="B166" s="38" t="s">
        <v>84</v>
      </c>
      <c r="C166" s="92"/>
      <c r="D166" s="93"/>
      <c r="E166" s="93"/>
      <c r="F166" s="93"/>
      <c r="G166" s="93"/>
      <c r="H166" s="38"/>
      <c r="I166" s="38"/>
      <c r="J166" s="133"/>
      <c r="K166" s="134"/>
      <c r="L166" s="134"/>
      <c r="M166" s="134"/>
      <c r="N166" s="135"/>
      <c r="O166" s="135" t="str">
        <f>IFERROR(INDEX('고객 리스트'!$A$4:$D$150,MATCH(N166,'고객 리스트'!$A$4:$A$150,0),3)," ")</f>
        <v xml:space="preserve"> </v>
      </c>
      <c r="P166" s="59"/>
      <c r="Q166" s="94"/>
      <c r="R166" s="38"/>
      <c r="S166" s="38"/>
      <c r="T166" s="38"/>
      <c r="U166" s="38"/>
      <c r="V166" s="38"/>
    </row>
    <row r="167" spans="1:22" s="29" customFormat="1" ht="19.5" customHeight="1">
      <c r="A167" s="130" t="str">
        <f>N167&amp;"_"&amp;COUNTIF($N$6:N167,N167)</f>
        <v>_0</v>
      </c>
      <c r="B167" s="38" t="s">
        <v>85</v>
      </c>
      <c r="C167" s="92"/>
      <c r="D167" s="93"/>
      <c r="E167" s="93"/>
      <c r="F167" s="93"/>
      <c r="G167" s="93"/>
      <c r="H167" s="38"/>
      <c r="I167" s="38"/>
      <c r="J167" s="133"/>
      <c r="K167" s="134"/>
      <c r="L167" s="134"/>
      <c r="M167" s="134"/>
      <c r="N167" s="135"/>
      <c r="O167" s="135" t="str">
        <f>IFERROR(INDEX('고객 리스트'!$A$4:$D$150,MATCH(N167,'고객 리스트'!$A$4:$A$150,0),3)," ")</f>
        <v xml:space="preserve"> </v>
      </c>
      <c r="P167" s="59"/>
      <c r="Q167" s="94"/>
      <c r="R167" s="38"/>
      <c r="S167" s="38"/>
      <c r="T167" s="38"/>
      <c r="U167" s="38"/>
      <c r="V167" s="38"/>
    </row>
    <row r="168" spans="1:22" s="29" customFormat="1" ht="19.5" customHeight="1">
      <c r="A168" s="130" t="str">
        <f>N168&amp;"_"&amp;COUNTIF($N$6:N168,N168)</f>
        <v>_0</v>
      </c>
      <c r="B168" s="38" t="s">
        <v>93</v>
      </c>
      <c r="C168" s="92"/>
      <c r="D168" s="93"/>
      <c r="E168" s="93"/>
      <c r="F168" s="93"/>
      <c r="G168" s="93"/>
      <c r="H168" s="38"/>
      <c r="I168" s="38"/>
      <c r="J168" s="133"/>
      <c r="K168" s="134"/>
      <c r="L168" s="134"/>
      <c r="M168" s="134"/>
      <c r="N168" s="135"/>
      <c r="O168" s="135" t="str">
        <f>IFERROR(INDEX('고객 리스트'!$A$4:$D$150,MATCH(N168,'고객 리스트'!$A$4:$A$150,0),3)," ")</f>
        <v xml:space="preserve"> </v>
      </c>
      <c r="P168" s="59"/>
      <c r="Q168" s="94"/>
      <c r="R168" s="38"/>
      <c r="S168" s="38"/>
      <c r="T168" s="38"/>
      <c r="U168" s="38"/>
      <c r="V168" s="38"/>
    </row>
    <row r="169" spans="1:22" s="29" customFormat="1" ht="19.5" customHeight="1">
      <c r="A169" s="130" t="str">
        <f>N169&amp;"_"&amp;COUNTIF($N$6:N169,N169)</f>
        <v>_0</v>
      </c>
      <c r="B169" s="38" t="s">
        <v>94</v>
      </c>
      <c r="C169" s="92"/>
      <c r="D169" s="93"/>
      <c r="E169" s="93"/>
      <c r="F169" s="93"/>
      <c r="G169" s="93"/>
      <c r="H169" s="38"/>
      <c r="I169" s="38"/>
      <c r="J169" s="133"/>
      <c r="K169" s="134"/>
      <c r="L169" s="134"/>
      <c r="M169" s="134"/>
      <c r="N169" s="135"/>
      <c r="O169" s="135" t="str">
        <f>IFERROR(INDEX('고객 리스트'!$A$4:$D$150,MATCH(N169,'고객 리스트'!$A$4:$A$150,0),3)," ")</f>
        <v xml:space="preserve"> </v>
      </c>
      <c r="P169" s="59"/>
      <c r="Q169" s="94"/>
      <c r="R169" s="38"/>
      <c r="S169" s="38"/>
      <c r="T169" s="38"/>
      <c r="U169" s="38"/>
      <c r="V169" s="38"/>
    </row>
    <row r="170" spans="1:22" s="29" customFormat="1" ht="19.5" customHeight="1">
      <c r="A170" s="130" t="str">
        <f>N170&amp;"_"&amp;COUNTIF($N$6:N170,N170)</f>
        <v>_0</v>
      </c>
      <c r="B170" s="38" t="s">
        <v>220</v>
      </c>
      <c r="C170" s="92"/>
      <c r="D170" s="93"/>
      <c r="E170" s="93"/>
      <c r="F170" s="93"/>
      <c r="G170" s="93"/>
      <c r="H170" s="38"/>
      <c r="I170" s="38"/>
      <c r="J170" s="133"/>
      <c r="K170" s="134"/>
      <c r="L170" s="134"/>
      <c r="M170" s="134"/>
      <c r="N170" s="135"/>
      <c r="O170" s="135" t="str">
        <f>IFERROR(INDEX('고객 리스트'!$A$4:$D$150,MATCH(N170,'고객 리스트'!$A$4:$A$150,0),3)," ")</f>
        <v xml:space="preserve"> </v>
      </c>
      <c r="P170" s="59"/>
      <c r="Q170" s="94"/>
      <c r="R170" s="38"/>
      <c r="S170" s="38"/>
      <c r="T170" s="38"/>
      <c r="U170" s="38"/>
      <c r="V170" s="38"/>
    </row>
    <row r="171" spans="1:22" s="29" customFormat="1" ht="19.5" customHeight="1">
      <c r="A171" s="130" t="str">
        <f>N171&amp;"_"&amp;COUNTIF($N$6:N171,N171)</f>
        <v>_0</v>
      </c>
      <c r="B171" s="38" t="s">
        <v>223</v>
      </c>
      <c r="C171" s="92"/>
      <c r="D171" s="93"/>
      <c r="E171" s="93"/>
      <c r="F171" s="93"/>
      <c r="G171" s="93"/>
      <c r="H171" s="38"/>
      <c r="I171" s="38"/>
      <c r="J171" s="133"/>
      <c r="K171" s="134"/>
      <c r="L171" s="134"/>
      <c r="M171" s="134"/>
      <c r="N171" s="135"/>
      <c r="O171" s="135" t="str">
        <f>IFERROR(INDEX('고객 리스트'!$A$4:$D$150,MATCH(N171,'고객 리스트'!$A$4:$A$150,0),3)," ")</f>
        <v xml:space="preserve"> </v>
      </c>
      <c r="P171" s="59"/>
      <c r="Q171" s="94"/>
      <c r="R171" s="38"/>
      <c r="S171" s="38"/>
      <c r="T171" s="38"/>
      <c r="U171" s="38"/>
      <c r="V171" s="38"/>
    </row>
    <row r="172" spans="1:22" s="29" customFormat="1" ht="19.5" customHeight="1">
      <c r="A172" s="130" t="str">
        <f>N172&amp;"_"&amp;COUNTIF($N$6:N172,N172)</f>
        <v>_0</v>
      </c>
      <c r="B172" s="38" t="s">
        <v>386</v>
      </c>
      <c r="C172" s="92"/>
      <c r="D172" s="93"/>
      <c r="E172" s="93"/>
      <c r="F172" s="93"/>
      <c r="G172" s="93"/>
      <c r="H172" s="38"/>
      <c r="I172" s="38"/>
      <c r="J172" s="133"/>
      <c r="K172" s="134"/>
      <c r="L172" s="134"/>
      <c r="M172" s="134"/>
      <c r="N172" s="135"/>
      <c r="O172" s="135" t="str">
        <f>IFERROR(INDEX('고객 리스트'!$A$4:$D$150,MATCH(N172,'고객 리스트'!$A$4:$A$150,0),3)," ")</f>
        <v xml:space="preserve"> </v>
      </c>
      <c r="P172" s="59"/>
      <c r="Q172" s="94"/>
      <c r="R172" s="38"/>
      <c r="S172" s="38"/>
      <c r="T172" s="38"/>
      <c r="U172" s="38"/>
      <c r="V172" s="38"/>
    </row>
    <row r="173" spans="1:22" s="29" customFormat="1" ht="19.5" customHeight="1">
      <c r="A173" s="130" t="str">
        <f>N173&amp;"_"&amp;COUNTIF($N$6:N173,N173)</f>
        <v>_0</v>
      </c>
      <c r="B173" s="38" t="s">
        <v>101</v>
      </c>
      <c r="C173" s="92"/>
      <c r="D173" s="93"/>
      <c r="E173" s="93"/>
      <c r="F173" s="93"/>
      <c r="G173" s="93"/>
      <c r="H173" s="38"/>
      <c r="I173" s="38"/>
      <c r="J173" s="133"/>
      <c r="K173" s="134"/>
      <c r="L173" s="134"/>
      <c r="M173" s="134"/>
      <c r="N173" s="135"/>
      <c r="O173" s="135" t="str">
        <f>IFERROR(INDEX('고객 리스트'!$A$4:$D$150,MATCH(N173,'고객 리스트'!$A$4:$A$150,0),3)," ")</f>
        <v xml:space="preserve"> </v>
      </c>
      <c r="P173" s="59"/>
      <c r="Q173" s="94"/>
      <c r="R173" s="38"/>
      <c r="S173" s="38"/>
      <c r="T173" s="38"/>
      <c r="U173" s="38"/>
      <c r="V173" s="38"/>
    </row>
    <row r="174" spans="1:22" s="29" customFormat="1" ht="19.5" customHeight="1">
      <c r="A174" s="130" t="str">
        <f>N174&amp;"_"&amp;COUNTIF($N$6:N174,N174)</f>
        <v>_0</v>
      </c>
      <c r="B174" s="38" t="s">
        <v>83</v>
      </c>
      <c r="C174" s="92"/>
      <c r="D174" s="93"/>
      <c r="E174" s="93"/>
      <c r="F174" s="93"/>
      <c r="G174" s="93"/>
      <c r="H174" s="38"/>
      <c r="I174" s="38"/>
      <c r="J174" s="133"/>
      <c r="K174" s="134"/>
      <c r="L174" s="134"/>
      <c r="M174" s="134"/>
      <c r="N174" s="135"/>
      <c r="O174" s="135" t="str">
        <f>IFERROR(INDEX('고객 리스트'!$A$4:$D$150,MATCH(N174,'고객 리스트'!$A$4:$A$150,0),3)," ")</f>
        <v xml:space="preserve"> </v>
      </c>
      <c r="P174" s="59"/>
      <c r="Q174" s="94"/>
      <c r="R174" s="38"/>
      <c r="S174" s="38"/>
      <c r="T174" s="38"/>
      <c r="U174" s="38"/>
      <c r="V174" s="38"/>
    </row>
    <row r="175" spans="1:22" s="29" customFormat="1" ht="19.5" customHeight="1">
      <c r="A175" s="130" t="str">
        <f>N175&amp;"_"&amp;COUNTIF($N$6:N175,N175)</f>
        <v>_0</v>
      </c>
      <c r="B175" s="38" t="s">
        <v>274</v>
      </c>
      <c r="C175" s="92"/>
      <c r="D175" s="93"/>
      <c r="E175" s="93"/>
      <c r="F175" s="93"/>
      <c r="G175" s="93"/>
      <c r="H175" s="38"/>
      <c r="I175" s="38"/>
      <c r="J175" s="133"/>
      <c r="K175" s="134"/>
      <c r="L175" s="134"/>
      <c r="M175" s="134"/>
      <c r="N175" s="135"/>
      <c r="O175" s="135" t="str">
        <f>IFERROR(INDEX('고객 리스트'!$A$4:$D$150,MATCH(N175,'고객 리스트'!$A$4:$A$150,0),3)," ")</f>
        <v xml:space="preserve"> </v>
      </c>
      <c r="P175" s="59"/>
      <c r="Q175" s="94"/>
      <c r="R175" s="38"/>
      <c r="S175" s="38"/>
      <c r="T175" s="38"/>
      <c r="U175" s="38"/>
      <c r="V175" s="38"/>
    </row>
    <row r="176" spans="1:22" s="29" customFormat="1" ht="19.5" customHeight="1">
      <c r="A176" s="130" t="str">
        <f>N176&amp;"_"&amp;COUNTIF($N$6:N176,N176)</f>
        <v>_0</v>
      </c>
      <c r="B176" s="38" t="s">
        <v>38</v>
      </c>
      <c r="C176" s="92"/>
      <c r="D176" s="93"/>
      <c r="E176" s="93"/>
      <c r="F176" s="93"/>
      <c r="G176" s="93"/>
      <c r="H176" s="38"/>
      <c r="I176" s="38"/>
      <c r="J176" s="133"/>
      <c r="K176" s="134"/>
      <c r="L176" s="134"/>
      <c r="M176" s="134"/>
      <c r="N176" s="135"/>
      <c r="O176" s="135" t="str">
        <f>IFERROR(INDEX('고객 리스트'!$A$4:$D$150,MATCH(N176,'고객 리스트'!$A$4:$A$150,0),3)," ")</f>
        <v xml:space="preserve"> </v>
      </c>
      <c r="P176" s="59"/>
      <c r="Q176" s="94"/>
      <c r="R176" s="38"/>
      <c r="S176" s="38"/>
      <c r="T176" s="38"/>
      <c r="U176" s="38"/>
      <c r="V176" s="38"/>
    </row>
    <row r="177" spans="1:22" s="29" customFormat="1" ht="19.5" customHeight="1">
      <c r="A177" s="130" t="str">
        <f>N177&amp;"_"&amp;COUNTIF($N$6:N177,N177)</f>
        <v>_0</v>
      </c>
      <c r="B177" s="38" t="s">
        <v>91</v>
      </c>
      <c r="C177" s="92"/>
      <c r="D177" s="93"/>
      <c r="E177" s="93"/>
      <c r="F177" s="93"/>
      <c r="G177" s="93"/>
      <c r="H177" s="38"/>
      <c r="I177" s="38"/>
      <c r="J177" s="133"/>
      <c r="K177" s="134"/>
      <c r="L177" s="134"/>
      <c r="M177" s="134"/>
      <c r="N177" s="135"/>
      <c r="O177" s="135" t="str">
        <f>IFERROR(INDEX('고객 리스트'!$A$4:$D$150,MATCH(N177,'고객 리스트'!$A$4:$A$150,0),3)," ")</f>
        <v xml:space="preserve"> </v>
      </c>
      <c r="P177" s="59"/>
      <c r="Q177" s="94"/>
      <c r="R177" s="38"/>
      <c r="S177" s="38"/>
      <c r="T177" s="38"/>
      <c r="U177" s="38"/>
      <c r="V177" s="38"/>
    </row>
    <row r="178" spans="1:22" s="29" customFormat="1" ht="19.5" customHeight="1">
      <c r="A178" s="130" t="str">
        <f>N178&amp;"_"&amp;COUNTIF($N$6:N178,N178)</f>
        <v>_0</v>
      </c>
      <c r="B178" s="38" t="s">
        <v>102</v>
      </c>
      <c r="C178" s="92"/>
      <c r="D178" s="93"/>
      <c r="E178" s="93"/>
      <c r="F178" s="93"/>
      <c r="G178" s="93"/>
      <c r="H178" s="38"/>
      <c r="I178" s="38"/>
      <c r="J178" s="133"/>
      <c r="K178" s="134"/>
      <c r="L178" s="134"/>
      <c r="M178" s="134"/>
      <c r="N178" s="135"/>
      <c r="O178" s="135" t="str">
        <f>IFERROR(INDEX('고객 리스트'!$A$4:$D$150,MATCH(N178,'고객 리스트'!$A$4:$A$150,0),3)," ")</f>
        <v xml:space="preserve"> </v>
      </c>
      <c r="P178" s="59"/>
      <c r="Q178" s="94"/>
      <c r="R178" s="38"/>
      <c r="S178" s="38"/>
      <c r="T178" s="38"/>
      <c r="U178" s="38"/>
      <c r="V178" s="38"/>
    </row>
    <row r="179" spans="1:22" s="29" customFormat="1" ht="19.5" customHeight="1">
      <c r="A179" s="130" t="str">
        <f>N179&amp;"_"&amp;COUNTIF($N$6:N179,N179)</f>
        <v>_0</v>
      </c>
      <c r="B179" s="38" t="s">
        <v>104</v>
      </c>
      <c r="C179" s="92"/>
      <c r="D179" s="93"/>
      <c r="E179" s="93"/>
      <c r="F179" s="93"/>
      <c r="G179" s="93"/>
      <c r="H179" s="38"/>
      <c r="I179" s="38"/>
      <c r="J179" s="133"/>
      <c r="K179" s="134"/>
      <c r="L179" s="134"/>
      <c r="M179" s="134"/>
      <c r="N179" s="135"/>
      <c r="O179" s="135" t="str">
        <f>IFERROR(INDEX('고객 리스트'!$A$4:$D$150,MATCH(N179,'고객 리스트'!$A$4:$A$150,0),3)," ")</f>
        <v xml:space="preserve"> </v>
      </c>
      <c r="P179" s="59"/>
      <c r="Q179" s="94"/>
      <c r="R179" s="38"/>
      <c r="S179" s="38"/>
      <c r="T179" s="38"/>
      <c r="U179" s="38"/>
      <c r="V179" s="38"/>
    </row>
    <row r="180" spans="1:22" s="29" customFormat="1" ht="19.5" customHeight="1">
      <c r="A180" s="130" t="str">
        <f>N180&amp;"_"&amp;COUNTIF($N$6:N180,N180)</f>
        <v>_0</v>
      </c>
      <c r="B180" s="38" t="s">
        <v>533</v>
      </c>
      <c r="C180" s="92"/>
      <c r="D180" s="93"/>
      <c r="E180" s="93"/>
      <c r="F180" s="93"/>
      <c r="G180" s="93"/>
      <c r="H180" s="38"/>
      <c r="I180" s="38"/>
      <c r="J180" s="133"/>
      <c r="K180" s="134"/>
      <c r="L180" s="134"/>
      <c r="M180" s="134"/>
      <c r="N180" s="135"/>
      <c r="O180" s="135" t="str">
        <f>IFERROR(INDEX('고객 리스트'!$A$4:$D$150,MATCH(N180,'고객 리스트'!$A$4:$A$150,0),3)," ")</f>
        <v xml:space="preserve"> </v>
      </c>
      <c r="P180" s="59"/>
      <c r="Q180" s="94"/>
      <c r="R180" s="38"/>
      <c r="S180" s="38"/>
      <c r="T180" s="38"/>
      <c r="U180" s="38"/>
      <c r="V180" s="38"/>
    </row>
    <row r="181" spans="1:22" s="29" customFormat="1" ht="19.5" customHeight="1">
      <c r="A181" s="130" t="str">
        <f>N181&amp;"_"&amp;COUNTIF($N$6:N181,N181)</f>
        <v>_0</v>
      </c>
      <c r="B181" s="38" t="s">
        <v>534</v>
      </c>
      <c r="C181" s="92"/>
      <c r="D181" s="93"/>
      <c r="E181" s="93"/>
      <c r="F181" s="93"/>
      <c r="G181" s="93"/>
      <c r="H181" s="38"/>
      <c r="I181" s="38"/>
      <c r="J181" s="133"/>
      <c r="K181" s="134"/>
      <c r="L181" s="134"/>
      <c r="M181" s="134"/>
      <c r="N181" s="135"/>
      <c r="O181" s="135" t="str">
        <f>IFERROR(INDEX('고객 리스트'!$A$4:$D$150,MATCH(N181,'고객 리스트'!$A$4:$A$150,0),3)," ")</f>
        <v xml:space="preserve"> </v>
      </c>
      <c r="P181" s="59"/>
      <c r="Q181" s="94"/>
      <c r="R181" s="38"/>
      <c r="S181" s="38"/>
      <c r="T181" s="38"/>
      <c r="U181" s="38"/>
      <c r="V181" s="38"/>
    </row>
    <row r="182" spans="1:22" s="41" customFormat="1" ht="19.5" customHeight="1">
      <c r="A182" s="130" t="str">
        <f>N182&amp;"_"&amp;COUNTIF($N$6:N182,N182)</f>
        <v>_0</v>
      </c>
      <c r="B182" s="38" t="s">
        <v>54</v>
      </c>
      <c r="C182" s="92"/>
      <c r="D182" s="95"/>
      <c r="E182" s="93"/>
      <c r="F182" s="93"/>
      <c r="G182" s="95"/>
      <c r="H182" s="38"/>
      <c r="I182" s="38"/>
      <c r="J182" s="133"/>
      <c r="K182" s="134"/>
      <c r="L182" s="134"/>
      <c r="M182" s="134"/>
      <c r="N182" s="135"/>
      <c r="O182" s="135" t="str">
        <f>IFERROR(INDEX('고객 리스트'!$A$4:$D$150,MATCH(N182,'고객 리스트'!$A$4:$A$150,0),3)," ")</f>
        <v xml:space="preserve"> </v>
      </c>
      <c r="P182" s="61"/>
      <c r="Q182" s="94"/>
      <c r="R182" s="42"/>
      <c r="S182" s="42"/>
      <c r="T182" s="42"/>
      <c r="U182" s="42"/>
      <c r="V182" s="42"/>
    </row>
    <row r="183" spans="1:22" s="29" customFormat="1" ht="19.5" customHeight="1">
      <c r="A183" s="130" t="str">
        <f>N183&amp;"_"&amp;COUNTIF($N$6:N183,N183)</f>
        <v>_0</v>
      </c>
      <c r="B183" s="38" t="s">
        <v>349</v>
      </c>
      <c r="C183" s="92"/>
      <c r="D183" s="93"/>
      <c r="E183" s="93"/>
      <c r="F183" s="93"/>
      <c r="G183" s="93"/>
      <c r="H183" s="38"/>
      <c r="I183" s="38"/>
      <c r="J183" s="133"/>
      <c r="K183" s="134"/>
      <c r="L183" s="134"/>
      <c r="M183" s="134"/>
      <c r="N183" s="135"/>
      <c r="O183" s="135" t="str">
        <f>IFERROR(INDEX('고객 리스트'!$A$4:$D$150,MATCH(N183,'고객 리스트'!$A$4:$A$150,0),3)," ")</f>
        <v xml:space="preserve"> </v>
      </c>
      <c r="P183" s="59"/>
      <c r="Q183" s="94"/>
      <c r="R183" s="38"/>
      <c r="S183" s="38"/>
      <c r="T183" s="38"/>
      <c r="U183" s="38"/>
      <c r="V183" s="38"/>
    </row>
    <row r="184" spans="1:22" s="29" customFormat="1" ht="19.5" customHeight="1">
      <c r="A184" s="130" t="str">
        <f>N184&amp;"_"&amp;COUNTIF($N$6:N184,N184)</f>
        <v>_0</v>
      </c>
      <c r="B184" s="38" t="s">
        <v>294</v>
      </c>
      <c r="C184" s="92"/>
      <c r="D184" s="93"/>
      <c r="E184" s="93"/>
      <c r="F184" s="93"/>
      <c r="G184" s="93"/>
      <c r="H184" s="38"/>
      <c r="I184" s="38"/>
      <c r="J184" s="133"/>
      <c r="K184" s="134"/>
      <c r="L184" s="134"/>
      <c r="M184" s="134"/>
      <c r="N184" s="135"/>
      <c r="O184" s="135" t="str">
        <f>IFERROR(INDEX('고객 리스트'!$A$4:$D$150,MATCH(N184,'고객 리스트'!$A$4:$A$150,0),3)," ")</f>
        <v xml:space="preserve"> </v>
      </c>
      <c r="P184" s="59"/>
      <c r="Q184" s="94"/>
      <c r="R184" s="38"/>
      <c r="S184" s="38"/>
      <c r="T184" s="38"/>
      <c r="U184" s="38"/>
      <c r="V184" s="38"/>
    </row>
    <row r="185" spans="1:22" s="29" customFormat="1" ht="19.5" customHeight="1">
      <c r="A185" s="130" t="str">
        <f>N185&amp;"_"&amp;COUNTIF($N$6:N185,N185)</f>
        <v>_0</v>
      </c>
      <c r="B185" s="38" t="s">
        <v>169</v>
      </c>
      <c r="C185" s="92"/>
      <c r="D185" s="93"/>
      <c r="E185" s="93"/>
      <c r="F185" s="93"/>
      <c r="G185" s="93"/>
      <c r="H185" s="38"/>
      <c r="I185" s="38"/>
      <c r="J185" s="133"/>
      <c r="K185" s="134"/>
      <c r="L185" s="134"/>
      <c r="M185" s="134"/>
      <c r="N185" s="135"/>
      <c r="O185" s="135" t="str">
        <f>IFERROR(INDEX('고객 리스트'!$A$4:$D$150,MATCH(N185,'고객 리스트'!$A$4:$A$150,0),3)," ")</f>
        <v xml:space="preserve"> </v>
      </c>
      <c r="P185" s="59"/>
      <c r="Q185" s="94"/>
      <c r="R185" s="38"/>
      <c r="S185" s="38"/>
      <c r="T185" s="38"/>
      <c r="U185" s="38"/>
      <c r="V185" s="38"/>
    </row>
    <row r="186" spans="1:22" s="29" customFormat="1" ht="19.5" customHeight="1">
      <c r="A186" s="130" t="str">
        <f>N186&amp;"_"&amp;COUNTIF($N$6:N186,N186)</f>
        <v>_0</v>
      </c>
      <c r="B186" s="38" t="s">
        <v>105</v>
      </c>
      <c r="C186" s="92"/>
      <c r="D186" s="93"/>
      <c r="E186" s="93"/>
      <c r="F186" s="93"/>
      <c r="G186" s="93"/>
      <c r="H186" s="38"/>
      <c r="I186" s="38"/>
      <c r="J186" s="133"/>
      <c r="K186" s="134"/>
      <c r="L186" s="134"/>
      <c r="M186" s="134"/>
      <c r="N186" s="135"/>
      <c r="O186" s="135" t="str">
        <f>IFERROR(INDEX('고객 리스트'!$A$4:$D$150,MATCH(N186,'고객 리스트'!$A$4:$A$150,0),3)," ")</f>
        <v xml:space="preserve"> </v>
      </c>
      <c r="P186" s="59"/>
      <c r="Q186" s="94"/>
      <c r="R186" s="38"/>
      <c r="S186" s="38"/>
      <c r="T186" s="38"/>
      <c r="U186" s="38"/>
      <c r="V186" s="38"/>
    </row>
    <row r="187" spans="1:22" s="29" customFormat="1" ht="19.5" customHeight="1">
      <c r="A187" s="130" t="str">
        <f>N187&amp;"_"&amp;COUNTIF($N$6:N187,N187)</f>
        <v>_0</v>
      </c>
      <c r="B187" s="38" t="s">
        <v>296</v>
      </c>
      <c r="C187" s="92"/>
      <c r="D187" s="93"/>
      <c r="E187" s="93"/>
      <c r="F187" s="93"/>
      <c r="G187" s="93"/>
      <c r="H187" s="38"/>
      <c r="I187" s="38"/>
      <c r="J187" s="133"/>
      <c r="K187" s="134"/>
      <c r="L187" s="134"/>
      <c r="M187" s="134"/>
      <c r="N187" s="135"/>
      <c r="O187" s="135" t="str">
        <f>IFERROR(INDEX('고객 리스트'!$A$4:$D$150,MATCH(N187,'고객 리스트'!$A$4:$A$150,0),3)," ")</f>
        <v xml:space="preserve"> </v>
      </c>
      <c r="P187" s="59"/>
      <c r="Q187" s="94"/>
      <c r="R187" s="38"/>
      <c r="S187" s="38"/>
      <c r="T187" s="38"/>
      <c r="U187" s="38"/>
      <c r="V187" s="38"/>
    </row>
    <row r="188" spans="1:22" s="29" customFormat="1" ht="19.5" customHeight="1">
      <c r="A188" s="130" t="str">
        <f>N188&amp;"_"&amp;COUNTIF($N$6:N188,N188)</f>
        <v>_0</v>
      </c>
      <c r="B188" s="38" t="s">
        <v>297</v>
      </c>
      <c r="C188" s="92"/>
      <c r="D188" s="93"/>
      <c r="E188" s="93"/>
      <c r="F188" s="93"/>
      <c r="G188" s="93"/>
      <c r="H188" s="38"/>
      <c r="I188" s="38"/>
      <c r="J188" s="133"/>
      <c r="K188" s="134"/>
      <c r="L188" s="134"/>
      <c r="M188" s="134"/>
      <c r="N188" s="135"/>
      <c r="O188" s="135" t="str">
        <f>IFERROR(INDEX('고객 리스트'!$A$4:$D$150,MATCH(N188,'고객 리스트'!$A$4:$A$150,0),3)," ")</f>
        <v xml:space="preserve"> </v>
      </c>
      <c r="P188" s="59"/>
      <c r="Q188" s="94"/>
      <c r="R188" s="38"/>
      <c r="S188" s="38"/>
      <c r="T188" s="38"/>
      <c r="U188" s="38"/>
      <c r="V188" s="38"/>
    </row>
    <row r="189" spans="1:22" s="29" customFormat="1" ht="19.5" customHeight="1">
      <c r="A189" s="130" t="str">
        <f>N189&amp;"_"&amp;COUNTIF($N$6:N189,N189)</f>
        <v>_0</v>
      </c>
      <c r="B189" s="38" t="s">
        <v>346</v>
      </c>
      <c r="C189" s="92"/>
      <c r="D189" s="93"/>
      <c r="E189" s="93"/>
      <c r="F189" s="93"/>
      <c r="G189" s="93"/>
      <c r="H189" s="38"/>
      <c r="I189" s="38"/>
      <c r="J189" s="133"/>
      <c r="K189" s="134"/>
      <c r="L189" s="134"/>
      <c r="M189" s="134"/>
      <c r="N189" s="135"/>
      <c r="O189" s="135" t="str">
        <f>IFERROR(INDEX('고객 리스트'!$A$4:$D$150,MATCH(N189,'고객 리스트'!$A$4:$A$150,0),3)," ")</f>
        <v xml:space="preserve"> </v>
      </c>
      <c r="P189" s="59"/>
      <c r="Q189" s="94"/>
      <c r="R189" s="38"/>
      <c r="S189" s="38"/>
      <c r="T189" s="38"/>
      <c r="U189" s="38"/>
      <c r="V189" s="38"/>
    </row>
    <row r="190" spans="1:22" s="29" customFormat="1" ht="19.5" customHeight="1">
      <c r="A190" s="130" t="str">
        <f>N190&amp;"_"&amp;COUNTIF($N$6:N190,N190)</f>
        <v>_0</v>
      </c>
      <c r="B190" s="38" t="s">
        <v>348</v>
      </c>
      <c r="C190" s="92"/>
      <c r="D190" s="93"/>
      <c r="E190" s="93"/>
      <c r="F190" s="93"/>
      <c r="G190" s="93"/>
      <c r="H190" s="38"/>
      <c r="I190" s="38"/>
      <c r="J190" s="133"/>
      <c r="K190" s="134"/>
      <c r="L190" s="134"/>
      <c r="M190" s="134"/>
      <c r="N190" s="135"/>
      <c r="O190" s="135" t="str">
        <f>IFERROR(INDEX('고객 리스트'!$A$4:$D$150,MATCH(N190,'고객 리스트'!$A$4:$A$150,0),3)," ")</f>
        <v xml:space="preserve"> </v>
      </c>
      <c r="P190" s="59"/>
      <c r="Q190" s="94"/>
      <c r="R190" s="38"/>
      <c r="S190" s="38"/>
      <c r="T190" s="38"/>
      <c r="U190" s="38"/>
      <c r="V190" s="38"/>
    </row>
    <row r="191" spans="1:22" s="29" customFormat="1" ht="19.5" customHeight="1">
      <c r="A191" s="130" t="str">
        <f>N191&amp;"_"&amp;COUNTIF($N$6:N191,N191)</f>
        <v>_0</v>
      </c>
      <c r="B191" s="38" t="s">
        <v>106</v>
      </c>
      <c r="C191" s="92"/>
      <c r="D191" s="93"/>
      <c r="E191" s="93"/>
      <c r="F191" s="93"/>
      <c r="G191" s="93"/>
      <c r="H191" s="38"/>
      <c r="I191" s="38"/>
      <c r="J191" s="133"/>
      <c r="K191" s="134"/>
      <c r="L191" s="134"/>
      <c r="M191" s="134"/>
      <c r="N191" s="135"/>
      <c r="O191" s="135" t="str">
        <f>IFERROR(INDEX('고객 리스트'!$A$4:$D$150,MATCH(N191,'고객 리스트'!$A$4:$A$150,0),3)," ")</f>
        <v xml:space="preserve"> </v>
      </c>
      <c r="P191" s="59"/>
      <c r="Q191" s="94"/>
      <c r="R191" s="38"/>
      <c r="S191" s="38"/>
      <c r="T191" s="38"/>
      <c r="U191" s="38"/>
      <c r="V191" s="38"/>
    </row>
    <row r="192" spans="1:22" s="29" customFormat="1" ht="19.5" customHeight="1">
      <c r="A192" s="130" t="str">
        <f>N192&amp;"_"&amp;COUNTIF($N$6:N192,N192)</f>
        <v>_0</v>
      </c>
      <c r="B192" s="38" t="s">
        <v>107</v>
      </c>
      <c r="C192" s="92"/>
      <c r="D192" s="93"/>
      <c r="E192" s="93"/>
      <c r="F192" s="93"/>
      <c r="G192" s="93"/>
      <c r="H192" s="38"/>
      <c r="I192" s="38"/>
      <c r="J192" s="133"/>
      <c r="K192" s="134"/>
      <c r="L192" s="134"/>
      <c r="M192" s="134"/>
      <c r="N192" s="135"/>
      <c r="O192" s="135" t="str">
        <f>IFERROR(INDEX('고객 리스트'!$A$4:$D$150,MATCH(N192,'고객 리스트'!$A$4:$A$150,0),3)," ")</f>
        <v xml:space="preserve"> </v>
      </c>
      <c r="P192" s="59"/>
      <c r="Q192" s="94"/>
      <c r="R192" s="38"/>
      <c r="S192" s="38"/>
      <c r="T192" s="38"/>
      <c r="U192" s="38"/>
      <c r="V192" s="38"/>
    </row>
    <row r="193" spans="1:22" s="29" customFormat="1" ht="19.5" customHeight="1">
      <c r="A193" s="130" t="str">
        <f>N193&amp;"_"&amp;COUNTIF($N$6:N193,N193)</f>
        <v>_0</v>
      </c>
      <c r="B193" s="38" t="s">
        <v>108</v>
      </c>
      <c r="C193" s="92"/>
      <c r="D193" s="93"/>
      <c r="E193" s="93"/>
      <c r="F193" s="93"/>
      <c r="G193" s="93"/>
      <c r="H193" s="38"/>
      <c r="I193" s="38"/>
      <c r="J193" s="133"/>
      <c r="K193" s="134"/>
      <c r="L193" s="134"/>
      <c r="M193" s="134"/>
      <c r="N193" s="135"/>
      <c r="O193" s="135" t="str">
        <f>IFERROR(INDEX('고객 리스트'!$A$4:$D$150,MATCH(N193,'고객 리스트'!$A$4:$A$150,0),3)," ")</f>
        <v xml:space="preserve"> </v>
      </c>
      <c r="P193" s="59"/>
      <c r="Q193" s="94"/>
      <c r="R193" s="38"/>
      <c r="S193" s="38"/>
      <c r="T193" s="38"/>
      <c r="U193" s="38"/>
      <c r="V193" s="38"/>
    </row>
    <row r="194" spans="1:22" s="29" customFormat="1" ht="19.5" customHeight="1">
      <c r="A194" s="130" t="str">
        <f>N194&amp;"_"&amp;COUNTIF($N$6:N194,N194)</f>
        <v>_0</v>
      </c>
      <c r="B194" s="38" t="s">
        <v>109</v>
      </c>
      <c r="C194" s="92"/>
      <c r="D194" s="93"/>
      <c r="E194" s="93"/>
      <c r="F194" s="93"/>
      <c r="G194" s="93"/>
      <c r="H194" s="38"/>
      <c r="I194" s="38"/>
      <c r="J194" s="133"/>
      <c r="K194" s="134"/>
      <c r="L194" s="134"/>
      <c r="M194" s="134"/>
      <c r="N194" s="135"/>
      <c r="O194" s="135" t="str">
        <f>IFERROR(INDEX('고객 리스트'!$A$4:$D$150,MATCH(N194,'고객 리스트'!$A$4:$A$150,0),3)," ")</f>
        <v xml:space="preserve"> </v>
      </c>
      <c r="P194" s="59"/>
      <c r="Q194" s="94"/>
      <c r="R194" s="38"/>
      <c r="S194" s="38"/>
      <c r="T194" s="38"/>
      <c r="U194" s="38"/>
      <c r="V194" s="38"/>
    </row>
    <row r="195" spans="1:22" s="29" customFormat="1" ht="19.5" customHeight="1">
      <c r="A195" s="130" t="str">
        <f>N195&amp;"_"&amp;COUNTIF($N$6:N195,N195)</f>
        <v>_0</v>
      </c>
      <c r="B195" s="38" t="s">
        <v>110</v>
      </c>
      <c r="C195" s="92"/>
      <c r="D195" s="93"/>
      <c r="E195" s="93"/>
      <c r="F195" s="93"/>
      <c r="G195" s="93"/>
      <c r="H195" s="38"/>
      <c r="I195" s="38"/>
      <c r="J195" s="133"/>
      <c r="K195" s="134"/>
      <c r="L195" s="134"/>
      <c r="M195" s="134"/>
      <c r="N195" s="135"/>
      <c r="O195" s="135" t="str">
        <f>IFERROR(INDEX('고객 리스트'!$A$4:$D$150,MATCH(N195,'고객 리스트'!$A$4:$A$150,0),3)," ")</f>
        <v xml:space="preserve"> </v>
      </c>
      <c r="P195" s="59"/>
      <c r="Q195" s="94"/>
      <c r="R195" s="38"/>
      <c r="S195" s="38"/>
      <c r="T195" s="38"/>
      <c r="U195" s="38"/>
      <c r="V195" s="38"/>
    </row>
    <row r="196" spans="1:22" s="29" customFormat="1" ht="19.5" customHeight="1">
      <c r="A196" s="130" t="str">
        <f>N196&amp;"_"&amp;COUNTIF($N$6:N196,N196)</f>
        <v>_0</v>
      </c>
      <c r="B196" s="38" t="s">
        <v>111</v>
      </c>
      <c r="C196" s="93"/>
      <c r="D196" s="93"/>
      <c r="E196" s="93"/>
      <c r="F196" s="93"/>
      <c r="G196" s="93"/>
      <c r="H196" s="38"/>
      <c r="I196" s="38"/>
      <c r="J196" s="133"/>
      <c r="K196" s="134"/>
      <c r="L196" s="134"/>
      <c r="M196" s="134"/>
      <c r="N196" s="135"/>
      <c r="O196" s="135" t="str">
        <f>IFERROR(INDEX('고객 리스트'!$A$4:$D$150,MATCH(N196,'고객 리스트'!$A$4:$A$150,0),3)," ")</f>
        <v xml:space="preserve"> </v>
      </c>
      <c r="P196" s="59"/>
      <c r="Q196" s="94"/>
      <c r="R196" s="38"/>
      <c r="S196" s="38"/>
      <c r="T196" s="38"/>
      <c r="U196" s="38"/>
      <c r="V196" s="38"/>
    </row>
    <row r="197" spans="1:22" s="29" customFormat="1" ht="19.5" customHeight="1">
      <c r="A197" s="130" t="str">
        <f>N197&amp;"_"&amp;COUNTIF($N$6:N197,N197)</f>
        <v>_0</v>
      </c>
      <c r="B197" s="38" t="s">
        <v>112</v>
      </c>
      <c r="C197" s="93"/>
      <c r="D197" s="93"/>
      <c r="E197" s="93"/>
      <c r="F197" s="93"/>
      <c r="G197" s="93"/>
      <c r="H197" s="38"/>
      <c r="I197" s="38"/>
      <c r="J197" s="133"/>
      <c r="K197" s="134"/>
      <c r="L197" s="134"/>
      <c r="M197" s="134"/>
      <c r="N197" s="135"/>
      <c r="O197" s="135" t="str">
        <f>IFERROR(INDEX('고객 리스트'!$A$4:$D$150,MATCH(N197,'고객 리스트'!$A$4:$A$150,0),3)," ")</f>
        <v xml:space="preserve"> </v>
      </c>
      <c r="P197" s="59"/>
      <c r="Q197" s="94"/>
      <c r="R197" s="38"/>
      <c r="S197" s="38"/>
      <c r="T197" s="38"/>
      <c r="U197" s="38"/>
      <c r="V197" s="38"/>
    </row>
    <row r="198" spans="1:22" s="29" customFormat="1" ht="19.5" customHeight="1">
      <c r="A198" s="130" t="str">
        <f>N198&amp;"_"&amp;COUNTIF($N$6:N198,N198)</f>
        <v>_0</v>
      </c>
      <c r="B198" s="38" t="s">
        <v>113</v>
      </c>
      <c r="C198" s="92"/>
      <c r="D198" s="93"/>
      <c r="E198" s="93"/>
      <c r="F198" s="93"/>
      <c r="G198" s="93"/>
      <c r="H198" s="38"/>
      <c r="I198" s="38"/>
      <c r="J198" s="133"/>
      <c r="K198" s="134"/>
      <c r="L198" s="134"/>
      <c r="M198" s="134"/>
      <c r="N198" s="135"/>
      <c r="O198" s="135" t="str">
        <f>IFERROR(INDEX('고객 리스트'!$A$4:$D$150,MATCH(N198,'고객 리스트'!$A$4:$A$150,0),3)," ")</f>
        <v xml:space="preserve"> </v>
      </c>
      <c r="P198" s="59"/>
      <c r="Q198" s="94"/>
      <c r="R198" s="38"/>
      <c r="S198" s="38"/>
      <c r="T198" s="38"/>
      <c r="U198" s="38"/>
      <c r="V198" s="38"/>
    </row>
    <row r="199" spans="1:22" s="29" customFormat="1" ht="19.5" customHeight="1">
      <c r="A199" s="130" t="str">
        <f>N199&amp;"_"&amp;COUNTIF($N$6:N199,N199)</f>
        <v>_0</v>
      </c>
      <c r="B199" s="38" t="s">
        <v>114</v>
      </c>
      <c r="C199" s="92"/>
      <c r="D199" s="93"/>
      <c r="E199" s="93"/>
      <c r="F199" s="93"/>
      <c r="G199" s="93"/>
      <c r="H199" s="38"/>
      <c r="I199" s="38"/>
      <c r="J199" s="133"/>
      <c r="K199" s="134"/>
      <c r="L199" s="134"/>
      <c r="M199" s="134"/>
      <c r="N199" s="135"/>
      <c r="O199" s="135" t="str">
        <f>IFERROR(INDEX('고객 리스트'!$A$4:$D$150,MATCH(N199,'고객 리스트'!$A$4:$A$150,0),3)," ")</f>
        <v xml:space="preserve"> </v>
      </c>
      <c r="P199" s="59"/>
      <c r="Q199" s="94"/>
      <c r="R199" s="38"/>
      <c r="S199" s="38"/>
      <c r="T199" s="38"/>
      <c r="U199" s="38"/>
      <c r="V199" s="38"/>
    </row>
    <row r="200" spans="1:22" s="29" customFormat="1" ht="19.5" customHeight="1">
      <c r="A200" s="130" t="str">
        <f>N200&amp;"_"&amp;COUNTIF($N$6:N200,N200)</f>
        <v>_0</v>
      </c>
      <c r="B200" s="38" t="s">
        <v>115</v>
      </c>
      <c r="C200" s="92"/>
      <c r="D200" s="93"/>
      <c r="E200" s="93"/>
      <c r="F200" s="93"/>
      <c r="G200" s="93"/>
      <c r="H200" s="38"/>
      <c r="I200" s="38"/>
      <c r="J200" s="133"/>
      <c r="K200" s="134"/>
      <c r="L200" s="134"/>
      <c r="M200" s="134"/>
      <c r="N200" s="135"/>
      <c r="O200" s="135" t="str">
        <f>IFERROR(INDEX('고객 리스트'!$A$4:$D$150,MATCH(N200,'고객 리스트'!$A$4:$A$150,0),3)," ")</f>
        <v xml:space="preserve"> </v>
      </c>
      <c r="P200" s="59"/>
      <c r="Q200" s="94"/>
      <c r="R200" s="38"/>
      <c r="S200" s="38"/>
      <c r="T200" s="38"/>
      <c r="U200" s="38"/>
      <c r="V200" s="38"/>
    </row>
    <row r="201" spans="1:22" s="29" customFormat="1" ht="19.5" customHeight="1">
      <c r="A201" s="130" t="str">
        <f>N201&amp;"_"&amp;COUNTIF($N$6:N201,N201)</f>
        <v>_0</v>
      </c>
      <c r="B201" s="38" t="s">
        <v>116</v>
      </c>
      <c r="C201" s="92"/>
      <c r="D201" s="93"/>
      <c r="E201" s="93"/>
      <c r="F201" s="93"/>
      <c r="G201" s="93"/>
      <c r="H201" s="38"/>
      <c r="I201" s="38"/>
      <c r="J201" s="133"/>
      <c r="K201" s="134"/>
      <c r="L201" s="134"/>
      <c r="M201" s="134"/>
      <c r="N201" s="135"/>
      <c r="O201" s="135" t="str">
        <f>IFERROR(INDEX('고객 리스트'!$A$4:$D$150,MATCH(N201,'고객 리스트'!$A$4:$A$150,0),3)," ")</f>
        <v xml:space="preserve"> </v>
      </c>
      <c r="P201" s="59"/>
      <c r="Q201" s="94"/>
      <c r="R201" s="38"/>
      <c r="S201" s="38"/>
      <c r="T201" s="38"/>
      <c r="U201" s="38"/>
      <c r="V201" s="38"/>
    </row>
    <row r="202" spans="1:22" s="29" customFormat="1" ht="19.5" customHeight="1">
      <c r="A202" s="130" t="str">
        <f>N202&amp;"_"&amp;COUNTIF($N$6:N202,N202)</f>
        <v>_0</v>
      </c>
      <c r="B202" s="38" t="s">
        <v>233</v>
      </c>
      <c r="C202" s="92"/>
      <c r="D202" s="93"/>
      <c r="E202" s="93"/>
      <c r="F202" s="93"/>
      <c r="G202" s="93"/>
      <c r="H202" s="38"/>
      <c r="I202" s="38"/>
      <c r="J202" s="133"/>
      <c r="K202" s="134"/>
      <c r="L202" s="134"/>
      <c r="M202" s="134"/>
      <c r="N202" s="135"/>
      <c r="O202" s="135" t="str">
        <f>IFERROR(INDEX('고객 리스트'!$A$4:$D$150,MATCH(N202,'고객 리스트'!$A$4:$A$150,0),3)," ")</f>
        <v xml:space="preserve"> </v>
      </c>
      <c r="P202" s="59"/>
      <c r="Q202" s="94"/>
      <c r="R202" s="38"/>
      <c r="S202" s="38"/>
      <c r="T202" s="38"/>
      <c r="U202" s="38"/>
      <c r="V202" s="38"/>
    </row>
    <row r="203" spans="1:22" s="29" customFormat="1" ht="19.5" customHeight="1">
      <c r="A203" s="130" t="str">
        <f>N203&amp;"_"&amp;COUNTIF($N$6:N203,N203)</f>
        <v>_0</v>
      </c>
      <c r="B203" s="38" t="s">
        <v>350</v>
      </c>
      <c r="C203" s="92"/>
      <c r="D203" s="93"/>
      <c r="E203" s="93"/>
      <c r="F203" s="93"/>
      <c r="G203" s="93"/>
      <c r="H203" s="38"/>
      <c r="I203" s="38"/>
      <c r="J203" s="133"/>
      <c r="K203" s="134"/>
      <c r="L203" s="134"/>
      <c r="M203" s="134"/>
      <c r="N203" s="135"/>
      <c r="O203" s="135" t="str">
        <f>IFERROR(INDEX('고객 리스트'!$A$4:$D$150,MATCH(N203,'고객 리스트'!$A$4:$A$150,0),3)," ")</f>
        <v xml:space="preserve"> </v>
      </c>
      <c r="P203" s="59"/>
      <c r="Q203" s="94"/>
      <c r="R203" s="38"/>
      <c r="S203" s="38"/>
      <c r="T203" s="38"/>
      <c r="U203" s="38"/>
      <c r="V203" s="38"/>
    </row>
    <row r="204" spans="1:22" s="29" customFormat="1" ht="19.5" customHeight="1">
      <c r="A204" s="130" t="str">
        <f>N204&amp;"_"&amp;COUNTIF($N$6:N204,N204)</f>
        <v>_0</v>
      </c>
      <c r="B204" s="38" t="s">
        <v>173</v>
      </c>
      <c r="C204" s="92"/>
      <c r="D204" s="93"/>
      <c r="E204" s="93"/>
      <c r="F204" s="93"/>
      <c r="G204" s="93"/>
      <c r="H204" s="38"/>
      <c r="I204" s="38"/>
      <c r="J204" s="133"/>
      <c r="K204" s="134"/>
      <c r="L204" s="134"/>
      <c r="M204" s="134"/>
      <c r="N204" s="135"/>
      <c r="O204" s="135" t="str">
        <f>IFERROR(INDEX('고객 리스트'!$A$4:$D$150,MATCH(N204,'고객 리스트'!$A$4:$A$150,0),3)," ")</f>
        <v xml:space="preserve"> </v>
      </c>
      <c r="P204" s="59"/>
      <c r="Q204" s="94"/>
      <c r="R204" s="38"/>
      <c r="S204" s="38"/>
      <c r="T204" s="38"/>
      <c r="U204" s="38"/>
      <c r="V204" s="38"/>
    </row>
    <row r="205" spans="1:22" s="29" customFormat="1" ht="19.5" customHeight="1">
      <c r="A205" s="130" t="str">
        <f>N205&amp;"_"&amp;COUNTIF($N$6:N205,N205)</f>
        <v>_0</v>
      </c>
      <c r="B205" s="38" t="s">
        <v>117</v>
      </c>
      <c r="C205" s="92"/>
      <c r="D205" s="93"/>
      <c r="E205" s="93"/>
      <c r="F205" s="93"/>
      <c r="G205" s="93"/>
      <c r="H205" s="38"/>
      <c r="I205" s="38"/>
      <c r="J205" s="133"/>
      <c r="K205" s="134"/>
      <c r="L205" s="134"/>
      <c r="M205" s="134"/>
      <c r="N205" s="135"/>
      <c r="O205" s="135" t="str">
        <f>IFERROR(INDEX('고객 리스트'!$A$4:$D$150,MATCH(N205,'고객 리스트'!$A$4:$A$150,0),3)," ")</f>
        <v xml:space="preserve"> </v>
      </c>
      <c r="P205" s="59"/>
      <c r="Q205" s="94"/>
      <c r="R205" s="38"/>
      <c r="S205" s="38"/>
      <c r="T205" s="38"/>
      <c r="U205" s="38"/>
      <c r="V205" s="38"/>
    </row>
    <row r="206" spans="1:22" s="29" customFormat="1" ht="19.5" customHeight="1">
      <c r="A206" s="130" t="str">
        <f>N206&amp;"_"&amp;COUNTIF($N$6:N206,N206)</f>
        <v>_0</v>
      </c>
      <c r="B206" s="38" t="s">
        <v>118</v>
      </c>
      <c r="C206" s="92"/>
      <c r="D206" s="93"/>
      <c r="E206" s="93"/>
      <c r="F206" s="93"/>
      <c r="G206" s="93"/>
      <c r="H206" s="38"/>
      <c r="I206" s="38"/>
      <c r="J206" s="133"/>
      <c r="K206" s="134"/>
      <c r="L206" s="134"/>
      <c r="M206" s="134"/>
      <c r="N206" s="135"/>
      <c r="O206" s="135" t="str">
        <f>IFERROR(INDEX('고객 리스트'!$A$4:$D$150,MATCH(N206,'고객 리스트'!$A$4:$A$150,0),3)," ")</f>
        <v xml:space="preserve"> </v>
      </c>
      <c r="P206" s="59"/>
      <c r="Q206" s="94"/>
      <c r="R206" s="38"/>
      <c r="S206" s="38"/>
      <c r="T206" s="38"/>
      <c r="U206" s="38"/>
      <c r="V206" s="38"/>
    </row>
    <row r="207" spans="1:22" s="29" customFormat="1" ht="19.5" customHeight="1">
      <c r="A207" s="130" t="str">
        <f>N207&amp;"_"&amp;COUNTIF($N$6:N207,N207)</f>
        <v>_0</v>
      </c>
      <c r="B207" s="38" t="s">
        <v>535</v>
      </c>
      <c r="C207" s="92"/>
      <c r="D207" s="93"/>
      <c r="E207" s="93"/>
      <c r="F207" s="93"/>
      <c r="G207" s="93"/>
      <c r="H207" s="38"/>
      <c r="I207" s="38"/>
      <c r="J207" s="133"/>
      <c r="K207" s="134"/>
      <c r="L207" s="134"/>
      <c r="M207" s="134"/>
      <c r="N207" s="135"/>
      <c r="O207" s="135" t="str">
        <f>IFERROR(INDEX('고객 리스트'!$A$4:$D$150,MATCH(N207,'고객 리스트'!$A$4:$A$150,0),3)," ")</f>
        <v xml:space="preserve"> </v>
      </c>
      <c r="P207" s="59"/>
      <c r="Q207" s="94"/>
      <c r="R207" s="38"/>
      <c r="S207" s="38"/>
      <c r="T207" s="38"/>
      <c r="U207" s="38"/>
      <c r="V207" s="38"/>
    </row>
    <row r="208" spans="1:22" s="29" customFormat="1" ht="19.5" customHeight="1">
      <c r="A208" s="130" t="str">
        <f>N208&amp;"_"&amp;COUNTIF($N$6:N208,N208)</f>
        <v>_0</v>
      </c>
      <c r="B208" s="38" t="s">
        <v>95</v>
      </c>
      <c r="C208" s="92"/>
      <c r="D208" s="93"/>
      <c r="E208" s="93"/>
      <c r="F208" s="93"/>
      <c r="G208" s="93"/>
      <c r="H208" s="38"/>
      <c r="I208" s="38"/>
      <c r="J208" s="133"/>
      <c r="K208" s="134"/>
      <c r="L208" s="134"/>
      <c r="M208" s="134"/>
      <c r="N208" s="135"/>
      <c r="O208" s="135" t="str">
        <f>IFERROR(INDEX('고객 리스트'!$A$4:$D$150,MATCH(N208,'고객 리스트'!$A$4:$A$150,0),3)," ")</f>
        <v xml:space="preserve"> </v>
      </c>
      <c r="P208" s="59"/>
      <c r="Q208" s="94"/>
      <c r="R208" s="38"/>
      <c r="S208" s="38"/>
      <c r="T208" s="38"/>
      <c r="U208" s="38"/>
      <c r="V208" s="38"/>
    </row>
    <row r="209" spans="1:22" s="29" customFormat="1" ht="19.5" customHeight="1">
      <c r="A209" s="130" t="str">
        <f>N209&amp;"_"&amp;COUNTIF($N$6:N209,N209)</f>
        <v>_0</v>
      </c>
      <c r="B209" s="38" t="s">
        <v>119</v>
      </c>
      <c r="C209" s="92"/>
      <c r="D209" s="93"/>
      <c r="E209" s="93"/>
      <c r="F209" s="93"/>
      <c r="G209" s="93"/>
      <c r="H209" s="38"/>
      <c r="I209" s="38"/>
      <c r="J209" s="133"/>
      <c r="K209" s="134"/>
      <c r="L209" s="134"/>
      <c r="M209" s="134"/>
      <c r="N209" s="135"/>
      <c r="O209" s="135" t="str">
        <f>IFERROR(INDEX('고객 리스트'!$A$4:$D$150,MATCH(N209,'고객 리스트'!$A$4:$A$150,0),3)," ")</f>
        <v xml:space="preserve"> </v>
      </c>
      <c r="P209" s="59"/>
      <c r="Q209" s="94"/>
      <c r="R209" s="38"/>
      <c r="S209" s="38"/>
      <c r="T209" s="38"/>
      <c r="U209" s="38"/>
      <c r="V209" s="38"/>
    </row>
    <row r="210" spans="1:22" s="29" customFormat="1" ht="19.5" customHeight="1">
      <c r="A210" s="130" t="str">
        <f>N210&amp;"_"&amp;COUNTIF($N$6:N210,N210)</f>
        <v>_0</v>
      </c>
      <c r="B210" s="38" t="s">
        <v>234</v>
      </c>
      <c r="C210" s="92"/>
      <c r="D210" s="93"/>
      <c r="E210" s="93"/>
      <c r="F210" s="93"/>
      <c r="G210" s="93"/>
      <c r="H210" s="38"/>
      <c r="I210" s="38"/>
      <c r="J210" s="133"/>
      <c r="K210" s="134"/>
      <c r="L210" s="134"/>
      <c r="M210" s="134"/>
      <c r="N210" s="135"/>
      <c r="O210" s="135" t="str">
        <f>IFERROR(INDEX('고객 리스트'!$A$4:$D$150,MATCH(N210,'고객 리스트'!$A$4:$A$150,0),3)," ")</f>
        <v xml:space="preserve"> </v>
      </c>
      <c r="P210" s="59"/>
      <c r="Q210" s="94"/>
      <c r="R210" s="38"/>
      <c r="S210" s="38"/>
      <c r="T210" s="38"/>
      <c r="U210" s="38"/>
      <c r="V210" s="38"/>
    </row>
    <row r="211" spans="1:22" s="29" customFormat="1" ht="19.5" customHeight="1">
      <c r="A211" s="130" t="str">
        <f>N211&amp;"_"&amp;COUNTIF($N$6:N211,N211)</f>
        <v>_0</v>
      </c>
      <c r="B211" s="38" t="s">
        <v>235</v>
      </c>
      <c r="C211" s="92"/>
      <c r="D211" s="93"/>
      <c r="E211" s="93"/>
      <c r="F211" s="93"/>
      <c r="G211" s="93"/>
      <c r="H211" s="38"/>
      <c r="I211" s="38"/>
      <c r="J211" s="133"/>
      <c r="K211" s="134"/>
      <c r="L211" s="134"/>
      <c r="M211" s="134"/>
      <c r="N211" s="135"/>
      <c r="O211" s="135" t="str">
        <f>IFERROR(INDEX('고객 리스트'!$A$4:$D$150,MATCH(N211,'고객 리스트'!$A$4:$A$150,0),3)," ")</f>
        <v xml:space="preserve"> </v>
      </c>
      <c r="P211" s="59"/>
      <c r="Q211" s="94"/>
      <c r="R211" s="38"/>
      <c r="S211" s="38"/>
      <c r="T211" s="38"/>
      <c r="U211" s="38"/>
      <c r="V211" s="38"/>
    </row>
    <row r="212" spans="1:22" s="29" customFormat="1" ht="19.5" customHeight="1">
      <c r="A212" s="130" t="str">
        <f>N212&amp;"_"&amp;COUNTIF($N$6:N212,N212)</f>
        <v>_0</v>
      </c>
      <c r="B212" s="38" t="s">
        <v>120</v>
      </c>
      <c r="C212" s="92"/>
      <c r="D212" s="93"/>
      <c r="E212" s="93"/>
      <c r="F212" s="93"/>
      <c r="G212" s="93"/>
      <c r="H212" s="38"/>
      <c r="I212" s="38"/>
      <c r="J212" s="133"/>
      <c r="K212" s="134"/>
      <c r="L212" s="134"/>
      <c r="M212" s="134"/>
      <c r="N212" s="135"/>
      <c r="O212" s="135" t="str">
        <f>IFERROR(INDEX('고객 리스트'!$A$4:$D$150,MATCH(N212,'고객 리스트'!$A$4:$A$150,0),3)," ")</f>
        <v xml:space="preserve"> </v>
      </c>
      <c r="P212" s="59"/>
      <c r="Q212" s="94"/>
      <c r="R212" s="38"/>
      <c r="S212" s="38"/>
      <c r="T212" s="38"/>
      <c r="U212" s="38"/>
      <c r="V212" s="38"/>
    </row>
    <row r="213" spans="1:22" s="29" customFormat="1" ht="19.5" customHeight="1">
      <c r="A213" s="130" t="str">
        <f>N213&amp;"_"&amp;COUNTIF($N$6:N213,N213)</f>
        <v>_0</v>
      </c>
      <c r="B213" s="38" t="s">
        <v>121</v>
      </c>
      <c r="C213" s="92"/>
      <c r="D213" s="93"/>
      <c r="E213" s="93"/>
      <c r="F213" s="93"/>
      <c r="G213" s="93"/>
      <c r="H213" s="38"/>
      <c r="I213" s="38"/>
      <c r="J213" s="133"/>
      <c r="K213" s="134"/>
      <c r="L213" s="134"/>
      <c r="M213" s="134"/>
      <c r="N213" s="135"/>
      <c r="O213" s="135" t="str">
        <f>IFERROR(INDEX('고객 리스트'!$A$4:$D$150,MATCH(N213,'고객 리스트'!$A$4:$A$150,0),3)," ")</f>
        <v xml:space="preserve"> </v>
      </c>
      <c r="P213" s="59"/>
      <c r="Q213" s="94"/>
      <c r="R213" s="38"/>
      <c r="S213" s="38"/>
      <c r="T213" s="38"/>
      <c r="U213" s="38"/>
      <c r="V213" s="38"/>
    </row>
    <row r="214" spans="1:22" s="29" customFormat="1" ht="19.5" customHeight="1">
      <c r="A214" s="130" t="str">
        <f>N214&amp;"_"&amp;COUNTIF($N$6:N214,N214)</f>
        <v>_0</v>
      </c>
      <c r="B214" s="38" t="s">
        <v>122</v>
      </c>
      <c r="C214" s="92"/>
      <c r="D214" s="93"/>
      <c r="E214" s="93"/>
      <c r="F214" s="93"/>
      <c r="G214" s="93"/>
      <c r="H214" s="38"/>
      <c r="I214" s="38"/>
      <c r="J214" s="133"/>
      <c r="K214" s="134"/>
      <c r="L214" s="134"/>
      <c r="M214" s="134"/>
      <c r="N214" s="135"/>
      <c r="O214" s="135" t="str">
        <f>IFERROR(INDEX('고객 리스트'!$A$4:$D$150,MATCH(N214,'고객 리스트'!$A$4:$A$150,0),3)," ")</f>
        <v xml:space="preserve"> </v>
      </c>
      <c r="P214" s="59"/>
      <c r="Q214" s="94"/>
      <c r="R214" s="38"/>
      <c r="S214" s="38"/>
      <c r="T214" s="38"/>
      <c r="U214" s="38"/>
      <c r="V214" s="38"/>
    </row>
    <row r="215" spans="1:22" s="29" customFormat="1" ht="19.5" customHeight="1">
      <c r="A215" s="130" t="str">
        <f>N215&amp;"_"&amp;COUNTIF($N$6:N215,N215)</f>
        <v>_0</v>
      </c>
      <c r="B215" s="38" t="s">
        <v>123</v>
      </c>
      <c r="C215" s="92"/>
      <c r="D215" s="93"/>
      <c r="E215" s="93"/>
      <c r="F215" s="93"/>
      <c r="G215" s="93"/>
      <c r="H215" s="38"/>
      <c r="I215" s="38"/>
      <c r="J215" s="133"/>
      <c r="K215" s="134"/>
      <c r="L215" s="134"/>
      <c r="M215" s="134"/>
      <c r="N215" s="135"/>
      <c r="O215" s="135" t="str">
        <f>IFERROR(INDEX('고객 리스트'!$A$4:$D$150,MATCH(N215,'고객 리스트'!$A$4:$A$150,0),3)," ")</f>
        <v xml:space="preserve"> </v>
      </c>
      <c r="P215" s="59"/>
      <c r="Q215" s="94"/>
      <c r="R215" s="38"/>
      <c r="S215" s="38"/>
      <c r="T215" s="38"/>
      <c r="U215" s="38"/>
      <c r="V215" s="38"/>
    </row>
    <row r="216" spans="1:22" s="29" customFormat="1" ht="19.5" customHeight="1">
      <c r="A216" s="130" t="str">
        <f>N216&amp;"_"&amp;COUNTIF($N$6:N216,N216)</f>
        <v>_0</v>
      </c>
      <c r="B216" s="38" t="s">
        <v>125</v>
      </c>
      <c r="C216" s="92"/>
      <c r="D216" s="93"/>
      <c r="E216" s="93"/>
      <c r="F216" s="93"/>
      <c r="G216" s="93"/>
      <c r="H216" s="38"/>
      <c r="I216" s="38"/>
      <c r="J216" s="133"/>
      <c r="K216" s="134"/>
      <c r="L216" s="134"/>
      <c r="M216" s="134"/>
      <c r="N216" s="135"/>
      <c r="O216" s="135" t="str">
        <f>IFERROR(INDEX('고객 리스트'!$A$4:$D$150,MATCH(N216,'고객 리스트'!$A$4:$A$150,0),3)," ")</f>
        <v xml:space="preserve"> </v>
      </c>
      <c r="P216" s="59"/>
      <c r="Q216" s="94"/>
      <c r="R216" s="38"/>
      <c r="S216" s="38"/>
      <c r="T216" s="38"/>
      <c r="U216" s="38"/>
      <c r="V216" s="38"/>
    </row>
    <row r="217" spans="1:22" s="29" customFormat="1" ht="19.5" customHeight="1">
      <c r="A217" s="130" t="str">
        <f>N217&amp;"_"&amp;COUNTIF($N$6:N217,N217)</f>
        <v>_0</v>
      </c>
      <c r="B217" s="38" t="s">
        <v>126</v>
      </c>
      <c r="C217" s="92"/>
      <c r="D217" s="93"/>
      <c r="E217" s="93"/>
      <c r="F217" s="93"/>
      <c r="G217" s="93"/>
      <c r="H217" s="38"/>
      <c r="I217" s="38"/>
      <c r="J217" s="133"/>
      <c r="K217" s="134"/>
      <c r="L217" s="134"/>
      <c r="M217" s="134"/>
      <c r="N217" s="135"/>
      <c r="O217" s="135" t="str">
        <f>IFERROR(INDEX('고객 리스트'!$A$4:$D$150,MATCH(N217,'고객 리스트'!$A$4:$A$150,0),3)," ")</f>
        <v xml:space="preserve"> </v>
      </c>
      <c r="P217" s="59"/>
      <c r="Q217" s="94"/>
      <c r="R217" s="38"/>
      <c r="S217" s="38"/>
      <c r="T217" s="38"/>
      <c r="U217" s="38"/>
      <c r="V217" s="38"/>
    </row>
    <row r="218" spans="1:22" s="29" customFormat="1" ht="19.5" customHeight="1">
      <c r="A218" s="130" t="str">
        <f>N218&amp;"_"&amp;COUNTIF($N$6:N218,N218)</f>
        <v>_0</v>
      </c>
      <c r="B218" s="38" t="s">
        <v>127</v>
      </c>
      <c r="C218" s="92"/>
      <c r="D218" s="93"/>
      <c r="E218" s="93"/>
      <c r="F218" s="93"/>
      <c r="G218" s="93"/>
      <c r="H218" s="38"/>
      <c r="I218" s="38"/>
      <c r="J218" s="133"/>
      <c r="K218" s="134"/>
      <c r="L218" s="134"/>
      <c r="M218" s="134"/>
      <c r="N218" s="135"/>
      <c r="O218" s="135" t="str">
        <f>IFERROR(INDEX('고객 리스트'!$A$4:$D$150,MATCH(N218,'고객 리스트'!$A$4:$A$150,0),3)," ")</f>
        <v xml:space="preserve"> </v>
      </c>
      <c r="P218" s="59"/>
      <c r="Q218" s="94"/>
      <c r="R218" s="38"/>
      <c r="S218" s="38"/>
      <c r="T218" s="38"/>
      <c r="U218" s="38"/>
      <c r="V218" s="38"/>
    </row>
    <row r="219" spans="1:22" s="29" customFormat="1" ht="19.5" customHeight="1">
      <c r="A219" s="130" t="str">
        <f>N219&amp;"_"&amp;COUNTIF($N$6:N219,N219)</f>
        <v>_0</v>
      </c>
      <c r="B219" s="38" t="s">
        <v>128</v>
      </c>
      <c r="C219" s="92"/>
      <c r="D219" s="93"/>
      <c r="E219" s="93"/>
      <c r="F219" s="93"/>
      <c r="G219" s="93"/>
      <c r="H219" s="38"/>
      <c r="I219" s="38"/>
      <c r="J219" s="133"/>
      <c r="K219" s="134"/>
      <c r="L219" s="134"/>
      <c r="M219" s="134"/>
      <c r="N219" s="135"/>
      <c r="O219" s="135" t="str">
        <f>IFERROR(INDEX('고객 리스트'!$A$4:$D$150,MATCH(N219,'고객 리스트'!$A$4:$A$150,0),3)," ")</f>
        <v xml:space="preserve"> </v>
      </c>
      <c r="P219" s="60"/>
      <c r="Q219" s="94"/>
      <c r="R219" s="38"/>
      <c r="S219" s="38"/>
      <c r="T219" s="38"/>
      <c r="U219" s="38"/>
      <c r="V219" s="38"/>
    </row>
    <row r="220" spans="1:22" s="29" customFormat="1" ht="19.5" customHeight="1">
      <c r="A220" s="130" t="str">
        <f>N220&amp;"_"&amp;COUNTIF($N$6:N220,N220)</f>
        <v>_0</v>
      </c>
      <c r="B220" s="38" t="s">
        <v>97</v>
      </c>
      <c r="C220" s="92"/>
      <c r="D220" s="93"/>
      <c r="E220" s="93"/>
      <c r="F220" s="93"/>
      <c r="G220" s="93"/>
      <c r="H220" s="38"/>
      <c r="I220" s="38"/>
      <c r="J220" s="133"/>
      <c r="K220" s="134"/>
      <c r="L220" s="134"/>
      <c r="M220" s="134"/>
      <c r="N220" s="135"/>
      <c r="O220" s="135" t="str">
        <f>IFERROR(INDEX('고객 리스트'!$A$4:$D$150,MATCH(N220,'고객 리스트'!$A$4:$A$150,0),3)," ")</f>
        <v xml:space="preserve"> </v>
      </c>
      <c r="P220" s="59"/>
      <c r="Q220" s="94"/>
      <c r="R220" s="38"/>
      <c r="S220" s="38"/>
      <c r="T220" s="38"/>
      <c r="U220" s="38"/>
      <c r="V220" s="38"/>
    </row>
    <row r="221" spans="1:22" s="29" customFormat="1" ht="19.5" customHeight="1">
      <c r="A221" s="130" t="str">
        <f>N221&amp;"_"&amp;COUNTIF($N$6:N221,N221)</f>
        <v>_0</v>
      </c>
      <c r="B221" s="38" t="s">
        <v>98</v>
      </c>
      <c r="C221" s="92"/>
      <c r="D221" s="93"/>
      <c r="E221" s="93"/>
      <c r="F221" s="98"/>
      <c r="G221" s="93"/>
      <c r="H221" s="38"/>
      <c r="I221" s="38"/>
      <c r="J221" s="133"/>
      <c r="K221" s="134"/>
      <c r="L221" s="134"/>
      <c r="M221" s="134"/>
      <c r="N221" s="135"/>
      <c r="O221" s="135" t="str">
        <f>IFERROR(INDEX('고객 리스트'!$A$4:$D$150,MATCH(N221,'고객 리스트'!$A$4:$A$150,0),3)," ")</f>
        <v xml:space="preserve"> </v>
      </c>
      <c r="P221" s="59"/>
      <c r="Q221" s="94"/>
      <c r="R221" s="38"/>
      <c r="S221" s="38"/>
      <c r="T221" s="38"/>
      <c r="U221" s="38"/>
      <c r="V221" s="38"/>
    </row>
    <row r="222" spans="1:22" s="29" customFormat="1" ht="19.5" customHeight="1">
      <c r="A222" s="130" t="str">
        <f>N222&amp;"_"&amp;COUNTIF($N$6:N222,N222)</f>
        <v>_0</v>
      </c>
      <c r="B222" s="38" t="s">
        <v>25</v>
      </c>
      <c r="C222" s="92"/>
      <c r="D222" s="93"/>
      <c r="E222" s="93"/>
      <c r="F222" s="98"/>
      <c r="G222" s="93"/>
      <c r="H222" s="38"/>
      <c r="I222" s="38"/>
      <c r="J222" s="133"/>
      <c r="K222" s="134"/>
      <c r="L222" s="134"/>
      <c r="M222" s="134"/>
      <c r="N222" s="135"/>
      <c r="O222" s="135" t="str">
        <f>IFERROR(INDEX('고객 리스트'!$A$4:$D$150,MATCH(N222,'고객 리스트'!$A$4:$A$150,0),3)," ")</f>
        <v xml:space="preserve"> </v>
      </c>
      <c r="P222" s="62"/>
      <c r="Q222" s="94"/>
      <c r="R222" s="38"/>
      <c r="S222" s="38"/>
      <c r="T222" s="38"/>
      <c r="U222" s="38"/>
      <c r="V222" s="38"/>
    </row>
    <row r="223" spans="1:22" s="29" customFormat="1" ht="19.5" customHeight="1">
      <c r="A223" s="130" t="str">
        <f>N223&amp;"_"&amp;COUNTIF($N$6:N223,N223)</f>
        <v>_0</v>
      </c>
      <c r="B223" s="38" t="s">
        <v>96</v>
      </c>
      <c r="C223" s="92"/>
      <c r="D223" s="93"/>
      <c r="E223" s="93"/>
      <c r="F223" s="98"/>
      <c r="G223" s="93"/>
      <c r="H223" s="38"/>
      <c r="I223" s="38"/>
      <c r="J223" s="133"/>
      <c r="K223" s="134"/>
      <c r="L223" s="134"/>
      <c r="M223" s="134"/>
      <c r="N223" s="135"/>
      <c r="O223" s="135" t="str">
        <f>IFERROR(INDEX('고객 리스트'!$A$4:$D$150,MATCH(N223,'고객 리스트'!$A$4:$A$150,0),3)," ")</f>
        <v xml:space="preserve"> </v>
      </c>
      <c r="P223" s="59"/>
      <c r="Q223" s="94"/>
      <c r="R223" s="38"/>
      <c r="S223" s="38"/>
      <c r="T223" s="38"/>
      <c r="U223" s="38"/>
      <c r="V223" s="38"/>
    </row>
    <row r="224" spans="1:22" s="29" customFormat="1" ht="19.5" customHeight="1">
      <c r="A224" s="130" t="str">
        <f>N224&amp;"_"&amp;COUNTIF($N$6:N224,N224)</f>
        <v>_0</v>
      </c>
      <c r="B224" s="38" t="s">
        <v>129</v>
      </c>
      <c r="C224" s="92"/>
      <c r="D224" s="93"/>
      <c r="E224" s="93"/>
      <c r="F224" s="98"/>
      <c r="G224" s="93"/>
      <c r="H224" s="38"/>
      <c r="I224" s="38"/>
      <c r="J224" s="133"/>
      <c r="K224" s="134"/>
      <c r="L224" s="134"/>
      <c r="M224" s="134"/>
      <c r="N224" s="135"/>
      <c r="O224" s="135" t="str">
        <f>IFERROR(INDEX('고객 리스트'!$A$4:$D$150,MATCH(N224,'고객 리스트'!$A$4:$A$150,0),3)," ")</f>
        <v xml:space="preserve"> </v>
      </c>
      <c r="P224" s="59"/>
      <c r="Q224" s="94"/>
      <c r="R224" s="38"/>
      <c r="S224" s="38"/>
      <c r="T224" s="38"/>
      <c r="U224" s="38"/>
      <c r="V224" s="38"/>
    </row>
    <row r="225" spans="1:22" s="29" customFormat="1" ht="19.5" customHeight="1">
      <c r="A225" s="130" t="str">
        <f>N225&amp;"_"&amp;COUNTIF($N$6:N225,N225)</f>
        <v>_0</v>
      </c>
      <c r="B225" s="38" t="s">
        <v>67</v>
      </c>
      <c r="C225" s="92"/>
      <c r="D225" s="93"/>
      <c r="E225" s="93"/>
      <c r="F225" s="98"/>
      <c r="G225" s="93"/>
      <c r="H225" s="38"/>
      <c r="I225" s="38"/>
      <c r="J225" s="133"/>
      <c r="K225" s="134"/>
      <c r="L225" s="134"/>
      <c r="M225" s="134"/>
      <c r="N225" s="135"/>
      <c r="O225" s="135" t="str">
        <f>IFERROR(INDEX('고객 리스트'!$A$4:$D$150,MATCH(N225,'고객 리스트'!$A$4:$A$150,0),3)," ")</f>
        <v xml:space="preserve"> </v>
      </c>
      <c r="P225" s="59"/>
      <c r="Q225" s="94"/>
      <c r="R225" s="38"/>
      <c r="S225" s="38"/>
      <c r="T225" s="38"/>
      <c r="U225" s="38"/>
      <c r="V225" s="38"/>
    </row>
    <row r="226" spans="1:22" s="29" customFormat="1" ht="19.5" customHeight="1">
      <c r="A226" s="130" t="str">
        <f>N226&amp;"_"&amp;COUNTIF($N$6:N226,N226)</f>
        <v>_0</v>
      </c>
      <c r="B226" s="38" t="s">
        <v>132</v>
      </c>
      <c r="C226" s="92"/>
      <c r="D226" s="93"/>
      <c r="E226" s="93"/>
      <c r="F226" s="98"/>
      <c r="G226" s="93"/>
      <c r="H226" s="38"/>
      <c r="I226" s="38"/>
      <c r="J226" s="133"/>
      <c r="K226" s="134"/>
      <c r="L226" s="134"/>
      <c r="M226" s="134"/>
      <c r="N226" s="135"/>
      <c r="O226" s="135" t="str">
        <f>IFERROR(INDEX('고객 리스트'!$A$4:$D$150,MATCH(N226,'고객 리스트'!$A$4:$A$150,0),3)," ")</f>
        <v xml:space="preserve"> </v>
      </c>
      <c r="P226" s="59"/>
      <c r="Q226" s="94"/>
      <c r="R226" s="38"/>
      <c r="S226" s="38"/>
      <c r="T226" s="38"/>
      <c r="U226" s="38"/>
      <c r="V226" s="38"/>
    </row>
    <row r="227" spans="1:22" s="29" customFormat="1" ht="19.5" customHeight="1">
      <c r="A227" s="130" t="str">
        <f>N227&amp;"_"&amp;COUNTIF($N$6:N227,N227)</f>
        <v>_0</v>
      </c>
      <c r="B227" s="38" t="s">
        <v>133</v>
      </c>
      <c r="C227" s="92"/>
      <c r="D227" s="93"/>
      <c r="E227" s="93"/>
      <c r="F227" s="98"/>
      <c r="G227" s="93"/>
      <c r="H227" s="38"/>
      <c r="I227" s="38"/>
      <c r="J227" s="133"/>
      <c r="K227" s="134"/>
      <c r="L227" s="134"/>
      <c r="M227" s="134"/>
      <c r="N227" s="135"/>
      <c r="O227" s="135" t="str">
        <f>IFERROR(INDEX('고객 리스트'!$A$4:$D$150,MATCH(N227,'고객 리스트'!$A$4:$A$150,0),3)," ")</f>
        <v xml:space="preserve"> </v>
      </c>
      <c r="P227" s="59"/>
      <c r="Q227" s="94"/>
      <c r="R227" s="38"/>
      <c r="S227" s="38"/>
      <c r="T227" s="38"/>
      <c r="U227" s="38"/>
      <c r="V227" s="38"/>
    </row>
    <row r="228" spans="1:22" s="29" customFormat="1" ht="19.5" customHeight="1">
      <c r="A228" s="130" t="str">
        <f>N228&amp;"_"&amp;COUNTIF($N$6:N228,N228)</f>
        <v>_0</v>
      </c>
      <c r="B228" s="38" t="s">
        <v>32</v>
      </c>
      <c r="C228" s="92"/>
      <c r="D228" s="93"/>
      <c r="E228" s="93"/>
      <c r="F228" s="98"/>
      <c r="G228" s="93"/>
      <c r="H228" s="38"/>
      <c r="I228" s="38"/>
      <c r="J228" s="133"/>
      <c r="K228" s="134"/>
      <c r="L228" s="134"/>
      <c r="M228" s="134"/>
      <c r="N228" s="135"/>
      <c r="O228" s="135" t="str">
        <f>IFERROR(INDEX('고객 리스트'!$A$4:$D$150,MATCH(N228,'고객 리스트'!$A$4:$A$150,0),3)," ")</f>
        <v xml:space="preserve"> </v>
      </c>
      <c r="P228" s="59"/>
      <c r="Q228" s="94"/>
      <c r="R228" s="38"/>
      <c r="S228" s="38"/>
      <c r="T228" s="38"/>
      <c r="U228" s="38"/>
      <c r="V228" s="38"/>
    </row>
    <row r="229" spans="1:22" s="29" customFormat="1" ht="19.5" customHeight="1">
      <c r="A229" s="130" t="str">
        <f>N229&amp;"_"&amp;COUNTIF($N$6:N229,N229)</f>
        <v>_0</v>
      </c>
      <c r="B229" s="38" t="s">
        <v>130</v>
      </c>
      <c r="C229" s="92"/>
      <c r="D229" s="93"/>
      <c r="E229" s="93"/>
      <c r="F229" s="98"/>
      <c r="G229" s="93"/>
      <c r="H229" s="38"/>
      <c r="I229" s="38"/>
      <c r="J229" s="133"/>
      <c r="K229" s="134"/>
      <c r="L229" s="134"/>
      <c r="M229" s="134"/>
      <c r="N229" s="135"/>
      <c r="O229" s="135" t="str">
        <f>IFERROR(INDEX('고객 리스트'!$A$4:$D$150,MATCH(N229,'고객 리스트'!$A$4:$A$150,0),3)," ")</f>
        <v xml:space="preserve"> </v>
      </c>
      <c r="P229" s="59"/>
      <c r="Q229" s="94"/>
      <c r="R229" s="38"/>
      <c r="S229" s="38"/>
      <c r="T229" s="38"/>
      <c r="U229" s="38"/>
      <c r="V229" s="38"/>
    </row>
    <row r="230" spans="1:22" s="29" customFormat="1" ht="19.5" customHeight="1">
      <c r="A230" s="130" t="str">
        <f>N230&amp;"_"&amp;COUNTIF($N$6:N230,N230)</f>
        <v>_0</v>
      </c>
      <c r="B230" s="38" t="s">
        <v>61</v>
      </c>
      <c r="C230" s="92"/>
      <c r="D230" s="93"/>
      <c r="E230" s="93"/>
      <c r="F230" s="98"/>
      <c r="G230" s="93"/>
      <c r="H230" s="38"/>
      <c r="I230" s="38"/>
      <c r="J230" s="133"/>
      <c r="K230" s="134"/>
      <c r="L230" s="134"/>
      <c r="M230" s="134"/>
      <c r="N230" s="135"/>
      <c r="O230" s="135" t="str">
        <f>IFERROR(INDEX('고객 리스트'!$A$4:$D$150,MATCH(N230,'고객 리스트'!$A$4:$A$150,0),3)," ")</f>
        <v xml:space="preserve"> </v>
      </c>
      <c r="P230" s="59"/>
      <c r="Q230" s="94"/>
      <c r="R230" s="38"/>
      <c r="S230" s="38"/>
      <c r="T230" s="38"/>
      <c r="U230" s="38"/>
      <c r="V230" s="38"/>
    </row>
    <row r="231" spans="1:22" s="29" customFormat="1" ht="19.5" customHeight="1">
      <c r="A231" s="130" t="str">
        <f>N231&amp;"_"&amp;COUNTIF($N$6:N231,N231)</f>
        <v>_0</v>
      </c>
      <c r="B231" s="38" t="s">
        <v>536</v>
      </c>
      <c r="C231" s="92"/>
      <c r="D231" s="93"/>
      <c r="E231" s="93"/>
      <c r="F231" s="98"/>
      <c r="G231" s="93"/>
      <c r="H231" s="38"/>
      <c r="I231" s="38"/>
      <c r="J231" s="133"/>
      <c r="K231" s="134"/>
      <c r="L231" s="134"/>
      <c r="M231" s="134"/>
      <c r="N231" s="135"/>
      <c r="O231" s="135" t="str">
        <f>IFERROR(INDEX('고객 리스트'!$A$4:$D$150,MATCH(N231,'고객 리스트'!$A$4:$A$150,0),3)," ")</f>
        <v xml:space="preserve"> </v>
      </c>
      <c r="P231" s="59"/>
      <c r="Q231" s="94"/>
      <c r="R231" s="38"/>
      <c r="S231" s="38"/>
      <c r="T231" s="38"/>
      <c r="U231" s="38"/>
      <c r="V231" s="38"/>
    </row>
    <row r="232" spans="1:22" s="29" customFormat="1" ht="19.5" customHeight="1">
      <c r="A232" s="130" t="str">
        <f>N232&amp;"_"&amp;COUNTIF($N$6:N232,N232)</f>
        <v>_0</v>
      </c>
      <c r="B232" s="38" t="s">
        <v>178</v>
      </c>
      <c r="C232" s="92"/>
      <c r="D232" s="93"/>
      <c r="E232" s="93"/>
      <c r="F232" s="98"/>
      <c r="G232" s="93"/>
      <c r="H232" s="38"/>
      <c r="I232" s="38"/>
      <c r="J232" s="133"/>
      <c r="K232" s="134"/>
      <c r="L232" s="134"/>
      <c r="M232" s="134"/>
      <c r="N232" s="135"/>
      <c r="O232" s="135" t="str">
        <f>IFERROR(INDEX('고객 리스트'!$A$4:$D$150,MATCH(N232,'고객 리스트'!$A$4:$A$150,0),3)," ")</f>
        <v xml:space="preserve"> </v>
      </c>
      <c r="P232" s="59"/>
      <c r="Q232" s="94"/>
      <c r="R232" s="38"/>
      <c r="S232" s="38"/>
      <c r="T232" s="38"/>
      <c r="U232" s="38"/>
      <c r="V232" s="38"/>
    </row>
    <row r="233" spans="1:22" s="29" customFormat="1" ht="19.5" customHeight="1">
      <c r="A233" s="130" t="str">
        <f>N233&amp;"_"&amp;COUNTIF($N$6:N233,N233)</f>
        <v>_0</v>
      </c>
      <c r="B233" s="38" t="s">
        <v>387</v>
      </c>
      <c r="C233" s="92"/>
      <c r="D233" s="93"/>
      <c r="E233" s="93"/>
      <c r="F233" s="98"/>
      <c r="G233" s="93"/>
      <c r="H233" s="38"/>
      <c r="I233" s="38"/>
      <c r="J233" s="133"/>
      <c r="K233" s="134"/>
      <c r="L233" s="134"/>
      <c r="M233" s="134"/>
      <c r="N233" s="135"/>
      <c r="O233" s="135" t="str">
        <f>IFERROR(INDEX('고객 리스트'!$A$4:$D$150,MATCH(N233,'고객 리스트'!$A$4:$A$150,0),3)," ")</f>
        <v xml:space="preserve"> </v>
      </c>
      <c r="P233" s="59"/>
      <c r="Q233" s="94"/>
      <c r="R233" s="38"/>
      <c r="S233" s="38"/>
      <c r="T233" s="38"/>
      <c r="U233" s="38"/>
      <c r="V233" s="38"/>
    </row>
    <row r="234" spans="1:22" s="29" customFormat="1" ht="19.5" customHeight="1">
      <c r="A234" s="130" t="str">
        <f>N234&amp;"_"&amp;COUNTIF($N$6:N234,N234)</f>
        <v>_0</v>
      </c>
      <c r="B234" s="38" t="s">
        <v>134</v>
      </c>
      <c r="C234" s="92"/>
      <c r="D234" s="93"/>
      <c r="E234" s="93"/>
      <c r="F234" s="98"/>
      <c r="G234" s="93"/>
      <c r="H234" s="38"/>
      <c r="I234" s="38"/>
      <c r="J234" s="133"/>
      <c r="K234" s="134"/>
      <c r="L234" s="134"/>
      <c r="M234" s="134"/>
      <c r="N234" s="135"/>
      <c r="O234" s="135" t="str">
        <f>IFERROR(INDEX('고객 리스트'!$A$4:$D$150,MATCH(N234,'고객 리스트'!$A$4:$A$150,0),3)," ")</f>
        <v xml:space="preserve"> </v>
      </c>
      <c r="P234" s="59"/>
      <c r="Q234" s="94"/>
      <c r="R234" s="38"/>
      <c r="S234" s="38"/>
      <c r="T234" s="38"/>
      <c r="U234" s="38"/>
      <c r="V234" s="38"/>
    </row>
    <row r="235" spans="1:22" s="29" customFormat="1" ht="19.5" customHeight="1">
      <c r="A235" s="130" t="str">
        <f>N235&amp;"_"&amp;COUNTIF($N$6:N235,N235)</f>
        <v>_0</v>
      </c>
      <c r="B235" s="38" t="s">
        <v>135</v>
      </c>
      <c r="C235" s="92"/>
      <c r="D235" s="93"/>
      <c r="E235" s="93"/>
      <c r="F235" s="98"/>
      <c r="G235" s="93"/>
      <c r="H235" s="38"/>
      <c r="I235" s="38"/>
      <c r="J235" s="133"/>
      <c r="K235" s="134"/>
      <c r="L235" s="134"/>
      <c r="M235" s="134"/>
      <c r="N235" s="135"/>
      <c r="O235" s="135" t="str">
        <f>IFERROR(INDEX('고객 리스트'!$A$4:$D$150,MATCH(N235,'고객 리스트'!$A$4:$A$150,0),3)," ")</f>
        <v xml:space="preserve"> </v>
      </c>
      <c r="P235" s="59"/>
      <c r="Q235" s="94"/>
      <c r="R235" s="38"/>
      <c r="S235" s="38"/>
      <c r="T235" s="38"/>
      <c r="U235" s="38"/>
      <c r="V235" s="38"/>
    </row>
    <row r="236" spans="1:22" s="29" customFormat="1" ht="19.5" customHeight="1">
      <c r="A236" s="130" t="str">
        <f>N236&amp;"_"&amp;COUNTIF($N$6:N236,N236)</f>
        <v>_0</v>
      </c>
      <c r="B236" s="38" t="s">
        <v>136</v>
      </c>
      <c r="C236" s="92"/>
      <c r="D236" s="93"/>
      <c r="E236" s="93"/>
      <c r="F236" s="98"/>
      <c r="G236" s="93"/>
      <c r="H236" s="38"/>
      <c r="I236" s="38"/>
      <c r="J236" s="133"/>
      <c r="K236" s="134"/>
      <c r="L236" s="134"/>
      <c r="M236" s="134"/>
      <c r="N236" s="135"/>
      <c r="O236" s="135" t="str">
        <f>IFERROR(INDEX('고객 리스트'!$A$4:$D$150,MATCH(N236,'고객 리스트'!$A$4:$A$150,0),3)," ")</f>
        <v xml:space="preserve"> </v>
      </c>
      <c r="P236" s="59"/>
      <c r="Q236" s="94"/>
      <c r="R236" s="38"/>
      <c r="S236" s="38"/>
      <c r="T236" s="38"/>
      <c r="U236" s="38"/>
      <c r="V236" s="38"/>
    </row>
    <row r="237" spans="1:22" s="29" customFormat="1" ht="19.5" customHeight="1">
      <c r="A237" s="130" t="str">
        <f>N237&amp;"_"&amp;COUNTIF($N$6:N237,N237)</f>
        <v>_0</v>
      </c>
      <c r="B237" s="38" t="s">
        <v>179</v>
      </c>
      <c r="C237" s="92"/>
      <c r="D237" s="93"/>
      <c r="E237" s="93"/>
      <c r="F237" s="98"/>
      <c r="G237" s="93"/>
      <c r="H237" s="38"/>
      <c r="I237" s="38"/>
      <c r="J237" s="133"/>
      <c r="K237" s="134"/>
      <c r="L237" s="134"/>
      <c r="M237" s="134"/>
      <c r="N237" s="135"/>
      <c r="O237" s="135" t="str">
        <f>IFERROR(INDEX('고객 리스트'!$A$4:$D$150,MATCH(N237,'고객 리스트'!$A$4:$A$150,0),3)," ")</f>
        <v xml:space="preserve"> </v>
      </c>
      <c r="P237" s="59"/>
      <c r="Q237" s="94"/>
      <c r="R237" s="38"/>
      <c r="S237" s="38"/>
      <c r="T237" s="38"/>
      <c r="U237" s="38"/>
      <c r="V237" s="38"/>
    </row>
    <row r="238" spans="1:22" s="29" customFormat="1" ht="19.5" customHeight="1">
      <c r="A238" s="130" t="str">
        <f>N238&amp;"_"&amp;COUNTIF($N$6:N238,N238)</f>
        <v>_0</v>
      </c>
      <c r="B238" s="38" t="s">
        <v>166</v>
      </c>
      <c r="C238" s="93"/>
      <c r="D238" s="93"/>
      <c r="E238" s="93"/>
      <c r="F238" s="98"/>
      <c r="G238" s="93"/>
      <c r="H238" s="38"/>
      <c r="I238" s="38"/>
      <c r="J238" s="133"/>
      <c r="K238" s="134"/>
      <c r="L238" s="134"/>
      <c r="M238" s="134"/>
      <c r="N238" s="135"/>
      <c r="O238" s="135" t="str">
        <f>IFERROR(INDEX('고객 리스트'!$A$4:$D$150,MATCH(N238,'고객 리스트'!$A$4:$A$150,0),3)," ")</f>
        <v xml:space="preserve"> </v>
      </c>
      <c r="P238" s="59"/>
      <c r="Q238" s="94"/>
      <c r="R238" s="38"/>
      <c r="S238" s="38"/>
      <c r="T238" s="38"/>
      <c r="U238" s="38"/>
      <c r="V238" s="38"/>
    </row>
    <row r="239" spans="1:22" s="29" customFormat="1" ht="19.5" customHeight="1">
      <c r="A239" s="130" t="str">
        <f>N239&amp;"_"&amp;COUNTIF($N$6:N239,N239)</f>
        <v>_0</v>
      </c>
      <c r="B239" s="38" t="s">
        <v>275</v>
      </c>
      <c r="C239" s="93"/>
      <c r="D239" s="93"/>
      <c r="E239" s="93"/>
      <c r="F239" s="98"/>
      <c r="G239" s="93"/>
      <c r="H239" s="38"/>
      <c r="I239" s="38"/>
      <c r="J239" s="133"/>
      <c r="K239" s="134"/>
      <c r="L239" s="134"/>
      <c r="M239" s="134"/>
      <c r="N239" s="135"/>
      <c r="O239" s="135" t="str">
        <f>IFERROR(INDEX('고객 리스트'!$A$4:$D$150,MATCH(N239,'고객 리스트'!$A$4:$A$150,0),3)," ")</f>
        <v xml:space="preserve"> </v>
      </c>
      <c r="P239" s="59"/>
      <c r="Q239" s="94"/>
      <c r="R239" s="38"/>
      <c r="S239" s="38"/>
      <c r="T239" s="38"/>
      <c r="U239" s="38"/>
      <c r="V239" s="38"/>
    </row>
    <row r="240" spans="1:22" s="29" customFormat="1" ht="19.5" customHeight="1">
      <c r="A240" s="130" t="str">
        <f>N240&amp;"_"&amp;COUNTIF($N$6:N240,N240)</f>
        <v>_0</v>
      </c>
      <c r="B240" s="38" t="s">
        <v>138</v>
      </c>
      <c r="C240" s="93"/>
      <c r="D240" s="93"/>
      <c r="E240" s="93"/>
      <c r="F240" s="98"/>
      <c r="G240" s="93"/>
      <c r="H240" s="38"/>
      <c r="I240" s="38"/>
      <c r="J240" s="133"/>
      <c r="K240" s="134"/>
      <c r="L240" s="134"/>
      <c r="M240" s="134"/>
      <c r="N240" s="135"/>
      <c r="O240" s="135" t="str">
        <f>IFERROR(INDEX('고객 리스트'!$A$4:$D$150,MATCH(N240,'고객 리스트'!$A$4:$A$150,0),3)," ")</f>
        <v xml:space="preserve"> </v>
      </c>
      <c r="P240" s="59"/>
      <c r="Q240" s="94"/>
      <c r="R240" s="38"/>
      <c r="S240" s="38"/>
      <c r="T240" s="38"/>
      <c r="U240" s="38"/>
      <c r="V240" s="38"/>
    </row>
    <row r="241" spans="1:22" s="29" customFormat="1" ht="19.5" customHeight="1">
      <c r="A241" s="130" t="str">
        <f>N241&amp;"_"&amp;COUNTIF($N$6:N241,N241)</f>
        <v>_0</v>
      </c>
      <c r="B241" s="38" t="s">
        <v>164</v>
      </c>
      <c r="C241" s="92"/>
      <c r="D241" s="93"/>
      <c r="E241" s="93"/>
      <c r="F241" s="98"/>
      <c r="G241" s="93"/>
      <c r="H241" s="38"/>
      <c r="I241" s="38"/>
      <c r="J241" s="133"/>
      <c r="K241" s="134"/>
      <c r="L241" s="134"/>
      <c r="M241" s="134"/>
      <c r="N241" s="135"/>
      <c r="O241" s="135" t="str">
        <f>IFERROR(INDEX('고객 리스트'!$A$4:$D$150,MATCH(N241,'고객 리스트'!$A$4:$A$150,0),3)," ")</f>
        <v xml:space="preserve"> </v>
      </c>
      <c r="P241" s="59"/>
      <c r="Q241" s="94"/>
      <c r="R241" s="38"/>
      <c r="S241" s="38"/>
      <c r="T241" s="38"/>
      <c r="U241" s="38"/>
      <c r="V241" s="38"/>
    </row>
    <row r="242" spans="1:22" s="29" customFormat="1" ht="19.5" customHeight="1">
      <c r="A242" s="130" t="str">
        <f>N242&amp;"_"&amp;COUNTIF($N$6:N242,N242)</f>
        <v>_0</v>
      </c>
      <c r="B242" s="38" t="s">
        <v>139</v>
      </c>
      <c r="C242" s="92"/>
      <c r="D242" s="93"/>
      <c r="E242" s="93"/>
      <c r="F242" s="98"/>
      <c r="G242" s="93"/>
      <c r="H242" s="38"/>
      <c r="I242" s="38"/>
      <c r="J242" s="133"/>
      <c r="K242" s="134"/>
      <c r="L242" s="134"/>
      <c r="M242" s="134"/>
      <c r="N242" s="135"/>
      <c r="O242" s="135" t="str">
        <f>IFERROR(INDEX('고객 리스트'!$A$4:$D$150,MATCH(N242,'고객 리스트'!$A$4:$A$150,0),3)," ")</f>
        <v xml:space="preserve"> </v>
      </c>
      <c r="P242" s="59"/>
      <c r="Q242" s="94"/>
      <c r="R242" s="38"/>
      <c r="S242" s="38"/>
      <c r="T242" s="38"/>
      <c r="U242" s="38"/>
      <c r="V242" s="38"/>
    </row>
    <row r="243" spans="1:22" s="29" customFormat="1" ht="19.5" customHeight="1">
      <c r="A243" s="130" t="str">
        <f>N243&amp;"_"&amp;COUNTIF($N$6:N243,N243)</f>
        <v>_0</v>
      </c>
      <c r="B243" s="38" t="s">
        <v>273</v>
      </c>
      <c r="C243" s="92"/>
      <c r="D243" s="93"/>
      <c r="E243" s="93"/>
      <c r="F243" s="98"/>
      <c r="G243" s="93"/>
      <c r="H243" s="38"/>
      <c r="I243" s="38"/>
      <c r="J243" s="133"/>
      <c r="K243" s="134"/>
      <c r="L243" s="134"/>
      <c r="M243" s="134"/>
      <c r="N243" s="135"/>
      <c r="O243" s="135" t="str">
        <f>IFERROR(INDEX('고객 리스트'!$A$4:$D$150,MATCH(N243,'고객 리스트'!$A$4:$A$150,0),3)," ")</f>
        <v xml:space="preserve"> </v>
      </c>
      <c r="P243" s="59"/>
      <c r="Q243" s="94"/>
      <c r="R243" s="38"/>
      <c r="S243" s="38"/>
      <c r="T243" s="38"/>
      <c r="U243" s="38"/>
      <c r="V243" s="38"/>
    </row>
    <row r="244" spans="1:22" s="29" customFormat="1" ht="19.5" customHeight="1">
      <c r="A244" s="130" t="str">
        <f>N244&amp;"_"&amp;COUNTIF($N$6:N244,N244)</f>
        <v>_0</v>
      </c>
      <c r="B244" s="38" t="s">
        <v>203</v>
      </c>
      <c r="C244" s="92"/>
      <c r="D244" s="93"/>
      <c r="E244" s="93"/>
      <c r="F244" s="98"/>
      <c r="G244" s="93"/>
      <c r="H244" s="38"/>
      <c r="I244" s="38"/>
      <c r="J244" s="133"/>
      <c r="K244" s="134"/>
      <c r="L244" s="134"/>
      <c r="M244" s="134"/>
      <c r="N244" s="135"/>
      <c r="O244" s="135" t="str">
        <f>IFERROR(INDEX('고객 리스트'!$A$4:$D$150,MATCH(N244,'고객 리스트'!$A$4:$A$150,0),3)," ")</f>
        <v xml:space="preserve"> </v>
      </c>
      <c r="P244" s="59"/>
      <c r="Q244" s="94"/>
      <c r="R244" s="38"/>
      <c r="S244" s="38"/>
      <c r="T244" s="38"/>
      <c r="U244" s="38"/>
      <c r="V244" s="38"/>
    </row>
    <row r="245" spans="1:22" s="29" customFormat="1" ht="19.5" customHeight="1">
      <c r="A245" s="130" t="str">
        <f>N245&amp;"_"&amp;COUNTIF($N$6:N245,N245)</f>
        <v>_0</v>
      </c>
      <c r="B245" s="38" t="s">
        <v>42</v>
      </c>
      <c r="C245" s="92"/>
      <c r="D245" s="93"/>
      <c r="E245" s="93"/>
      <c r="F245" s="98"/>
      <c r="G245" s="93"/>
      <c r="H245" s="38"/>
      <c r="I245" s="38"/>
      <c r="J245" s="133"/>
      <c r="K245" s="134"/>
      <c r="L245" s="134"/>
      <c r="M245" s="134"/>
      <c r="N245" s="135"/>
      <c r="O245" s="135" t="str">
        <f>IFERROR(INDEX('고객 리스트'!$A$4:$D$150,MATCH(N245,'고객 리스트'!$A$4:$A$150,0),3)," ")</f>
        <v xml:space="preserve"> </v>
      </c>
      <c r="P245" s="59"/>
      <c r="Q245" s="94"/>
      <c r="R245" s="38"/>
      <c r="S245" s="38"/>
      <c r="T245" s="38"/>
      <c r="U245" s="38"/>
      <c r="V245" s="38"/>
    </row>
    <row r="246" spans="1:22" s="29" customFormat="1" ht="19.5" customHeight="1">
      <c r="A246" s="130" t="str">
        <f>N246&amp;"_"&amp;COUNTIF($N$6:N246,N246)</f>
        <v>_0</v>
      </c>
      <c r="B246" s="38" t="s">
        <v>141</v>
      </c>
      <c r="C246" s="93"/>
      <c r="D246" s="93"/>
      <c r="E246" s="93"/>
      <c r="F246" s="98"/>
      <c r="G246" s="93"/>
      <c r="H246" s="38"/>
      <c r="I246" s="38"/>
      <c r="J246" s="133"/>
      <c r="K246" s="134"/>
      <c r="L246" s="134"/>
      <c r="M246" s="134"/>
      <c r="N246" s="135"/>
      <c r="O246" s="135" t="str">
        <f>IFERROR(INDEX('고객 리스트'!$A$4:$D$150,MATCH(N246,'고객 리스트'!$A$4:$A$150,0),3)," ")</f>
        <v xml:space="preserve"> </v>
      </c>
      <c r="P246" s="59"/>
      <c r="Q246" s="94"/>
      <c r="R246" s="38"/>
      <c r="S246" s="38"/>
      <c r="T246" s="38"/>
      <c r="U246" s="38"/>
      <c r="V246" s="38"/>
    </row>
    <row r="247" spans="1:22" s="29" customFormat="1" ht="19.5" customHeight="1">
      <c r="A247" s="130" t="str">
        <f>N247&amp;"_"&amp;COUNTIF($N$6:N247,N247)</f>
        <v>_0</v>
      </c>
      <c r="B247" s="38" t="s">
        <v>33</v>
      </c>
      <c r="C247" s="92"/>
      <c r="D247" s="93"/>
      <c r="E247" s="93"/>
      <c r="F247" s="98"/>
      <c r="G247" s="93"/>
      <c r="H247" s="38"/>
      <c r="I247" s="38"/>
      <c r="J247" s="133"/>
      <c r="K247" s="134"/>
      <c r="L247" s="134"/>
      <c r="M247" s="134"/>
      <c r="N247" s="135"/>
      <c r="O247" s="135" t="str">
        <f>IFERROR(INDEX('고객 리스트'!$A$4:$D$150,MATCH(N247,'고객 리스트'!$A$4:$A$150,0),3)," ")</f>
        <v xml:space="preserve"> </v>
      </c>
      <c r="P247" s="59"/>
      <c r="Q247" s="94"/>
      <c r="R247" s="38"/>
      <c r="S247" s="38"/>
      <c r="T247" s="38"/>
      <c r="U247" s="38"/>
      <c r="V247" s="38"/>
    </row>
    <row r="248" spans="1:22" s="29" customFormat="1" ht="19.5" customHeight="1">
      <c r="A248" s="130" t="str">
        <f>N248&amp;"_"&amp;COUNTIF($N$6:N248,N248)</f>
        <v>_0</v>
      </c>
      <c r="B248" s="38" t="s">
        <v>39</v>
      </c>
      <c r="C248" s="92"/>
      <c r="D248" s="93"/>
      <c r="E248" s="93"/>
      <c r="F248" s="98"/>
      <c r="G248" s="93"/>
      <c r="H248" s="38"/>
      <c r="I248" s="38"/>
      <c r="J248" s="133"/>
      <c r="K248" s="134"/>
      <c r="L248" s="134"/>
      <c r="M248" s="134"/>
      <c r="N248" s="135"/>
      <c r="O248" s="135" t="str">
        <f>IFERROR(INDEX('고객 리스트'!$A$4:$D$150,MATCH(N248,'고객 리스트'!$A$4:$A$150,0),3)," ")</f>
        <v xml:space="preserve"> </v>
      </c>
      <c r="P248" s="59"/>
      <c r="Q248" s="94"/>
      <c r="R248" s="38"/>
      <c r="S248" s="38"/>
      <c r="T248" s="38"/>
      <c r="U248" s="38"/>
      <c r="V248" s="38"/>
    </row>
    <row r="249" spans="1:22" s="29" customFormat="1" ht="19.5" customHeight="1">
      <c r="A249" s="130" t="str">
        <f>N249&amp;"_"&amp;COUNTIF($N$6:N249,N249)</f>
        <v>_0</v>
      </c>
      <c r="B249" s="38" t="s">
        <v>157</v>
      </c>
      <c r="C249" s="92"/>
      <c r="D249" s="93"/>
      <c r="E249" s="93"/>
      <c r="F249" s="98"/>
      <c r="G249" s="93"/>
      <c r="H249" s="38"/>
      <c r="I249" s="38"/>
      <c r="J249" s="133"/>
      <c r="K249" s="134"/>
      <c r="L249" s="134"/>
      <c r="M249" s="134"/>
      <c r="N249" s="135"/>
      <c r="O249" s="135" t="str">
        <f>IFERROR(INDEX('고객 리스트'!$A$4:$D$150,MATCH(N249,'고객 리스트'!$A$4:$A$150,0),3)," ")</f>
        <v xml:space="preserve"> </v>
      </c>
      <c r="P249" s="59"/>
      <c r="Q249" s="94"/>
      <c r="R249" s="38"/>
      <c r="S249" s="38"/>
      <c r="T249" s="38"/>
      <c r="U249" s="38"/>
      <c r="V249" s="38"/>
    </row>
    <row r="250" spans="1:22" s="29" customFormat="1" ht="19.5" customHeight="1">
      <c r="A250" s="130" t="str">
        <f>N250&amp;"_"&amp;COUNTIF($N$6:N250,N250)</f>
        <v>_0</v>
      </c>
      <c r="B250" s="38" t="s">
        <v>158</v>
      </c>
      <c r="C250" s="92"/>
      <c r="D250" s="93"/>
      <c r="E250" s="93"/>
      <c r="F250" s="98"/>
      <c r="G250" s="93"/>
      <c r="H250" s="38"/>
      <c r="I250" s="38"/>
      <c r="J250" s="133"/>
      <c r="K250" s="134"/>
      <c r="L250" s="134"/>
      <c r="M250" s="134"/>
      <c r="N250" s="135"/>
      <c r="O250" s="135" t="str">
        <f>IFERROR(INDEX('고객 리스트'!$A$4:$D$150,MATCH(N250,'고객 리스트'!$A$4:$A$150,0),3)," ")</f>
        <v xml:space="preserve"> </v>
      </c>
      <c r="P250" s="59"/>
      <c r="Q250" s="94"/>
      <c r="R250" s="38"/>
      <c r="S250" s="38"/>
      <c r="T250" s="38"/>
      <c r="U250" s="38"/>
      <c r="V250" s="38"/>
    </row>
    <row r="251" spans="1:22" s="29" customFormat="1" ht="19.5" customHeight="1">
      <c r="A251" s="130" t="str">
        <f>N251&amp;"_"&amp;COUNTIF($N$6:N251,N251)</f>
        <v>_0</v>
      </c>
      <c r="B251" s="38" t="s">
        <v>388</v>
      </c>
      <c r="C251" s="92"/>
      <c r="D251" s="93"/>
      <c r="E251" s="93"/>
      <c r="F251" s="93"/>
      <c r="G251" s="93"/>
      <c r="H251" s="38"/>
      <c r="I251" s="38"/>
      <c r="J251" s="133"/>
      <c r="K251" s="134"/>
      <c r="L251" s="134"/>
      <c r="M251" s="134"/>
      <c r="N251" s="135"/>
      <c r="O251" s="135" t="str">
        <f>IFERROR(INDEX('고객 리스트'!$A$4:$D$150,MATCH(N251,'고객 리스트'!$A$4:$A$150,0),3)," ")</f>
        <v xml:space="preserve"> </v>
      </c>
      <c r="P251" s="59"/>
      <c r="Q251" s="94"/>
      <c r="R251" s="38"/>
      <c r="S251" s="38"/>
      <c r="T251" s="38"/>
      <c r="U251" s="38"/>
      <c r="V251" s="38"/>
    </row>
    <row r="252" spans="1:22" s="29" customFormat="1" ht="19.5" customHeight="1">
      <c r="A252" s="130" t="str">
        <f>N252&amp;"_"&amp;COUNTIF($N$6:N252,N252)</f>
        <v>_0</v>
      </c>
      <c r="B252" s="38" t="s">
        <v>45</v>
      </c>
      <c r="C252" s="92"/>
      <c r="D252" s="93"/>
      <c r="E252" s="93"/>
      <c r="F252" s="93"/>
      <c r="G252" s="93"/>
      <c r="H252" s="38"/>
      <c r="I252" s="38"/>
      <c r="J252" s="133"/>
      <c r="K252" s="134"/>
      <c r="L252" s="134"/>
      <c r="M252" s="134"/>
      <c r="N252" s="135"/>
      <c r="O252" s="135" t="str">
        <f>IFERROR(INDEX('고객 리스트'!$A$4:$D$150,MATCH(N252,'고객 리스트'!$A$4:$A$150,0),3)," ")</f>
        <v xml:space="preserve"> </v>
      </c>
      <c r="P252" s="59"/>
      <c r="Q252" s="94"/>
      <c r="R252" s="38"/>
      <c r="S252" s="38"/>
      <c r="T252" s="38"/>
      <c r="U252" s="38"/>
      <c r="V252" s="38"/>
    </row>
    <row r="253" spans="1:22" s="29" customFormat="1" ht="19.5" customHeight="1">
      <c r="A253" s="130" t="str">
        <f>N253&amp;"_"&amp;COUNTIF($N$6:N253,N253)</f>
        <v>_0</v>
      </c>
      <c r="B253" s="38" t="s">
        <v>537</v>
      </c>
      <c r="C253" s="92"/>
      <c r="D253" s="93"/>
      <c r="E253" s="93"/>
      <c r="F253" s="93"/>
      <c r="G253" s="93"/>
      <c r="H253" s="38"/>
      <c r="I253" s="38"/>
      <c r="J253" s="133"/>
      <c r="K253" s="134"/>
      <c r="L253" s="134"/>
      <c r="M253" s="134"/>
      <c r="N253" s="135"/>
      <c r="O253" s="135" t="str">
        <f>IFERROR(INDEX('고객 리스트'!$A$4:$D$150,MATCH(N253,'고객 리스트'!$A$4:$A$150,0),3)," ")</f>
        <v xml:space="preserve"> </v>
      </c>
      <c r="P253" s="59"/>
      <c r="Q253" s="94"/>
      <c r="R253" s="38"/>
      <c r="S253" s="38"/>
      <c r="T253" s="38"/>
      <c r="U253" s="38"/>
      <c r="V253" s="38"/>
    </row>
    <row r="254" spans="1:22" s="29" customFormat="1" ht="19.5" customHeight="1">
      <c r="A254" s="130" t="str">
        <f>N254&amp;"_"&amp;COUNTIF($N$6:N254,N254)</f>
        <v>_0</v>
      </c>
      <c r="B254" s="38" t="s">
        <v>142</v>
      </c>
      <c r="C254" s="92"/>
      <c r="D254" s="93"/>
      <c r="E254" s="93"/>
      <c r="F254" s="93"/>
      <c r="G254" s="93"/>
      <c r="H254" s="38"/>
      <c r="I254" s="38"/>
      <c r="J254" s="133"/>
      <c r="K254" s="134"/>
      <c r="L254" s="134"/>
      <c r="M254" s="134"/>
      <c r="N254" s="135"/>
      <c r="O254" s="135" t="str">
        <f>IFERROR(INDEX('고객 리스트'!$A$4:$D$150,MATCH(N254,'고객 리스트'!$A$4:$A$150,0),3)," ")</f>
        <v xml:space="preserve"> </v>
      </c>
      <c r="P254" s="59"/>
      <c r="Q254" s="94"/>
      <c r="R254" s="38"/>
      <c r="S254" s="38"/>
      <c r="T254" s="38"/>
      <c r="U254" s="38"/>
      <c r="V254" s="38"/>
    </row>
    <row r="255" spans="1:22" s="29" customFormat="1" ht="19.5" customHeight="1">
      <c r="A255" s="130" t="str">
        <f>N255&amp;"_"&amp;COUNTIF($N$6:N255,N255)</f>
        <v>_0</v>
      </c>
      <c r="B255" s="38" t="s">
        <v>143</v>
      </c>
      <c r="C255" s="92"/>
      <c r="D255" s="93"/>
      <c r="E255" s="93"/>
      <c r="F255" s="93"/>
      <c r="G255" s="93"/>
      <c r="H255" s="38"/>
      <c r="I255" s="38"/>
      <c r="J255" s="133"/>
      <c r="K255" s="134"/>
      <c r="L255" s="134"/>
      <c r="M255" s="134"/>
      <c r="N255" s="135"/>
      <c r="O255" s="135" t="str">
        <f>IFERROR(INDEX('고객 리스트'!$A$4:$D$150,MATCH(N255,'고객 리스트'!$A$4:$A$150,0),3)," ")</f>
        <v xml:space="preserve"> </v>
      </c>
      <c r="P255" s="59"/>
      <c r="Q255" s="94"/>
      <c r="R255" s="38"/>
      <c r="S255" s="38"/>
      <c r="T255" s="38"/>
      <c r="U255" s="38"/>
      <c r="V255" s="38"/>
    </row>
    <row r="256" spans="1:22" s="29" customFormat="1" ht="19.5" customHeight="1">
      <c r="A256" s="130" t="str">
        <f>N256&amp;"_"&amp;COUNTIF($N$6:N256,N256)</f>
        <v>_0</v>
      </c>
      <c r="B256" s="38" t="s">
        <v>159</v>
      </c>
      <c r="C256" s="92"/>
      <c r="D256" s="93"/>
      <c r="E256" s="93"/>
      <c r="F256" s="93"/>
      <c r="G256" s="93"/>
      <c r="H256" s="38"/>
      <c r="I256" s="38"/>
      <c r="J256" s="133"/>
      <c r="K256" s="134"/>
      <c r="L256" s="134"/>
      <c r="M256" s="134"/>
      <c r="N256" s="135"/>
      <c r="O256" s="135" t="str">
        <f>IFERROR(INDEX('고객 리스트'!$A$4:$D$150,MATCH(N256,'고객 리스트'!$A$4:$A$150,0),3)," ")</f>
        <v xml:space="preserve"> </v>
      </c>
      <c r="P256" s="59"/>
      <c r="Q256" s="94"/>
      <c r="R256" s="38"/>
      <c r="S256" s="38"/>
      <c r="T256" s="38"/>
      <c r="U256" s="38"/>
      <c r="V256" s="38"/>
    </row>
    <row r="257" spans="1:22" s="29" customFormat="1" ht="19.5" customHeight="1">
      <c r="A257" s="130" t="str">
        <f>N257&amp;"_"&amp;COUNTIF($N$6:N257,N257)</f>
        <v>_0</v>
      </c>
      <c r="B257" s="38" t="s">
        <v>389</v>
      </c>
      <c r="C257" s="92"/>
      <c r="D257" s="93"/>
      <c r="E257" s="93"/>
      <c r="F257" s="93"/>
      <c r="G257" s="93"/>
      <c r="H257" s="38"/>
      <c r="I257" s="38"/>
      <c r="J257" s="133"/>
      <c r="K257" s="134"/>
      <c r="L257" s="134"/>
      <c r="M257" s="134"/>
      <c r="N257" s="135"/>
      <c r="O257" s="135" t="str">
        <f>IFERROR(INDEX('고객 리스트'!$A$4:$D$150,MATCH(N257,'고객 리스트'!$A$4:$A$150,0),3)," ")</f>
        <v xml:space="preserve"> </v>
      </c>
      <c r="P257" s="59"/>
      <c r="Q257" s="94"/>
      <c r="R257" s="38"/>
      <c r="S257" s="38"/>
      <c r="T257" s="38"/>
      <c r="U257" s="38"/>
      <c r="V257" s="38"/>
    </row>
    <row r="258" spans="1:22" s="29" customFormat="1" ht="19.5" customHeight="1">
      <c r="A258" s="130" t="str">
        <f>N258&amp;"_"&amp;COUNTIF($N$6:N258,N258)</f>
        <v>_0</v>
      </c>
      <c r="B258" s="38" t="s">
        <v>103</v>
      </c>
      <c r="C258" s="92"/>
      <c r="D258" s="93"/>
      <c r="E258" s="93"/>
      <c r="F258" s="93"/>
      <c r="G258" s="93"/>
      <c r="H258" s="38"/>
      <c r="I258" s="38"/>
      <c r="J258" s="133"/>
      <c r="K258" s="134"/>
      <c r="L258" s="134"/>
      <c r="M258" s="134"/>
      <c r="N258" s="135"/>
      <c r="O258" s="135" t="str">
        <f>IFERROR(INDEX('고객 리스트'!$A$4:$D$150,MATCH(N258,'고객 리스트'!$A$4:$A$150,0),3)," ")</f>
        <v xml:space="preserve"> </v>
      </c>
      <c r="P258" s="59"/>
      <c r="Q258" s="94"/>
      <c r="R258" s="38"/>
      <c r="S258" s="38"/>
      <c r="T258" s="38"/>
      <c r="U258" s="38"/>
      <c r="V258" s="38"/>
    </row>
    <row r="259" spans="1:22" s="29" customFormat="1" ht="19.5" customHeight="1">
      <c r="A259" s="130" t="str">
        <f>N259&amp;"_"&amp;COUNTIF($N$6:N259,N259)</f>
        <v>_0</v>
      </c>
      <c r="B259" s="38" t="s">
        <v>145</v>
      </c>
      <c r="C259" s="92"/>
      <c r="D259" s="93"/>
      <c r="E259" s="93"/>
      <c r="F259" s="93"/>
      <c r="G259" s="93"/>
      <c r="H259" s="38"/>
      <c r="I259" s="38"/>
      <c r="J259" s="133"/>
      <c r="K259" s="134"/>
      <c r="L259" s="134"/>
      <c r="M259" s="134"/>
      <c r="N259" s="135"/>
      <c r="O259" s="135" t="str">
        <f>IFERROR(INDEX('고객 리스트'!$A$4:$D$150,MATCH(N259,'고객 리스트'!$A$4:$A$150,0),3)," ")</f>
        <v xml:space="preserve"> </v>
      </c>
      <c r="P259" s="59"/>
      <c r="Q259" s="94"/>
      <c r="R259" s="38"/>
      <c r="S259" s="38"/>
      <c r="T259" s="38"/>
      <c r="U259" s="38"/>
      <c r="V259" s="38"/>
    </row>
    <row r="260" spans="1:22" s="29" customFormat="1" ht="19.5" customHeight="1">
      <c r="A260" s="130" t="str">
        <f>N260&amp;"_"&amp;COUNTIF($N$6:N260,N260)</f>
        <v>_0</v>
      </c>
      <c r="B260" s="38" t="s">
        <v>538</v>
      </c>
      <c r="C260" s="93"/>
      <c r="D260" s="93"/>
      <c r="E260" s="93"/>
      <c r="F260" s="93"/>
      <c r="G260" s="93"/>
      <c r="H260" s="38"/>
      <c r="I260" s="38"/>
      <c r="J260" s="133"/>
      <c r="K260" s="134"/>
      <c r="L260" s="134"/>
      <c r="M260" s="134"/>
      <c r="N260" s="135"/>
      <c r="O260" s="135" t="str">
        <f>IFERROR(INDEX('고객 리스트'!$A$4:$D$150,MATCH(N260,'고객 리스트'!$A$4:$A$150,0),3)," ")</f>
        <v xml:space="preserve"> </v>
      </c>
      <c r="P260" s="59"/>
      <c r="Q260" s="94"/>
      <c r="R260" s="38"/>
      <c r="S260" s="38"/>
      <c r="T260" s="38"/>
      <c r="U260" s="38"/>
      <c r="V260" s="38"/>
    </row>
    <row r="261" spans="1:22" s="29" customFormat="1" ht="19.5" customHeight="1">
      <c r="A261" s="130" t="str">
        <f>N261&amp;"_"&amp;COUNTIF($N$6:N261,N261)</f>
        <v>_0</v>
      </c>
      <c r="B261" s="38" t="s">
        <v>176</v>
      </c>
      <c r="C261" s="92"/>
      <c r="D261" s="93"/>
      <c r="E261" s="93"/>
      <c r="F261" s="93"/>
      <c r="G261" s="93"/>
      <c r="H261" s="38"/>
      <c r="I261" s="38"/>
      <c r="J261" s="133"/>
      <c r="K261" s="134"/>
      <c r="L261" s="134"/>
      <c r="M261" s="134"/>
      <c r="N261" s="135"/>
      <c r="O261" s="135" t="str">
        <f>IFERROR(INDEX('고객 리스트'!$A$4:$D$150,MATCH(N261,'고객 리스트'!$A$4:$A$150,0),3)," ")</f>
        <v xml:space="preserve"> </v>
      </c>
      <c r="P261" s="59"/>
      <c r="Q261" s="94"/>
      <c r="R261" s="38"/>
      <c r="S261" s="38"/>
      <c r="T261" s="38"/>
      <c r="U261" s="38"/>
      <c r="V261" s="38"/>
    </row>
    <row r="262" spans="1:22" s="29" customFormat="1" ht="19.5" customHeight="1">
      <c r="A262" s="130" t="str">
        <f>N262&amp;"_"&amp;COUNTIF($N$6:N262,N262)</f>
        <v>_0</v>
      </c>
      <c r="B262" s="38" t="s">
        <v>131</v>
      </c>
      <c r="C262" s="92"/>
      <c r="D262" s="93"/>
      <c r="E262" s="93"/>
      <c r="F262" s="93"/>
      <c r="G262" s="93"/>
      <c r="H262" s="38"/>
      <c r="I262" s="38"/>
      <c r="J262" s="133"/>
      <c r="K262" s="134"/>
      <c r="L262" s="134"/>
      <c r="M262" s="134"/>
      <c r="N262" s="135"/>
      <c r="O262" s="135" t="str">
        <f>IFERROR(INDEX('고객 리스트'!$A$4:$D$150,MATCH(N262,'고객 리스트'!$A$4:$A$150,0),3)," ")</f>
        <v xml:space="preserve"> </v>
      </c>
      <c r="P262" s="59"/>
      <c r="Q262" s="94"/>
      <c r="R262" s="38"/>
      <c r="S262" s="38"/>
      <c r="T262" s="38"/>
      <c r="U262" s="38"/>
      <c r="V262" s="38"/>
    </row>
    <row r="263" spans="1:22" s="29" customFormat="1" ht="19.5" customHeight="1">
      <c r="A263" s="130" t="str">
        <f>N263&amp;"_"&amp;COUNTIF($N$6:N263,N263)</f>
        <v>_0</v>
      </c>
      <c r="B263" s="38" t="s">
        <v>68</v>
      </c>
      <c r="C263" s="38"/>
      <c r="D263" s="93"/>
      <c r="E263" s="93"/>
      <c r="F263" s="93"/>
      <c r="G263" s="93"/>
      <c r="H263" s="38"/>
      <c r="I263" s="38"/>
      <c r="J263" s="133"/>
      <c r="K263" s="134"/>
      <c r="L263" s="134"/>
      <c r="M263" s="134"/>
      <c r="N263" s="135"/>
      <c r="O263" s="135" t="str">
        <f>IFERROR(INDEX('고객 리스트'!$A$4:$D$150,MATCH(N263,'고객 리스트'!$A$4:$A$150,0),3)," ")</f>
        <v xml:space="preserve"> </v>
      </c>
      <c r="P263" s="59"/>
      <c r="Q263" s="94"/>
      <c r="R263" s="38"/>
      <c r="S263" s="38"/>
      <c r="T263" s="38"/>
      <c r="U263" s="38"/>
      <c r="V263" s="38"/>
    </row>
    <row r="264" spans="1:22" s="29" customFormat="1" ht="19.5" customHeight="1">
      <c r="A264" s="130" t="str">
        <f>N264&amp;"_"&amp;COUNTIF($N$6:N264,N264)</f>
        <v>_0</v>
      </c>
      <c r="B264" s="38" t="s">
        <v>40</v>
      </c>
      <c r="C264" s="92"/>
      <c r="D264" s="93"/>
      <c r="E264" s="93"/>
      <c r="F264" s="93"/>
      <c r="G264" s="93"/>
      <c r="H264" s="38"/>
      <c r="I264" s="38"/>
      <c r="J264" s="133"/>
      <c r="K264" s="134"/>
      <c r="L264" s="134"/>
      <c r="M264" s="134"/>
      <c r="N264" s="135"/>
      <c r="O264" s="135" t="str">
        <f>IFERROR(INDEX('고객 리스트'!$A$4:$D$150,MATCH(N264,'고객 리스트'!$A$4:$A$150,0),3)," ")</f>
        <v xml:space="preserve"> </v>
      </c>
      <c r="P264" s="59"/>
      <c r="Q264" s="94"/>
      <c r="R264" s="38"/>
      <c r="S264" s="38"/>
      <c r="T264" s="38"/>
      <c r="U264" s="38"/>
      <c r="V264" s="38"/>
    </row>
    <row r="265" spans="1:22" s="29" customFormat="1" ht="19.5" customHeight="1">
      <c r="A265" s="130" t="str">
        <f>N265&amp;"_"&amp;COUNTIF($N$6:N265,N265)</f>
        <v>_0</v>
      </c>
      <c r="B265" s="38" t="s">
        <v>390</v>
      </c>
      <c r="C265" s="92"/>
      <c r="D265" s="93"/>
      <c r="E265" s="93"/>
      <c r="F265" s="93"/>
      <c r="G265" s="93"/>
      <c r="H265" s="38"/>
      <c r="I265" s="38"/>
      <c r="J265" s="133"/>
      <c r="K265" s="134"/>
      <c r="L265" s="134"/>
      <c r="M265" s="134"/>
      <c r="N265" s="135"/>
      <c r="O265" s="135" t="str">
        <f>IFERROR(INDEX('고객 리스트'!$A$4:$D$150,MATCH(N265,'고객 리스트'!$A$4:$A$150,0),3)," ")</f>
        <v xml:space="preserve"> </v>
      </c>
      <c r="P265" s="59"/>
      <c r="Q265" s="94"/>
      <c r="R265" s="38"/>
      <c r="S265" s="38"/>
      <c r="T265" s="38"/>
      <c r="U265" s="38"/>
      <c r="V265" s="38"/>
    </row>
    <row r="266" spans="1:22" s="29" customFormat="1" ht="19.5" customHeight="1">
      <c r="A266" s="130" t="str">
        <f>N266&amp;"_"&amp;COUNTIF($N$6:N266,N266)</f>
        <v>_0</v>
      </c>
      <c r="B266" s="38" t="s">
        <v>539</v>
      </c>
      <c r="C266" s="92"/>
      <c r="D266" s="93"/>
      <c r="E266" s="93"/>
      <c r="F266" s="93"/>
      <c r="G266" s="93"/>
      <c r="H266" s="38"/>
      <c r="I266" s="38"/>
      <c r="J266" s="133"/>
      <c r="K266" s="134"/>
      <c r="L266" s="134"/>
      <c r="M266" s="134"/>
      <c r="N266" s="135"/>
      <c r="O266" s="135" t="str">
        <f>IFERROR(INDEX('고객 리스트'!$A$4:$D$150,MATCH(N266,'고객 리스트'!$A$4:$A$150,0),3)," ")</f>
        <v xml:space="preserve"> </v>
      </c>
      <c r="P266" s="59"/>
      <c r="Q266" s="94"/>
      <c r="R266" s="38"/>
      <c r="S266" s="38"/>
      <c r="T266" s="38"/>
      <c r="U266" s="38"/>
      <c r="V266" s="38"/>
    </row>
    <row r="267" spans="1:22" s="29" customFormat="1" ht="19.5" customHeight="1">
      <c r="A267" s="130" t="str">
        <f>N267&amp;"_"&amp;COUNTIF($N$6:N267,N267)</f>
        <v>_0</v>
      </c>
      <c r="B267" s="38" t="s">
        <v>137</v>
      </c>
      <c r="C267" s="92"/>
      <c r="D267" s="93"/>
      <c r="E267" s="93"/>
      <c r="F267" s="93"/>
      <c r="G267" s="93"/>
      <c r="H267" s="38"/>
      <c r="I267" s="38"/>
      <c r="J267" s="133"/>
      <c r="K267" s="134"/>
      <c r="L267" s="134"/>
      <c r="M267" s="134"/>
      <c r="N267" s="135"/>
      <c r="O267" s="135" t="str">
        <f>IFERROR(INDEX('고객 리스트'!$A$4:$D$150,MATCH(N267,'고객 리스트'!$A$4:$A$150,0),3)," ")</f>
        <v xml:space="preserve"> </v>
      </c>
      <c r="P267" s="59"/>
      <c r="Q267" s="94"/>
      <c r="R267" s="38"/>
      <c r="S267" s="38"/>
      <c r="T267" s="38"/>
      <c r="U267" s="38"/>
      <c r="V267" s="38"/>
    </row>
    <row r="268" spans="1:22" s="29" customFormat="1" ht="19.5" customHeight="1">
      <c r="A268" s="130" t="str">
        <f>N268&amp;"_"&amp;COUNTIF($N$6:N268,N268)</f>
        <v>_0</v>
      </c>
      <c r="B268" s="38" t="s">
        <v>242</v>
      </c>
      <c r="C268" s="92"/>
      <c r="D268" s="93"/>
      <c r="E268" s="93"/>
      <c r="F268" s="93"/>
      <c r="G268" s="93"/>
      <c r="H268" s="38"/>
      <c r="I268" s="38"/>
      <c r="J268" s="133"/>
      <c r="K268" s="134"/>
      <c r="L268" s="134"/>
      <c r="M268" s="134"/>
      <c r="N268" s="135"/>
      <c r="O268" s="135" t="str">
        <f>IFERROR(INDEX('고객 리스트'!$A$4:$D$150,MATCH(N268,'고객 리스트'!$A$4:$A$150,0),3)," ")</f>
        <v xml:space="preserve"> </v>
      </c>
      <c r="P268" s="59"/>
      <c r="Q268" s="94"/>
      <c r="R268" s="38"/>
      <c r="S268" s="38"/>
      <c r="T268" s="38"/>
      <c r="U268" s="38"/>
      <c r="V268" s="38"/>
    </row>
    <row r="269" spans="1:22" s="29" customFormat="1" ht="19.5" customHeight="1">
      <c r="A269" s="130" t="str">
        <f>N269&amp;"_"&amp;COUNTIF($N$6:N269,N269)</f>
        <v>_0</v>
      </c>
      <c r="B269" s="38" t="s">
        <v>160</v>
      </c>
      <c r="C269" s="92"/>
      <c r="D269" s="93"/>
      <c r="E269" s="93"/>
      <c r="F269" s="93"/>
      <c r="G269" s="93"/>
      <c r="H269" s="38"/>
      <c r="I269" s="38"/>
      <c r="J269" s="133"/>
      <c r="K269" s="134"/>
      <c r="L269" s="134"/>
      <c r="M269" s="134"/>
      <c r="N269" s="135"/>
      <c r="O269" s="135" t="str">
        <f>IFERROR(INDEX('고객 리스트'!$A$4:$D$150,MATCH(N269,'고객 리스트'!$A$4:$A$150,0),3)," ")</f>
        <v xml:space="preserve"> </v>
      </c>
      <c r="P269" s="59"/>
      <c r="Q269" s="94"/>
      <c r="R269" s="38"/>
      <c r="S269" s="38"/>
      <c r="T269" s="38"/>
      <c r="U269" s="38"/>
      <c r="V269" s="38"/>
    </row>
    <row r="270" spans="1:22" s="29" customFormat="1" ht="19.5" customHeight="1">
      <c r="A270" s="130" t="str">
        <f>N270&amp;"_"&amp;COUNTIF($N$6:N270,N270)</f>
        <v>_0</v>
      </c>
      <c r="B270" s="38" t="s">
        <v>221</v>
      </c>
      <c r="C270" s="92"/>
      <c r="D270" s="93"/>
      <c r="E270" s="93"/>
      <c r="F270" s="93"/>
      <c r="G270" s="93"/>
      <c r="H270" s="38"/>
      <c r="I270" s="38"/>
      <c r="J270" s="133"/>
      <c r="K270" s="134"/>
      <c r="L270" s="134"/>
      <c r="M270" s="134"/>
      <c r="N270" s="135"/>
      <c r="O270" s="135" t="str">
        <f>IFERROR(INDEX('고객 리스트'!$A$4:$D$150,MATCH(N270,'고객 리스트'!$A$4:$A$150,0),3)," ")</f>
        <v xml:space="preserve"> </v>
      </c>
      <c r="P270" s="59"/>
      <c r="Q270" s="94"/>
      <c r="R270" s="38"/>
      <c r="S270" s="38"/>
      <c r="T270" s="38"/>
      <c r="U270" s="38"/>
      <c r="V270" s="38"/>
    </row>
    <row r="271" spans="1:22" s="29" customFormat="1" ht="19.5" customHeight="1">
      <c r="A271" s="130" t="str">
        <f>N271&amp;"_"&amp;COUNTIF($N$6:N271,N271)</f>
        <v>_0</v>
      </c>
      <c r="B271" s="38" t="s">
        <v>161</v>
      </c>
      <c r="C271" s="92"/>
      <c r="D271" s="93"/>
      <c r="E271" s="93"/>
      <c r="F271" s="93"/>
      <c r="G271" s="93"/>
      <c r="H271" s="38"/>
      <c r="I271" s="38"/>
      <c r="J271" s="133"/>
      <c r="K271" s="134"/>
      <c r="L271" s="134"/>
      <c r="M271" s="134"/>
      <c r="N271" s="135"/>
      <c r="O271" s="135" t="str">
        <f>IFERROR(INDEX('고객 리스트'!$A$4:$D$150,MATCH(N271,'고객 리스트'!$A$4:$A$150,0),3)," ")</f>
        <v xml:space="preserve"> </v>
      </c>
      <c r="P271" s="59"/>
      <c r="Q271" s="94"/>
      <c r="R271" s="38"/>
      <c r="S271" s="38"/>
      <c r="T271" s="38"/>
      <c r="U271" s="38"/>
      <c r="V271" s="38"/>
    </row>
    <row r="272" spans="1:22" s="29" customFormat="1" ht="19.5" customHeight="1">
      <c r="A272" s="130" t="str">
        <f>N272&amp;"_"&amp;COUNTIF($N$6:N272,N272)</f>
        <v>_0</v>
      </c>
      <c r="B272" s="38" t="s">
        <v>43</v>
      </c>
      <c r="C272" s="92"/>
      <c r="D272" s="93"/>
      <c r="E272" s="93"/>
      <c r="F272" s="93"/>
      <c r="G272" s="93"/>
      <c r="H272" s="38"/>
      <c r="I272" s="38"/>
      <c r="J272" s="133"/>
      <c r="K272" s="134"/>
      <c r="L272" s="134"/>
      <c r="M272" s="134"/>
      <c r="N272" s="135"/>
      <c r="O272" s="135" t="str">
        <f>IFERROR(INDEX('고객 리스트'!$A$4:$D$150,MATCH(N272,'고객 리스트'!$A$4:$A$150,0),3)," ")</f>
        <v xml:space="preserve"> </v>
      </c>
      <c r="P272" s="59"/>
      <c r="Q272" s="94"/>
      <c r="R272" s="38"/>
      <c r="S272" s="38"/>
      <c r="T272" s="38"/>
      <c r="U272" s="38"/>
      <c r="V272" s="38"/>
    </row>
    <row r="273" spans="1:22" s="29" customFormat="1" ht="19.5" customHeight="1">
      <c r="A273" s="130" t="str">
        <f>N273&amp;"_"&amp;COUNTIF($N$6:N273,N273)</f>
        <v>_0</v>
      </c>
      <c r="B273" s="38" t="s">
        <v>62</v>
      </c>
      <c r="C273" s="92"/>
      <c r="D273" s="93"/>
      <c r="E273" s="93"/>
      <c r="F273" s="93"/>
      <c r="G273" s="93"/>
      <c r="H273" s="38"/>
      <c r="I273" s="38"/>
      <c r="J273" s="133"/>
      <c r="K273" s="134"/>
      <c r="L273" s="134"/>
      <c r="M273" s="134"/>
      <c r="N273" s="135"/>
      <c r="O273" s="135" t="str">
        <f>IFERROR(INDEX('고객 리스트'!$A$4:$D$150,MATCH(N273,'고객 리스트'!$A$4:$A$150,0),3)," ")</f>
        <v xml:space="preserve"> </v>
      </c>
      <c r="P273" s="59"/>
      <c r="Q273" s="94"/>
      <c r="R273" s="38"/>
      <c r="S273" s="38"/>
      <c r="T273" s="38"/>
      <c r="U273" s="38"/>
      <c r="V273" s="38"/>
    </row>
    <row r="274" spans="1:22" s="29" customFormat="1" ht="19.5" customHeight="1">
      <c r="A274" s="130" t="str">
        <f>N274&amp;"_"&amp;COUNTIF($N$6:N274,N274)</f>
        <v>_0</v>
      </c>
      <c r="B274" s="38" t="s">
        <v>392</v>
      </c>
      <c r="C274" s="92"/>
      <c r="D274" s="93"/>
      <c r="E274" s="93"/>
      <c r="F274" s="93"/>
      <c r="G274" s="93"/>
      <c r="H274" s="38"/>
      <c r="I274" s="38"/>
      <c r="J274" s="133"/>
      <c r="K274" s="134"/>
      <c r="L274" s="134"/>
      <c r="M274" s="134"/>
      <c r="N274" s="135"/>
      <c r="O274" s="135" t="str">
        <f>IFERROR(INDEX('고객 리스트'!$A$4:$D$150,MATCH(N274,'고객 리스트'!$A$4:$A$150,0),3)," ")</f>
        <v xml:space="preserve"> </v>
      </c>
      <c r="P274" s="59"/>
      <c r="Q274" s="94"/>
      <c r="R274" s="38"/>
      <c r="S274" s="38"/>
      <c r="T274" s="38"/>
      <c r="U274" s="38"/>
      <c r="V274" s="38"/>
    </row>
    <row r="275" spans="1:22" s="29" customFormat="1" ht="19.5" customHeight="1">
      <c r="A275" s="130" t="str">
        <f>N275&amp;"_"&amp;COUNTIF($N$6:N275,N275)</f>
        <v>_0</v>
      </c>
      <c r="B275" s="38" t="s">
        <v>421</v>
      </c>
      <c r="C275" s="92"/>
      <c r="D275" s="93"/>
      <c r="E275" s="93"/>
      <c r="F275" s="93"/>
      <c r="G275" s="93"/>
      <c r="H275" s="38"/>
      <c r="I275" s="38"/>
      <c r="J275" s="133"/>
      <c r="K275" s="134"/>
      <c r="L275" s="134"/>
      <c r="M275" s="134"/>
      <c r="N275" s="135"/>
      <c r="O275" s="135" t="str">
        <f>IFERROR(INDEX('고객 리스트'!$A$4:$D$150,MATCH(N275,'고객 리스트'!$A$4:$A$150,0),3)," ")</f>
        <v xml:space="preserve"> </v>
      </c>
      <c r="P275" s="59"/>
      <c r="Q275" s="94"/>
      <c r="R275" s="38"/>
      <c r="S275" s="38"/>
      <c r="T275" s="38"/>
      <c r="U275" s="38"/>
      <c r="V275" s="38"/>
    </row>
    <row r="276" spans="1:22" s="29" customFormat="1" ht="19.5" customHeight="1">
      <c r="A276" s="130" t="str">
        <f>N276&amp;"_"&amp;COUNTIF($N$6:N276,N276)</f>
        <v>_0</v>
      </c>
      <c r="B276" s="38" t="s">
        <v>393</v>
      </c>
      <c r="C276" s="92"/>
      <c r="D276" s="93"/>
      <c r="E276" s="93"/>
      <c r="F276" s="93"/>
      <c r="G276" s="93"/>
      <c r="H276" s="38"/>
      <c r="I276" s="38"/>
      <c r="J276" s="133"/>
      <c r="K276" s="134"/>
      <c r="L276" s="134"/>
      <c r="M276" s="134"/>
      <c r="N276" s="135"/>
      <c r="O276" s="135" t="str">
        <f>IFERROR(INDEX('고객 리스트'!$A$4:$D$150,MATCH(N276,'고객 리스트'!$A$4:$A$150,0),3)," ")</f>
        <v xml:space="preserve"> </v>
      </c>
      <c r="P276" s="59"/>
      <c r="Q276" s="94"/>
      <c r="R276" s="38"/>
      <c r="S276" s="38"/>
      <c r="T276" s="38"/>
      <c r="U276" s="38"/>
      <c r="V276" s="38"/>
    </row>
    <row r="277" spans="1:22" s="29" customFormat="1" ht="19.5" customHeight="1">
      <c r="A277" s="130" t="str">
        <f>N277&amp;"_"&amp;COUNTIF($N$6:N277,N277)</f>
        <v>_0</v>
      </c>
      <c r="B277" s="38" t="s">
        <v>241</v>
      </c>
      <c r="C277" s="92"/>
      <c r="D277" s="93"/>
      <c r="E277" s="93"/>
      <c r="F277" s="93"/>
      <c r="G277" s="93"/>
      <c r="H277" s="38"/>
      <c r="I277" s="38"/>
      <c r="J277" s="133"/>
      <c r="K277" s="134"/>
      <c r="L277" s="134"/>
      <c r="M277" s="134"/>
      <c r="N277" s="135"/>
      <c r="O277" s="135" t="str">
        <f>IFERROR(INDEX('고객 리스트'!$A$4:$D$150,MATCH(N277,'고객 리스트'!$A$4:$A$150,0),3)," ")</f>
        <v xml:space="preserve"> </v>
      </c>
      <c r="P277" s="59"/>
      <c r="Q277" s="94"/>
      <c r="R277" s="38"/>
      <c r="S277" s="38"/>
      <c r="T277" s="38"/>
      <c r="U277" s="38"/>
      <c r="V277" s="38"/>
    </row>
    <row r="278" spans="1:22" s="29" customFormat="1" ht="19.5" customHeight="1">
      <c r="A278" s="130" t="str">
        <f>N278&amp;"_"&amp;COUNTIF($N$6:N278,N278)</f>
        <v>_0</v>
      </c>
      <c r="B278" s="38" t="s">
        <v>99</v>
      </c>
      <c r="C278" s="92"/>
      <c r="D278" s="93"/>
      <c r="E278" s="93"/>
      <c r="F278" s="93"/>
      <c r="G278" s="93"/>
      <c r="H278" s="38"/>
      <c r="I278" s="38"/>
      <c r="J278" s="133"/>
      <c r="K278" s="134"/>
      <c r="L278" s="134"/>
      <c r="M278" s="134"/>
      <c r="N278" s="135"/>
      <c r="O278" s="135" t="str">
        <f>IFERROR(INDEX('고객 리스트'!$A$4:$D$150,MATCH(N278,'고객 리스트'!$A$4:$A$150,0),3)," ")</f>
        <v xml:space="preserve"> </v>
      </c>
      <c r="P278" s="59"/>
      <c r="Q278" s="94"/>
      <c r="R278" s="38"/>
      <c r="S278" s="38"/>
      <c r="T278" s="38"/>
      <c r="U278" s="38"/>
      <c r="V278" s="38"/>
    </row>
    <row r="279" spans="1:22" s="29" customFormat="1" ht="19.5" customHeight="1">
      <c r="A279" s="130" t="str">
        <f>N279&amp;"_"&amp;COUNTIF($N$6:N279,N279)</f>
        <v>_0</v>
      </c>
      <c r="B279" s="38" t="s">
        <v>100</v>
      </c>
      <c r="C279" s="92"/>
      <c r="D279" s="93"/>
      <c r="E279" s="93"/>
      <c r="F279" s="93"/>
      <c r="G279" s="93"/>
      <c r="H279" s="38"/>
      <c r="I279" s="38"/>
      <c r="J279" s="133"/>
      <c r="K279" s="134"/>
      <c r="L279" s="134"/>
      <c r="M279" s="134"/>
      <c r="N279" s="135"/>
      <c r="O279" s="135" t="str">
        <f>IFERROR(INDEX('고객 리스트'!$A$4:$D$150,MATCH(N279,'고객 리스트'!$A$4:$A$150,0),3)," ")</f>
        <v xml:space="preserve"> </v>
      </c>
      <c r="P279" s="59"/>
      <c r="Q279" s="94"/>
      <c r="R279" s="38"/>
      <c r="S279" s="38"/>
      <c r="T279" s="38"/>
      <c r="U279" s="38"/>
      <c r="V279" s="38"/>
    </row>
    <row r="280" spans="1:22" s="29" customFormat="1" ht="19.5" customHeight="1">
      <c r="A280" s="130" t="str">
        <f>N280&amp;"_"&amp;COUNTIF($N$6:N280,N280)</f>
        <v>_0</v>
      </c>
      <c r="B280" s="38" t="s">
        <v>394</v>
      </c>
      <c r="C280" s="92"/>
      <c r="D280" s="93"/>
      <c r="E280" s="93"/>
      <c r="F280" s="93"/>
      <c r="G280" s="93"/>
      <c r="H280" s="38"/>
      <c r="I280" s="38"/>
      <c r="J280" s="133"/>
      <c r="K280" s="134"/>
      <c r="L280" s="134"/>
      <c r="M280" s="134"/>
      <c r="N280" s="135"/>
      <c r="O280" s="135" t="str">
        <f>IFERROR(INDEX('고객 리스트'!$A$4:$D$150,MATCH(N280,'고객 리스트'!$A$4:$A$150,0),3)," ")</f>
        <v xml:space="preserve"> </v>
      </c>
      <c r="P280" s="59"/>
      <c r="Q280" s="94"/>
      <c r="R280" s="38"/>
      <c r="S280" s="38"/>
      <c r="T280" s="38"/>
      <c r="U280" s="38"/>
      <c r="V280" s="38"/>
    </row>
    <row r="281" spans="1:22" s="29" customFormat="1" ht="19.5" customHeight="1">
      <c r="A281" s="130" t="str">
        <f>N281&amp;"_"&amp;COUNTIF($N$6:N281,N281)</f>
        <v>_0</v>
      </c>
      <c r="B281" s="38" t="s">
        <v>395</v>
      </c>
      <c r="C281" s="92"/>
      <c r="D281" s="93"/>
      <c r="E281" s="93"/>
      <c r="F281" s="93"/>
      <c r="G281" s="93"/>
      <c r="H281" s="38"/>
      <c r="I281" s="38"/>
      <c r="J281" s="133"/>
      <c r="K281" s="134"/>
      <c r="L281" s="134"/>
      <c r="M281" s="134"/>
      <c r="N281" s="135"/>
      <c r="O281" s="135" t="str">
        <f>IFERROR(INDEX('고객 리스트'!$A$4:$D$150,MATCH(N281,'고객 리스트'!$A$4:$A$150,0),3)," ")</f>
        <v xml:space="preserve"> </v>
      </c>
      <c r="P281" s="59"/>
      <c r="Q281" s="94"/>
      <c r="R281" s="38"/>
      <c r="S281" s="38"/>
      <c r="T281" s="38"/>
      <c r="U281" s="38"/>
      <c r="V281" s="38"/>
    </row>
    <row r="282" spans="1:22" s="29" customFormat="1" ht="19.5" customHeight="1">
      <c r="A282" s="130" t="str">
        <f>N282&amp;"_"&amp;COUNTIF($N$6:N282,N282)</f>
        <v>_0</v>
      </c>
      <c r="B282" s="38" t="s">
        <v>396</v>
      </c>
      <c r="C282" s="92"/>
      <c r="D282" s="93"/>
      <c r="E282" s="93"/>
      <c r="F282" s="93"/>
      <c r="G282" s="93"/>
      <c r="H282" s="38"/>
      <c r="I282" s="38"/>
      <c r="J282" s="133"/>
      <c r="K282" s="134"/>
      <c r="L282" s="134"/>
      <c r="M282" s="134"/>
      <c r="N282" s="135"/>
      <c r="O282" s="135" t="str">
        <f>IFERROR(INDEX('고객 리스트'!$A$4:$D$150,MATCH(N282,'고객 리스트'!$A$4:$A$150,0),3)," ")</f>
        <v xml:space="preserve"> </v>
      </c>
      <c r="P282" s="59"/>
      <c r="Q282" s="94"/>
      <c r="R282" s="38"/>
      <c r="S282" s="38"/>
      <c r="T282" s="38"/>
      <c r="U282" s="38"/>
      <c r="V282" s="38"/>
    </row>
    <row r="283" spans="1:22" s="29" customFormat="1" ht="19.5" customHeight="1">
      <c r="A283" s="130" t="str">
        <f>N283&amp;"_"&amp;COUNTIF($N$6:N283,N283)</f>
        <v>_0</v>
      </c>
      <c r="B283" s="38" t="s">
        <v>397</v>
      </c>
      <c r="C283" s="92"/>
      <c r="D283" s="93"/>
      <c r="E283" s="93"/>
      <c r="F283" s="93"/>
      <c r="G283" s="93"/>
      <c r="H283" s="38"/>
      <c r="I283" s="38"/>
      <c r="J283" s="133"/>
      <c r="K283" s="134"/>
      <c r="L283" s="134"/>
      <c r="M283" s="134"/>
      <c r="N283" s="135"/>
      <c r="O283" s="135" t="str">
        <f>IFERROR(INDEX('고객 리스트'!$A$4:$D$150,MATCH(N283,'고객 리스트'!$A$4:$A$150,0),3)," ")</f>
        <v xml:space="preserve"> </v>
      </c>
      <c r="P283" s="59"/>
      <c r="Q283" s="94"/>
      <c r="R283" s="38"/>
      <c r="S283" s="38"/>
      <c r="T283" s="38"/>
      <c r="U283" s="38"/>
      <c r="V283" s="38"/>
    </row>
    <row r="284" spans="1:22" s="29" customFormat="1" ht="19.5" customHeight="1">
      <c r="A284" s="130" t="str">
        <f>N284&amp;"_"&amp;COUNTIF($N$6:N284,N284)</f>
        <v>_0</v>
      </c>
      <c r="B284" s="38" t="s">
        <v>398</v>
      </c>
      <c r="C284" s="92"/>
      <c r="D284" s="93"/>
      <c r="E284" s="93"/>
      <c r="F284" s="93"/>
      <c r="G284" s="93"/>
      <c r="H284" s="38"/>
      <c r="I284" s="38"/>
      <c r="J284" s="133"/>
      <c r="K284" s="134"/>
      <c r="L284" s="134"/>
      <c r="M284" s="134"/>
      <c r="N284" s="135"/>
      <c r="O284" s="135" t="str">
        <f>IFERROR(INDEX('고객 리스트'!$A$4:$D$150,MATCH(N284,'고객 리스트'!$A$4:$A$150,0),3)," ")</f>
        <v xml:space="preserve"> </v>
      </c>
      <c r="P284" s="59"/>
      <c r="Q284" s="94"/>
      <c r="R284" s="38"/>
      <c r="S284" s="38"/>
      <c r="T284" s="38"/>
      <c r="U284" s="38"/>
      <c r="V284" s="38"/>
    </row>
    <row r="285" spans="1:22" s="29" customFormat="1" ht="19.5" customHeight="1">
      <c r="A285" s="130" t="str">
        <f>N285&amp;"_"&amp;COUNTIF($N$6:N285,N285)</f>
        <v>_0</v>
      </c>
      <c r="B285" s="38" t="s">
        <v>399</v>
      </c>
      <c r="C285" s="92"/>
      <c r="D285" s="93"/>
      <c r="E285" s="93"/>
      <c r="F285" s="93"/>
      <c r="G285" s="93"/>
      <c r="H285" s="38"/>
      <c r="I285" s="38"/>
      <c r="J285" s="133"/>
      <c r="K285" s="134"/>
      <c r="L285" s="134"/>
      <c r="M285" s="134"/>
      <c r="N285" s="135"/>
      <c r="O285" s="135" t="str">
        <f>IFERROR(INDEX('고객 리스트'!$A$4:$D$150,MATCH(N285,'고객 리스트'!$A$4:$A$150,0),3)," ")</f>
        <v xml:space="preserve"> </v>
      </c>
      <c r="P285" s="59"/>
      <c r="Q285" s="94"/>
      <c r="R285" s="38"/>
      <c r="S285" s="38"/>
      <c r="T285" s="38"/>
      <c r="U285" s="38"/>
      <c r="V285" s="38"/>
    </row>
    <row r="286" spans="1:22" s="29" customFormat="1" ht="19.5" customHeight="1">
      <c r="A286" s="130" t="str">
        <f>N286&amp;"_"&amp;COUNTIF($N$6:N286,N286)</f>
        <v>_0</v>
      </c>
      <c r="B286" s="38" t="s">
        <v>86</v>
      </c>
      <c r="C286" s="92"/>
      <c r="D286" s="93"/>
      <c r="E286" s="93"/>
      <c r="F286" s="93"/>
      <c r="G286" s="93"/>
      <c r="H286" s="38"/>
      <c r="I286" s="38"/>
      <c r="J286" s="133"/>
      <c r="K286" s="134"/>
      <c r="L286" s="134"/>
      <c r="M286" s="134"/>
      <c r="N286" s="135"/>
      <c r="O286" s="135" t="str">
        <f>IFERROR(INDEX('고객 리스트'!$A$4:$D$150,MATCH(N286,'고객 리스트'!$A$4:$A$150,0),3)," ")</f>
        <v xml:space="preserve"> </v>
      </c>
      <c r="P286" s="59"/>
      <c r="Q286" s="94"/>
      <c r="R286" s="38"/>
      <c r="S286" s="38"/>
      <c r="T286" s="38"/>
      <c r="U286" s="38"/>
      <c r="V286" s="38"/>
    </row>
    <row r="287" spans="1:22" s="29" customFormat="1" ht="19.5" customHeight="1">
      <c r="A287" s="130" t="str">
        <f>N287&amp;"_"&amp;COUNTIF($N$6:N287,N287)</f>
        <v>_0</v>
      </c>
      <c r="B287" s="38" t="s">
        <v>177</v>
      </c>
      <c r="C287" s="92"/>
      <c r="D287" s="93"/>
      <c r="E287" s="93"/>
      <c r="F287" s="93"/>
      <c r="G287" s="93"/>
      <c r="H287" s="38"/>
      <c r="I287" s="38"/>
      <c r="J287" s="133"/>
      <c r="K287" s="134"/>
      <c r="L287" s="134"/>
      <c r="M287" s="134"/>
      <c r="N287" s="135"/>
      <c r="O287" s="135" t="str">
        <f>IFERROR(INDEX('고객 리스트'!$A$4:$D$150,MATCH(N287,'고객 리스트'!$A$4:$A$150,0),3)," ")</f>
        <v xml:space="preserve"> </v>
      </c>
      <c r="P287" s="59"/>
      <c r="Q287" s="94"/>
      <c r="R287" s="38"/>
      <c r="S287" s="38"/>
      <c r="T287" s="38"/>
      <c r="U287" s="38"/>
      <c r="V287" s="38"/>
    </row>
    <row r="288" spans="1:22" s="29" customFormat="1" ht="19.5" customHeight="1">
      <c r="A288" s="130" t="str">
        <f>N288&amp;"_"&amp;COUNTIF($N$6:N288,N288)</f>
        <v>_0</v>
      </c>
      <c r="B288" s="38" t="s">
        <v>146</v>
      </c>
      <c r="C288" s="92"/>
      <c r="D288" s="93"/>
      <c r="E288" s="93"/>
      <c r="F288" s="93"/>
      <c r="G288" s="93"/>
      <c r="H288" s="38"/>
      <c r="I288" s="38"/>
      <c r="J288" s="133"/>
      <c r="K288" s="134"/>
      <c r="L288" s="134"/>
      <c r="M288" s="134"/>
      <c r="N288" s="135"/>
      <c r="O288" s="135" t="str">
        <f>IFERROR(INDEX('고객 리스트'!$A$4:$D$150,MATCH(N288,'고객 리스트'!$A$4:$A$150,0),3)," ")</f>
        <v xml:space="preserve"> </v>
      </c>
      <c r="P288" s="59"/>
      <c r="Q288" s="94"/>
      <c r="R288" s="38"/>
      <c r="S288" s="38"/>
      <c r="T288" s="38"/>
      <c r="U288" s="38"/>
      <c r="V288" s="38"/>
    </row>
    <row r="289" spans="1:22" s="29" customFormat="1" ht="19.5" customHeight="1">
      <c r="A289" s="130" t="str">
        <f>N289&amp;"_"&amp;COUNTIF($N$6:N289,N289)</f>
        <v>_0</v>
      </c>
      <c r="B289" s="38" t="s">
        <v>162</v>
      </c>
      <c r="C289" s="92"/>
      <c r="D289" s="93"/>
      <c r="E289" s="93"/>
      <c r="F289" s="93"/>
      <c r="G289" s="93"/>
      <c r="H289" s="38"/>
      <c r="I289" s="38"/>
      <c r="J289" s="133"/>
      <c r="K289" s="134"/>
      <c r="L289" s="134"/>
      <c r="M289" s="134"/>
      <c r="N289" s="135"/>
      <c r="O289" s="135" t="str">
        <f>IFERROR(INDEX('고객 리스트'!$A$4:$D$150,MATCH(N289,'고객 리스트'!$A$4:$A$150,0),3)," ")</f>
        <v xml:space="preserve"> </v>
      </c>
      <c r="P289" s="59"/>
      <c r="Q289" s="94"/>
      <c r="R289" s="38"/>
      <c r="S289" s="38"/>
      <c r="T289" s="38"/>
      <c r="U289" s="38"/>
      <c r="V289" s="38"/>
    </row>
    <row r="290" spans="1:22" s="29" customFormat="1" ht="19.5" customHeight="1">
      <c r="A290" s="130" t="str">
        <f>N290&amp;"_"&amp;COUNTIF($N$6:N290,N290)</f>
        <v>_0</v>
      </c>
      <c r="B290" s="38" t="s">
        <v>140</v>
      </c>
      <c r="C290" s="92"/>
      <c r="D290" s="93"/>
      <c r="E290" s="93"/>
      <c r="F290" s="93"/>
      <c r="G290" s="93"/>
      <c r="H290" s="38"/>
      <c r="I290" s="38"/>
      <c r="J290" s="133"/>
      <c r="K290" s="134"/>
      <c r="L290" s="134"/>
      <c r="M290" s="134"/>
      <c r="N290" s="135"/>
      <c r="O290" s="135" t="str">
        <f>IFERROR(INDEX('고객 리스트'!$A$4:$D$150,MATCH(N290,'고객 리스트'!$A$4:$A$150,0),3)," ")</f>
        <v xml:space="preserve"> </v>
      </c>
      <c r="P290" s="59"/>
      <c r="Q290" s="94"/>
      <c r="R290" s="38"/>
      <c r="S290" s="38"/>
      <c r="T290" s="38"/>
      <c r="U290" s="38"/>
      <c r="V290" s="38"/>
    </row>
    <row r="291" spans="1:22" s="29" customFormat="1" ht="19.5" customHeight="1">
      <c r="A291" s="130" t="str">
        <f>N291&amp;"_"&amp;COUNTIF($N$6:N291,N291)</f>
        <v>_0</v>
      </c>
      <c r="B291" s="38" t="s">
        <v>205</v>
      </c>
      <c r="C291" s="92"/>
      <c r="D291" s="93"/>
      <c r="E291" s="93"/>
      <c r="F291" s="93"/>
      <c r="G291" s="93"/>
      <c r="H291" s="38"/>
      <c r="I291" s="38"/>
      <c r="J291" s="133"/>
      <c r="K291" s="134"/>
      <c r="L291" s="134"/>
      <c r="M291" s="134"/>
      <c r="N291" s="135"/>
      <c r="O291" s="135" t="str">
        <f>IFERROR(INDEX('고객 리스트'!$A$4:$D$150,MATCH(N291,'고객 리스트'!$A$4:$A$150,0),3)," ")</f>
        <v xml:space="preserve"> </v>
      </c>
      <c r="P291" s="59"/>
      <c r="Q291" s="94"/>
      <c r="R291" s="38"/>
      <c r="S291" s="38"/>
      <c r="T291" s="38"/>
      <c r="U291" s="38"/>
      <c r="V291" s="38"/>
    </row>
    <row r="292" spans="1:22" s="29" customFormat="1" ht="19.5" customHeight="1">
      <c r="A292" s="130" t="str">
        <f>N292&amp;"_"&amp;COUNTIF($N$6:N292,N292)</f>
        <v>_0</v>
      </c>
      <c r="B292" s="38" t="s">
        <v>63</v>
      </c>
      <c r="C292" s="92"/>
      <c r="D292" s="93"/>
      <c r="E292" s="93"/>
      <c r="F292" s="93"/>
      <c r="G292" s="93"/>
      <c r="H292" s="38"/>
      <c r="I292" s="38"/>
      <c r="J292" s="133"/>
      <c r="K292" s="134"/>
      <c r="L292" s="134"/>
      <c r="M292" s="134"/>
      <c r="N292" s="135"/>
      <c r="O292" s="135" t="str">
        <f>IFERROR(INDEX('고객 리스트'!$A$4:$D$150,MATCH(N292,'고객 리스트'!$A$4:$A$150,0),3)," ")</f>
        <v xml:space="preserve"> </v>
      </c>
      <c r="P292" s="59"/>
      <c r="Q292" s="94"/>
      <c r="R292" s="38"/>
      <c r="S292" s="38"/>
      <c r="T292" s="38"/>
      <c r="U292" s="38"/>
      <c r="V292" s="38"/>
    </row>
    <row r="293" spans="1:22" s="29" customFormat="1" ht="19.5" customHeight="1">
      <c r="A293" s="130" t="str">
        <f>N293&amp;"_"&amp;COUNTIF($N$6:N293,N293)</f>
        <v>_0</v>
      </c>
      <c r="B293" s="38" t="s">
        <v>64</v>
      </c>
      <c r="C293" s="92"/>
      <c r="D293" s="93"/>
      <c r="E293" s="93"/>
      <c r="F293" s="93"/>
      <c r="G293" s="93"/>
      <c r="H293" s="38"/>
      <c r="I293" s="38"/>
      <c r="J293" s="133"/>
      <c r="K293" s="134"/>
      <c r="L293" s="134"/>
      <c r="M293" s="134"/>
      <c r="N293" s="135"/>
      <c r="O293" s="135" t="str">
        <f>IFERROR(INDEX('고객 리스트'!$A$4:$D$150,MATCH(N293,'고객 리스트'!$A$4:$A$150,0),3)," ")</f>
        <v xml:space="preserve"> </v>
      </c>
      <c r="P293" s="59"/>
      <c r="Q293" s="94"/>
      <c r="R293" s="38"/>
      <c r="S293" s="38"/>
      <c r="T293" s="38"/>
      <c r="U293" s="38"/>
      <c r="V293" s="38"/>
    </row>
    <row r="294" spans="1:22" s="29" customFormat="1" ht="19.5" customHeight="1">
      <c r="A294" s="130" t="str">
        <f>N294&amp;"_"&amp;COUNTIF($N$6:N294,N294)</f>
        <v>_0</v>
      </c>
      <c r="B294" s="38" t="s">
        <v>144</v>
      </c>
      <c r="C294" s="92"/>
      <c r="D294" s="93"/>
      <c r="E294" s="93"/>
      <c r="F294" s="93"/>
      <c r="G294" s="93"/>
      <c r="H294" s="38"/>
      <c r="I294" s="38"/>
      <c r="J294" s="133"/>
      <c r="K294" s="134"/>
      <c r="L294" s="134"/>
      <c r="M294" s="134"/>
      <c r="N294" s="135"/>
      <c r="O294" s="135" t="str">
        <f>IFERROR(INDEX('고객 리스트'!$A$4:$D$150,MATCH(N294,'고객 리스트'!$A$4:$A$150,0),3)," ")</f>
        <v xml:space="preserve"> </v>
      </c>
      <c r="P294" s="59"/>
      <c r="Q294" s="94"/>
      <c r="R294" s="38"/>
      <c r="S294" s="38"/>
      <c r="T294" s="38"/>
      <c r="U294" s="38"/>
      <c r="V294" s="38"/>
    </row>
    <row r="295" spans="1:22" s="29" customFormat="1" ht="19.5" customHeight="1">
      <c r="A295" s="130" t="str">
        <f>N295&amp;"_"&amp;COUNTIF($N$6:N295,N295)</f>
        <v>_0</v>
      </c>
      <c r="B295" s="38" t="s">
        <v>400</v>
      </c>
      <c r="C295" s="92"/>
      <c r="D295" s="93"/>
      <c r="E295" s="93"/>
      <c r="F295" s="93"/>
      <c r="G295" s="93"/>
      <c r="H295" s="38"/>
      <c r="I295" s="38"/>
      <c r="J295" s="133"/>
      <c r="K295" s="134"/>
      <c r="L295" s="134"/>
      <c r="M295" s="134"/>
      <c r="N295" s="135"/>
      <c r="O295" s="135" t="str">
        <f>IFERROR(INDEX('고객 리스트'!$A$4:$D$150,MATCH(N295,'고객 리스트'!$A$4:$A$150,0),3)," ")</f>
        <v xml:space="preserve"> </v>
      </c>
      <c r="P295" s="59"/>
      <c r="Q295" s="94"/>
      <c r="R295" s="38"/>
      <c r="S295" s="38"/>
      <c r="T295" s="38"/>
      <c r="U295" s="38"/>
      <c r="V295" s="38"/>
    </row>
    <row r="296" spans="1:22" s="29" customFormat="1" ht="19.5" customHeight="1">
      <c r="A296" s="130" t="str">
        <f>N296&amp;"_"&amp;COUNTIF($N$6:N296,N296)</f>
        <v>_0</v>
      </c>
      <c r="B296" s="38" t="s">
        <v>147</v>
      </c>
      <c r="C296" s="93"/>
      <c r="D296" s="93"/>
      <c r="E296" s="93"/>
      <c r="F296" s="93"/>
      <c r="G296" s="93"/>
      <c r="H296" s="38"/>
      <c r="I296" s="38"/>
      <c r="J296" s="133"/>
      <c r="K296" s="134"/>
      <c r="L296" s="134"/>
      <c r="M296" s="134"/>
      <c r="N296" s="135"/>
      <c r="O296" s="135" t="str">
        <f>IFERROR(INDEX('고객 리스트'!$A$4:$D$150,MATCH(N296,'고객 리스트'!$A$4:$A$150,0),3)," ")</f>
        <v xml:space="preserve"> </v>
      </c>
      <c r="P296" s="59"/>
      <c r="Q296" s="94"/>
      <c r="R296" s="38"/>
      <c r="S296" s="38"/>
      <c r="T296" s="38"/>
      <c r="U296" s="38"/>
      <c r="V296" s="38"/>
    </row>
    <row r="297" spans="1:22" s="29" customFormat="1" ht="19.5" customHeight="1">
      <c r="A297" s="130" t="str">
        <f>N297&amp;"_"&amp;COUNTIF($N$6:N297,N297)</f>
        <v>_0</v>
      </c>
      <c r="B297" s="38" t="s">
        <v>72</v>
      </c>
      <c r="C297" s="93"/>
      <c r="D297" s="93"/>
      <c r="E297" s="93"/>
      <c r="F297" s="93"/>
      <c r="G297" s="93"/>
      <c r="H297" s="38"/>
      <c r="I297" s="38"/>
      <c r="J297" s="133"/>
      <c r="K297" s="134"/>
      <c r="L297" s="134"/>
      <c r="M297" s="134"/>
      <c r="N297" s="135"/>
      <c r="O297" s="135" t="str">
        <f>IFERROR(INDEX('고객 리스트'!$A$4:$D$150,MATCH(N297,'고객 리스트'!$A$4:$A$150,0),3)," ")</f>
        <v xml:space="preserve"> </v>
      </c>
      <c r="P297" s="59"/>
      <c r="Q297" s="94"/>
      <c r="R297" s="38"/>
      <c r="S297" s="38"/>
      <c r="T297" s="38"/>
      <c r="U297" s="38"/>
      <c r="V297" s="38"/>
    </row>
    <row r="298" spans="1:22" s="29" customFormat="1" ht="19.5" customHeight="1">
      <c r="A298" s="130" t="str">
        <f>N298&amp;"_"&amp;COUNTIF($N$6:N298,N298)</f>
        <v>_0</v>
      </c>
      <c r="B298" s="38" t="s">
        <v>46</v>
      </c>
      <c r="C298" s="93"/>
      <c r="D298" s="93"/>
      <c r="E298" s="93"/>
      <c r="F298" s="93"/>
      <c r="G298" s="93"/>
      <c r="H298" s="38"/>
      <c r="I298" s="38"/>
      <c r="J298" s="133"/>
      <c r="K298" s="134"/>
      <c r="L298" s="134"/>
      <c r="M298" s="134"/>
      <c r="N298" s="135"/>
      <c r="O298" s="135" t="str">
        <f>IFERROR(INDEX('고객 리스트'!$A$4:$D$150,MATCH(N298,'고객 리스트'!$A$4:$A$150,0),3)," ")</f>
        <v xml:space="preserve"> </v>
      </c>
      <c r="P298" s="59"/>
      <c r="Q298" s="94"/>
      <c r="R298" s="38"/>
      <c r="S298" s="38"/>
      <c r="T298" s="38"/>
      <c r="U298" s="38"/>
      <c r="V298" s="38"/>
    </row>
    <row r="299" spans="1:22" s="29" customFormat="1" ht="19.5" customHeight="1">
      <c r="A299" s="130" t="str">
        <f>N299&amp;"_"&amp;COUNTIF($N$6:N299,N299)</f>
        <v>_0</v>
      </c>
      <c r="B299" s="38" t="s">
        <v>47</v>
      </c>
      <c r="C299" s="92"/>
      <c r="D299" s="93"/>
      <c r="E299" s="93"/>
      <c r="F299" s="93"/>
      <c r="G299" s="93"/>
      <c r="H299" s="38"/>
      <c r="I299" s="38"/>
      <c r="J299" s="133"/>
      <c r="K299" s="134"/>
      <c r="L299" s="134"/>
      <c r="M299" s="134"/>
      <c r="N299" s="135"/>
      <c r="O299" s="135" t="str">
        <f>IFERROR(INDEX('고객 리스트'!$A$4:$D$150,MATCH(N299,'고객 리스트'!$A$4:$A$150,0),3)," ")</f>
        <v xml:space="preserve"> </v>
      </c>
      <c r="P299" s="59"/>
      <c r="Q299" s="94"/>
      <c r="R299" s="38"/>
      <c r="S299" s="38"/>
      <c r="T299" s="38"/>
      <c r="U299" s="38"/>
      <c r="V299" s="38"/>
    </row>
    <row r="300" spans="1:22" s="29" customFormat="1" ht="19.5" customHeight="1">
      <c r="A300" s="130" t="str">
        <f>N300&amp;"_"&amp;COUNTIF($N$6:N300,N300)</f>
        <v>_0</v>
      </c>
      <c r="B300" s="38" t="s">
        <v>48</v>
      </c>
      <c r="C300" s="92"/>
      <c r="D300" s="93"/>
      <c r="E300" s="93"/>
      <c r="F300" s="93"/>
      <c r="G300" s="93"/>
      <c r="H300" s="38"/>
      <c r="I300" s="38"/>
      <c r="J300" s="133"/>
      <c r="K300" s="134"/>
      <c r="L300" s="134"/>
      <c r="M300" s="134"/>
      <c r="N300" s="135"/>
      <c r="O300" s="135" t="str">
        <f>IFERROR(INDEX('고객 리스트'!$A$4:$D$150,MATCH(N300,'고객 리스트'!$A$4:$A$150,0),3)," ")</f>
        <v xml:space="preserve"> </v>
      </c>
      <c r="P300" s="59"/>
      <c r="Q300" s="94"/>
      <c r="R300" s="38"/>
      <c r="S300" s="38"/>
      <c r="T300" s="38"/>
      <c r="U300" s="38"/>
      <c r="V300" s="38"/>
    </row>
    <row r="301" spans="1:22" s="29" customFormat="1" ht="19.5" customHeight="1">
      <c r="A301" s="130" t="str">
        <f>N301&amp;"_"&amp;COUNTIF($N$6:N301,N301)</f>
        <v>_0</v>
      </c>
      <c r="B301" s="38" t="s">
        <v>49</v>
      </c>
      <c r="C301" s="92"/>
      <c r="D301" s="93"/>
      <c r="E301" s="93"/>
      <c r="F301" s="93"/>
      <c r="G301" s="93"/>
      <c r="H301" s="38"/>
      <c r="I301" s="38"/>
      <c r="J301" s="133"/>
      <c r="K301" s="134"/>
      <c r="L301" s="134"/>
      <c r="M301" s="134"/>
      <c r="N301" s="135"/>
      <c r="O301" s="135" t="str">
        <f>IFERROR(INDEX('고객 리스트'!$A$4:$D$150,MATCH(N301,'고객 리스트'!$A$4:$A$150,0),3)," ")</f>
        <v xml:space="preserve"> </v>
      </c>
      <c r="P301" s="59"/>
      <c r="Q301" s="94"/>
      <c r="R301" s="38"/>
      <c r="S301" s="38"/>
      <c r="T301" s="38"/>
      <c r="U301" s="38"/>
      <c r="V301" s="38"/>
    </row>
    <row r="302" spans="1:22" s="29" customFormat="1" ht="19.5" customHeight="1">
      <c r="A302" s="130" t="str">
        <f>N302&amp;"_"&amp;COUNTIF($N$6:N302,N302)</f>
        <v>_0</v>
      </c>
      <c r="B302" s="38" t="s">
        <v>401</v>
      </c>
      <c r="C302" s="92"/>
      <c r="D302" s="93"/>
      <c r="E302" s="93"/>
      <c r="F302" s="93"/>
      <c r="G302" s="93"/>
      <c r="H302" s="38"/>
      <c r="I302" s="38"/>
      <c r="J302" s="133"/>
      <c r="K302" s="134"/>
      <c r="L302" s="134"/>
      <c r="M302" s="134"/>
      <c r="N302" s="135"/>
      <c r="O302" s="135" t="str">
        <f>IFERROR(INDEX('고객 리스트'!$A$4:$D$150,MATCH(N302,'고객 리스트'!$A$4:$A$150,0),3)," ")</f>
        <v xml:space="preserve"> </v>
      </c>
      <c r="P302" s="59"/>
      <c r="Q302" s="94"/>
      <c r="R302" s="38"/>
      <c r="S302" s="38"/>
      <c r="T302" s="38"/>
      <c r="U302" s="38"/>
      <c r="V302" s="38"/>
    </row>
    <row r="303" spans="1:22" s="29" customFormat="1" ht="19.5" customHeight="1">
      <c r="A303" s="130" t="str">
        <f>N303&amp;"_"&amp;COUNTIF($N$6:N303,N303)</f>
        <v>_0</v>
      </c>
      <c r="B303" s="38" t="s">
        <v>174</v>
      </c>
      <c r="C303" s="92"/>
      <c r="D303" s="93"/>
      <c r="E303" s="93"/>
      <c r="F303" s="93"/>
      <c r="G303" s="93"/>
      <c r="H303" s="38"/>
      <c r="I303" s="38"/>
      <c r="J303" s="133"/>
      <c r="K303" s="134"/>
      <c r="L303" s="134"/>
      <c r="M303" s="134"/>
      <c r="N303" s="135"/>
      <c r="O303" s="135" t="str">
        <f>IFERROR(INDEX('고객 리스트'!$A$4:$D$150,MATCH(N303,'고객 리스트'!$A$4:$A$150,0),3)," ")</f>
        <v xml:space="preserve"> </v>
      </c>
      <c r="P303" s="59"/>
      <c r="Q303" s="94"/>
      <c r="R303" s="38"/>
      <c r="S303" s="38"/>
      <c r="T303" s="38"/>
      <c r="U303" s="38"/>
      <c r="V303" s="38"/>
    </row>
    <row r="304" spans="1:22" s="29" customFormat="1" ht="19.5" customHeight="1">
      <c r="A304" s="130" t="str">
        <f>N304&amp;"_"&amp;COUNTIF($N$6:N304,N304)</f>
        <v>_0</v>
      </c>
      <c r="B304" s="38" t="s">
        <v>50</v>
      </c>
      <c r="C304" s="92"/>
      <c r="D304" s="93"/>
      <c r="E304" s="93"/>
      <c r="F304" s="93"/>
      <c r="G304" s="93"/>
      <c r="H304" s="38"/>
      <c r="I304" s="38"/>
      <c r="J304" s="133"/>
      <c r="K304" s="134"/>
      <c r="L304" s="134"/>
      <c r="M304" s="134"/>
      <c r="N304" s="135"/>
      <c r="O304" s="135" t="str">
        <f>IFERROR(INDEX('고객 리스트'!$A$4:$D$150,MATCH(N304,'고객 리스트'!$A$4:$A$150,0),3)," ")</f>
        <v xml:space="preserve"> </v>
      </c>
      <c r="P304" s="59"/>
      <c r="Q304" s="94"/>
      <c r="R304" s="38"/>
      <c r="S304" s="38"/>
      <c r="T304" s="38"/>
      <c r="U304" s="38"/>
      <c r="V304" s="38"/>
    </row>
    <row r="305" spans="1:22" s="29" customFormat="1" ht="19.5" customHeight="1">
      <c r="A305" s="130" t="str">
        <f>N305&amp;"_"&amp;COUNTIF($N$6:N305,N305)</f>
        <v>_0</v>
      </c>
      <c r="B305" s="38" t="s">
        <v>51</v>
      </c>
      <c r="C305" s="92"/>
      <c r="D305" s="93"/>
      <c r="E305" s="93"/>
      <c r="F305" s="93"/>
      <c r="G305" s="93"/>
      <c r="H305" s="38"/>
      <c r="I305" s="38"/>
      <c r="J305" s="133"/>
      <c r="K305" s="134"/>
      <c r="L305" s="134"/>
      <c r="M305" s="134"/>
      <c r="N305" s="135"/>
      <c r="O305" s="135" t="str">
        <f>IFERROR(INDEX('고객 리스트'!$A$4:$D$150,MATCH(N305,'고객 리스트'!$A$4:$A$150,0),3)," ")</f>
        <v xml:space="preserve"> </v>
      </c>
      <c r="P305" s="59"/>
      <c r="Q305" s="94"/>
      <c r="R305" s="38"/>
      <c r="S305" s="38"/>
      <c r="T305" s="38"/>
      <c r="U305" s="38"/>
      <c r="V305" s="38"/>
    </row>
    <row r="306" spans="1:22" s="29" customFormat="1" ht="19.5" customHeight="1">
      <c r="A306" s="130" t="str">
        <f>N306&amp;"_"&amp;COUNTIF($N$6:N306,N306)</f>
        <v>_0</v>
      </c>
      <c r="B306" s="38" t="s">
        <v>73</v>
      </c>
      <c r="C306" s="93"/>
      <c r="D306" s="93"/>
      <c r="E306" s="93"/>
      <c r="F306" s="93"/>
      <c r="G306" s="93"/>
      <c r="H306" s="38"/>
      <c r="I306" s="38"/>
      <c r="J306" s="133"/>
      <c r="K306" s="134"/>
      <c r="L306" s="134"/>
      <c r="M306" s="134"/>
      <c r="N306" s="135"/>
      <c r="O306" s="135" t="str">
        <f>IFERROR(INDEX('고객 리스트'!$A$4:$D$150,MATCH(N306,'고객 리스트'!$A$4:$A$150,0),3)," ")</f>
        <v xml:space="preserve"> </v>
      </c>
      <c r="P306" s="59"/>
      <c r="Q306" s="94"/>
      <c r="R306" s="38"/>
      <c r="S306" s="38"/>
      <c r="T306" s="38"/>
      <c r="U306" s="38"/>
      <c r="V306" s="38"/>
    </row>
    <row r="307" spans="1:22" s="29" customFormat="1" ht="19.5" customHeight="1">
      <c r="A307" s="130" t="str">
        <f>N307&amp;"_"&amp;COUNTIF($N$6:N307,N307)</f>
        <v>_0</v>
      </c>
      <c r="B307" s="38" t="s">
        <v>540</v>
      </c>
      <c r="C307" s="93"/>
      <c r="D307" s="93"/>
      <c r="E307" s="93"/>
      <c r="F307" s="93"/>
      <c r="G307" s="93"/>
      <c r="H307" s="38"/>
      <c r="I307" s="38"/>
      <c r="J307" s="133"/>
      <c r="K307" s="134"/>
      <c r="L307" s="134"/>
      <c r="M307" s="134"/>
      <c r="N307" s="135"/>
      <c r="O307" s="135" t="str">
        <f>IFERROR(INDEX('고객 리스트'!$A$4:$D$150,MATCH(N307,'고객 리스트'!$A$4:$A$150,0),3)," ")</f>
        <v xml:space="preserve"> </v>
      </c>
      <c r="P307" s="59"/>
      <c r="Q307" s="94"/>
      <c r="R307" s="38"/>
      <c r="S307" s="38"/>
      <c r="T307" s="38"/>
      <c r="U307" s="38"/>
      <c r="V307" s="38"/>
    </row>
    <row r="308" spans="1:22" s="29" customFormat="1" ht="19.5" customHeight="1">
      <c r="A308" s="130" t="str">
        <f>N308&amp;"_"&amp;COUNTIF($N$6:N308,N308)</f>
        <v>_0</v>
      </c>
      <c r="B308" s="38" t="s">
        <v>175</v>
      </c>
      <c r="C308" s="92"/>
      <c r="D308" s="93"/>
      <c r="E308" s="93"/>
      <c r="F308" s="93"/>
      <c r="G308" s="93"/>
      <c r="H308" s="38"/>
      <c r="I308" s="38"/>
      <c r="J308" s="133"/>
      <c r="K308" s="134"/>
      <c r="L308" s="134"/>
      <c r="M308" s="134"/>
      <c r="N308" s="135"/>
      <c r="O308" s="135" t="str">
        <f>IFERROR(INDEX('고객 리스트'!$A$4:$D$150,MATCH(N308,'고객 리스트'!$A$4:$A$150,0),3)," ")</f>
        <v xml:space="preserve"> </v>
      </c>
      <c r="P308" s="59"/>
      <c r="Q308" s="94"/>
      <c r="R308" s="38"/>
      <c r="S308" s="38"/>
      <c r="T308" s="38"/>
      <c r="U308" s="38"/>
      <c r="V308" s="38"/>
    </row>
    <row r="309" spans="1:22" s="29" customFormat="1" ht="19.5" customHeight="1">
      <c r="A309" s="130" t="str">
        <f>N309&amp;"_"&amp;COUNTIF($N$6:N309,N309)</f>
        <v>_0</v>
      </c>
      <c r="B309" s="38" t="s">
        <v>150</v>
      </c>
      <c r="C309" s="92"/>
      <c r="D309" s="93"/>
      <c r="E309" s="93"/>
      <c r="F309" s="93"/>
      <c r="G309" s="93"/>
      <c r="H309" s="38"/>
      <c r="I309" s="38"/>
      <c r="J309" s="133"/>
      <c r="K309" s="134"/>
      <c r="L309" s="134"/>
      <c r="M309" s="134"/>
      <c r="N309" s="135"/>
      <c r="O309" s="135" t="str">
        <f>IFERROR(INDEX('고객 리스트'!$A$4:$D$150,MATCH(N309,'고객 리스트'!$A$4:$A$150,0),3)," ")</f>
        <v xml:space="preserve"> </v>
      </c>
      <c r="P309" s="59"/>
      <c r="Q309" s="94"/>
      <c r="R309" s="38"/>
      <c r="S309" s="38"/>
      <c r="T309" s="38"/>
      <c r="U309" s="38"/>
      <c r="V309" s="38"/>
    </row>
    <row r="310" spans="1:22" s="29" customFormat="1" ht="19.5" customHeight="1">
      <c r="A310" s="130" t="str">
        <f>N310&amp;"_"&amp;COUNTIF($N$6:N310,N310)</f>
        <v>_0</v>
      </c>
      <c r="B310" s="38" t="s">
        <v>151</v>
      </c>
      <c r="C310" s="92"/>
      <c r="D310" s="93"/>
      <c r="E310" s="93"/>
      <c r="F310" s="93"/>
      <c r="G310" s="93"/>
      <c r="H310" s="38"/>
      <c r="I310" s="38"/>
      <c r="J310" s="133"/>
      <c r="K310" s="134"/>
      <c r="L310" s="134"/>
      <c r="M310" s="134"/>
      <c r="N310" s="135"/>
      <c r="O310" s="135" t="str">
        <f>IFERROR(INDEX('고객 리스트'!$A$4:$D$150,MATCH(N310,'고객 리스트'!$A$4:$A$150,0),3)," ")</f>
        <v xml:space="preserve"> </v>
      </c>
      <c r="P310" s="59"/>
      <c r="Q310" s="94"/>
      <c r="R310" s="38"/>
      <c r="S310" s="38"/>
      <c r="T310" s="38"/>
      <c r="U310" s="38"/>
      <c r="V310" s="38"/>
    </row>
    <row r="311" spans="1:22" s="29" customFormat="1" ht="19.5" customHeight="1">
      <c r="A311" s="130" t="str">
        <f>N311&amp;"_"&amp;COUNTIF($N$6:N311,N311)</f>
        <v>_0</v>
      </c>
      <c r="B311" s="38" t="s">
        <v>152</v>
      </c>
      <c r="C311" s="92"/>
      <c r="D311" s="93"/>
      <c r="E311" s="93"/>
      <c r="F311" s="93"/>
      <c r="G311" s="93"/>
      <c r="H311" s="38"/>
      <c r="I311" s="38"/>
      <c r="J311" s="133"/>
      <c r="K311" s="134"/>
      <c r="L311" s="134"/>
      <c r="M311" s="134"/>
      <c r="N311" s="135"/>
      <c r="O311" s="135" t="str">
        <f>IFERROR(INDEX('고객 리스트'!$A$4:$D$150,MATCH(N311,'고객 리스트'!$A$4:$A$150,0),3)," ")</f>
        <v xml:space="preserve"> </v>
      </c>
      <c r="P311" s="59"/>
      <c r="Q311" s="94"/>
      <c r="R311" s="38"/>
      <c r="S311" s="38"/>
      <c r="T311" s="38"/>
      <c r="U311" s="38"/>
      <c r="V311" s="38"/>
    </row>
    <row r="312" spans="1:22" s="29" customFormat="1" ht="19.5" customHeight="1">
      <c r="A312" s="130" t="str">
        <f>N312&amp;"_"&amp;COUNTIF($N$6:N312,N312)</f>
        <v>_0</v>
      </c>
      <c r="B312" s="38" t="s">
        <v>153</v>
      </c>
      <c r="C312" s="92"/>
      <c r="D312" s="93"/>
      <c r="E312" s="93"/>
      <c r="F312" s="93"/>
      <c r="G312" s="93"/>
      <c r="H312" s="38"/>
      <c r="I312" s="38"/>
      <c r="J312" s="133"/>
      <c r="K312" s="134"/>
      <c r="L312" s="134"/>
      <c r="M312" s="134"/>
      <c r="N312" s="135"/>
      <c r="O312" s="135" t="str">
        <f>IFERROR(INDEX('고객 리스트'!$A$4:$D$150,MATCH(N312,'고객 리스트'!$A$4:$A$150,0),3)," ")</f>
        <v xml:space="preserve"> </v>
      </c>
      <c r="P312" s="59"/>
      <c r="Q312" s="94"/>
      <c r="R312" s="38"/>
      <c r="S312" s="38"/>
      <c r="T312" s="38"/>
      <c r="U312" s="38"/>
      <c r="V312" s="38"/>
    </row>
    <row r="313" spans="1:22" s="29" customFormat="1" ht="19.5" customHeight="1">
      <c r="A313" s="130" t="str">
        <f>N313&amp;"_"&amp;COUNTIF($N$6:N313,N313)</f>
        <v>_0</v>
      </c>
      <c r="B313" s="38" t="s">
        <v>87</v>
      </c>
      <c r="C313" s="92"/>
      <c r="D313" s="93"/>
      <c r="E313" s="93"/>
      <c r="F313" s="93"/>
      <c r="G313" s="93"/>
      <c r="H313" s="38"/>
      <c r="I313" s="38"/>
      <c r="J313" s="133"/>
      <c r="K313" s="134"/>
      <c r="L313" s="134"/>
      <c r="M313" s="134"/>
      <c r="N313" s="135"/>
      <c r="O313" s="135" t="str">
        <f>IFERROR(INDEX('고객 리스트'!$A$4:$D$150,MATCH(N313,'고객 리스트'!$A$4:$A$150,0),3)," ")</f>
        <v xml:space="preserve"> </v>
      </c>
      <c r="P313" s="59"/>
      <c r="Q313" s="94"/>
      <c r="R313" s="38"/>
      <c r="S313" s="38"/>
      <c r="T313" s="38"/>
      <c r="U313" s="38"/>
      <c r="V313" s="38"/>
    </row>
    <row r="314" spans="1:22" s="29" customFormat="1" ht="19.5" customHeight="1">
      <c r="A314" s="130" t="str">
        <f>N314&amp;"_"&amp;COUNTIF($N$6:N314,N314)</f>
        <v>_0</v>
      </c>
      <c r="B314" s="38" t="s">
        <v>88</v>
      </c>
      <c r="C314" s="92"/>
      <c r="D314" s="93"/>
      <c r="E314" s="93"/>
      <c r="F314" s="93"/>
      <c r="G314" s="93"/>
      <c r="H314" s="38"/>
      <c r="I314" s="38"/>
      <c r="J314" s="133"/>
      <c r="K314" s="134"/>
      <c r="L314" s="134"/>
      <c r="M314" s="134"/>
      <c r="N314" s="135"/>
      <c r="O314" s="135" t="str">
        <f>IFERROR(INDEX('고객 리스트'!$A$4:$D$150,MATCH(N314,'고객 리스트'!$A$4:$A$150,0),3)," ")</f>
        <v xml:space="preserve"> </v>
      </c>
      <c r="P314" s="59"/>
      <c r="Q314" s="94"/>
      <c r="R314" s="38"/>
      <c r="S314" s="38"/>
      <c r="T314" s="38"/>
      <c r="U314" s="38"/>
      <c r="V314" s="38"/>
    </row>
    <row r="315" spans="1:22" s="29" customFormat="1" ht="19.5" customHeight="1">
      <c r="A315" s="130" t="str">
        <f>N315&amp;"_"&amp;COUNTIF($N$6:N315,N315)</f>
        <v>_0</v>
      </c>
      <c r="B315" s="38" t="s">
        <v>124</v>
      </c>
      <c r="C315" s="92"/>
      <c r="D315" s="93"/>
      <c r="E315" s="93"/>
      <c r="F315" s="93"/>
      <c r="G315" s="93"/>
      <c r="H315" s="38"/>
      <c r="I315" s="38"/>
      <c r="J315" s="133"/>
      <c r="K315" s="134"/>
      <c r="L315" s="134"/>
      <c r="M315" s="134"/>
      <c r="N315" s="135"/>
      <c r="O315" s="135" t="str">
        <f>IFERROR(INDEX('고객 리스트'!$A$4:$D$150,MATCH(N315,'고객 리스트'!$A$4:$A$150,0),3)," ")</f>
        <v xml:space="preserve"> </v>
      </c>
      <c r="P315" s="59"/>
      <c r="Q315" s="94"/>
      <c r="R315" s="38"/>
      <c r="S315" s="38"/>
      <c r="T315" s="38"/>
      <c r="U315" s="38"/>
      <c r="V315" s="38"/>
    </row>
    <row r="316" spans="1:22" s="29" customFormat="1" ht="19.5" customHeight="1">
      <c r="A316" s="130" t="str">
        <f>N316&amp;"_"&amp;COUNTIF($N$6:N316,N316)</f>
        <v>_0</v>
      </c>
      <c r="B316" s="38" t="s">
        <v>70</v>
      </c>
      <c r="C316" s="92"/>
      <c r="D316" s="93"/>
      <c r="E316" s="93"/>
      <c r="F316" s="93"/>
      <c r="G316" s="93"/>
      <c r="H316" s="38"/>
      <c r="I316" s="38"/>
      <c r="J316" s="133"/>
      <c r="K316" s="134"/>
      <c r="L316" s="134"/>
      <c r="M316" s="134"/>
      <c r="N316" s="135"/>
      <c r="O316" s="135" t="str">
        <f>IFERROR(INDEX('고객 리스트'!$A$4:$D$150,MATCH(N316,'고객 리스트'!$A$4:$A$150,0),3)," ")</f>
        <v xml:space="preserve"> </v>
      </c>
      <c r="P316" s="59"/>
      <c r="Q316" s="94"/>
      <c r="R316" s="38"/>
      <c r="S316" s="38"/>
      <c r="T316" s="38"/>
      <c r="U316" s="38"/>
      <c r="V316" s="38"/>
    </row>
    <row r="317" spans="1:22" s="29" customFormat="1" ht="19.5" customHeight="1">
      <c r="A317" s="130" t="str">
        <f>N317&amp;"_"&amp;COUNTIF($N$6:N317,N317)</f>
        <v>_0</v>
      </c>
      <c r="B317" s="38" t="s">
        <v>304</v>
      </c>
      <c r="C317" s="92"/>
      <c r="D317" s="93"/>
      <c r="E317" s="93"/>
      <c r="F317" s="93"/>
      <c r="G317" s="93"/>
      <c r="H317" s="38"/>
      <c r="I317" s="38"/>
      <c r="J317" s="133"/>
      <c r="K317" s="134"/>
      <c r="L317" s="134"/>
      <c r="M317" s="134"/>
      <c r="N317" s="135"/>
      <c r="O317" s="135" t="str">
        <f>IFERROR(INDEX('고객 리스트'!$A$4:$D$150,MATCH(N317,'고객 리스트'!$A$4:$A$150,0),3)," ")</f>
        <v xml:space="preserve"> </v>
      </c>
      <c r="P317" s="59"/>
      <c r="Q317" s="94"/>
      <c r="R317" s="38"/>
      <c r="S317" s="38"/>
      <c r="T317" s="38"/>
      <c r="U317" s="38"/>
      <c r="V317" s="38"/>
    </row>
    <row r="318" spans="1:22" s="29" customFormat="1" ht="19.5" customHeight="1">
      <c r="A318" s="130" t="str">
        <f>N318&amp;"_"&amp;COUNTIF($N$6:N318,N318)</f>
        <v>_0</v>
      </c>
      <c r="B318" s="38" t="s">
        <v>541</v>
      </c>
      <c r="C318" s="92"/>
      <c r="D318" s="93"/>
      <c r="E318" s="93"/>
      <c r="F318" s="93"/>
      <c r="G318" s="93"/>
      <c r="H318" s="38"/>
      <c r="I318" s="38"/>
      <c r="J318" s="133"/>
      <c r="K318" s="134"/>
      <c r="L318" s="134"/>
      <c r="M318" s="134"/>
      <c r="N318" s="135"/>
      <c r="O318" s="135" t="str">
        <f>IFERROR(INDEX('고객 리스트'!$A$4:$D$150,MATCH(N318,'고객 리스트'!$A$4:$A$150,0),3)," ")</f>
        <v xml:space="preserve"> </v>
      </c>
      <c r="P318" s="59"/>
      <c r="Q318" s="94"/>
      <c r="R318" s="38"/>
      <c r="S318" s="38"/>
      <c r="T318" s="38"/>
      <c r="U318" s="38"/>
      <c r="V318" s="38"/>
    </row>
    <row r="319" spans="1:22" s="29" customFormat="1" ht="19.5" customHeight="1">
      <c r="A319" s="130" t="str">
        <f>N319&amp;"_"&amp;COUNTIF($N$6:N319,N319)</f>
        <v>_0</v>
      </c>
      <c r="B319" s="38" t="s">
        <v>89</v>
      </c>
      <c r="C319" s="92"/>
      <c r="D319" s="93"/>
      <c r="E319" s="93"/>
      <c r="F319" s="93"/>
      <c r="G319" s="93"/>
      <c r="H319" s="38"/>
      <c r="I319" s="38"/>
      <c r="J319" s="133"/>
      <c r="K319" s="134"/>
      <c r="L319" s="134"/>
      <c r="M319" s="134"/>
      <c r="N319" s="135"/>
      <c r="O319" s="135" t="str">
        <f>IFERROR(INDEX('고객 리스트'!$A$4:$D$150,MATCH(N319,'고객 리스트'!$A$4:$A$150,0),3)," ")</f>
        <v xml:space="preserve"> </v>
      </c>
      <c r="P319" s="59"/>
      <c r="Q319" s="94"/>
      <c r="R319" s="38"/>
      <c r="S319" s="38"/>
      <c r="T319" s="38"/>
      <c r="U319" s="38"/>
      <c r="V319" s="38"/>
    </row>
    <row r="320" spans="1:22" s="29" customFormat="1" ht="19.5" customHeight="1">
      <c r="A320" s="130" t="str">
        <f>N320&amp;"_"&amp;COUNTIF($N$6:N320,N320)</f>
        <v>_0</v>
      </c>
      <c r="B320" s="38" t="s">
        <v>542</v>
      </c>
      <c r="C320" s="92"/>
      <c r="D320" s="93"/>
      <c r="E320" s="93"/>
      <c r="F320" s="93"/>
      <c r="G320" s="93"/>
      <c r="H320" s="38"/>
      <c r="I320" s="38"/>
      <c r="J320" s="133"/>
      <c r="K320" s="134"/>
      <c r="L320" s="134"/>
      <c r="M320" s="134"/>
      <c r="N320" s="135"/>
      <c r="O320" s="135" t="str">
        <f>IFERROR(INDEX('고객 리스트'!$A$4:$D$150,MATCH(N320,'고객 리스트'!$A$4:$A$150,0),3)," ")</f>
        <v xml:space="preserve"> </v>
      </c>
      <c r="P320" s="59"/>
      <c r="Q320" s="94"/>
      <c r="R320" s="38"/>
      <c r="S320" s="38"/>
      <c r="T320" s="38"/>
      <c r="U320" s="38"/>
      <c r="V320" s="38"/>
    </row>
    <row r="321" spans="1:22" s="29" customFormat="1" ht="19.5" customHeight="1">
      <c r="A321" s="130" t="str">
        <f>N321&amp;"_"&amp;COUNTIF($N$6:N321,N321)</f>
        <v>_0</v>
      </c>
      <c r="B321" s="38" t="s">
        <v>543</v>
      </c>
      <c r="C321" s="92"/>
      <c r="D321" s="93"/>
      <c r="E321" s="93"/>
      <c r="F321" s="93"/>
      <c r="G321" s="93"/>
      <c r="H321" s="38"/>
      <c r="I321" s="38"/>
      <c r="J321" s="133"/>
      <c r="K321" s="134"/>
      <c r="L321" s="134"/>
      <c r="M321" s="134"/>
      <c r="N321" s="135"/>
      <c r="O321" s="135" t="str">
        <f>IFERROR(INDEX('고객 리스트'!$A$4:$D$150,MATCH(N321,'고객 리스트'!$A$4:$A$150,0),3)," ")</f>
        <v xml:space="preserve"> </v>
      </c>
      <c r="P321" s="59"/>
      <c r="Q321" s="94"/>
      <c r="R321" s="38"/>
      <c r="S321" s="38"/>
      <c r="T321" s="38"/>
      <c r="U321" s="38"/>
      <c r="V321" s="38"/>
    </row>
    <row r="322" spans="1:22" s="29" customFormat="1" ht="19.5" customHeight="1">
      <c r="A322" s="130" t="str">
        <f>N322&amp;"_"&amp;COUNTIF($N$6:N322,N322)</f>
        <v>_0</v>
      </c>
      <c r="B322" s="38" t="s">
        <v>60</v>
      </c>
      <c r="C322" s="92"/>
      <c r="D322" s="93"/>
      <c r="E322" s="93"/>
      <c r="F322" s="93"/>
      <c r="G322" s="93"/>
      <c r="H322" s="38"/>
      <c r="I322" s="38"/>
      <c r="J322" s="133"/>
      <c r="K322" s="134"/>
      <c r="L322" s="134"/>
      <c r="M322" s="134"/>
      <c r="N322" s="135"/>
      <c r="O322" s="135" t="str">
        <f>IFERROR(INDEX('고객 리스트'!$A$4:$D$150,MATCH(N322,'고객 리스트'!$A$4:$A$150,0),3)," ")</f>
        <v xml:space="preserve"> </v>
      </c>
      <c r="P322" s="59"/>
      <c r="Q322" s="94"/>
      <c r="R322" s="38"/>
      <c r="S322" s="38"/>
      <c r="T322" s="38"/>
      <c r="U322" s="38"/>
      <c r="V322" s="38"/>
    </row>
    <row r="323" spans="1:22" s="29" customFormat="1" ht="19.5" customHeight="1">
      <c r="A323" s="130" t="str">
        <f>N323&amp;"_"&amp;COUNTIF($N$6:N323,N323)</f>
        <v>_0</v>
      </c>
      <c r="B323" s="38" t="s">
        <v>167</v>
      </c>
      <c r="C323" s="92"/>
      <c r="D323" s="93"/>
      <c r="E323" s="93"/>
      <c r="F323" s="93"/>
      <c r="G323" s="93"/>
      <c r="H323" s="38"/>
      <c r="I323" s="38"/>
      <c r="J323" s="133"/>
      <c r="K323" s="134"/>
      <c r="L323" s="134"/>
      <c r="M323" s="134"/>
      <c r="N323" s="135"/>
      <c r="O323" s="135" t="str">
        <f>IFERROR(INDEX('고객 리스트'!$A$4:$D$150,MATCH(N323,'고객 리스트'!$A$4:$A$150,0),3)," ")</f>
        <v xml:space="preserve"> </v>
      </c>
      <c r="P323" s="59"/>
      <c r="Q323" s="94"/>
      <c r="R323" s="38"/>
      <c r="S323" s="38"/>
      <c r="T323" s="38"/>
      <c r="U323" s="38"/>
      <c r="V323" s="38"/>
    </row>
    <row r="324" spans="1:22" s="29" customFormat="1" ht="19.5" customHeight="1">
      <c r="A324" s="130" t="str">
        <f>N324&amp;"_"&amp;COUNTIF($N$6:N324,N324)</f>
        <v>_0</v>
      </c>
      <c r="B324" s="38" t="s">
        <v>168</v>
      </c>
      <c r="C324" s="92"/>
      <c r="D324" s="93"/>
      <c r="E324" s="93"/>
      <c r="F324" s="93"/>
      <c r="G324" s="93"/>
      <c r="H324" s="38"/>
      <c r="I324" s="38"/>
      <c r="J324" s="133"/>
      <c r="K324" s="134"/>
      <c r="L324" s="134"/>
      <c r="M324" s="134"/>
      <c r="N324" s="135"/>
      <c r="O324" s="135" t="str">
        <f>IFERROR(INDEX('고객 리스트'!$A$4:$D$150,MATCH(N324,'고객 리스트'!$A$4:$A$150,0),3)," ")</f>
        <v xml:space="preserve"> </v>
      </c>
      <c r="P324" s="59"/>
      <c r="Q324" s="94"/>
      <c r="R324" s="38"/>
      <c r="S324" s="38"/>
      <c r="T324" s="38"/>
      <c r="U324" s="38"/>
      <c r="V324" s="38"/>
    </row>
    <row r="325" spans="1:22" s="29" customFormat="1" ht="19.5" customHeight="1">
      <c r="A325" s="130" t="str">
        <f>N325&amp;"_"&amp;COUNTIF($N$6:N325,N325)</f>
        <v>_0</v>
      </c>
      <c r="B325" s="38" t="s">
        <v>52</v>
      </c>
      <c r="C325" s="92"/>
      <c r="D325" s="93"/>
      <c r="E325" s="93"/>
      <c r="F325" s="93"/>
      <c r="G325" s="93"/>
      <c r="H325" s="38"/>
      <c r="I325" s="38"/>
      <c r="J325" s="133"/>
      <c r="K325" s="134"/>
      <c r="L325" s="134"/>
      <c r="M325" s="134"/>
      <c r="N325" s="135"/>
      <c r="O325" s="135" t="str">
        <f>IFERROR(INDEX('고객 리스트'!$A$4:$D$150,MATCH(N325,'고객 리스트'!$A$4:$A$150,0),3)," ")</f>
        <v xml:space="preserve"> </v>
      </c>
      <c r="P325" s="59"/>
      <c r="Q325" s="94"/>
      <c r="R325" s="38"/>
      <c r="S325" s="38"/>
      <c r="T325" s="38"/>
      <c r="U325" s="38"/>
      <c r="V325" s="38"/>
    </row>
    <row r="326" spans="1:22" s="29" customFormat="1" ht="19.5" customHeight="1">
      <c r="A326" s="130" t="str">
        <f>N326&amp;"_"&amp;COUNTIF($N$6:N326,N326)</f>
        <v>_0</v>
      </c>
      <c r="B326" s="38" t="s">
        <v>53</v>
      </c>
      <c r="C326" s="92"/>
      <c r="D326" s="93"/>
      <c r="E326" s="93"/>
      <c r="F326" s="93"/>
      <c r="G326" s="93"/>
      <c r="H326" s="38"/>
      <c r="I326" s="38"/>
      <c r="J326" s="133"/>
      <c r="K326" s="134"/>
      <c r="L326" s="134"/>
      <c r="M326" s="134"/>
      <c r="N326" s="135"/>
      <c r="O326" s="135" t="str">
        <f>IFERROR(INDEX('고객 리스트'!$A$4:$D$150,MATCH(N326,'고객 리스트'!$A$4:$A$150,0),3)," ")</f>
        <v xml:space="preserve"> </v>
      </c>
      <c r="P326" s="59"/>
      <c r="Q326" s="94"/>
      <c r="R326" s="38"/>
      <c r="S326" s="38"/>
      <c r="T326" s="38"/>
      <c r="U326" s="38"/>
      <c r="V326" s="38"/>
    </row>
    <row r="327" spans="1:22" s="29" customFormat="1" ht="19.5" customHeight="1">
      <c r="A327" s="130" t="str">
        <f>N327&amp;"_"&amp;COUNTIF($N$6:N327,N327)</f>
        <v>_0</v>
      </c>
      <c r="B327" s="38" t="s">
        <v>248</v>
      </c>
      <c r="C327" s="92"/>
      <c r="D327" s="93"/>
      <c r="E327" s="93"/>
      <c r="F327" s="93"/>
      <c r="G327" s="93"/>
      <c r="H327" s="38"/>
      <c r="I327" s="38"/>
      <c r="J327" s="133"/>
      <c r="K327" s="134"/>
      <c r="L327" s="134"/>
      <c r="M327" s="134"/>
      <c r="N327" s="135"/>
      <c r="O327" s="135" t="str">
        <f>IFERROR(INDEX('고객 리스트'!$A$4:$D$150,MATCH(N327,'고객 리스트'!$A$4:$A$150,0),3)," ")</f>
        <v xml:space="preserve"> </v>
      </c>
      <c r="P327" s="59"/>
      <c r="Q327" s="94"/>
      <c r="R327" s="38"/>
      <c r="S327" s="38"/>
      <c r="T327" s="38"/>
      <c r="U327" s="38"/>
      <c r="V327" s="38"/>
    </row>
    <row r="328" spans="1:22" s="29" customFormat="1" ht="19.5" customHeight="1">
      <c r="A328" s="130" t="str">
        <f>N328&amp;"_"&amp;COUNTIF($N$6:N328,N328)</f>
        <v>_0</v>
      </c>
      <c r="B328" s="38" t="s">
        <v>148</v>
      </c>
      <c r="C328" s="92"/>
      <c r="D328" s="93"/>
      <c r="E328" s="93"/>
      <c r="F328" s="93"/>
      <c r="G328" s="93"/>
      <c r="H328" s="38"/>
      <c r="I328" s="38"/>
      <c r="J328" s="133"/>
      <c r="K328" s="134"/>
      <c r="L328" s="134"/>
      <c r="M328" s="134"/>
      <c r="N328" s="135"/>
      <c r="O328" s="135" t="str">
        <f>IFERROR(INDEX('고객 리스트'!$A$4:$D$150,MATCH(N328,'고객 리스트'!$A$4:$A$150,0),3)," ")</f>
        <v xml:space="preserve"> </v>
      </c>
      <c r="P328" s="59"/>
      <c r="Q328" s="94"/>
      <c r="R328" s="38"/>
      <c r="S328" s="38"/>
      <c r="T328" s="38"/>
      <c r="U328" s="38"/>
      <c r="V328" s="38"/>
    </row>
    <row r="329" spans="1:22" s="29" customFormat="1" ht="19.5" customHeight="1">
      <c r="A329" s="130" t="str">
        <f>N329&amp;"_"&amp;COUNTIF($N$6:N329,N329)</f>
        <v>_0</v>
      </c>
      <c r="B329" s="38" t="s">
        <v>312</v>
      </c>
      <c r="C329" s="92"/>
      <c r="D329" s="93"/>
      <c r="E329" s="93"/>
      <c r="F329" s="93"/>
      <c r="G329" s="93"/>
      <c r="H329" s="38"/>
      <c r="I329" s="38"/>
      <c r="J329" s="133"/>
      <c r="K329" s="134"/>
      <c r="L329" s="134"/>
      <c r="M329" s="134"/>
      <c r="N329" s="135"/>
      <c r="O329" s="135" t="str">
        <f>IFERROR(INDEX('고객 리스트'!$A$4:$D$150,MATCH(N329,'고객 리스트'!$A$4:$A$150,0),3)," ")</f>
        <v xml:space="preserve"> </v>
      </c>
      <c r="P329" s="59"/>
      <c r="Q329" s="94"/>
      <c r="R329" s="38"/>
      <c r="S329" s="38"/>
      <c r="T329" s="38"/>
      <c r="U329" s="38"/>
      <c r="V329" s="38"/>
    </row>
    <row r="330" spans="1:22" s="29" customFormat="1" ht="19.5" customHeight="1">
      <c r="A330" s="130" t="str">
        <f>N330&amp;"_"&amp;COUNTIF($N$6:N330,N330)</f>
        <v>_0</v>
      </c>
      <c r="B330" s="38" t="s">
        <v>165</v>
      </c>
      <c r="C330" s="92"/>
      <c r="D330" s="93"/>
      <c r="E330" s="93"/>
      <c r="F330" s="93"/>
      <c r="G330" s="93"/>
      <c r="H330" s="38"/>
      <c r="I330" s="38"/>
      <c r="J330" s="133"/>
      <c r="K330" s="134"/>
      <c r="L330" s="134"/>
      <c r="M330" s="134"/>
      <c r="N330" s="135"/>
      <c r="O330" s="135" t="str">
        <f>IFERROR(INDEX('고객 리스트'!$A$4:$D$150,MATCH(N330,'고객 리스트'!$A$4:$A$150,0),3)," ")</f>
        <v xml:space="preserve"> </v>
      </c>
      <c r="P330" s="59"/>
      <c r="Q330" s="94"/>
      <c r="R330" s="38"/>
      <c r="S330" s="38"/>
      <c r="T330" s="38"/>
      <c r="U330" s="38"/>
      <c r="V330" s="38"/>
    </row>
    <row r="331" spans="1:22" s="29" customFormat="1" ht="19.5" customHeight="1">
      <c r="A331" s="130" t="str">
        <f>N331&amp;"_"&amp;COUNTIF($N$6:N331,N331)</f>
        <v>_0</v>
      </c>
      <c r="B331" s="38" t="s">
        <v>243</v>
      </c>
      <c r="C331" s="92"/>
      <c r="D331" s="93"/>
      <c r="E331" s="93"/>
      <c r="F331" s="93"/>
      <c r="G331" s="93"/>
      <c r="H331" s="38"/>
      <c r="I331" s="38"/>
      <c r="J331" s="133"/>
      <c r="K331" s="134"/>
      <c r="L331" s="134"/>
      <c r="M331" s="134"/>
      <c r="N331" s="135"/>
      <c r="O331" s="135" t="str">
        <f>IFERROR(INDEX('고객 리스트'!$A$4:$D$150,MATCH(N331,'고객 리스트'!$A$4:$A$150,0),3)," ")</f>
        <v xml:space="preserve"> </v>
      </c>
      <c r="P331" s="59"/>
      <c r="Q331" s="94"/>
      <c r="R331" s="38"/>
      <c r="S331" s="38"/>
      <c r="T331" s="38"/>
      <c r="U331" s="38"/>
      <c r="V331" s="38"/>
    </row>
    <row r="332" spans="1:22" s="29" customFormat="1" ht="19.5" customHeight="1">
      <c r="A332" s="130" t="str">
        <f>N332&amp;"_"&amp;COUNTIF($N$6:N332,N332)</f>
        <v>_0</v>
      </c>
      <c r="B332" s="38" t="s">
        <v>206</v>
      </c>
      <c r="C332" s="92"/>
      <c r="D332" s="93"/>
      <c r="E332" s="93"/>
      <c r="F332" s="93"/>
      <c r="G332" s="93"/>
      <c r="H332" s="38"/>
      <c r="I332" s="38"/>
      <c r="J332" s="133"/>
      <c r="K332" s="134"/>
      <c r="L332" s="134"/>
      <c r="M332" s="134"/>
      <c r="N332" s="135"/>
      <c r="O332" s="135" t="str">
        <f>IFERROR(INDEX('고객 리스트'!$A$4:$D$150,MATCH(N332,'고객 리스트'!$A$4:$A$150,0),3)," ")</f>
        <v xml:space="preserve"> </v>
      </c>
      <c r="P332" s="59"/>
      <c r="Q332" s="94"/>
      <c r="R332" s="38"/>
      <c r="S332" s="38"/>
      <c r="T332" s="38"/>
      <c r="U332" s="38"/>
      <c r="V332" s="38"/>
    </row>
    <row r="333" spans="1:22" s="29" customFormat="1" ht="19.5" customHeight="1">
      <c r="A333" s="130" t="str">
        <f>N333&amp;"_"&amp;COUNTIF($N$6:N333,N333)</f>
        <v>_0</v>
      </c>
      <c r="B333" s="38" t="s">
        <v>290</v>
      </c>
      <c r="C333" s="92"/>
      <c r="D333" s="93"/>
      <c r="E333" s="93"/>
      <c r="F333" s="93"/>
      <c r="G333" s="93"/>
      <c r="H333" s="38"/>
      <c r="I333" s="38"/>
      <c r="J333" s="133"/>
      <c r="K333" s="134"/>
      <c r="L333" s="134"/>
      <c r="M333" s="134"/>
      <c r="N333" s="135"/>
      <c r="O333" s="135" t="str">
        <f>IFERROR(INDEX('고객 리스트'!$A$4:$D$150,MATCH(N333,'고객 리스트'!$A$4:$A$150,0),3)," ")</f>
        <v xml:space="preserve"> </v>
      </c>
      <c r="P333" s="59"/>
      <c r="Q333" s="94"/>
      <c r="R333" s="38"/>
      <c r="S333" s="38"/>
      <c r="T333" s="38"/>
      <c r="U333" s="38"/>
      <c r="V333" s="38"/>
    </row>
    <row r="334" spans="1:22" s="29" customFormat="1" ht="19.5" customHeight="1">
      <c r="A334" s="130" t="str">
        <f>N334&amp;"_"&amp;COUNTIF($N$6:N334,N334)</f>
        <v>_0</v>
      </c>
      <c r="B334" s="38" t="s">
        <v>262</v>
      </c>
      <c r="C334" s="92"/>
      <c r="D334" s="93"/>
      <c r="E334" s="93"/>
      <c r="F334" s="93"/>
      <c r="G334" s="93"/>
      <c r="H334" s="38"/>
      <c r="I334" s="38"/>
      <c r="J334" s="133"/>
      <c r="K334" s="134"/>
      <c r="L334" s="134"/>
      <c r="M334" s="134"/>
      <c r="N334" s="135"/>
      <c r="O334" s="135" t="str">
        <f>IFERROR(INDEX('고객 리스트'!$A$4:$D$150,MATCH(N334,'고객 리스트'!$A$4:$A$150,0),3)," ")</f>
        <v xml:space="preserve"> </v>
      </c>
      <c r="P334" s="59"/>
      <c r="Q334" s="94"/>
      <c r="R334" s="38"/>
      <c r="S334" s="38"/>
      <c r="T334" s="38"/>
      <c r="U334" s="38"/>
      <c r="V334" s="38"/>
    </row>
    <row r="335" spans="1:22" s="29" customFormat="1" ht="19.5" customHeight="1">
      <c r="A335" s="130" t="str">
        <f>N335&amp;"_"&amp;COUNTIF($N$6:N335,N335)</f>
        <v>_0</v>
      </c>
      <c r="B335" s="38" t="s">
        <v>310</v>
      </c>
      <c r="C335" s="92"/>
      <c r="D335" s="93"/>
      <c r="E335" s="93"/>
      <c r="F335" s="93"/>
      <c r="G335" s="93"/>
      <c r="H335" s="38"/>
      <c r="I335" s="38"/>
      <c r="J335" s="133"/>
      <c r="K335" s="134"/>
      <c r="L335" s="134"/>
      <c r="M335" s="134"/>
      <c r="N335" s="135"/>
      <c r="O335" s="135" t="str">
        <f>IFERROR(INDEX('고객 리스트'!$A$4:$D$150,MATCH(N335,'고객 리스트'!$A$4:$A$150,0),3)," ")</f>
        <v xml:space="preserve"> </v>
      </c>
      <c r="P335" s="59"/>
      <c r="Q335" s="94"/>
      <c r="R335" s="38"/>
      <c r="S335" s="38"/>
      <c r="T335" s="38"/>
      <c r="U335" s="38"/>
      <c r="V335" s="38"/>
    </row>
    <row r="336" spans="1:22" s="29" customFormat="1" ht="19.5" customHeight="1">
      <c r="A336" s="130" t="str">
        <f>N336&amp;"_"&amp;COUNTIF($N$6:N336,N336)</f>
        <v>_0</v>
      </c>
      <c r="B336" s="38" t="s">
        <v>191</v>
      </c>
      <c r="C336" s="92"/>
      <c r="D336" s="93"/>
      <c r="E336" s="93"/>
      <c r="F336" s="93"/>
      <c r="G336" s="93"/>
      <c r="H336" s="38"/>
      <c r="I336" s="38"/>
      <c r="J336" s="133"/>
      <c r="K336" s="134"/>
      <c r="L336" s="134"/>
      <c r="M336" s="134"/>
      <c r="N336" s="135"/>
      <c r="O336" s="135" t="str">
        <f>IFERROR(INDEX('고객 리스트'!$A$4:$D$150,MATCH(N336,'고객 리스트'!$A$4:$A$150,0),3)," ")</f>
        <v xml:space="preserve"> </v>
      </c>
      <c r="P336" s="59"/>
      <c r="Q336" s="94"/>
      <c r="R336" s="38"/>
      <c r="S336" s="38"/>
      <c r="T336" s="38"/>
      <c r="U336" s="38"/>
      <c r="V336" s="38"/>
    </row>
    <row r="337" spans="1:22" s="29" customFormat="1" ht="19.5" customHeight="1">
      <c r="A337" s="130" t="str">
        <f>N337&amp;"_"&amp;COUNTIF($N$6:N337,N337)</f>
        <v>_0</v>
      </c>
      <c r="B337" s="38" t="s">
        <v>192</v>
      </c>
      <c r="C337" s="92"/>
      <c r="D337" s="93"/>
      <c r="E337" s="93"/>
      <c r="F337" s="93"/>
      <c r="G337" s="93"/>
      <c r="H337" s="38"/>
      <c r="I337" s="38"/>
      <c r="J337" s="133"/>
      <c r="K337" s="134"/>
      <c r="L337" s="134"/>
      <c r="M337" s="134"/>
      <c r="N337" s="135"/>
      <c r="O337" s="135" t="str">
        <f>IFERROR(INDEX('고객 리스트'!$A$4:$D$150,MATCH(N337,'고객 리스트'!$A$4:$A$150,0),3)," ")</f>
        <v xml:space="preserve"> </v>
      </c>
      <c r="P337" s="59"/>
      <c r="Q337" s="94"/>
      <c r="R337" s="38"/>
      <c r="S337" s="38"/>
      <c r="T337" s="38"/>
      <c r="U337" s="38"/>
      <c r="V337" s="38"/>
    </row>
    <row r="338" spans="1:22" s="29" customFormat="1" ht="19.5" customHeight="1">
      <c r="A338" s="130" t="str">
        <f>N338&amp;"_"&amp;COUNTIF($N$6:N338,N338)</f>
        <v>_0</v>
      </c>
      <c r="B338" s="38" t="s">
        <v>193</v>
      </c>
      <c r="C338" s="92"/>
      <c r="D338" s="93"/>
      <c r="E338" s="93"/>
      <c r="F338" s="93"/>
      <c r="G338" s="93"/>
      <c r="H338" s="38"/>
      <c r="I338" s="38"/>
      <c r="J338" s="133"/>
      <c r="K338" s="134"/>
      <c r="L338" s="134"/>
      <c r="M338" s="134"/>
      <c r="N338" s="135"/>
      <c r="O338" s="135" t="str">
        <f>IFERROR(INDEX('고객 리스트'!$A$4:$D$150,MATCH(N338,'고객 리스트'!$A$4:$A$150,0),3)," ")</f>
        <v xml:space="preserve"> </v>
      </c>
      <c r="P338" s="59"/>
      <c r="Q338" s="94"/>
      <c r="R338" s="38"/>
      <c r="S338" s="38"/>
      <c r="T338" s="38"/>
      <c r="U338" s="38"/>
      <c r="V338" s="38"/>
    </row>
    <row r="339" spans="1:22" s="29" customFormat="1" ht="19.5" customHeight="1">
      <c r="A339" s="130" t="str">
        <f>N339&amp;"_"&amp;COUNTIF($N$6:N339,N339)</f>
        <v>_0</v>
      </c>
      <c r="B339" s="38" t="s">
        <v>204</v>
      </c>
      <c r="C339" s="92"/>
      <c r="D339" s="93"/>
      <c r="E339" s="93"/>
      <c r="F339" s="93"/>
      <c r="G339" s="93"/>
      <c r="H339" s="38"/>
      <c r="I339" s="38"/>
      <c r="J339" s="133"/>
      <c r="K339" s="134"/>
      <c r="L339" s="134"/>
      <c r="M339" s="134"/>
      <c r="N339" s="135"/>
      <c r="O339" s="135" t="str">
        <f>IFERROR(INDEX('고객 리스트'!$A$4:$D$150,MATCH(N339,'고객 리스트'!$A$4:$A$150,0),3)," ")</f>
        <v xml:space="preserve"> </v>
      </c>
      <c r="P339" s="59"/>
      <c r="Q339" s="94"/>
      <c r="R339" s="38"/>
      <c r="S339" s="38"/>
      <c r="T339" s="38"/>
      <c r="U339" s="38"/>
      <c r="V339" s="38"/>
    </row>
    <row r="340" spans="1:22" s="29" customFormat="1" ht="19.5" customHeight="1">
      <c r="A340" s="130" t="str">
        <f>N340&amp;"_"&amp;COUNTIF($N$6:N340,N340)</f>
        <v>_0</v>
      </c>
      <c r="B340" s="38" t="s">
        <v>246</v>
      </c>
      <c r="C340" s="92"/>
      <c r="D340" s="93"/>
      <c r="E340" s="93"/>
      <c r="F340" s="93"/>
      <c r="G340" s="93"/>
      <c r="H340" s="38"/>
      <c r="I340" s="38"/>
      <c r="J340" s="133"/>
      <c r="K340" s="134"/>
      <c r="L340" s="134"/>
      <c r="M340" s="134"/>
      <c r="N340" s="135"/>
      <c r="O340" s="135" t="str">
        <f>IFERROR(INDEX('고객 리스트'!$A$4:$D$150,MATCH(N340,'고객 리스트'!$A$4:$A$150,0),3)," ")</f>
        <v xml:space="preserve"> </v>
      </c>
      <c r="P340" s="59"/>
      <c r="Q340" s="94"/>
      <c r="R340" s="38"/>
      <c r="S340" s="38"/>
      <c r="T340" s="38"/>
      <c r="U340" s="38"/>
      <c r="V340" s="38"/>
    </row>
    <row r="341" spans="1:22" s="29" customFormat="1" ht="19.5" customHeight="1">
      <c r="A341" s="130" t="str">
        <f>N341&amp;"_"&amp;COUNTIF($N$6:N341,N341)</f>
        <v>_0</v>
      </c>
      <c r="B341" s="38" t="s">
        <v>258</v>
      </c>
      <c r="C341" s="92"/>
      <c r="D341" s="93"/>
      <c r="E341" s="93"/>
      <c r="F341" s="93"/>
      <c r="G341" s="93"/>
      <c r="H341" s="38"/>
      <c r="I341" s="38"/>
      <c r="J341" s="133"/>
      <c r="K341" s="134"/>
      <c r="L341" s="134"/>
      <c r="M341" s="134"/>
      <c r="N341" s="135"/>
      <c r="O341" s="135" t="str">
        <f>IFERROR(INDEX('고객 리스트'!$A$4:$D$150,MATCH(N341,'고객 리스트'!$A$4:$A$150,0),3)," ")</f>
        <v xml:space="preserve"> </v>
      </c>
      <c r="P341" s="59"/>
      <c r="Q341" s="94"/>
      <c r="R341" s="38"/>
      <c r="S341" s="38"/>
      <c r="T341" s="38"/>
      <c r="U341" s="38"/>
      <c r="V341" s="38"/>
    </row>
    <row r="342" spans="1:22" s="29" customFormat="1" ht="19.5" customHeight="1">
      <c r="A342" s="130" t="str">
        <f>N342&amp;"_"&amp;COUNTIF($N$6:N342,N342)</f>
        <v>_0</v>
      </c>
      <c r="B342" s="38" t="s">
        <v>259</v>
      </c>
      <c r="C342" s="92"/>
      <c r="D342" s="93"/>
      <c r="E342" s="93"/>
      <c r="F342" s="93"/>
      <c r="G342" s="93"/>
      <c r="H342" s="38"/>
      <c r="I342" s="38"/>
      <c r="J342" s="133"/>
      <c r="K342" s="134"/>
      <c r="L342" s="134"/>
      <c r="M342" s="134"/>
      <c r="N342" s="135"/>
      <c r="O342" s="135" t="str">
        <f>IFERROR(INDEX('고객 리스트'!$A$4:$D$150,MATCH(N342,'고객 리스트'!$A$4:$A$150,0),3)," ")</f>
        <v xml:space="preserve"> </v>
      </c>
      <c r="P342" s="59"/>
      <c r="Q342" s="94"/>
      <c r="R342" s="38"/>
      <c r="S342" s="38"/>
      <c r="T342" s="38"/>
      <c r="U342" s="38"/>
      <c r="V342" s="38"/>
    </row>
    <row r="343" spans="1:22" s="29" customFormat="1" ht="19.5" customHeight="1">
      <c r="A343" s="130" t="str">
        <f>N343&amp;"_"&amp;COUNTIF($N$6:N343,N343)</f>
        <v>_0</v>
      </c>
      <c r="B343" s="38" t="s">
        <v>236</v>
      </c>
      <c r="C343" s="92"/>
      <c r="D343" s="93"/>
      <c r="E343" s="93"/>
      <c r="F343" s="93"/>
      <c r="G343" s="93"/>
      <c r="H343" s="38"/>
      <c r="I343" s="38"/>
      <c r="J343" s="133"/>
      <c r="K343" s="134"/>
      <c r="L343" s="134"/>
      <c r="M343" s="134"/>
      <c r="N343" s="135"/>
      <c r="O343" s="135" t="str">
        <f>IFERROR(INDEX('고객 리스트'!$A$4:$D$150,MATCH(N343,'고객 리스트'!$A$4:$A$150,0),3)," ")</f>
        <v xml:space="preserve"> </v>
      </c>
      <c r="P343" s="59"/>
      <c r="Q343" s="94"/>
      <c r="R343" s="38"/>
      <c r="S343" s="38"/>
      <c r="T343" s="38"/>
      <c r="U343" s="38"/>
      <c r="V343" s="38"/>
    </row>
    <row r="344" spans="1:22" s="29" customFormat="1" ht="19.5" customHeight="1">
      <c r="A344" s="130" t="str">
        <f>N344&amp;"_"&amp;COUNTIF($N$6:N344,N344)</f>
        <v>_0</v>
      </c>
      <c r="B344" s="38" t="s">
        <v>245</v>
      </c>
      <c r="C344" s="92"/>
      <c r="D344" s="93"/>
      <c r="E344" s="93"/>
      <c r="F344" s="93"/>
      <c r="G344" s="93"/>
      <c r="H344" s="38"/>
      <c r="I344" s="38"/>
      <c r="J344" s="133"/>
      <c r="K344" s="134"/>
      <c r="L344" s="134"/>
      <c r="M344" s="134"/>
      <c r="N344" s="135"/>
      <c r="O344" s="135" t="str">
        <f>IFERROR(INDEX('고객 리스트'!$A$4:$D$150,MATCH(N344,'고객 리스트'!$A$4:$A$150,0),3)," ")</f>
        <v xml:space="preserve"> </v>
      </c>
      <c r="P344" s="59"/>
      <c r="Q344" s="94"/>
      <c r="R344" s="38"/>
      <c r="S344" s="38"/>
      <c r="T344" s="38"/>
      <c r="U344" s="38"/>
      <c r="V344" s="38"/>
    </row>
    <row r="345" spans="1:22" s="29" customFormat="1" ht="19.5" customHeight="1">
      <c r="A345" s="130" t="str">
        <f>N345&amp;"_"&amp;COUNTIF($N$6:N345,N345)</f>
        <v>_0</v>
      </c>
      <c r="B345" s="38" t="s">
        <v>249</v>
      </c>
      <c r="C345" s="92"/>
      <c r="D345" s="93"/>
      <c r="E345" s="93"/>
      <c r="F345" s="93"/>
      <c r="G345" s="93"/>
      <c r="H345" s="38"/>
      <c r="I345" s="38"/>
      <c r="J345" s="133"/>
      <c r="K345" s="134"/>
      <c r="L345" s="134"/>
      <c r="M345" s="134"/>
      <c r="N345" s="135"/>
      <c r="O345" s="135" t="str">
        <f>IFERROR(INDEX('고객 리스트'!$A$4:$D$150,MATCH(N345,'고객 리스트'!$A$4:$A$150,0),3)," ")</f>
        <v xml:space="preserve"> </v>
      </c>
      <c r="P345" s="59"/>
      <c r="Q345" s="94"/>
      <c r="R345" s="38"/>
      <c r="S345" s="38"/>
      <c r="T345" s="38"/>
      <c r="U345" s="38"/>
      <c r="V345" s="38"/>
    </row>
    <row r="346" spans="1:22" s="29" customFormat="1" ht="19.5" customHeight="1">
      <c r="A346" s="130" t="str">
        <f>N346&amp;"_"&amp;COUNTIF($N$6:N346,N346)</f>
        <v>_0</v>
      </c>
      <c r="B346" s="38" t="s">
        <v>250</v>
      </c>
      <c r="C346" s="92"/>
      <c r="D346" s="93"/>
      <c r="E346" s="93"/>
      <c r="F346" s="93"/>
      <c r="G346" s="93"/>
      <c r="H346" s="38"/>
      <c r="I346" s="38"/>
      <c r="J346" s="133"/>
      <c r="K346" s="134"/>
      <c r="L346" s="134"/>
      <c r="M346" s="134"/>
      <c r="N346" s="135"/>
      <c r="O346" s="135" t="str">
        <f>IFERROR(INDEX('고객 리스트'!$A$4:$D$150,MATCH(N346,'고객 리스트'!$A$4:$A$150,0),3)," ")</f>
        <v xml:space="preserve"> </v>
      </c>
      <c r="P346" s="59"/>
      <c r="Q346" s="94"/>
      <c r="R346" s="38"/>
      <c r="S346" s="38"/>
      <c r="T346" s="38"/>
      <c r="U346" s="38"/>
      <c r="V346" s="38"/>
    </row>
    <row r="347" spans="1:22" s="29" customFormat="1" ht="19.5" customHeight="1">
      <c r="A347" s="130" t="str">
        <f>N347&amp;"_"&amp;COUNTIF($N$6:N347,N347)</f>
        <v>_0</v>
      </c>
      <c r="B347" s="38" t="s">
        <v>251</v>
      </c>
      <c r="C347" s="92"/>
      <c r="D347" s="93"/>
      <c r="E347" s="93"/>
      <c r="F347" s="93"/>
      <c r="G347" s="93"/>
      <c r="H347" s="38"/>
      <c r="I347" s="38"/>
      <c r="J347" s="133"/>
      <c r="K347" s="134"/>
      <c r="L347" s="134"/>
      <c r="M347" s="134"/>
      <c r="N347" s="135"/>
      <c r="O347" s="135" t="str">
        <f>IFERROR(INDEX('고객 리스트'!$A$4:$D$150,MATCH(N347,'고객 리스트'!$A$4:$A$150,0),3)," ")</f>
        <v xml:space="preserve"> </v>
      </c>
      <c r="P347" s="59"/>
      <c r="Q347" s="94"/>
      <c r="R347" s="38"/>
      <c r="S347" s="38"/>
      <c r="T347" s="38"/>
      <c r="U347" s="38"/>
      <c r="V347" s="38"/>
    </row>
    <row r="348" spans="1:22" s="29" customFormat="1" ht="19.5" customHeight="1">
      <c r="A348" s="130" t="str">
        <f>N348&amp;"_"&amp;COUNTIF($N$6:N348,N348)</f>
        <v>_0</v>
      </c>
      <c r="B348" s="38" t="s">
        <v>313</v>
      </c>
      <c r="C348" s="92"/>
      <c r="D348" s="93"/>
      <c r="E348" s="93"/>
      <c r="F348" s="93"/>
      <c r="G348" s="93"/>
      <c r="H348" s="38"/>
      <c r="I348" s="38"/>
      <c r="J348" s="133"/>
      <c r="K348" s="134"/>
      <c r="L348" s="134"/>
      <c r="M348" s="134"/>
      <c r="N348" s="135"/>
      <c r="O348" s="135" t="str">
        <f>IFERROR(INDEX('고객 리스트'!$A$4:$D$150,MATCH(N348,'고객 리스트'!$A$4:$A$150,0),3)," ")</f>
        <v xml:space="preserve"> </v>
      </c>
      <c r="P348" s="59"/>
      <c r="Q348" s="94"/>
      <c r="R348" s="38"/>
      <c r="S348" s="38"/>
      <c r="T348" s="38"/>
      <c r="U348" s="38"/>
      <c r="V348" s="38"/>
    </row>
    <row r="349" spans="1:22" s="29" customFormat="1" ht="19.5" customHeight="1">
      <c r="A349" s="130" t="str">
        <f>N349&amp;"_"&amp;COUNTIF($N$6:N349,N349)</f>
        <v>_0</v>
      </c>
      <c r="B349" s="38" t="s">
        <v>314</v>
      </c>
      <c r="C349" s="92"/>
      <c r="D349" s="93"/>
      <c r="E349" s="93"/>
      <c r="F349" s="93"/>
      <c r="G349" s="93"/>
      <c r="H349" s="38"/>
      <c r="I349" s="38"/>
      <c r="J349" s="133"/>
      <c r="K349" s="134"/>
      <c r="L349" s="134"/>
      <c r="M349" s="134"/>
      <c r="N349" s="135"/>
      <c r="O349" s="135" t="str">
        <f>IFERROR(INDEX('고객 리스트'!$A$4:$D$150,MATCH(N349,'고객 리스트'!$A$4:$A$150,0),3)," ")</f>
        <v xml:space="preserve"> </v>
      </c>
      <c r="P349" s="59"/>
      <c r="Q349" s="94"/>
      <c r="R349" s="38"/>
      <c r="S349" s="38"/>
      <c r="T349" s="38"/>
      <c r="U349" s="38"/>
      <c r="V349" s="38"/>
    </row>
    <row r="350" spans="1:22" s="29" customFormat="1" ht="19.5" customHeight="1">
      <c r="A350" s="130" t="str">
        <f>N350&amp;"_"&amp;COUNTIF($N$6:N350,N350)</f>
        <v>_0</v>
      </c>
      <c r="B350" s="38" t="s">
        <v>207</v>
      </c>
      <c r="C350" s="92"/>
      <c r="D350" s="93"/>
      <c r="E350" s="93"/>
      <c r="F350" s="93"/>
      <c r="G350" s="93"/>
      <c r="H350" s="38"/>
      <c r="I350" s="38"/>
      <c r="J350" s="133"/>
      <c r="K350" s="134"/>
      <c r="L350" s="134"/>
      <c r="M350" s="134"/>
      <c r="N350" s="135"/>
      <c r="O350" s="135" t="str">
        <f>IFERROR(INDEX('고객 리스트'!$A$4:$D$150,MATCH(N350,'고객 리스트'!$A$4:$A$150,0),3)," ")</f>
        <v xml:space="preserve"> </v>
      </c>
      <c r="P350" s="59"/>
      <c r="Q350" s="94"/>
      <c r="R350" s="38"/>
      <c r="S350" s="38"/>
      <c r="T350" s="38"/>
      <c r="U350" s="38"/>
      <c r="V350" s="38"/>
    </row>
    <row r="351" spans="1:22" s="29" customFormat="1" ht="19.5" customHeight="1">
      <c r="A351" s="130" t="str">
        <f>N351&amp;"_"&amp;COUNTIF($N$6:N351,N351)</f>
        <v>_0</v>
      </c>
      <c r="B351" s="38" t="s">
        <v>208</v>
      </c>
      <c r="C351" s="92"/>
      <c r="D351" s="93"/>
      <c r="E351" s="93"/>
      <c r="F351" s="93"/>
      <c r="G351" s="93"/>
      <c r="H351" s="38"/>
      <c r="I351" s="38"/>
      <c r="J351" s="133"/>
      <c r="K351" s="134"/>
      <c r="L351" s="134"/>
      <c r="M351" s="134"/>
      <c r="N351" s="135"/>
      <c r="O351" s="135" t="str">
        <f>IFERROR(INDEX('고객 리스트'!$A$4:$D$150,MATCH(N351,'고객 리스트'!$A$4:$A$150,0),3)," ")</f>
        <v xml:space="preserve"> </v>
      </c>
      <c r="P351" s="59"/>
      <c r="Q351" s="94"/>
      <c r="R351" s="38"/>
      <c r="S351" s="38"/>
      <c r="T351" s="38"/>
      <c r="U351" s="38"/>
      <c r="V351" s="38"/>
    </row>
    <row r="352" spans="1:22" s="29" customFormat="1" ht="19.5" customHeight="1">
      <c r="A352" s="130" t="str">
        <f>N352&amp;"_"&amp;COUNTIF($N$6:N352,N352)</f>
        <v>_0</v>
      </c>
      <c r="B352" s="38" t="s">
        <v>209</v>
      </c>
      <c r="C352" s="92"/>
      <c r="D352" s="93"/>
      <c r="E352" s="93"/>
      <c r="F352" s="93"/>
      <c r="G352" s="93"/>
      <c r="H352" s="38"/>
      <c r="I352" s="38"/>
      <c r="J352" s="133"/>
      <c r="K352" s="134"/>
      <c r="L352" s="134"/>
      <c r="M352" s="134"/>
      <c r="N352" s="135"/>
      <c r="O352" s="135" t="str">
        <f>IFERROR(INDEX('고객 리스트'!$A$4:$D$150,MATCH(N352,'고객 리스트'!$A$4:$A$150,0),3)," ")</f>
        <v xml:space="preserve"> </v>
      </c>
      <c r="P352" s="59"/>
      <c r="Q352" s="94"/>
      <c r="R352" s="38"/>
      <c r="S352" s="38"/>
      <c r="T352" s="38"/>
      <c r="U352" s="38"/>
      <c r="V352" s="38"/>
    </row>
    <row r="353" spans="1:22" s="29" customFormat="1" ht="19.5" customHeight="1">
      <c r="A353" s="130" t="str">
        <f>N353&amp;"_"&amp;COUNTIF($N$6:N353,N353)</f>
        <v>_0</v>
      </c>
      <c r="B353" s="38" t="s">
        <v>224</v>
      </c>
      <c r="C353" s="92"/>
      <c r="D353" s="93"/>
      <c r="E353" s="93"/>
      <c r="F353" s="93"/>
      <c r="G353" s="93"/>
      <c r="H353" s="38"/>
      <c r="I353" s="38"/>
      <c r="J353" s="133"/>
      <c r="K353" s="134"/>
      <c r="L353" s="134"/>
      <c r="M353" s="134"/>
      <c r="N353" s="135"/>
      <c r="O353" s="135" t="str">
        <f>IFERROR(INDEX('고객 리스트'!$A$4:$D$150,MATCH(N353,'고객 리스트'!$A$4:$A$150,0),3)," ")</f>
        <v xml:space="preserve"> </v>
      </c>
      <c r="P353" s="59"/>
      <c r="Q353" s="94"/>
      <c r="R353" s="38"/>
      <c r="S353" s="38"/>
      <c r="T353" s="38"/>
      <c r="U353" s="38"/>
      <c r="V353" s="38"/>
    </row>
    <row r="354" spans="1:22" s="29" customFormat="1" ht="19.5" customHeight="1">
      <c r="A354" s="130" t="str">
        <f>N354&amp;"_"&amp;COUNTIF($N$6:N354,N354)</f>
        <v>_0</v>
      </c>
      <c r="B354" s="38" t="s">
        <v>252</v>
      </c>
      <c r="C354" s="92"/>
      <c r="D354" s="93"/>
      <c r="E354" s="93"/>
      <c r="F354" s="93"/>
      <c r="G354" s="93"/>
      <c r="H354" s="38"/>
      <c r="I354" s="38"/>
      <c r="J354" s="133"/>
      <c r="K354" s="134"/>
      <c r="L354" s="134"/>
      <c r="M354" s="134"/>
      <c r="N354" s="135"/>
      <c r="O354" s="135" t="str">
        <f>IFERROR(INDEX('고객 리스트'!$A$4:$D$150,MATCH(N354,'고객 리스트'!$A$4:$A$150,0),3)," ")</f>
        <v xml:space="preserve"> </v>
      </c>
      <c r="P354" s="59"/>
      <c r="Q354" s="94"/>
      <c r="R354" s="38"/>
      <c r="S354" s="38"/>
      <c r="T354" s="38"/>
      <c r="U354" s="38"/>
      <c r="V354" s="38"/>
    </row>
    <row r="355" spans="1:22" s="29" customFormat="1" ht="19.5" customHeight="1">
      <c r="A355" s="130" t="str">
        <f>N355&amp;"_"&amp;COUNTIF($N$6:N355,N355)</f>
        <v>_0</v>
      </c>
      <c r="B355" s="38" t="s">
        <v>253</v>
      </c>
      <c r="C355" s="92"/>
      <c r="D355" s="93"/>
      <c r="E355" s="93"/>
      <c r="F355" s="93"/>
      <c r="G355" s="93"/>
      <c r="H355" s="38"/>
      <c r="I355" s="38"/>
      <c r="J355" s="133"/>
      <c r="K355" s="134"/>
      <c r="L355" s="134"/>
      <c r="M355" s="134"/>
      <c r="N355" s="135"/>
      <c r="O355" s="135" t="str">
        <f>IFERROR(INDEX('고객 리스트'!$A$4:$D$150,MATCH(N355,'고객 리스트'!$A$4:$A$150,0),3)," ")</f>
        <v xml:space="preserve"> </v>
      </c>
      <c r="P355" s="59"/>
      <c r="Q355" s="94"/>
      <c r="R355" s="38"/>
      <c r="S355" s="38"/>
      <c r="T355" s="38"/>
      <c r="U355" s="38"/>
      <c r="V355" s="38"/>
    </row>
    <row r="356" spans="1:22" s="29" customFormat="1" ht="19.5" customHeight="1">
      <c r="A356" s="130" t="str">
        <f>N356&amp;"_"&amp;COUNTIF($N$6:N356,N356)</f>
        <v>_0</v>
      </c>
      <c r="B356" s="38" t="s">
        <v>237</v>
      </c>
      <c r="C356" s="92"/>
      <c r="D356" s="93"/>
      <c r="E356" s="93"/>
      <c r="F356" s="93"/>
      <c r="G356" s="93"/>
      <c r="H356" s="38"/>
      <c r="I356" s="38"/>
      <c r="J356" s="133"/>
      <c r="K356" s="134"/>
      <c r="L356" s="134"/>
      <c r="M356" s="134"/>
      <c r="N356" s="135"/>
      <c r="O356" s="135" t="str">
        <f>IFERROR(INDEX('고객 리스트'!$A$4:$D$150,MATCH(N356,'고객 리스트'!$A$4:$A$150,0),3)," ")</f>
        <v xml:space="preserve"> </v>
      </c>
      <c r="P356" s="59"/>
      <c r="Q356" s="94"/>
      <c r="R356" s="38"/>
      <c r="S356" s="38"/>
      <c r="T356" s="38"/>
      <c r="U356" s="38"/>
      <c r="V356" s="38"/>
    </row>
    <row r="357" spans="1:22" s="29" customFormat="1" ht="19.5" customHeight="1">
      <c r="A357" s="130" t="str">
        <f>N357&amp;"_"&amp;COUNTIF($N$6:N357,N357)</f>
        <v>_0</v>
      </c>
      <c r="B357" s="38" t="s">
        <v>544</v>
      </c>
      <c r="C357" s="92"/>
      <c r="D357" s="93"/>
      <c r="E357" s="93"/>
      <c r="F357" s="93"/>
      <c r="G357" s="93"/>
      <c r="H357" s="38"/>
      <c r="I357" s="38"/>
      <c r="J357" s="133"/>
      <c r="K357" s="134"/>
      <c r="L357" s="134"/>
      <c r="M357" s="134"/>
      <c r="N357" s="135"/>
      <c r="O357" s="135" t="str">
        <f>IFERROR(INDEX('고객 리스트'!$A$4:$D$150,MATCH(N357,'고객 리스트'!$A$4:$A$150,0),3)," ")</f>
        <v xml:space="preserve"> </v>
      </c>
      <c r="P357" s="59"/>
      <c r="Q357" s="94"/>
      <c r="R357" s="38"/>
      <c r="S357" s="38"/>
      <c r="T357" s="38"/>
      <c r="U357" s="38"/>
      <c r="V357" s="38"/>
    </row>
    <row r="358" spans="1:22" s="29" customFormat="1" ht="19.5" customHeight="1">
      <c r="A358" s="130" t="str">
        <f>N358&amp;"_"&amp;COUNTIF($N$6:N358,N358)</f>
        <v>_0</v>
      </c>
      <c r="B358" s="38" t="s">
        <v>194</v>
      </c>
      <c r="C358" s="92"/>
      <c r="D358" s="93"/>
      <c r="E358" s="93"/>
      <c r="F358" s="93"/>
      <c r="G358" s="93"/>
      <c r="H358" s="38"/>
      <c r="I358" s="38"/>
      <c r="J358" s="133"/>
      <c r="K358" s="134"/>
      <c r="L358" s="134"/>
      <c r="M358" s="134"/>
      <c r="N358" s="135"/>
      <c r="O358" s="135" t="str">
        <f>IFERROR(INDEX('고객 리스트'!$A$4:$D$150,MATCH(N358,'고객 리스트'!$A$4:$A$150,0),3)," ")</f>
        <v xml:space="preserve"> </v>
      </c>
      <c r="P358" s="59"/>
      <c r="Q358" s="94"/>
      <c r="R358" s="38"/>
      <c r="S358" s="38"/>
      <c r="T358" s="38"/>
      <c r="U358" s="38"/>
      <c r="V358" s="38"/>
    </row>
    <row r="359" spans="1:22" s="29" customFormat="1" ht="19.5" customHeight="1">
      <c r="A359" s="130" t="str">
        <f>N359&amp;"_"&amp;COUNTIF($N$6:N359,N359)</f>
        <v>_0</v>
      </c>
      <c r="B359" s="38" t="s">
        <v>195</v>
      </c>
      <c r="C359" s="92"/>
      <c r="D359" s="93"/>
      <c r="E359" s="93"/>
      <c r="F359" s="93"/>
      <c r="G359" s="93"/>
      <c r="H359" s="38"/>
      <c r="I359" s="38"/>
      <c r="J359" s="133"/>
      <c r="K359" s="134"/>
      <c r="L359" s="134"/>
      <c r="M359" s="134"/>
      <c r="N359" s="135"/>
      <c r="O359" s="135" t="str">
        <f>IFERROR(INDEX('고객 리스트'!$A$4:$D$150,MATCH(N359,'고객 리스트'!$A$4:$A$150,0),3)," ")</f>
        <v xml:space="preserve"> </v>
      </c>
      <c r="P359" s="59"/>
      <c r="Q359" s="94"/>
      <c r="R359" s="38"/>
      <c r="S359" s="38"/>
      <c r="T359" s="38"/>
      <c r="U359" s="38"/>
      <c r="V359" s="38"/>
    </row>
    <row r="360" spans="1:22" s="29" customFormat="1" ht="19.5" customHeight="1">
      <c r="A360" s="130" t="str">
        <f>N360&amp;"_"&amp;COUNTIF($N$6:N360,N360)</f>
        <v>_0</v>
      </c>
      <c r="B360" s="38" t="s">
        <v>196</v>
      </c>
      <c r="C360" s="92"/>
      <c r="D360" s="93"/>
      <c r="E360" s="93"/>
      <c r="F360" s="93"/>
      <c r="G360" s="93"/>
      <c r="H360" s="38"/>
      <c r="I360" s="38"/>
      <c r="J360" s="133"/>
      <c r="K360" s="134"/>
      <c r="L360" s="134"/>
      <c r="M360" s="134"/>
      <c r="N360" s="135"/>
      <c r="O360" s="135" t="str">
        <f>IFERROR(INDEX('고객 리스트'!$A$4:$D$150,MATCH(N360,'고객 리스트'!$A$4:$A$150,0),3)," ")</f>
        <v xml:space="preserve"> </v>
      </c>
      <c r="P360" s="59"/>
      <c r="Q360" s="94"/>
      <c r="R360" s="38"/>
      <c r="S360" s="38"/>
      <c r="T360" s="38"/>
      <c r="U360" s="38"/>
      <c r="V360" s="38"/>
    </row>
    <row r="361" spans="1:22" s="29" customFormat="1" ht="19.5" customHeight="1">
      <c r="A361" s="130" t="str">
        <f>N361&amp;"_"&amp;COUNTIF($N$6:N361,N361)</f>
        <v>_0</v>
      </c>
      <c r="B361" s="38" t="s">
        <v>217</v>
      </c>
      <c r="C361" s="92"/>
      <c r="D361" s="93"/>
      <c r="E361" s="93"/>
      <c r="F361" s="93"/>
      <c r="G361" s="93"/>
      <c r="H361" s="38"/>
      <c r="I361" s="38"/>
      <c r="J361" s="133"/>
      <c r="K361" s="134"/>
      <c r="L361" s="134"/>
      <c r="M361" s="134"/>
      <c r="N361" s="135"/>
      <c r="O361" s="135" t="str">
        <f>IFERROR(INDEX('고객 리스트'!$A$4:$D$150,MATCH(N361,'고객 리스트'!$A$4:$A$150,0),3)," ")</f>
        <v xml:space="preserve"> </v>
      </c>
      <c r="P361" s="59"/>
      <c r="Q361" s="94"/>
      <c r="R361" s="38"/>
      <c r="S361" s="38"/>
      <c r="T361" s="38"/>
      <c r="U361" s="38"/>
      <c r="V361" s="38"/>
    </row>
    <row r="362" spans="1:22" s="29" customFormat="1" ht="19.5" customHeight="1">
      <c r="A362" s="130" t="str">
        <f>N362&amp;"_"&amp;COUNTIF($N$6:N362,N362)</f>
        <v>_0</v>
      </c>
      <c r="B362" s="38" t="s">
        <v>238</v>
      </c>
      <c r="C362" s="38"/>
      <c r="D362" s="93"/>
      <c r="E362" s="93"/>
      <c r="F362" s="93"/>
      <c r="G362" s="93"/>
      <c r="H362" s="38"/>
      <c r="I362" s="38"/>
      <c r="J362" s="133"/>
      <c r="K362" s="134"/>
      <c r="L362" s="134"/>
      <c r="M362" s="134"/>
      <c r="N362" s="135"/>
      <c r="O362" s="135" t="str">
        <f>IFERROR(INDEX('고객 리스트'!$A$4:$D$150,MATCH(N362,'고객 리스트'!$A$4:$A$150,0),3)," ")</f>
        <v xml:space="preserve"> </v>
      </c>
      <c r="P362" s="59"/>
      <c r="Q362" s="94"/>
      <c r="R362" s="38"/>
      <c r="S362" s="38"/>
      <c r="T362" s="38"/>
      <c r="U362" s="38"/>
      <c r="V362" s="38"/>
    </row>
    <row r="363" spans="1:22" s="29" customFormat="1" ht="19.5" customHeight="1">
      <c r="A363" s="130" t="str">
        <f>N363&amp;"_"&amp;COUNTIF($N$6:N363,N363)</f>
        <v>_0</v>
      </c>
      <c r="B363" s="38" t="s">
        <v>197</v>
      </c>
      <c r="C363" s="92"/>
      <c r="D363" s="93"/>
      <c r="E363" s="93"/>
      <c r="F363" s="93"/>
      <c r="G363" s="93"/>
      <c r="H363" s="38"/>
      <c r="I363" s="38"/>
      <c r="J363" s="133"/>
      <c r="K363" s="134"/>
      <c r="L363" s="134"/>
      <c r="M363" s="134"/>
      <c r="N363" s="135"/>
      <c r="O363" s="135" t="str">
        <f>IFERROR(INDEX('고객 리스트'!$A$4:$D$150,MATCH(N363,'고객 리스트'!$A$4:$A$150,0),3)," ")</f>
        <v xml:space="preserve"> </v>
      </c>
      <c r="P363" s="59"/>
      <c r="Q363" s="94"/>
      <c r="R363" s="38"/>
      <c r="S363" s="38"/>
      <c r="T363" s="38"/>
      <c r="U363" s="38"/>
      <c r="V363" s="38"/>
    </row>
    <row r="364" spans="1:22" s="29" customFormat="1" ht="19.5" customHeight="1">
      <c r="A364" s="130" t="str">
        <f>N364&amp;"_"&amp;COUNTIF($N$6:N364,N364)</f>
        <v>_0</v>
      </c>
      <c r="B364" s="38" t="s">
        <v>225</v>
      </c>
      <c r="C364" s="92"/>
      <c r="D364" s="93"/>
      <c r="E364" s="93"/>
      <c r="F364" s="93"/>
      <c r="G364" s="93"/>
      <c r="H364" s="38"/>
      <c r="I364" s="38"/>
      <c r="J364" s="133"/>
      <c r="K364" s="134"/>
      <c r="L364" s="134"/>
      <c r="M364" s="134"/>
      <c r="N364" s="135"/>
      <c r="O364" s="135" t="str">
        <f>IFERROR(INDEX('고객 리스트'!$A$4:$D$150,MATCH(N364,'고객 리스트'!$A$4:$A$150,0),3)," ")</f>
        <v xml:space="preserve"> </v>
      </c>
      <c r="P364" s="59"/>
      <c r="Q364" s="94"/>
      <c r="R364" s="38"/>
      <c r="S364" s="38"/>
      <c r="T364" s="38"/>
      <c r="U364" s="38"/>
      <c r="V364" s="38"/>
    </row>
    <row r="365" spans="1:22" s="29" customFormat="1" ht="19.5" customHeight="1">
      <c r="A365" s="130" t="str">
        <f>N365&amp;"_"&amp;COUNTIF($N$6:N365,N365)</f>
        <v>_0</v>
      </c>
      <c r="B365" s="38" t="s">
        <v>226</v>
      </c>
      <c r="C365" s="92"/>
      <c r="D365" s="93"/>
      <c r="E365" s="93"/>
      <c r="F365" s="93"/>
      <c r="G365" s="93"/>
      <c r="H365" s="38"/>
      <c r="I365" s="38"/>
      <c r="J365" s="133"/>
      <c r="K365" s="134"/>
      <c r="L365" s="134"/>
      <c r="M365" s="134"/>
      <c r="N365" s="135"/>
      <c r="O365" s="135" t="str">
        <f>IFERROR(INDEX('고객 리스트'!$A$4:$D$150,MATCH(N365,'고객 리스트'!$A$4:$A$150,0),3)," ")</f>
        <v xml:space="preserve"> </v>
      </c>
      <c r="P365" s="59"/>
      <c r="Q365" s="94"/>
      <c r="R365" s="38"/>
      <c r="S365" s="38"/>
      <c r="T365" s="38"/>
      <c r="U365" s="38"/>
      <c r="V365" s="38"/>
    </row>
    <row r="366" spans="1:22" s="29" customFormat="1" ht="19.5" customHeight="1">
      <c r="A366" s="130" t="str">
        <f>N366&amp;"_"&amp;COUNTIF($N$6:N366,N366)</f>
        <v>_0</v>
      </c>
      <c r="B366" s="38" t="s">
        <v>402</v>
      </c>
      <c r="C366" s="92"/>
      <c r="D366" s="93"/>
      <c r="E366" s="93"/>
      <c r="F366" s="93"/>
      <c r="G366" s="93"/>
      <c r="H366" s="38"/>
      <c r="I366" s="38"/>
      <c r="J366" s="133"/>
      <c r="K366" s="134"/>
      <c r="L366" s="134"/>
      <c r="M366" s="134"/>
      <c r="N366" s="135"/>
      <c r="O366" s="135" t="str">
        <f>IFERROR(INDEX('고객 리스트'!$A$4:$D$150,MATCH(N366,'고객 리스트'!$A$4:$A$150,0),3)," ")</f>
        <v xml:space="preserve"> </v>
      </c>
      <c r="P366" s="59"/>
      <c r="Q366" s="94"/>
      <c r="R366" s="38"/>
      <c r="S366" s="38"/>
      <c r="T366" s="38"/>
      <c r="U366" s="38"/>
      <c r="V366" s="38"/>
    </row>
    <row r="367" spans="1:22" s="29" customFormat="1" ht="19.5" customHeight="1">
      <c r="A367" s="130" t="str">
        <f>N367&amp;"_"&amp;COUNTIF($N$6:N367,N367)</f>
        <v>_0</v>
      </c>
      <c r="B367" s="38" t="s">
        <v>337</v>
      </c>
      <c r="C367" s="92"/>
      <c r="D367" s="93"/>
      <c r="E367" s="93"/>
      <c r="F367" s="93"/>
      <c r="G367" s="93"/>
      <c r="H367" s="38"/>
      <c r="I367" s="38"/>
      <c r="J367" s="133"/>
      <c r="K367" s="134"/>
      <c r="L367" s="134"/>
      <c r="M367" s="134"/>
      <c r="N367" s="135"/>
      <c r="O367" s="135" t="str">
        <f>IFERROR(INDEX('고객 리스트'!$A$4:$D$150,MATCH(N367,'고객 리스트'!$A$4:$A$150,0),3)," ")</f>
        <v xml:space="preserve"> </v>
      </c>
      <c r="P367" s="59"/>
      <c r="Q367" s="94"/>
      <c r="R367" s="38"/>
      <c r="S367" s="38"/>
      <c r="T367" s="38"/>
      <c r="U367" s="38"/>
      <c r="V367" s="38"/>
    </row>
    <row r="368" spans="1:22" s="29" customFormat="1" ht="19.5" customHeight="1">
      <c r="A368" s="130" t="str">
        <f>N368&amp;"_"&amp;COUNTIF($N$6:N368,N368)</f>
        <v>_0</v>
      </c>
      <c r="B368" s="38" t="s">
        <v>227</v>
      </c>
      <c r="C368" s="92"/>
      <c r="D368" s="93"/>
      <c r="E368" s="93"/>
      <c r="F368" s="93"/>
      <c r="G368" s="93"/>
      <c r="H368" s="38"/>
      <c r="I368" s="38"/>
      <c r="J368" s="133"/>
      <c r="K368" s="134"/>
      <c r="L368" s="134"/>
      <c r="M368" s="134"/>
      <c r="N368" s="135"/>
      <c r="O368" s="135" t="str">
        <f>IFERROR(INDEX('고객 리스트'!$A$4:$D$150,MATCH(N368,'고객 리스트'!$A$4:$A$150,0),3)," ")</f>
        <v xml:space="preserve"> </v>
      </c>
      <c r="P368" s="59"/>
      <c r="Q368" s="94"/>
      <c r="R368" s="38"/>
      <c r="S368" s="38"/>
      <c r="T368" s="38"/>
      <c r="U368" s="38"/>
      <c r="V368" s="38"/>
    </row>
    <row r="369" spans="1:22" s="29" customFormat="1" ht="19.5" customHeight="1">
      <c r="A369" s="130" t="str">
        <f>N369&amp;"_"&amp;COUNTIF($N$6:N369,N369)</f>
        <v>_0</v>
      </c>
      <c r="B369" s="38" t="s">
        <v>228</v>
      </c>
      <c r="C369" s="38"/>
      <c r="D369" s="93"/>
      <c r="E369" s="93"/>
      <c r="F369" s="93"/>
      <c r="G369" s="93"/>
      <c r="H369" s="38"/>
      <c r="I369" s="38"/>
      <c r="J369" s="133"/>
      <c r="K369" s="134"/>
      <c r="L369" s="134"/>
      <c r="M369" s="134"/>
      <c r="N369" s="135"/>
      <c r="O369" s="135" t="str">
        <f>IFERROR(INDEX('고객 리스트'!$A$4:$D$150,MATCH(N369,'고객 리스트'!$A$4:$A$150,0),3)," ")</f>
        <v xml:space="preserve"> </v>
      </c>
      <c r="P369" s="59"/>
      <c r="Q369" s="94"/>
      <c r="R369" s="38"/>
      <c r="S369" s="38"/>
      <c r="T369" s="38"/>
      <c r="U369" s="38"/>
      <c r="V369" s="38"/>
    </row>
    <row r="370" spans="1:22" s="29" customFormat="1" ht="19.5" customHeight="1">
      <c r="A370" s="130" t="str">
        <f>N370&amp;"_"&amp;COUNTIF($N$6:N370,N370)</f>
        <v>_0</v>
      </c>
      <c r="B370" s="38" t="s">
        <v>222</v>
      </c>
      <c r="C370" s="92"/>
      <c r="D370" s="93"/>
      <c r="E370" s="93"/>
      <c r="F370" s="93"/>
      <c r="G370" s="93"/>
      <c r="H370" s="38"/>
      <c r="I370" s="38"/>
      <c r="J370" s="133"/>
      <c r="K370" s="134"/>
      <c r="L370" s="134"/>
      <c r="M370" s="134"/>
      <c r="N370" s="135"/>
      <c r="O370" s="135" t="str">
        <f>IFERROR(INDEX('고객 리스트'!$A$4:$D$150,MATCH(N370,'고객 리스트'!$A$4:$A$150,0),3)," ")</f>
        <v xml:space="preserve"> </v>
      </c>
      <c r="P370" s="59"/>
      <c r="Q370" s="94"/>
      <c r="R370" s="38"/>
      <c r="S370" s="38"/>
      <c r="T370" s="38"/>
      <c r="U370" s="38"/>
      <c r="V370" s="38"/>
    </row>
    <row r="371" spans="1:22" s="29" customFormat="1" ht="19.5" customHeight="1">
      <c r="A371" s="130" t="str">
        <f>N371&amp;"_"&amp;COUNTIF($N$6:N371,N371)</f>
        <v>_0</v>
      </c>
      <c r="B371" s="38" t="s">
        <v>229</v>
      </c>
      <c r="C371" s="92"/>
      <c r="D371" s="93"/>
      <c r="E371" s="93"/>
      <c r="F371" s="93"/>
      <c r="G371" s="93"/>
      <c r="H371" s="38"/>
      <c r="I371" s="38"/>
      <c r="J371" s="133"/>
      <c r="K371" s="134"/>
      <c r="L371" s="134"/>
      <c r="M371" s="134"/>
      <c r="N371" s="135"/>
      <c r="O371" s="135" t="str">
        <f>IFERROR(INDEX('고객 리스트'!$A$4:$D$150,MATCH(N371,'고객 리스트'!$A$4:$A$150,0),3)," ")</f>
        <v xml:space="preserve"> </v>
      </c>
      <c r="P371" s="59"/>
      <c r="Q371" s="94"/>
      <c r="R371" s="38"/>
      <c r="S371" s="38"/>
      <c r="T371" s="38"/>
      <c r="U371" s="38"/>
      <c r="V371" s="38"/>
    </row>
    <row r="372" spans="1:22" s="29" customFormat="1" ht="19.5" customHeight="1">
      <c r="A372" s="130" t="str">
        <f>N372&amp;"_"&amp;COUNTIF($N$6:N372,N372)</f>
        <v>_0</v>
      </c>
      <c r="B372" s="38" t="s">
        <v>230</v>
      </c>
      <c r="C372" s="92"/>
      <c r="D372" s="93"/>
      <c r="E372" s="93"/>
      <c r="F372" s="93"/>
      <c r="G372" s="93"/>
      <c r="H372" s="38"/>
      <c r="I372" s="38"/>
      <c r="J372" s="133"/>
      <c r="K372" s="134"/>
      <c r="L372" s="134"/>
      <c r="M372" s="134"/>
      <c r="N372" s="135"/>
      <c r="O372" s="135" t="str">
        <f>IFERROR(INDEX('고객 리스트'!$A$4:$D$150,MATCH(N372,'고객 리스트'!$A$4:$A$150,0),3)," ")</f>
        <v xml:space="preserve"> </v>
      </c>
      <c r="P372" s="59"/>
      <c r="Q372" s="94"/>
      <c r="R372" s="38"/>
      <c r="S372" s="38"/>
      <c r="T372" s="38"/>
      <c r="U372" s="38"/>
      <c r="V372" s="38"/>
    </row>
    <row r="373" spans="1:22" s="29" customFormat="1" ht="19.5" customHeight="1">
      <c r="A373" s="130" t="str">
        <f>N373&amp;"_"&amp;COUNTIF($N$6:N373,N373)</f>
        <v>_0</v>
      </c>
      <c r="B373" s="38" t="s">
        <v>231</v>
      </c>
      <c r="C373" s="92"/>
      <c r="D373" s="93"/>
      <c r="E373" s="93"/>
      <c r="F373" s="93"/>
      <c r="G373" s="93"/>
      <c r="H373" s="38"/>
      <c r="I373" s="38"/>
      <c r="J373" s="133"/>
      <c r="K373" s="134"/>
      <c r="L373" s="134"/>
      <c r="M373" s="134"/>
      <c r="N373" s="135"/>
      <c r="O373" s="135" t="str">
        <f>IFERROR(INDEX('고객 리스트'!$A$4:$D$150,MATCH(N373,'고객 리스트'!$A$4:$A$150,0),3)," ")</f>
        <v xml:space="preserve"> </v>
      </c>
      <c r="P373" s="59"/>
      <c r="Q373" s="94"/>
      <c r="R373" s="38"/>
      <c r="S373" s="38"/>
      <c r="T373" s="38"/>
      <c r="U373" s="38"/>
      <c r="V373" s="38"/>
    </row>
    <row r="374" spans="1:22" s="29" customFormat="1" ht="19.5" customHeight="1">
      <c r="A374" s="130" t="str">
        <f>N374&amp;"_"&amp;COUNTIF($N$6:N374,N374)</f>
        <v>_0</v>
      </c>
      <c r="B374" s="38" t="s">
        <v>264</v>
      </c>
      <c r="C374" s="92"/>
      <c r="D374" s="93"/>
      <c r="E374" s="93"/>
      <c r="F374" s="93"/>
      <c r="G374" s="93"/>
      <c r="H374" s="38"/>
      <c r="I374" s="38"/>
      <c r="J374" s="133"/>
      <c r="K374" s="134"/>
      <c r="L374" s="134"/>
      <c r="M374" s="134"/>
      <c r="N374" s="135"/>
      <c r="O374" s="135" t="str">
        <f>IFERROR(INDEX('고객 리스트'!$A$4:$D$150,MATCH(N374,'고객 리스트'!$A$4:$A$150,0),3)," ")</f>
        <v xml:space="preserve"> </v>
      </c>
      <c r="P374" s="59"/>
      <c r="Q374" s="94"/>
      <c r="R374" s="38"/>
      <c r="S374" s="38"/>
      <c r="T374" s="38"/>
      <c r="U374" s="38"/>
      <c r="V374" s="38"/>
    </row>
    <row r="375" spans="1:22" s="29" customFormat="1" ht="19.5" customHeight="1">
      <c r="A375" s="130" t="str">
        <f>N375&amp;"_"&amp;COUNTIF($N$6:N375,N375)</f>
        <v>_0</v>
      </c>
      <c r="B375" s="38" t="s">
        <v>244</v>
      </c>
      <c r="C375" s="92"/>
      <c r="D375" s="93"/>
      <c r="E375" s="93"/>
      <c r="F375" s="93"/>
      <c r="G375" s="93"/>
      <c r="H375" s="38"/>
      <c r="I375" s="38"/>
      <c r="J375" s="133"/>
      <c r="K375" s="134"/>
      <c r="L375" s="134"/>
      <c r="M375" s="134"/>
      <c r="N375" s="135"/>
      <c r="O375" s="135" t="str">
        <f>IFERROR(INDEX('고객 리스트'!$A$4:$D$150,MATCH(N375,'고객 리스트'!$A$4:$A$150,0),3)," ")</f>
        <v xml:space="preserve"> </v>
      </c>
      <c r="P375" s="59"/>
      <c r="Q375" s="94"/>
      <c r="R375" s="38"/>
      <c r="S375" s="38"/>
      <c r="T375" s="38"/>
      <c r="U375" s="38"/>
      <c r="V375" s="38"/>
    </row>
    <row r="376" spans="1:22" s="29" customFormat="1" ht="19.5" customHeight="1">
      <c r="A376" s="130" t="str">
        <f>N376&amp;"_"&amp;COUNTIF($N$6:N376,N376)</f>
        <v>_0</v>
      </c>
      <c r="B376" s="38" t="s">
        <v>247</v>
      </c>
      <c r="C376" s="92"/>
      <c r="D376" s="93"/>
      <c r="E376" s="93"/>
      <c r="F376" s="93"/>
      <c r="G376" s="93"/>
      <c r="H376" s="38"/>
      <c r="I376" s="38"/>
      <c r="J376" s="133"/>
      <c r="K376" s="134"/>
      <c r="L376" s="134"/>
      <c r="M376" s="134"/>
      <c r="N376" s="135"/>
      <c r="O376" s="135" t="str">
        <f>IFERROR(INDEX('고객 리스트'!$A$4:$D$150,MATCH(N376,'고객 리스트'!$A$4:$A$150,0),3)," ")</f>
        <v xml:space="preserve"> </v>
      </c>
      <c r="P376" s="59"/>
      <c r="Q376" s="94"/>
      <c r="R376" s="38"/>
      <c r="S376" s="38"/>
      <c r="T376" s="38"/>
      <c r="U376" s="38"/>
      <c r="V376" s="38"/>
    </row>
    <row r="377" spans="1:22" s="29" customFormat="1" ht="19.5" customHeight="1">
      <c r="A377" s="130" t="str">
        <f>N377&amp;"_"&amp;COUNTIF($N$6:N377,N377)</f>
        <v>_0</v>
      </c>
      <c r="B377" s="38" t="s">
        <v>291</v>
      </c>
      <c r="C377" s="92"/>
      <c r="D377" s="93"/>
      <c r="E377" s="93"/>
      <c r="F377" s="93"/>
      <c r="G377" s="93"/>
      <c r="H377" s="38"/>
      <c r="I377" s="38"/>
      <c r="J377" s="133"/>
      <c r="K377" s="134"/>
      <c r="L377" s="134"/>
      <c r="M377" s="134"/>
      <c r="N377" s="135"/>
      <c r="O377" s="135" t="str">
        <f>IFERROR(INDEX('고객 리스트'!$A$4:$D$150,MATCH(N377,'고객 리스트'!$A$4:$A$150,0),3)," ")</f>
        <v xml:space="preserve"> </v>
      </c>
      <c r="P377" s="59"/>
      <c r="Q377" s="94"/>
      <c r="R377" s="38"/>
      <c r="S377" s="38"/>
      <c r="T377" s="38"/>
      <c r="U377" s="38"/>
      <c r="V377" s="38"/>
    </row>
    <row r="378" spans="1:22" s="29" customFormat="1" ht="19.5" customHeight="1">
      <c r="A378" s="130" t="str">
        <f>N378&amp;"_"&amp;COUNTIF($N$6:N378,N378)</f>
        <v>_0</v>
      </c>
      <c r="B378" s="38" t="s">
        <v>219</v>
      </c>
      <c r="C378" s="92"/>
      <c r="D378" s="93"/>
      <c r="E378" s="93"/>
      <c r="F378" s="93"/>
      <c r="G378" s="93"/>
      <c r="H378" s="38"/>
      <c r="I378" s="38"/>
      <c r="J378" s="133"/>
      <c r="K378" s="134"/>
      <c r="L378" s="134"/>
      <c r="M378" s="134"/>
      <c r="N378" s="135"/>
      <c r="O378" s="135" t="str">
        <f>IFERROR(INDEX('고객 리스트'!$A$4:$D$150,MATCH(N378,'고객 리스트'!$A$4:$A$150,0),3)," ")</f>
        <v xml:space="preserve"> </v>
      </c>
      <c r="P378" s="59"/>
      <c r="Q378" s="94"/>
      <c r="R378" s="38"/>
      <c r="S378" s="38"/>
      <c r="T378" s="38"/>
      <c r="U378" s="38"/>
      <c r="V378" s="38"/>
    </row>
    <row r="379" spans="1:22" s="29" customFormat="1" ht="19.5" customHeight="1">
      <c r="A379" s="130" t="str">
        <f>N379&amp;"_"&amp;COUNTIF($N$6:N379,N379)</f>
        <v>_0</v>
      </c>
      <c r="B379" s="38" t="s">
        <v>214</v>
      </c>
      <c r="C379" s="92"/>
      <c r="D379" s="93"/>
      <c r="E379" s="93"/>
      <c r="F379" s="93"/>
      <c r="G379" s="93"/>
      <c r="H379" s="38"/>
      <c r="I379" s="38"/>
      <c r="J379" s="133"/>
      <c r="K379" s="134"/>
      <c r="L379" s="134"/>
      <c r="M379" s="134"/>
      <c r="N379" s="135"/>
      <c r="O379" s="135" t="str">
        <f>IFERROR(INDEX('고객 리스트'!$A$4:$D$150,MATCH(N379,'고객 리스트'!$A$4:$A$150,0),3)," ")</f>
        <v xml:space="preserve"> </v>
      </c>
      <c r="P379" s="59"/>
      <c r="Q379" s="94"/>
      <c r="R379" s="38"/>
      <c r="S379" s="38"/>
      <c r="T379" s="38"/>
      <c r="U379" s="38"/>
      <c r="V379" s="38"/>
    </row>
    <row r="380" spans="1:22" s="29" customFormat="1" ht="19.5" customHeight="1">
      <c r="A380" s="130" t="str">
        <f>N380&amp;"_"&amp;COUNTIF($N$6:N380,N380)</f>
        <v>_0</v>
      </c>
      <c r="B380" s="38" t="s">
        <v>351</v>
      </c>
      <c r="C380" s="92"/>
      <c r="D380" s="93"/>
      <c r="E380" s="93"/>
      <c r="F380" s="93"/>
      <c r="G380" s="93"/>
      <c r="H380" s="38"/>
      <c r="I380" s="38"/>
      <c r="J380" s="133"/>
      <c r="K380" s="134"/>
      <c r="L380" s="134"/>
      <c r="M380" s="134"/>
      <c r="N380" s="135"/>
      <c r="O380" s="135" t="str">
        <f>IFERROR(INDEX('고객 리스트'!$A$4:$D$150,MATCH(N380,'고객 리스트'!$A$4:$A$150,0),3)," ")</f>
        <v xml:space="preserve"> </v>
      </c>
      <c r="P380" s="59"/>
      <c r="Q380" s="94"/>
      <c r="R380" s="38"/>
      <c r="S380" s="38"/>
      <c r="T380" s="38"/>
      <c r="U380" s="38"/>
      <c r="V380" s="38"/>
    </row>
    <row r="381" spans="1:22" s="29" customFormat="1" ht="19.5" customHeight="1">
      <c r="A381" s="130" t="str">
        <f>N381&amp;"_"&amp;COUNTIF($N$6:N381,N381)</f>
        <v>_0</v>
      </c>
      <c r="B381" s="38" t="s">
        <v>183</v>
      </c>
      <c r="C381" s="92"/>
      <c r="D381" s="93"/>
      <c r="E381" s="93"/>
      <c r="F381" s="93"/>
      <c r="G381" s="93"/>
      <c r="H381" s="38"/>
      <c r="I381" s="38"/>
      <c r="J381" s="133"/>
      <c r="K381" s="134"/>
      <c r="L381" s="134"/>
      <c r="M381" s="134"/>
      <c r="N381" s="135"/>
      <c r="O381" s="135" t="str">
        <f>IFERROR(INDEX('고객 리스트'!$A$4:$D$150,MATCH(N381,'고객 리스트'!$A$4:$A$150,0),3)," ")</f>
        <v xml:space="preserve"> </v>
      </c>
      <c r="P381" s="59"/>
      <c r="Q381" s="94"/>
      <c r="R381" s="38"/>
      <c r="S381" s="38"/>
      <c r="T381" s="38"/>
      <c r="U381" s="38"/>
      <c r="V381" s="38"/>
    </row>
    <row r="382" spans="1:22" s="29" customFormat="1" ht="19.5" customHeight="1">
      <c r="A382" s="130" t="str">
        <f>N382&amp;"_"&amp;COUNTIF($N$6:N382,N382)</f>
        <v>_0</v>
      </c>
      <c r="B382" s="38" t="s">
        <v>184</v>
      </c>
      <c r="C382" s="92"/>
      <c r="D382" s="93"/>
      <c r="E382" s="93"/>
      <c r="F382" s="93"/>
      <c r="G382" s="93"/>
      <c r="H382" s="38"/>
      <c r="I382" s="38"/>
      <c r="J382" s="133"/>
      <c r="K382" s="134"/>
      <c r="L382" s="134"/>
      <c r="M382" s="134"/>
      <c r="N382" s="135"/>
      <c r="O382" s="135" t="str">
        <f>IFERROR(INDEX('고객 리스트'!$A$4:$D$150,MATCH(N382,'고객 리스트'!$A$4:$A$150,0),3)," ")</f>
        <v xml:space="preserve"> </v>
      </c>
      <c r="P382" s="59"/>
      <c r="Q382" s="94"/>
      <c r="R382" s="38"/>
      <c r="S382" s="38"/>
      <c r="T382" s="38"/>
      <c r="U382" s="38"/>
      <c r="V382" s="38"/>
    </row>
    <row r="383" spans="1:22" s="29" customFormat="1" ht="19.5" customHeight="1">
      <c r="A383" s="130" t="str">
        <f>N383&amp;"_"&amp;COUNTIF($N$6:N383,N383)</f>
        <v>_0</v>
      </c>
      <c r="B383" s="38" t="s">
        <v>260</v>
      </c>
      <c r="C383" s="92"/>
      <c r="D383" s="93"/>
      <c r="E383" s="93"/>
      <c r="F383" s="93"/>
      <c r="G383" s="93"/>
      <c r="H383" s="38"/>
      <c r="I383" s="38"/>
      <c r="J383" s="133"/>
      <c r="K383" s="134"/>
      <c r="L383" s="134"/>
      <c r="M383" s="134"/>
      <c r="N383" s="135"/>
      <c r="O383" s="135" t="str">
        <f>IFERROR(INDEX('고객 리스트'!$A$4:$D$150,MATCH(N383,'고객 리스트'!$A$4:$A$150,0),3)," ")</f>
        <v xml:space="preserve"> </v>
      </c>
      <c r="P383" s="59"/>
      <c r="Q383" s="94"/>
      <c r="R383" s="38"/>
      <c r="S383" s="38"/>
      <c r="T383" s="38"/>
      <c r="U383" s="38"/>
      <c r="V383" s="38"/>
    </row>
    <row r="384" spans="1:22" s="29" customFormat="1" ht="19.5" customHeight="1">
      <c r="A384" s="130" t="str">
        <f>N384&amp;"_"&amp;COUNTIF($N$6:N384,N384)</f>
        <v>_0</v>
      </c>
      <c r="B384" s="38" t="s">
        <v>261</v>
      </c>
      <c r="C384" s="92"/>
      <c r="D384" s="93"/>
      <c r="E384" s="93"/>
      <c r="F384" s="93"/>
      <c r="G384" s="93"/>
      <c r="H384" s="38"/>
      <c r="I384" s="38"/>
      <c r="J384" s="133"/>
      <c r="K384" s="134"/>
      <c r="L384" s="134"/>
      <c r="M384" s="134"/>
      <c r="N384" s="135"/>
      <c r="O384" s="135" t="str">
        <f>IFERROR(INDEX('고객 리스트'!$A$4:$D$150,MATCH(N384,'고객 리스트'!$A$4:$A$150,0),3)," ")</f>
        <v xml:space="preserve"> </v>
      </c>
      <c r="P384" s="59"/>
      <c r="Q384" s="94"/>
      <c r="R384" s="38"/>
      <c r="S384" s="38"/>
      <c r="T384" s="38"/>
      <c r="U384" s="38"/>
      <c r="V384" s="38"/>
    </row>
    <row r="385" spans="1:22" s="29" customFormat="1" ht="19.5" customHeight="1">
      <c r="A385" s="130" t="str">
        <f>N385&amp;"_"&amp;COUNTIF($N$6:N385,N385)</f>
        <v>_0</v>
      </c>
      <c r="B385" s="38" t="s">
        <v>265</v>
      </c>
      <c r="C385" s="92"/>
      <c r="D385" s="93"/>
      <c r="E385" s="93"/>
      <c r="F385" s="93"/>
      <c r="G385" s="93"/>
      <c r="H385" s="38"/>
      <c r="I385" s="38"/>
      <c r="J385" s="133"/>
      <c r="K385" s="134"/>
      <c r="L385" s="134"/>
      <c r="M385" s="134"/>
      <c r="N385" s="135"/>
      <c r="O385" s="135" t="str">
        <f>IFERROR(INDEX('고객 리스트'!$A$4:$D$150,MATCH(N385,'고객 리스트'!$A$4:$A$150,0),3)," ")</f>
        <v xml:space="preserve"> </v>
      </c>
      <c r="P385" s="59"/>
      <c r="Q385" s="94"/>
      <c r="R385" s="38"/>
      <c r="S385" s="38"/>
      <c r="T385" s="38"/>
      <c r="U385" s="38"/>
      <c r="V385" s="38"/>
    </row>
    <row r="386" spans="1:22" s="29" customFormat="1" ht="19.5" customHeight="1">
      <c r="A386" s="130" t="str">
        <f>N386&amp;"_"&amp;COUNTIF($N$6:N386,N386)</f>
        <v>_0</v>
      </c>
      <c r="B386" s="38" t="s">
        <v>254</v>
      </c>
      <c r="C386" s="92"/>
      <c r="D386" s="93"/>
      <c r="E386" s="93"/>
      <c r="F386" s="93"/>
      <c r="G386" s="93"/>
      <c r="H386" s="38"/>
      <c r="I386" s="38"/>
      <c r="J386" s="133"/>
      <c r="K386" s="134"/>
      <c r="L386" s="134"/>
      <c r="M386" s="134"/>
      <c r="N386" s="135"/>
      <c r="O386" s="135" t="str">
        <f>IFERROR(INDEX('고객 리스트'!$A$4:$D$150,MATCH(N386,'고객 리스트'!$A$4:$A$150,0),3)," ")</f>
        <v xml:space="preserve"> </v>
      </c>
      <c r="P386" s="59"/>
      <c r="Q386" s="94"/>
      <c r="R386" s="38"/>
      <c r="S386" s="38"/>
      <c r="T386" s="38"/>
      <c r="U386" s="38"/>
      <c r="V386" s="38"/>
    </row>
    <row r="387" spans="1:22" s="29" customFormat="1" ht="19.5" customHeight="1">
      <c r="A387" s="130" t="str">
        <f>N387&amp;"_"&amp;COUNTIF($N$6:N387,N387)</f>
        <v>_0</v>
      </c>
      <c r="B387" s="38" t="s">
        <v>317</v>
      </c>
      <c r="C387" s="92"/>
      <c r="D387" s="93"/>
      <c r="E387" s="93"/>
      <c r="F387" s="93"/>
      <c r="G387" s="93"/>
      <c r="H387" s="38"/>
      <c r="I387" s="38"/>
      <c r="J387" s="133"/>
      <c r="K387" s="134"/>
      <c r="L387" s="134"/>
      <c r="M387" s="134"/>
      <c r="N387" s="135"/>
      <c r="O387" s="135" t="str">
        <f>IFERROR(INDEX('고객 리스트'!$A$4:$D$150,MATCH(N387,'고객 리스트'!$A$4:$A$150,0),3)," ")</f>
        <v xml:space="preserve"> </v>
      </c>
      <c r="P387" s="59"/>
      <c r="Q387" s="94"/>
      <c r="R387" s="38"/>
      <c r="S387" s="38"/>
      <c r="T387" s="38"/>
      <c r="U387" s="38"/>
      <c r="V387" s="38"/>
    </row>
    <row r="388" spans="1:22" s="29" customFormat="1" ht="19.5" customHeight="1">
      <c r="A388" s="130" t="str">
        <f>N388&amp;"_"&amp;COUNTIF($N$6:N388,N388)</f>
        <v>_0</v>
      </c>
      <c r="B388" s="38" t="s">
        <v>255</v>
      </c>
      <c r="C388" s="92"/>
      <c r="D388" s="93"/>
      <c r="E388" s="93"/>
      <c r="F388" s="93"/>
      <c r="G388" s="93"/>
      <c r="H388" s="38"/>
      <c r="I388" s="38"/>
      <c r="J388" s="133"/>
      <c r="K388" s="134"/>
      <c r="L388" s="134"/>
      <c r="M388" s="134"/>
      <c r="N388" s="135"/>
      <c r="O388" s="135" t="str">
        <f>IFERROR(INDEX('고객 리스트'!$A$4:$D$150,MATCH(N388,'고객 리스트'!$A$4:$A$150,0),3)," ")</f>
        <v xml:space="preserve"> </v>
      </c>
      <c r="P388" s="59"/>
      <c r="Q388" s="94"/>
      <c r="R388" s="38"/>
      <c r="S388" s="38"/>
      <c r="T388" s="38"/>
      <c r="U388" s="38"/>
      <c r="V388" s="38"/>
    </row>
    <row r="389" spans="1:22" s="29" customFormat="1" ht="19.5" customHeight="1">
      <c r="A389" s="130" t="str">
        <f>N389&amp;"_"&amp;COUNTIF($N$6:N389,N389)</f>
        <v>_0</v>
      </c>
      <c r="B389" s="38" t="s">
        <v>201</v>
      </c>
      <c r="C389" s="92"/>
      <c r="D389" s="93"/>
      <c r="E389" s="93"/>
      <c r="F389" s="93"/>
      <c r="G389" s="93"/>
      <c r="H389" s="38"/>
      <c r="I389" s="38"/>
      <c r="J389" s="133"/>
      <c r="K389" s="134"/>
      <c r="L389" s="134"/>
      <c r="M389" s="134"/>
      <c r="N389" s="135"/>
      <c r="O389" s="135" t="str">
        <f>IFERROR(INDEX('고객 리스트'!$A$4:$D$150,MATCH(N389,'고객 리스트'!$A$4:$A$150,0),3)," ")</f>
        <v xml:space="preserve"> </v>
      </c>
      <c r="P389" s="59"/>
      <c r="Q389" s="94"/>
      <c r="R389" s="38"/>
      <c r="S389" s="38"/>
      <c r="T389" s="38"/>
      <c r="U389" s="38"/>
      <c r="V389" s="38"/>
    </row>
    <row r="390" spans="1:22" s="29" customFormat="1" ht="19.5" customHeight="1">
      <c r="A390" s="130" t="str">
        <f>N390&amp;"_"&amp;COUNTIF($N$6:N390,N390)</f>
        <v>_0</v>
      </c>
      <c r="B390" s="38" t="s">
        <v>186</v>
      </c>
      <c r="C390" s="92"/>
      <c r="D390" s="93"/>
      <c r="E390" s="93"/>
      <c r="F390" s="93"/>
      <c r="G390" s="93"/>
      <c r="H390" s="38"/>
      <c r="I390" s="38"/>
      <c r="J390" s="133"/>
      <c r="K390" s="134"/>
      <c r="L390" s="134"/>
      <c r="M390" s="134"/>
      <c r="N390" s="135"/>
      <c r="O390" s="135" t="str">
        <f>IFERROR(INDEX('고객 리스트'!$A$4:$D$150,MATCH(N390,'고객 리스트'!$A$4:$A$150,0),3)," ")</f>
        <v xml:space="preserve"> </v>
      </c>
      <c r="P390" s="59"/>
      <c r="Q390" s="94"/>
      <c r="R390" s="38"/>
      <c r="S390" s="38"/>
      <c r="T390" s="38"/>
      <c r="U390" s="38"/>
      <c r="V390" s="38"/>
    </row>
    <row r="391" spans="1:22" s="29" customFormat="1" ht="19.5" customHeight="1">
      <c r="A391" s="130" t="str">
        <f>N391&amp;"_"&amp;COUNTIF($N$6:N391,N391)</f>
        <v>_0</v>
      </c>
      <c r="B391" s="38" t="s">
        <v>187</v>
      </c>
      <c r="C391" s="92"/>
      <c r="D391" s="93"/>
      <c r="E391" s="93"/>
      <c r="F391" s="93"/>
      <c r="G391" s="93"/>
      <c r="H391" s="38"/>
      <c r="I391" s="38"/>
      <c r="J391" s="133"/>
      <c r="K391" s="134"/>
      <c r="L391" s="134"/>
      <c r="M391" s="134"/>
      <c r="N391" s="135"/>
      <c r="O391" s="135" t="str">
        <f>IFERROR(INDEX('고객 리스트'!$A$4:$D$150,MATCH(N391,'고객 리스트'!$A$4:$A$150,0),3)," ")</f>
        <v xml:space="preserve"> </v>
      </c>
      <c r="P391" s="59"/>
      <c r="Q391" s="94"/>
      <c r="R391" s="38"/>
      <c r="S391" s="38"/>
      <c r="T391" s="38"/>
      <c r="U391" s="38"/>
      <c r="V391" s="38"/>
    </row>
    <row r="392" spans="1:22" s="29" customFormat="1" ht="19.5" customHeight="1">
      <c r="A392" s="130" t="str">
        <f>N392&amp;"_"&amp;COUNTIF($N$6:N392,N392)</f>
        <v>_0</v>
      </c>
      <c r="B392" s="38" t="s">
        <v>188</v>
      </c>
      <c r="C392" s="92"/>
      <c r="D392" s="93"/>
      <c r="E392" s="93"/>
      <c r="F392" s="93"/>
      <c r="G392" s="93"/>
      <c r="H392" s="38"/>
      <c r="I392" s="38"/>
      <c r="J392" s="133"/>
      <c r="K392" s="134"/>
      <c r="L392" s="134"/>
      <c r="M392" s="134"/>
      <c r="N392" s="135"/>
      <c r="O392" s="135" t="str">
        <f>IFERROR(INDEX('고객 리스트'!$A$4:$D$150,MATCH(N392,'고객 리스트'!$A$4:$A$150,0),3)," ")</f>
        <v xml:space="preserve"> </v>
      </c>
      <c r="P392" s="59"/>
      <c r="Q392" s="94"/>
      <c r="R392" s="38"/>
      <c r="S392" s="38"/>
      <c r="T392" s="38"/>
      <c r="U392" s="38"/>
      <c r="V392" s="38"/>
    </row>
    <row r="393" spans="1:22" s="29" customFormat="1" ht="19.5" customHeight="1">
      <c r="A393" s="130" t="str">
        <f>N393&amp;"_"&amp;COUNTIF($N$6:N393,N393)</f>
        <v>_0</v>
      </c>
      <c r="B393" s="38" t="s">
        <v>189</v>
      </c>
      <c r="C393" s="92"/>
      <c r="D393" s="93"/>
      <c r="E393" s="93"/>
      <c r="F393" s="93"/>
      <c r="G393" s="93"/>
      <c r="H393" s="38"/>
      <c r="I393" s="38"/>
      <c r="J393" s="133"/>
      <c r="K393" s="134"/>
      <c r="L393" s="134"/>
      <c r="M393" s="134"/>
      <c r="N393" s="135"/>
      <c r="O393" s="135" t="str">
        <f>IFERROR(INDEX('고객 리스트'!$A$4:$D$150,MATCH(N393,'고객 리스트'!$A$4:$A$150,0),3)," ")</f>
        <v xml:space="preserve"> </v>
      </c>
      <c r="P393" s="59"/>
      <c r="Q393" s="94"/>
      <c r="R393" s="38"/>
      <c r="S393" s="38"/>
      <c r="T393" s="38"/>
      <c r="U393" s="38"/>
      <c r="V393" s="38"/>
    </row>
    <row r="394" spans="1:22" s="29" customFormat="1" ht="19.5" customHeight="1">
      <c r="A394" s="130" t="str">
        <f>N394&amp;"_"&amp;COUNTIF($N$6:N394,N394)</f>
        <v>_0</v>
      </c>
      <c r="B394" s="38" t="s">
        <v>190</v>
      </c>
      <c r="C394" s="92"/>
      <c r="D394" s="93"/>
      <c r="E394" s="93"/>
      <c r="F394" s="93"/>
      <c r="G394" s="93"/>
      <c r="H394" s="38"/>
      <c r="I394" s="38"/>
      <c r="J394" s="133"/>
      <c r="K394" s="134"/>
      <c r="L394" s="134"/>
      <c r="M394" s="134"/>
      <c r="N394" s="135"/>
      <c r="O394" s="135" t="str">
        <f>IFERROR(INDEX('고객 리스트'!$A$4:$D$150,MATCH(N394,'고객 리스트'!$A$4:$A$150,0),3)," ")</f>
        <v xml:space="preserve"> </v>
      </c>
      <c r="P394" s="59"/>
      <c r="Q394" s="94"/>
      <c r="R394" s="38"/>
      <c r="S394" s="38"/>
      <c r="T394" s="38"/>
      <c r="U394" s="38"/>
      <c r="V394" s="38"/>
    </row>
    <row r="395" spans="1:22" s="29" customFormat="1" ht="19.5" customHeight="1">
      <c r="A395" s="130" t="str">
        <f>N395&amp;"_"&amp;COUNTIF($N$6:N395,N395)</f>
        <v>_0</v>
      </c>
      <c r="B395" s="38" t="s">
        <v>266</v>
      </c>
      <c r="C395" s="92"/>
      <c r="D395" s="93"/>
      <c r="E395" s="93"/>
      <c r="F395" s="93"/>
      <c r="G395" s="93"/>
      <c r="H395" s="38"/>
      <c r="I395" s="38"/>
      <c r="J395" s="133"/>
      <c r="K395" s="134"/>
      <c r="L395" s="134"/>
      <c r="M395" s="134"/>
      <c r="N395" s="135"/>
      <c r="O395" s="135" t="str">
        <f>IFERROR(INDEX('고객 리스트'!$A$4:$D$150,MATCH(N395,'고객 리스트'!$A$4:$A$150,0),3)," ")</f>
        <v xml:space="preserve"> </v>
      </c>
      <c r="P395" s="59"/>
      <c r="Q395" s="94"/>
      <c r="R395" s="38"/>
      <c r="S395" s="38"/>
      <c r="T395" s="38"/>
      <c r="U395" s="38"/>
      <c r="V395" s="38"/>
    </row>
    <row r="396" spans="1:22" s="29" customFormat="1" ht="19.5" customHeight="1">
      <c r="A396" s="130" t="str">
        <f>N396&amp;"_"&amp;COUNTIF($N$6:N396,N396)</f>
        <v>_0</v>
      </c>
      <c r="B396" s="38" t="s">
        <v>267</v>
      </c>
      <c r="C396" s="92"/>
      <c r="D396" s="93"/>
      <c r="E396" s="93"/>
      <c r="F396" s="93"/>
      <c r="G396" s="93"/>
      <c r="H396" s="38"/>
      <c r="I396" s="38"/>
      <c r="J396" s="133"/>
      <c r="K396" s="134"/>
      <c r="L396" s="134"/>
      <c r="M396" s="134"/>
      <c r="N396" s="135"/>
      <c r="O396" s="135" t="str">
        <f>IFERROR(INDEX('고객 리스트'!$A$4:$D$150,MATCH(N396,'고객 리스트'!$A$4:$A$150,0),3)," ")</f>
        <v xml:space="preserve"> </v>
      </c>
      <c r="P396" s="59"/>
      <c r="Q396" s="94"/>
      <c r="R396" s="38"/>
      <c r="S396" s="38"/>
      <c r="T396" s="38"/>
      <c r="U396" s="38"/>
      <c r="V396" s="38"/>
    </row>
    <row r="397" spans="1:22" s="29" customFormat="1" ht="19.5" customHeight="1">
      <c r="A397" s="130" t="str">
        <f>N397&amp;"_"&amp;COUNTIF($N$6:N397,N397)</f>
        <v>_0</v>
      </c>
      <c r="B397" s="38" t="s">
        <v>263</v>
      </c>
      <c r="C397" s="92"/>
      <c r="D397" s="93"/>
      <c r="E397" s="93"/>
      <c r="F397" s="93"/>
      <c r="G397" s="93"/>
      <c r="H397" s="38"/>
      <c r="I397" s="38"/>
      <c r="J397" s="133"/>
      <c r="K397" s="134"/>
      <c r="L397" s="134"/>
      <c r="M397" s="134"/>
      <c r="N397" s="135"/>
      <c r="O397" s="135" t="str">
        <f>IFERROR(INDEX('고객 리스트'!$A$4:$D$150,MATCH(N397,'고객 리스트'!$A$4:$A$150,0),3)," ")</f>
        <v xml:space="preserve"> </v>
      </c>
      <c r="P397" s="59"/>
      <c r="Q397" s="94"/>
      <c r="R397" s="38"/>
      <c r="S397" s="38"/>
      <c r="T397" s="38"/>
      <c r="U397" s="38"/>
      <c r="V397" s="38"/>
    </row>
    <row r="398" spans="1:22" s="29" customFormat="1" ht="19.5" customHeight="1">
      <c r="A398" s="130" t="str">
        <f>N398&amp;"_"&amp;COUNTIF($N$6:N398,N398)</f>
        <v>_0</v>
      </c>
      <c r="B398" s="38" t="s">
        <v>215</v>
      </c>
      <c r="C398" s="92"/>
      <c r="D398" s="93"/>
      <c r="E398" s="93"/>
      <c r="F398" s="93"/>
      <c r="G398" s="93"/>
      <c r="H398" s="38"/>
      <c r="I398" s="38"/>
      <c r="J398" s="133"/>
      <c r="K398" s="134"/>
      <c r="L398" s="134"/>
      <c r="M398" s="134"/>
      <c r="N398" s="135"/>
      <c r="O398" s="135" t="str">
        <f>IFERROR(INDEX('고객 리스트'!$A$4:$D$150,MATCH(N398,'고객 리스트'!$A$4:$A$150,0),3)," ")</f>
        <v xml:space="preserve"> </v>
      </c>
      <c r="P398" s="59"/>
      <c r="Q398" s="94"/>
      <c r="R398" s="38"/>
      <c r="S398" s="38"/>
      <c r="T398" s="38"/>
      <c r="U398" s="38"/>
      <c r="V398" s="38"/>
    </row>
    <row r="399" spans="1:22" s="29" customFormat="1" ht="19.5" customHeight="1">
      <c r="A399" s="130" t="str">
        <f>N399&amp;"_"&amp;COUNTIF($N$6:N399,N399)</f>
        <v>_0</v>
      </c>
      <c r="B399" s="38" t="s">
        <v>257</v>
      </c>
      <c r="C399" s="92"/>
      <c r="D399" s="93"/>
      <c r="E399" s="93"/>
      <c r="F399" s="93"/>
      <c r="G399" s="93"/>
      <c r="H399" s="38"/>
      <c r="I399" s="38"/>
      <c r="J399" s="133"/>
      <c r="K399" s="134"/>
      <c r="L399" s="134"/>
      <c r="M399" s="134"/>
      <c r="N399" s="135"/>
      <c r="O399" s="135" t="str">
        <f>IFERROR(INDEX('고객 리스트'!$A$4:$D$150,MATCH(N399,'고객 리스트'!$A$4:$A$150,0),3)," ")</f>
        <v xml:space="preserve"> </v>
      </c>
      <c r="P399" s="59"/>
      <c r="Q399" s="94"/>
      <c r="R399" s="38"/>
      <c r="S399" s="38"/>
      <c r="T399" s="38"/>
      <c r="U399" s="38"/>
      <c r="V399" s="38"/>
    </row>
    <row r="400" spans="1:22" s="29" customFormat="1" ht="19.5" customHeight="1">
      <c r="A400" s="130" t="str">
        <f>N400&amp;"_"&amp;COUNTIF($N$6:N400,N400)</f>
        <v>_0</v>
      </c>
      <c r="B400" s="38" t="s">
        <v>256</v>
      </c>
      <c r="C400" s="92"/>
      <c r="D400" s="93"/>
      <c r="E400" s="93"/>
      <c r="F400" s="93"/>
      <c r="G400" s="93"/>
      <c r="H400" s="38"/>
      <c r="I400" s="38"/>
      <c r="J400" s="133"/>
      <c r="K400" s="134"/>
      <c r="L400" s="134"/>
      <c r="M400" s="134"/>
      <c r="N400" s="135"/>
      <c r="O400" s="135" t="str">
        <f>IFERROR(INDEX('고객 리스트'!$A$4:$D$150,MATCH(N400,'고객 리스트'!$A$4:$A$150,0),3)," ")</f>
        <v xml:space="preserve"> </v>
      </c>
      <c r="P400" s="59"/>
      <c r="Q400" s="94"/>
      <c r="R400" s="38"/>
      <c r="S400" s="38"/>
      <c r="T400" s="38"/>
      <c r="U400" s="38"/>
      <c r="V400" s="38"/>
    </row>
    <row r="401" spans="1:22" s="29" customFormat="1" ht="19.5" customHeight="1">
      <c r="A401" s="130" t="str">
        <f>N401&amp;"_"&amp;COUNTIF($N$6:N401,N401)</f>
        <v>_0</v>
      </c>
      <c r="B401" s="38" t="s">
        <v>239</v>
      </c>
      <c r="C401" s="92"/>
      <c r="D401" s="93"/>
      <c r="E401" s="93"/>
      <c r="F401" s="93"/>
      <c r="G401" s="93"/>
      <c r="H401" s="38"/>
      <c r="I401" s="38"/>
      <c r="J401" s="133"/>
      <c r="K401" s="134"/>
      <c r="L401" s="134"/>
      <c r="M401" s="134"/>
      <c r="N401" s="135"/>
      <c r="O401" s="135" t="str">
        <f>IFERROR(INDEX('고객 리스트'!$A$4:$D$150,MATCH(N401,'고객 리스트'!$A$4:$A$150,0),3)," ")</f>
        <v xml:space="preserve"> </v>
      </c>
      <c r="P401" s="59"/>
      <c r="Q401" s="94"/>
      <c r="R401" s="38"/>
      <c r="S401" s="38"/>
      <c r="T401" s="38"/>
      <c r="U401" s="38"/>
      <c r="V401" s="38"/>
    </row>
    <row r="402" spans="1:22" s="29" customFormat="1" ht="19.5" customHeight="1">
      <c r="A402" s="130" t="str">
        <f>N402&amp;"_"&amp;COUNTIF($N$6:N402,N402)</f>
        <v>_0</v>
      </c>
      <c r="B402" s="38" t="s">
        <v>202</v>
      </c>
      <c r="C402" s="92"/>
      <c r="D402" s="93"/>
      <c r="E402" s="93"/>
      <c r="F402" s="93"/>
      <c r="G402" s="93"/>
      <c r="H402" s="38"/>
      <c r="I402" s="38"/>
      <c r="J402" s="133"/>
      <c r="K402" s="134"/>
      <c r="L402" s="134"/>
      <c r="M402" s="134"/>
      <c r="N402" s="135"/>
      <c r="O402" s="135" t="str">
        <f>IFERROR(INDEX('고객 리스트'!$A$4:$D$150,MATCH(N402,'고객 리스트'!$A$4:$A$150,0),3)," ")</f>
        <v xml:space="preserve"> </v>
      </c>
      <c r="P402" s="59"/>
      <c r="Q402" s="94"/>
      <c r="R402" s="38"/>
      <c r="S402" s="38"/>
      <c r="T402" s="38"/>
      <c r="U402" s="38"/>
      <c r="V402" s="38"/>
    </row>
    <row r="403" spans="1:22" s="29" customFormat="1" ht="19.5" customHeight="1">
      <c r="A403" s="130" t="str">
        <f>N403&amp;"_"&amp;COUNTIF($N$6:N403,N403)</f>
        <v>_0</v>
      </c>
      <c r="B403" s="38" t="s">
        <v>181</v>
      </c>
      <c r="C403" s="92"/>
      <c r="D403" s="93"/>
      <c r="E403" s="93"/>
      <c r="F403" s="93"/>
      <c r="G403" s="93"/>
      <c r="H403" s="38"/>
      <c r="I403" s="38"/>
      <c r="J403" s="133"/>
      <c r="K403" s="134"/>
      <c r="L403" s="134"/>
      <c r="M403" s="134"/>
      <c r="N403" s="135"/>
      <c r="O403" s="135" t="str">
        <f>IFERROR(INDEX('고객 리스트'!$A$4:$D$150,MATCH(N403,'고객 리스트'!$A$4:$A$150,0),3)," ")</f>
        <v xml:space="preserve"> </v>
      </c>
      <c r="P403" s="59"/>
      <c r="Q403" s="94"/>
      <c r="R403" s="38"/>
      <c r="S403" s="38"/>
      <c r="T403" s="38"/>
      <c r="U403" s="38"/>
      <c r="V403" s="38"/>
    </row>
    <row r="404" spans="1:22" s="29" customFormat="1" ht="19.5" customHeight="1">
      <c r="A404" s="130" t="str">
        <f>N404&amp;"_"&amp;COUNTIF($N$6:N404,N404)</f>
        <v>_0</v>
      </c>
      <c r="B404" s="38" t="s">
        <v>198</v>
      </c>
      <c r="C404" s="92"/>
      <c r="D404" s="93"/>
      <c r="E404" s="93"/>
      <c r="F404" s="93"/>
      <c r="G404" s="93"/>
      <c r="H404" s="38"/>
      <c r="I404" s="38"/>
      <c r="J404" s="133"/>
      <c r="K404" s="134"/>
      <c r="L404" s="134"/>
      <c r="M404" s="134"/>
      <c r="N404" s="135"/>
      <c r="O404" s="135" t="str">
        <f>IFERROR(INDEX('고객 리스트'!$A$4:$D$150,MATCH(N404,'고객 리스트'!$A$4:$A$150,0),3)," ")</f>
        <v xml:space="preserve"> </v>
      </c>
      <c r="P404" s="59"/>
      <c r="Q404" s="94"/>
      <c r="R404" s="38"/>
      <c r="S404" s="38"/>
      <c r="T404" s="38"/>
      <c r="U404" s="38"/>
      <c r="V404" s="38"/>
    </row>
    <row r="405" spans="1:22" s="29" customFormat="1" ht="19.5" customHeight="1">
      <c r="A405" s="130" t="str">
        <f>N405&amp;"_"&amp;COUNTIF($N$6:N405,N405)</f>
        <v>_0</v>
      </c>
      <c r="B405" s="38" t="s">
        <v>268</v>
      </c>
      <c r="C405" s="92"/>
      <c r="D405" s="93"/>
      <c r="E405" s="93"/>
      <c r="F405" s="93"/>
      <c r="G405" s="93"/>
      <c r="H405" s="38"/>
      <c r="I405" s="38"/>
      <c r="J405" s="133"/>
      <c r="K405" s="134"/>
      <c r="L405" s="134"/>
      <c r="M405" s="134"/>
      <c r="N405" s="135"/>
      <c r="O405" s="135" t="str">
        <f>IFERROR(INDEX('고객 리스트'!$A$4:$D$150,MATCH(N405,'고객 리스트'!$A$4:$A$150,0),3)," ")</f>
        <v xml:space="preserve"> </v>
      </c>
      <c r="P405" s="59"/>
      <c r="Q405" s="94"/>
      <c r="R405" s="38"/>
      <c r="S405" s="38"/>
      <c r="T405" s="38"/>
      <c r="U405" s="38"/>
      <c r="V405" s="38"/>
    </row>
    <row r="406" spans="1:22" s="29" customFormat="1" ht="19.5" customHeight="1">
      <c r="A406" s="130" t="str">
        <f>N406&amp;"_"&amp;COUNTIF($N$6:N406,N406)</f>
        <v>_0</v>
      </c>
      <c r="B406" s="38" t="s">
        <v>199</v>
      </c>
      <c r="C406" s="92"/>
      <c r="D406" s="93"/>
      <c r="E406" s="93"/>
      <c r="F406" s="93"/>
      <c r="G406" s="93"/>
      <c r="H406" s="38"/>
      <c r="I406" s="38"/>
      <c r="J406" s="133"/>
      <c r="K406" s="134"/>
      <c r="L406" s="134"/>
      <c r="M406" s="134"/>
      <c r="N406" s="135"/>
      <c r="O406" s="135" t="str">
        <f>IFERROR(INDEX('고객 리스트'!$A$4:$D$150,MATCH(N406,'고객 리스트'!$A$4:$A$150,0),3)," ")</f>
        <v xml:space="preserve"> </v>
      </c>
      <c r="P406" s="59"/>
      <c r="Q406" s="94"/>
      <c r="R406" s="38"/>
      <c r="S406" s="38"/>
      <c r="T406" s="38"/>
      <c r="U406" s="38"/>
      <c r="V406" s="38"/>
    </row>
    <row r="407" spans="1:22" s="29" customFormat="1" ht="19.5" customHeight="1">
      <c r="A407" s="130" t="str">
        <f>N407&amp;"_"&amp;COUNTIF($N$6:N407,N407)</f>
        <v>_0</v>
      </c>
      <c r="B407" s="38" t="s">
        <v>269</v>
      </c>
      <c r="C407" s="92"/>
      <c r="D407" s="93"/>
      <c r="E407" s="93"/>
      <c r="F407" s="93"/>
      <c r="G407" s="93"/>
      <c r="H407" s="38"/>
      <c r="I407" s="38"/>
      <c r="J407" s="133"/>
      <c r="K407" s="134"/>
      <c r="L407" s="134"/>
      <c r="M407" s="134"/>
      <c r="N407" s="135"/>
      <c r="O407" s="135" t="str">
        <f>IFERROR(INDEX('고객 리스트'!$A$4:$D$150,MATCH(N407,'고객 리스트'!$A$4:$A$150,0),3)," ")</f>
        <v xml:space="preserve"> </v>
      </c>
      <c r="P407" s="59"/>
      <c r="Q407" s="94"/>
      <c r="R407" s="38"/>
      <c r="S407" s="38"/>
      <c r="T407" s="38"/>
      <c r="U407" s="38"/>
      <c r="V407" s="38"/>
    </row>
    <row r="408" spans="1:22" s="29" customFormat="1" ht="19.5" customHeight="1">
      <c r="A408" s="130" t="str">
        <f>N408&amp;"_"&amp;COUNTIF($N$6:N408,N408)</f>
        <v>_0</v>
      </c>
      <c r="B408" s="38" t="s">
        <v>287</v>
      </c>
      <c r="C408" s="92"/>
      <c r="D408" s="93"/>
      <c r="E408" s="93"/>
      <c r="F408" s="93"/>
      <c r="G408" s="93"/>
      <c r="H408" s="38"/>
      <c r="I408" s="38"/>
      <c r="J408" s="133"/>
      <c r="K408" s="134"/>
      <c r="L408" s="134"/>
      <c r="M408" s="134"/>
      <c r="N408" s="135"/>
      <c r="O408" s="135" t="str">
        <f>IFERROR(INDEX('고객 리스트'!$A$4:$D$150,MATCH(N408,'고객 리스트'!$A$4:$A$150,0),3)," ")</f>
        <v xml:space="preserve"> </v>
      </c>
      <c r="P408" s="59"/>
      <c r="Q408" s="94"/>
      <c r="R408" s="38"/>
      <c r="S408" s="38"/>
      <c r="T408" s="38"/>
      <c r="U408" s="38"/>
      <c r="V408" s="38"/>
    </row>
    <row r="409" spans="1:22" s="29" customFormat="1" ht="19.5" customHeight="1">
      <c r="A409" s="130" t="str">
        <f>N409&amp;"_"&amp;COUNTIF($N$6:N409,N409)</f>
        <v>_0</v>
      </c>
      <c r="B409" s="38" t="s">
        <v>210</v>
      </c>
      <c r="C409" s="92"/>
      <c r="D409" s="93"/>
      <c r="E409" s="93"/>
      <c r="F409" s="93"/>
      <c r="G409" s="93"/>
      <c r="H409" s="38"/>
      <c r="I409" s="38"/>
      <c r="J409" s="133"/>
      <c r="K409" s="134"/>
      <c r="L409" s="134"/>
      <c r="M409" s="134"/>
      <c r="N409" s="135"/>
      <c r="O409" s="135" t="str">
        <f>IFERROR(INDEX('고객 리스트'!$A$4:$D$150,MATCH(N409,'고객 리스트'!$A$4:$A$150,0),3)," ")</f>
        <v xml:space="preserve"> </v>
      </c>
      <c r="P409" s="59"/>
      <c r="Q409" s="94"/>
      <c r="R409" s="38"/>
      <c r="S409" s="38"/>
      <c r="T409" s="38"/>
      <c r="U409" s="38"/>
      <c r="V409" s="38"/>
    </row>
    <row r="410" spans="1:22" s="29" customFormat="1" ht="19.5" customHeight="1">
      <c r="A410" s="130" t="str">
        <f>N410&amp;"_"&amp;COUNTIF($N$6:N410,N410)</f>
        <v>_0</v>
      </c>
      <c r="B410" s="38" t="s">
        <v>240</v>
      </c>
      <c r="C410" s="92"/>
      <c r="D410" s="93"/>
      <c r="E410" s="93"/>
      <c r="F410" s="93"/>
      <c r="G410" s="93"/>
      <c r="H410" s="38"/>
      <c r="I410" s="38"/>
      <c r="J410" s="133"/>
      <c r="K410" s="134"/>
      <c r="L410" s="134"/>
      <c r="M410" s="134"/>
      <c r="N410" s="135"/>
      <c r="O410" s="135" t="str">
        <f>IFERROR(INDEX('고객 리스트'!$A$4:$D$150,MATCH(N410,'고객 리스트'!$A$4:$A$150,0),3)," ")</f>
        <v xml:space="preserve"> </v>
      </c>
      <c r="P410" s="59"/>
      <c r="Q410" s="94"/>
      <c r="R410" s="38"/>
      <c r="S410" s="38"/>
      <c r="T410" s="38"/>
      <c r="U410" s="38"/>
      <c r="V410" s="38"/>
    </row>
    <row r="411" spans="1:22" s="29" customFormat="1" ht="19.5" customHeight="1">
      <c r="A411" s="130" t="str">
        <f>N411&amp;"_"&amp;COUNTIF($N$6:N411,N411)</f>
        <v>_0</v>
      </c>
      <c r="B411" s="38" t="s">
        <v>270</v>
      </c>
      <c r="C411" s="92"/>
      <c r="D411" s="93"/>
      <c r="E411" s="93"/>
      <c r="F411" s="93"/>
      <c r="G411" s="93"/>
      <c r="H411" s="38"/>
      <c r="I411" s="38"/>
      <c r="J411" s="133"/>
      <c r="K411" s="134"/>
      <c r="L411" s="134"/>
      <c r="M411" s="134"/>
      <c r="N411" s="135"/>
      <c r="O411" s="135" t="str">
        <f>IFERROR(INDEX('고객 리스트'!$A$4:$D$150,MATCH(N411,'고객 리스트'!$A$4:$A$150,0),3)," ")</f>
        <v xml:space="preserve"> </v>
      </c>
      <c r="P411" s="59"/>
      <c r="Q411" s="94"/>
      <c r="R411" s="38"/>
      <c r="S411" s="38"/>
      <c r="T411" s="38"/>
      <c r="U411" s="38"/>
      <c r="V411" s="38"/>
    </row>
    <row r="412" spans="1:22" s="29" customFormat="1" ht="19.5" customHeight="1">
      <c r="A412" s="130" t="str">
        <f>N412&amp;"_"&amp;COUNTIF($N$6:N412,N412)</f>
        <v>_0</v>
      </c>
      <c r="B412" s="38" t="s">
        <v>271</v>
      </c>
      <c r="C412" s="92"/>
      <c r="D412" s="93"/>
      <c r="E412" s="93"/>
      <c r="F412" s="93"/>
      <c r="G412" s="93"/>
      <c r="H412" s="38"/>
      <c r="I412" s="38"/>
      <c r="J412" s="133"/>
      <c r="K412" s="134"/>
      <c r="L412" s="134"/>
      <c r="M412" s="134"/>
      <c r="N412" s="135"/>
      <c r="O412" s="135" t="str">
        <f>IFERROR(INDEX('고객 리스트'!$A$4:$D$150,MATCH(N412,'고객 리스트'!$A$4:$A$150,0),3)," ")</f>
        <v xml:space="preserve"> </v>
      </c>
      <c r="P412" s="59"/>
      <c r="Q412" s="94"/>
      <c r="R412" s="38"/>
      <c r="S412" s="38"/>
      <c r="T412" s="38"/>
      <c r="U412" s="38"/>
      <c r="V412" s="38"/>
    </row>
    <row r="413" spans="1:22" s="29" customFormat="1" ht="19.5" customHeight="1">
      <c r="A413" s="130" t="str">
        <f>N413&amp;"_"&amp;COUNTIF($N$6:N413,N413)</f>
        <v>_0</v>
      </c>
      <c r="B413" s="38" t="s">
        <v>272</v>
      </c>
      <c r="C413" s="92"/>
      <c r="D413" s="93"/>
      <c r="E413" s="93"/>
      <c r="F413" s="93"/>
      <c r="G413" s="93"/>
      <c r="H413" s="38"/>
      <c r="I413" s="38"/>
      <c r="J413" s="133"/>
      <c r="K413" s="134"/>
      <c r="L413" s="134"/>
      <c r="M413" s="134"/>
      <c r="N413" s="135"/>
      <c r="O413" s="135" t="str">
        <f>IFERROR(INDEX('고객 리스트'!$A$4:$D$150,MATCH(N413,'고객 리스트'!$A$4:$A$150,0),3)," ")</f>
        <v xml:space="preserve"> </v>
      </c>
      <c r="P413" s="59"/>
      <c r="Q413" s="94"/>
      <c r="R413" s="38"/>
      <c r="S413" s="38"/>
      <c r="T413" s="38"/>
      <c r="U413" s="38"/>
      <c r="V413" s="38"/>
    </row>
    <row r="414" spans="1:22" s="29" customFormat="1" ht="19.5" customHeight="1">
      <c r="A414" s="130" t="str">
        <f>N414&amp;"_"&amp;COUNTIF($N$6:N414,N414)</f>
        <v>_0</v>
      </c>
      <c r="B414" s="38" t="s">
        <v>232</v>
      </c>
      <c r="C414" s="92"/>
      <c r="D414" s="93"/>
      <c r="E414" s="93"/>
      <c r="F414" s="93"/>
      <c r="G414" s="93"/>
      <c r="H414" s="38"/>
      <c r="I414" s="38"/>
      <c r="J414" s="133"/>
      <c r="K414" s="134"/>
      <c r="L414" s="134"/>
      <c r="M414" s="134"/>
      <c r="N414" s="135"/>
      <c r="O414" s="135" t="str">
        <f>IFERROR(INDEX('고객 리스트'!$A$4:$D$150,MATCH(N414,'고객 리스트'!$A$4:$A$150,0),3)," ")</f>
        <v xml:space="preserve"> </v>
      </c>
      <c r="P414" s="59"/>
      <c r="Q414" s="94"/>
      <c r="R414" s="38"/>
      <c r="S414" s="38"/>
      <c r="T414" s="38"/>
      <c r="U414" s="38"/>
      <c r="V414" s="38"/>
    </row>
    <row r="415" spans="1:22" s="29" customFormat="1" ht="19.5" customHeight="1">
      <c r="A415" s="130" t="str">
        <f>N415&amp;"_"&amp;COUNTIF($N$6:N415,N415)</f>
        <v>_0</v>
      </c>
      <c r="B415" s="38" t="s">
        <v>211</v>
      </c>
      <c r="C415" s="92"/>
      <c r="D415" s="93"/>
      <c r="E415" s="93"/>
      <c r="F415" s="93"/>
      <c r="G415" s="93"/>
      <c r="H415" s="38"/>
      <c r="I415" s="38"/>
      <c r="J415" s="133"/>
      <c r="K415" s="134"/>
      <c r="L415" s="134"/>
      <c r="M415" s="134"/>
      <c r="N415" s="135"/>
      <c r="O415" s="135" t="str">
        <f>IFERROR(INDEX('고객 리스트'!$A$4:$D$150,MATCH(N415,'고객 리스트'!$A$4:$A$150,0),3)," ")</f>
        <v xml:space="preserve"> </v>
      </c>
      <c r="P415" s="59"/>
      <c r="Q415" s="94"/>
      <c r="R415" s="38"/>
      <c r="S415" s="38"/>
      <c r="T415" s="38"/>
      <c r="U415" s="38"/>
      <c r="V415" s="38"/>
    </row>
    <row r="416" spans="1:22" s="29" customFormat="1" ht="19.5" customHeight="1">
      <c r="A416" s="130" t="str">
        <f>N416&amp;"_"&amp;COUNTIF($N$6:N416,N416)</f>
        <v>_0</v>
      </c>
      <c r="B416" s="38" t="s">
        <v>182</v>
      </c>
      <c r="C416" s="92"/>
      <c r="D416" s="93"/>
      <c r="E416" s="93"/>
      <c r="F416" s="93"/>
      <c r="G416" s="93"/>
      <c r="H416" s="38"/>
      <c r="I416" s="38"/>
      <c r="J416" s="133"/>
      <c r="K416" s="134"/>
      <c r="L416" s="134"/>
      <c r="M416" s="134"/>
      <c r="N416" s="135"/>
      <c r="O416" s="135" t="str">
        <f>IFERROR(INDEX('고객 리스트'!$A$4:$D$150,MATCH(N416,'고객 리스트'!$A$4:$A$150,0),3)," ")</f>
        <v xml:space="preserve"> </v>
      </c>
      <c r="P416" s="59"/>
      <c r="Q416" s="94"/>
      <c r="R416" s="38"/>
      <c r="S416" s="38"/>
      <c r="T416" s="38"/>
      <c r="U416" s="38"/>
      <c r="V416" s="38"/>
    </row>
    <row r="417" spans="1:22" s="29" customFormat="1" ht="19.5" customHeight="1">
      <c r="A417" s="130" t="str">
        <f>N417&amp;"_"&amp;COUNTIF($N$6:N417,N417)</f>
        <v>_0</v>
      </c>
      <c r="B417" s="38" t="s">
        <v>345</v>
      </c>
      <c r="C417" s="92"/>
      <c r="D417" s="93"/>
      <c r="E417" s="93"/>
      <c r="F417" s="93"/>
      <c r="G417" s="93"/>
      <c r="H417" s="38"/>
      <c r="I417" s="38"/>
      <c r="J417" s="133"/>
      <c r="K417" s="134"/>
      <c r="L417" s="134"/>
      <c r="M417" s="134"/>
      <c r="N417" s="135"/>
      <c r="O417" s="135" t="str">
        <f>IFERROR(INDEX('고객 리스트'!$A$4:$D$150,MATCH(N417,'고객 리스트'!$A$4:$A$150,0),3)," ")</f>
        <v xml:space="preserve"> </v>
      </c>
      <c r="P417" s="59"/>
      <c r="Q417" s="94"/>
      <c r="R417" s="38"/>
      <c r="S417" s="38"/>
      <c r="T417" s="38"/>
      <c r="U417" s="38"/>
      <c r="V417" s="38"/>
    </row>
    <row r="418" spans="1:22" s="29" customFormat="1" ht="19.5" customHeight="1">
      <c r="A418" s="130" t="str">
        <f>N418&amp;"_"&amp;COUNTIF($N$6:N418,N418)</f>
        <v>_0</v>
      </c>
      <c r="B418" s="38" t="s">
        <v>216</v>
      </c>
      <c r="C418" s="92"/>
      <c r="D418" s="93"/>
      <c r="E418" s="93"/>
      <c r="F418" s="93"/>
      <c r="G418" s="93"/>
      <c r="H418" s="38"/>
      <c r="I418" s="38"/>
      <c r="J418" s="133"/>
      <c r="K418" s="134"/>
      <c r="L418" s="134"/>
      <c r="M418" s="134"/>
      <c r="N418" s="135"/>
      <c r="O418" s="135" t="str">
        <f>IFERROR(INDEX('고객 리스트'!$A$4:$D$150,MATCH(N418,'고객 리스트'!$A$4:$A$150,0),3)," ")</f>
        <v xml:space="preserve"> </v>
      </c>
      <c r="P418" s="59"/>
      <c r="Q418" s="94"/>
      <c r="R418" s="38"/>
      <c r="S418" s="38"/>
      <c r="T418" s="38"/>
      <c r="U418" s="38"/>
      <c r="V418" s="38"/>
    </row>
    <row r="419" spans="1:22" s="29" customFormat="1" ht="19.5" customHeight="1">
      <c r="A419" s="130" t="str">
        <f>N419&amp;"_"&amp;COUNTIF($N$6:N419,N419)</f>
        <v>_0</v>
      </c>
      <c r="B419" s="38" t="s">
        <v>218</v>
      </c>
      <c r="C419" s="92"/>
      <c r="D419" s="93"/>
      <c r="E419" s="93"/>
      <c r="F419" s="93"/>
      <c r="G419" s="93"/>
      <c r="H419" s="38"/>
      <c r="I419" s="38"/>
      <c r="J419" s="133"/>
      <c r="K419" s="134"/>
      <c r="L419" s="134"/>
      <c r="M419" s="134"/>
      <c r="N419" s="135"/>
      <c r="O419" s="135" t="str">
        <f>IFERROR(INDEX('고객 리스트'!$A$4:$D$150,MATCH(N419,'고객 리스트'!$A$4:$A$150,0),3)," ")</f>
        <v xml:space="preserve"> </v>
      </c>
      <c r="P419" s="59"/>
      <c r="Q419" s="94"/>
      <c r="R419" s="38"/>
      <c r="S419" s="38"/>
      <c r="T419" s="38"/>
      <c r="U419" s="38"/>
      <c r="V419" s="38"/>
    </row>
    <row r="420" spans="1:22" s="29" customFormat="1" ht="19.5" customHeight="1">
      <c r="A420" s="130" t="str">
        <f>N420&amp;"_"&amp;COUNTIF($N$6:N420,N420)</f>
        <v>_0</v>
      </c>
      <c r="B420" s="38" t="s">
        <v>292</v>
      </c>
      <c r="C420" s="92"/>
      <c r="D420" s="93"/>
      <c r="E420" s="93"/>
      <c r="F420" s="93"/>
      <c r="G420" s="93"/>
      <c r="H420" s="38"/>
      <c r="I420" s="38"/>
      <c r="J420" s="133"/>
      <c r="K420" s="134"/>
      <c r="L420" s="134"/>
      <c r="M420" s="134"/>
      <c r="N420" s="135"/>
      <c r="O420" s="135" t="str">
        <f>IFERROR(INDEX('고객 리스트'!$A$4:$D$150,MATCH(N420,'고객 리스트'!$A$4:$A$150,0),3)," ")</f>
        <v xml:space="preserve"> </v>
      </c>
      <c r="P420" s="59"/>
      <c r="Q420" s="94"/>
      <c r="R420" s="38"/>
      <c r="S420" s="38"/>
      <c r="T420" s="38"/>
      <c r="U420" s="38"/>
      <c r="V420" s="38"/>
    </row>
    <row r="421" spans="1:22" s="29" customFormat="1" ht="19.5" customHeight="1">
      <c r="A421" s="130" t="str">
        <f>N421&amp;"_"&amp;COUNTIF($N$6:N421,N421)</f>
        <v>_0</v>
      </c>
      <c r="B421" s="38" t="s">
        <v>276</v>
      </c>
      <c r="C421" s="92"/>
      <c r="D421" s="93"/>
      <c r="E421" s="93"/>
      <c r="F421" s="93"/>
      <c r="G421" s="93"/>
      <c r="H421" s="38"/>
      <c r="I421" s="38"/>
      <c r="J421" s="133"/>
      <c r="K421" s="134"/>
      <c r="L421" s="134"/>
      <c r="M421" s="134"/>
      <c r="N421" s="135"/>
      <c r="O421" s="135" t="str">
        <f>IFERROR(INDEX('고객 리스트'!$A$4:$D$150,MATCH(N421,'고객 리스트'!$A$4:$A$150,0),3)," ")</f>
        <v xml:space="preserve"> </v>
      </c>
      <c r="P421" s="59"/>
      <c r="Q421" s="94"/>
      <c r="R421" s="38"/>
      <c r="S421" s="38"/>
      <c r="T421" s="38"/>
      <c r="U421" s="38"/>
      <c r="V421" s="38"/>
    </row>
    <row r="422" spans="1:22" s="29" customFormat="1" ht="19.5" customHeight="1">
      <c r="A422" s="130" t="str">
        <f>N422&amp;"_"&amp;COUNTIF($N$6:N422,N422)</f>
        <v>_0</v>
      </c>
      <c r="B422" s="38" t="s">
        <v>318</v>
      </c>
      <c r="C422" s="92"/>
      <c r="D422" s="93"/>
      <c r="E422" s="93"/>
      <c r="F422" s="93"/>
      <c r="G422" s="93"/>
      <c r="H422" s="38"/>
      <c r="I422" s="38"/>
      <c r="J422" s="133"/>
      <c r="K422" s="134"/>
      <c r="L422" s="134"/>
      <c r="M422" s="134"/>
      <c r="N422" s="135"/>
      <c r="O422" s="135" t="str">
        <f>IFERROR(INDEX('고객 리스트'!$A$4:$D$150,MATCH(N422,'고객 리스트'!$A$4:$A$150,0),3)," ")</f>
        <v xml:space="preserve"> </v>
      </c>
      <c r="P422" s="59"/>
      <c r="Q422" s="94"/>
      <c r="R422" s="38"/>
      <c r="S422" s="38"/>
      <c r="T422" s="38"/>
      <c r="U422" s="38"/>
      <c r="V422" s="38"/>
    </row>
    <row r="423" spans="1:22" s="29" customFormat="1" ht="19.5" customHeight="1">
      <c r="A423" s="130" t="str">
        <f>N423&amp;"_"&amp;COUNTIF($N$6:N423,N423)</f>
        <v>_0</v>
      </c>
      <c r="B423" s="38" t="s">
        <v>319</v>
      </c>
      <c r="C423" s="92"/>
      <c r="D423" s="93"/>
      <c r="E423" s="93"/>
      <c r="F423" s="93"/>
      <c r="G423" s="93"/>
      <c r="H423" s="38"/>
      <c r="I423" s="38"/>
      <c r="J423" s="133"/>
      <c r="K423" s="134"/>
      <c r="L423" s="134"/>
      <c r="M423" s="134"/>
      <c r="N423" s="135"/>
      <c r="O423" s="135" t="str">
        <f>IFERROR(INDEX('고객 리스트'!$A$4:$D$150,MATCH(N423,'고객 리스트'!$A$4:$A$150,0),3)," ")</f>
        <v xml:space="preserve"> </v>
      </c>
      <c r="P423" s="59"/>
      <c r="Q423" s="94"/>
      <c r="R423" s="38"/>
      <c r="S423" s="38"/>
      <c r="T423" s="38"/>
      <c r="U423" s="38"/>
      <c r="V423" s="38"/>
    </row>
    <row r="424" spans="1:22" s="29" customFormat="1" ht="19.5" customHeight="1">
      <c r="A424" s="130" t="str">
        <f>N424&amp;"_"&amp;COUNTIF($N$6:N424,N424)</f>
        <v>_0</v>
      </c>
      <c r="B424" s="38" t="s">
        <v>330</v>
      </c>
      <c r="C424" s="92"/>
      <c r="D424" s="93"/>
      <c r="E424" s="93"/>
      <c r="F424" s="93"/>
      <c r="G424" s="93"/>
      <c r="H424" s="38"/>
      <c r="I424" s="38"/>
      <c r="J424" s="133"/>
      <c r="K424" s="134"/>
      <c r="L424" s="134"/>
      <c r="M424" s="134"/>
      <c r="N424" s="135"/>
      <c r="O424" s="135" t="str">
        <f>IFERROR(INDEX('고객 리스트'!$A$4:$D$150,MATCH(N424,'고객 리스트'!$A$4:$A$150,0),3)," ")</f>
        <v xml:space="preserve"> </v>
      </c>
      <c r="P424" s="59"/>
      <c r="Q424" s="94"/>
      <c r="R424" s="38"/>
      <c r="S424" s="38"/>
      <c r="T424" s="38"/>
      <c r="U424" s="38"/>
      <c r="V424" s="38"/>
    </row>
    <row r="425" spans="1:22" s="29" customFormat="1" ht="19.5" customHeight="1">
      <c r="A425" s="130" t="str">
        <f>N425&amp;"_"&amp;COUNTIF($N$6:N425,N425)</f>
        <v>_0</v>
      </c>
      <c r="B425" s="38" t="s">
        <v>331</v>
      </c>
      <c r="C425" s="92"/>
      <c r="D425" s="93"/>
      <c r="E425" s="93"/>
      <c r="F425" s="93"/>
      <c r="G425" s="93"/>
      <c r="H425" s="38"/>
      <c r="I425" s="38"/>
      <c r="J425" s="133"/>
      <c r="K425" s="134"/>
      <c r="L425" s="134"/>
      <c r="M425" s="134"/>
      <c r="N425" s="135"/>
      <c r="O425" s="135" t="str">
        <f>IFERROR(INDEX('고객 리스트'!$A$4:$D$150,MATCH(N425,'고객 리스트'!$A$4:$A$150,0),3)," ")</f>
        <v xml:space="preserve"> </v>
      </c>
      <c r="P425" s="59"/>
      <c r="Q425" s="94"/>
      <c r="R425" s="38"/>
      <c r="S425" s="38"/>
      <c r="T425" s="38"/>
      <c r="U425" s="38"/>
      <c r="V425" s="38"/>
    </row>
    <row r="426" spans="1:22" s="29" customFormat="1" ht="19.5" customHeight="1">
      <c r="A426" s="130" t="str">
        <f>N426&amp;"_"&amp;COUNTIF($N$6:N426,N426)</f>
        <v>_0</v>
      </c>
      <c r="B426" s="38" t="s">
        <v>315</v>
      </c>
      <c r="C426" s="92"/>
      <c r="D426" s="93"/>
      <c r="E426" s="93"/>
      <c r="F426" s="93"/>
      <c r="G426" s="93"/>
      <c r="H426" s="38"/>
      <c r="I426" s="38"/>
      <c r="J426" s="133"/>
      <c r="K426" s="134"/>
      <c r="L426" s="134"/>
      <c r="M426" s="134"/>
      <c r="N426" s="135"/>
      <c r="O426" s="135" t="str">
        <f>IFERROR(INDEX('고객 리스트'!$A$4:$D$150,MATCH(N426,'고객 리스트'!$A$4:$A$150,0),3)," ")</f>
        <v xml:space="preserve"> </v>
      </c>
      <c r="P426" s="59"/>
      <c r="Q426" s="94"/>
      <c r="R426" s="38"/>
      <c r="S426" s="38"/>
      <c r="T426" s="38"/>
      <c r="U426" s="38"/>
      <c r="V426" s="38"/>
    </row>
    <row r="427" spans="1:22" s="29" customFormat="1" ht="19.5" customHeight="1">
      <c r="A427" s="130" t="str">
        <f>N427&amp;"_"&amp;COUNTIF($N$6:N427,N427)</f>
        <v>_0</v>
      </c>
      <c r="B427" s="38" t="s">
        <v>295</v>
      </c>
      <c r="C427" s="92"/>
      <c r="D427" s="93"/>
      <c r="E427" s="93"/>
      <c r="F427" s="93"/>
      <c r="G427" s="93"/>
      <c r="H427" s="38"/>
      <c r="I427" s="38"/>
      <c r="J427" s="133"/>
      <c r="K427" s="134"/>
      <c r="L427" s="134"/>
      <c r="M427" s="134"/>
      <c r="N427" s="135"/>
      <c r="O427" s="135" t="str">
        <f>IFERROR(INDEX('고객 리스트'!$A$4:$D$150,MATCH(N427,'고객 리스트'!$A$4:$A$150,0),3)," ")</f>
        <v xml:space="preserve"> </v>
      </c>
      <c r="P427" s="59"/>
      <c r="Q427" s="94"/>
      <c r="R427" s="38"/>
      <c r="S427" s="38"/>
      <c r="T427" s="38"/>
      <c r="U427" s="38"/>
      <c r="V427" s="38"/>
    </row>
    <row r="428" spans="1:22" s="29" customFormat="1" ht="19.5" customHeight="1">
      <c r="A428" s="130" t="str">
        <f>N428&amp;"_"&amp;COUNTIF($N$6:N428,N428)</f>
        <v>_0</v>
      </c>
      <c r="B428" s="38" t="s">
        <v>288</v>
      </c>
      <c r="C428" s="92"/>
      <c r="D428" s="93"/>
      <c r="E428" s="93"/>
      <c r="F428" s="93"/>
      <c r="G428" s="93"/>
      <c r="H428" s="38"/>
      <c r="I428" s="38"/>
      <c r="J428" s="133"/>
      <c r="K428" s="134"/>
      <c r="L428" s="134"/>
      <c r="M428" s="134"/>
      <c r="N428" s="135"/>
      <c r="O428" s="135" t="str">
        <f>IFERROR(INDEX('고객 리스트'!$A$4:$D$150,MATCH(N428,'고객 리스트'!$A$4:$A$150,0),3)," ")</f>
        <v xml:space="preserve"> </v>
      </c>
      <c r="P428" s="59"/>
      <c r="Q428" s="94"/>
      <c r="R428" s="38"/>
      <c r="S428" s="38"/>
      <c r="T428" s="38"/>
      <c r="U428" s="38"/>
      <c r="V428" s="38"/>
    </row>
    <row r="429" spans="1:22" s="29" customFormat="1" ht="19.5" customHeight="1">
      <c r="A429" s="130" t="str">
        <f>N429&amp;"_"&amp;COUNTIF($N$6:N429,N429)</f>
        <v>_0</v>
      </c>
      <c r="B429" s="38" t="s">
        <v>311</v>
      </c>
      <c r="C429" s="92"/>
      <c r="D429" s="93"/>
      <c r="E429" s="93"/>
      <c r="F429" s="93"/>
      <c r="G429" s="93"/>
      <c r="H429" s="38"/>
      <c r="I429" s="38"/>
      <c r="J429" s="133"/>
      <c r="K429" s="134"/>
      <c r="L429" s="134"/>
      <c r="M429" s="134"/>
      <c r="N429" s="135"/>
      <c r="O429" s="135" t="str">
        <f>IFERROR(INDEX('고객 리스트'!$A$4:$D$150,MATCH(N429,'고객 리스트'!$A$4:$A$150,0),3)," ")</f>
        <v xml:space="preserve"> </v>
      </c>
      <c r="P429" s="59"/>
      <c r="Q429" s="94"/>
      <c r="R429" s="38"/>
      <c r="S429" s="38"/>
      <c r="T429" s="38"/>
      <c r="U429" s="38"/>
      <c r="V429" s="38"/>
    </row>
    <row r="430" spans="1:22" s="29" customFormat="1" ht="19.5" customHeight="1">
      <c r="A430" s="130" t="str">
        <f>N430&amp;"_"&amp;COUNTIF($N$6:N430,N430)</f>
        <v>_0</v>
      </c>
      <c r="B430" s="38" t="s">
        <v>293</v>
      </c>
      <c r="C430" s="92"/>
      <c r="D430" s="93"/>
      <c r="E430" s="93"/>
      <c r="F430" s="93"/>
      <c r="G430" s="93"/>
      <c r="H430" s="38"/>
      <c r="I430" s="38"/>
      <c r="J430" s="133"/>
      <c r="K430" s="134"/>
      <c r="L430" s="134"/>
      <c r="M430" s="134"/>
      <c r="N430" s="135"/>
      <c r="O430" s="135" t="str">
        <f>IFERROR(INDEX('고객 리스트'!$A$4:$D$150,MATCH(N430,'고객 리스트'!$A$4:$A$150,0),3)," ")</f>
        <v xml:space="preserve"> </v>
      </c>
      <c r="P430" s="59"/>
      <c r="Q430" s="94"/>
      <c r="R430" s="38"/>
      <c r="S430" s="38"/>
      <c r="T430" s="38"/>
      <c r="U430" s="38"/>
      <c r="V430" s="38"/>
    </row>
    <row r="431" spans="1:22" s="29" customFormat="1" ht="19.5" customHeight="1">
      <c r="A431" s="130" t="str">
        <f>N431&amp;"_"&amp;COUNTIF($N$6:N431,N431)</f>
        <v>_0</v>
      </c>
      <c r="B431" s="38" t="s">
        <v>289</v>
      </c>
      <c r="C431" s="92"/>
      <c r="D431" s="93"/>
      <c r="E431" s="93"/>
      <c r="F431" s="93"/>
      <c r="G431" s="93"/>
      <c r="H431" s="38"/>
      <c r="I431" s="38"/>
      <c r="J431" s="133"/>
      <c r="K431" s="134"/>
      <c r="L431" s="134"/>
      <c r="M431" s="134"/>
      <c r="N431" s="135"/>
      <c r="O431" s="135" t="str">
        <f>IFERROR(INDEX('고객 리스트'!$A$4:$D$150,MATCH(N431,'고객 리스트'!$A$4:$A$150,0),3)," ")</f>
        <v xml:space="preserve"> </v>
      </c>
      <c r="P431" s="59"/>
      <c r="Q431" s="94"/>
      <c r="R431" s="38"/>
      <c r="S431" s="38"/>
      <c r="T431" s="38"/>
      <c r="U431" s="38"/>
      <c r="V431" s="38"/>
    </row>
    <row r="432" spans="1:22" s="29" customFormat="1" ht="19.5" customHeight="1">
      <c r="A432" s="130" t="str">
        <f>N432&amp;"_"&amp;COUNTIF($N$6:N432,N432)</f>
        <v>_0</v>
      </c>
      <c r="B432" s="38" t="s">
        <v>320</v>
      </c>
      <c r="C432" s="92"/>
      <c r="D432" s="93"/>
      <c r="E432" s="93"/>
      <c r="F432" s="93"/>
      <c r="G432" s="93"/>
      <c r="H432" s="38"/>
      <c r="I432" s="38"/>
      <c r="J432" s="133"/>
      <c r="K432" s="134"/>
      <c r="L432" s="134"/>
      <c r="M432" s="134"/>
      <c r="N432" s="135"/>
      <c r="O432" s="135" t="str">
        <f>IFERROR(INDEX('고객 리스트'!$A$4:$D$150,MATCH(N432,'고객 리스트'!$A$4:$A$150,0),3)," ")</f>
        <v xml:space="preserve"> </v>
      </c>
      <c r="P432" s="59"/>
      <c r="Q432" s="94"/>
      <c r="R432" s="38"/>
      <c r="S432" s="38"/>
      <c r="T432" s="38"/>
      <c r="U432" s="38"/>
      <c r="V432" s="38"/>
    </row>
    <row r="433" spans="1:22" s="29" customFormat="1" ht="19.5" customHeight="1">
      <c r="A433" s="130" t="str">
        <f>N433&amp;"_"&amp;COUNTIF($N$6:N433,N433)</f>
        <v>_0</v>
      </c>
      <c r="B433" s="38" t="s">
        <v>545</v>
      </c>
      <c r="C433" s="92"/>
      <c r="D433" s="93"/>
      <c r="E433" s="93"/>
      <c r="F433" s="93"/>
      <c r="G433" s="93"/>
      <c r="H433" s="38"/>
      <c r="I433" s="38"/>
      <c r="J433" s="133"/>
      <c r="K433" s="134"/>
      <c r="L433" s="134"/>
      <c r="M433" s="134"/>
      <c r="N433" s="135"/>
      <c r="O433" s="135" t="str">
        <f>IFERROR(INDEX('고객 리스트'!$A$4:$D$150,MATCH(N433,'고객 리스트'!$A$4:$A$150,0),3)," ")</f>
        <v xml:space="preserve"> </v>
      </c>
      <c r="P433" s="59"/>
      <c r="Q433" s="94"/>
      <c r="R433" s="38"/>
      <c r="S433" s="38"/>
      <c r="T433" s="38"/>
      <c r="U433" s="38"/>
      <c r="V433" s="38"/>
    </row>
    <row r="434" spans="1:22" s="29" customFormat="1" ht="19.5" customHeight="1">
      <c r="A434" s="130" t="str">
        <f>N434&amp;"_"&amp;COUNTIF($N$6:N434,N434)</f>
        <v>_0</v>
      </c>
      <c r="B434" s="38" t="s">
        <v>321</v>
      </c>
      <c r="C434" s="92"/>
      <c r="D434" s="93"/>
      <c r="E434" s="93"/>
      <c r="F434" s="93"/>
      <c r="G434" s="93"/>
      <c r="H434" s="38"/>
      <c r="I434" s="38"/>
      <c r="J434" s="133"/>
      <c r="K434" s="134"/>
      <c r="L434" s="134"/>
      <c r="M434" s="134"/>
      <c r="N434" s="135"/>
      <c r="O434" s="135" t="str">
        <f>IFERROR(INDEX('고객 리스트'!$A$4:$D$150,MATCH(N434,'고객 리스트'!$A$4:$A$150,0),3)," ")</f>
        <v xml:space="preserve"> </v>
      </c>
      <c r="P434" s="59"/>
      <c r="Q434" s="94"/>
      <c r="R434" s="38"/>
      <c r="S434" s="38"/>
      <c r="T434" s="38"/>
      <c r="U434" s="38"/>
      <c r="V434" s="38"/>
    </row>
    <row r="435" spans="1:22" s="29" customFormat="1" ht="19.5" customHeight="1">
      <c r="A435" s="130" t="str">
        <f>N435&amp;"_"&amp;COUNTIF($N$6:N435,N435)</f>
        <v>_0</v>
      </c>
      <c r="B435" s="38" t="s">
        <v>305</v>
      </c>
      <c r="C435" s="92"/>
      <c r="D435" s="93"/>
      <c r="E435" s="93"/>
      <c r="F435" s="93"/>
      <c r="G435" s="93"/>
      <c r="H435" s="38"/>
      <c r="I435" s="38"/>
      <c r="J435" s="133"/>
      <c r="K435" s="134"/>
      <c r="L435" s="134"/>
      <c r="M435" s="134"/>
      <c r="N435" s="135"/>
      <c r="O435" s="135" t="str">
        <f>IFERROR(INDEX('고객 리스트'!$A$4:$D$150,MATCH(N435,'고객 리스트'!$A$4:$A$150,0),3)," ")</f>
        <v xml:space="preserve"> </v>
      </c>
      <c r="P435" s="59"/>
      <c r="Q435" s="94"/>
      <c r="R435" s="38"/>
      <c r="S435" s="38"/>
      <c r="T435" s="38"/>
      <c r="U435" s="38"/>
      <c r="V435" s="38"/>
    </row>
    <row r="436" spans="1:22" s="29" customFormat="1" ht="19.5" customHeight="1">
      <c r="A436" s="130" t="str">
        <f>N436&amp;"_"&amp;COUNTIF($N$6:N436,N436)</f>
        <v>_0</v>
      </c>
      <c r="B436" s="38" t="s">
        <v>306</v>
      </c>
      <c r="C436" s="92"/>
      <c r="D436" s="93"/>
      <c r="E436" s="93"/>
      <c r="F436" s="93"/>
      <c r="G436" s="93"/>
      <c r="H436" s="38"/>
      <c r="I436" s="38"/>
      <c r="J436" s="133"/>
      <c r="K436" s="134"/>
      <c r="L436" s="134"/>
      <c r="M436" s="134"/>
      <c r="N436" s="135"/>
      <c r="O436" s="135" t="str">
        <f>IFERROR(INDEX('고객 리스트'!$A$4:$D$150,MATCH(N436,'고객 리스트'!$A$4:$A$150,0),3)," ")</f>
        <v xml:space="preserve"> </v>
      </c>
      <c r="P436" s="59"/>
      <c r="Q436" s="94"/>
      <c r="R436" s="38"/>
      <c r="S436" s="38"/>
      <c r="T436" s="38"/>
      <c r="U436" s="38"/>
      <c r="V436" s="38"/>
    </row>
    <row r="437" spans="1:22" s="29" customFormat="1" ht="19.5" customHeight="1">
      <c r="A437" s="130" t="str">
        <f>N437&amp;"_"&amp;COUNTIF($N$6:N437,N437)</f>
        <v>_0</v>
      </c>
      <c r="B437" s="38" t="s">
        <v>307</v>
      </c>
      <c r="C437" s="92"/>
      <c r="D437" s="93"/>
      <c r="E437" s="93"/>
      <c r="F437" s="93"/>
      <c r="G437" s="93"/>
      <c r="H437" s="38"/>
      <c r="I437" s="38"/>
      <c r="J437" s="133"/>
      <c r="K437" s="134"/>
      <c r="L437" s="134"/>
      <c r="M437" s="134"/>
      <c r="N437" s="135"/>
      <c r="O437" s="135" t="str">
        <f>IFERROR(INDEX('고객 리스트'!$A$4:$D$150,MATCH(N437,'고객 리스트'!$A$4:$A$150,0),3)," ")</f>
        <v xml:space="preserve"> </v>
      </c>
      <c r="P437" s="59"/>
      <c r="Q437" s="94"/>
      <c r="R437" s="38"/>
      <c r="S437" s="38"/>
      <c r="T437" s="38"/>
      <c r="U437" s="38"/>
      <c r="V437" s="38"/>
    </row>
    <row r="438" spans="1:22" s="29" customFormat="1" ht="19.5" customHeight="1">
      <c r="A438" s="130" t="str">
        <f>N438&amp;"_"&amp;COUNTIF($N$6:N438,N438)</f>
        <v>_0</v>
      </c>
      <c r="B438" s="38" t="s">
        <v>300</v>
      </c>
      <c r="C438" s="92"/>
      <c r="D438" s="93"/>
      <c r="E438" s="93"/>
      <c r="F438" s="93"/>
      <c r="G438" s="93"/>
      <c r="H438" s="38"/>
      <c r="I438" s="38"/>
      <c r="J438" s="133"/>
      <c r="K438" s="134"/>
      <c r="L438" s="134"/>
      <c r="M438" s="134"/>
      <c r="N438" s="135"/>
      <c r="O438" s="135" t="str">
        <f>IFERROR(INDEX('고객 리스트'!$A$4:$D$150,MATCH(N438,'고객 리스트'!$A$4:$A$150,0),3)," ")</f>
        <v xml:space="preserve"> </v>
      </c>
      <c r="P438" s="59"/>
      <c r="Q438" s="94"/>
      <c r="R438" s="38"/>
      <c r="S438" s="38"/>
      <c r="T438" s="38"/>
      <c r="U438" s="38"/>
      <c r="V438" s="38"/>
    </row>
    <row r="439" spans="1:22" s="29" customFormat="1" ht="19.5" customHeight="1">
      <c r="A439" s="130" t="str">
        <f>N439&amp;"_"&amp;COUNTIF($N$6:N439,N439)</f>
        <v>_0</v>
      </c>
      <c r="B439" s="38" t="s">
        <v>301</v>
      </c>
      <c r="C439" s="92"/>
      <c r="D439" s="93"/>
      <c r="E439" s="93"/>
      <c r="F439" s="93"/>
      <c r="G439" s="93"/>
      <c r="H439" s="38"/>
      <c r="I439" s="38"/>
      <c r="J439" s="133"/>
      <c r="K439" s="134"/>
      <c r="L439" s="134"/>
      <c r="M439" s="134"/>
      <c r="N439" s="135"/>
      <c r="O439" s="135" t="str">
        <f>IFERROR(INDEX('고객 리스트'!$A$4:$D$150,MATCH(N439,'고객 리스트'!$A$4:$A$150,0),3)," ")</f>
        <v xml:space="preserve"> </v>
      </c>
      <c r="P439" s="59"/>
      <c r="Q439" s="94"/>
      <c r="R439" s="38"/>
      <c r="S439" s="38"/>
      <c r="T439" s="38"/>
      <c r="U439" s="38"/>
      <c r="V439" s="38"/>
    </row>
    <row r="440" spans="1:22" s="29" customFormat="1" ht="19.5" customHeight="1">
      <c r="A440" s="130" t="str">
        <f>N440&amp;"_"&amp;COUNTIF($N$6:N440,N440)</f>
        <v>_0</v>
      </c>
      <c r="B440" s="38" t="s">
        <v>302</v>
      </c>
      <c r="C440" s="92"/>
      <c r="D440" s="93"/>
      <c r="E440" s="93"/>
      <c r="F440" s="93"/>
      <c r="G440" s="93"/>
      <c r="H440" s="38"/>
      <c r="I440" s="38"/>
      <c r="J440" s="133"/>
      <c r="K440" s="134"/>
      <c r="L440" s="134"/>
      <c r="M440" s="134"/>
      <c r="N440" s="135"/>
      <c r="O440" s="135" t="str">
        <f>IFERROR(INDEX('고객 리스트'!$A$4:$D$150,MATCH(N440,'고객 리스트'!$A$4:$A$150,0),3)," ")</f>
        <v xml:space="preserve"> </v>
      </c>
      <c r="P440" s="59"/>
      <c r="Q440" s="94"/>
      <c r="R440" s="38"/>
      <c r="S440" s="38"/>
      <c r="T440" s="38"/>
      <c r="U440" s="38"/>
      <c r="V440" s="38"/>
    </row>
    <row r="441" spans="1:22" s="29" customFormat="1" ht="19.5" customHeight="1">
      <c r="A441" s="130" t="str">
        <f>N441&amp;"_"&amp;COUNTIF($N$6:N441,N441)</f>
        <v>_0</v>
      </c>
      <c r="B441" s="38" t="s">
        <v>303</v>
      </c>
      <c r="C441" s="92"/>
      <c r="D441" s="93"/>
      <c r="E441" s="93"/>
      <c r="F441" s="93"/>
      <c r="G441" s="93"/>
      <c r="H441" s="38"/>
      <c r="I441" s="38"/>
      <c r="J441" s="133"/>
      <c r="K441" s="134"/>
      <c r="L441" s="134"/>
      <c r="M441" s="134"/>
      <c r="N441" s="135"/>
      <c r="O441" s="135" t="str">
        <f>IFERROR(INDEX('고객 리스트'!$A$4:$D$150,MATCH(N441,'고객 리스트'!$A$4:$A$150,0),3)," ")</f>
        <v xml:space="preserve"> </v>
      </c>
      <c r="P441" s="59"/>
      <c r="Q441" s="94"/>
      <c r="R441" s="38"/>
      <c r="S441" s="38"/>
      <c r="T441" s="38"/>
      <c r="U441" s="38"/>
      <c r="V441" s="38"/>
    </row>
    <row r="442" spans="1:22" s="29" customFormat="1" ht="19.5" customHeight="1">
      <c r="A442" s="130" t="str">
        <f>N442&amp;"_"&amp;COUNTIF($N$6:N442,N442)</f>
        <v>_0</v>
      </c>
      <c r="B442" s="38" t="s">
        <v>325</v>
      </c>
      <c r="C442" s="92"/>
      <c r="D442" s="93"/>
      <c r="E442" s="93"/>
      <c r="F442" s="93"/>
      <c r="G442" s="93"/>
      <c r="H442" s="38"/>
      <c r="I442" s="38"/>
      <c r="J442" s="133"/>
      <c r="K442" s="134"/>
      <c r="L442" s="134"/>
      <c r="M442" s="134"/>
      <c r="N442" s="135"/>
      <c r="O442" s="135" t="str">
        <f>IFERROR(INDEX('고객 리스트'!$A$4:$D$150,MATCH(N442,'고객 리스트'!$A$4:$A$150,0),3)," ")</f>
        <v xml:space="preserve"> </v>
      </c>
      <c r="P442" s="59"/>
      <c r="Q442" s="94"/>
      <c r="R442" s="38"/>
      <c r="S442" s="38"/>
      <c r="T442" s="38"/>
      <c r="U442" s="38"/>
      <c r="V442" s="38"/>
    </row>
    <row r="443" spans="1:22" s="29" customFormat="1" ht="19.5" customHeight="1">
      <c r="A443" s="130" t="str">
        <f>N443&amp;"_"&amp;COUNTIF($N$6:N443,N443)</f>
        <v>_0</v>
      </c>
      <c r="B443" s="38" t="s">
        <v>326</v>
      </c>
      <c r="C443" s="92"/>
      <c r="D443" s="93"/>
      <c r="E443" s="93"/>
      <c r="F443" s="93"/>
      <c r="G443" s="93"/>
      <c r="H443" s="38"/>
      <c r="I443" s="38"/>
      <c r="J443" s="133"/>
      <c r="K443" s="134"/>
      <c r="L443" s="134"/>
      <c r="M443" s="134"/>
      <c r="N443" s="135"/>
      <c r="O443" s="135" t="str">
        <f>IFERROR(INDEX('고객 리스트'!$A$4:$D$150,MATCH(N443,'고객 리스트'!$A$4:$A$150,0),3)," ")</f>
        <v xml:space="preserve"> </v>
      </c>
      <c r="P443" s="59"/>
      <c r="Q443" s="94"/>
      <c r="R443" s="38"/>
      <c r="S443" s="38"/>
      <c r="T443" s="38"/>
      <c r="U443" s="38"/>
      <c r="V443" s="38"/>
    </row>
    <row r="444" spans="1:22" s="29" customFormat="1" ht="19.5" customHeight="1">
      <c r="A444" s="130" t="str">
        <f>N444&amp;"_"&amp;COUNTIF($N$6:N444,N444)</f>
        <v>_0</v>
      </c>
      <c r="B444" s="38" t="s">
        <v>327</v>
      </c>
      <c r="C444" s="92"/>
      <c r="D444" s="93"/>
      <c r="E444" s="93"/>
      <c r="F444" s="93"/>
      <c r="G444" s="93"/>
      <c r="H444" s="38"/>
      <c r="I444" s="38"/>
      <c r="J444" s="133"/>
      <c r="K444" s="134"/>
      <c r="L444" s="134"/>
      <c r="M444" s="134"/>
      <c r="N444" s="135"/>
      <c r="O444" s="135" t="str">
        <f>IFERROR(INDEX('고객 리스트'!$A$4:$D$150,MATCH(N444,'고객 리스트'!$A$4:$A$150,0),3)," ")</f>
        <v xml:space="preserve"> </v>
      </c>
      <c r="P444" s="59"/>
      <c r="Q444" s="94"/>
      <c r="R444" s="38"/>
      <c r="S444" s="38"/>
      <c r="T444" s="38"/>
      <c r="U444" s="38"/>
      <c r="V444" s="38"/>
    </row>
    <row r="445" spans="1:22" s="29" customFormat="1" ht="19.5" customHeight="1">
      <c r="A445" s="130" t="str">
        <f>N445&amp;"_"&amp;COUNTIF($N$6:N445,N445)</f>
        <v>_0</v>
      </c>
      <c r="B445" s="38" t="s">
        <v>286</v>
      </c>
      <c r="C445" s="92"/>
      <c r="D445" s="93"/>
      <c r="E445" s="93"/>
      <c r="F445" s="93"/>
      <c r="G445" s="93"/>
      <c r="H445" s="38"/>
      <c r="I445" s="38"/>
      <c r="J445" s="133"/>
      <c r="K445" s="134"/>
      <c r="L445" s="134"/>
      <c r="M445" s="134"/>
      <c r="N445" s="135"/>
      <c r="O445" s="135" t="str">
        <f>IFERROR(INDEX('고객 리스트'!$A$4:$D$150,MATCH(N445,'고객 리스트'!$A$4:$A$150,0),3)," ")</f>
        <v xml:space="preserve"> </v>
      </c>
      <c r="P445" s="59"/>
      <c r="Q445" s="94"/>
      <c r="R445" s="38"/>
      <c r="S445" s="38"/>
      <c r="T445" s="38"/>
      <c r="U445" s="38"/>
      <c r="V445" s="38"/>
    </row>
    <row r="446" spans="1:22" s="29" customFormat="1" ht="19.5" customHeight="1">
      <c r="A446" s="130" t="str">
        <f>N446&amp;"_"&amp;COUNTIF($N$6:N446,N446)</f>
        <v>_0</v>
      </c>
      <c r="B446" s="38" t="s">
        <v>322</v>
      </c>
      <c r="C446" s="92"/>
      <c r="D446" s="93"/>
      <c r="E446" s="93"/>
      <c r="F446" s="93"/>
      <c r="G446" s="93"/>
      <c r="H446" s="38"/>
      <c r="I446" s="38"/>
      <c r="J446" s="133"/>
      <c r="K446" s="134"/>
      <c r="L446" s="134"/>
      <c r="M446" s="134"/>
      <c r="N446" s="135"/>
      <c r="O446" s="135" t="str">
        <f>IFERROR(INDEX('고객 리스트'!$A$4:$D$150,MATCH(N446,'고객 리스트'!$A$4:$A$150,0),3)," ")</f>
        <v xml:space="preserve"> </v>
      </c>
      <c r="P446" s="59"/>
      <c r="Q446" s="94"/>
      <c r="R446" s="38"/>
      <c r="S446" s="38"/>
      <c r="T446" s="38"/>
      <c r="U446" s="38"/>
      <c r="V446" s="38"/>
    </row>
    <row r="447" spans="1:22" s="29" customFormat="1" ht="19.5" customHeight="1">
      <c r="A447" s="130" t="str">
        <f>N447&amp;"_"&amp;COUNTIF($N$6:N447,N447)</f>
        <v>_0</v>
      </c>
      <c r="B447" s="38" t="s">
        <v>323</v>
      </c>
      <c r="C447" s="92"/>
      <c r="D447" s="93"/>
      <c r="E447" s="93"/>
      <c r="F447" s="93"/>
      <c r="G447" s="93"/>
      <c r="H447" s="38"/>
      <c r="I447" s="38"/>
      <c r="J447" s="133"/>
      <c r="K447" s="134"/>
      <c r="L447" s="134"/>
      <c r="M447" s="134"/>
      <c r="N447" s="135"/>
      <c r="O447" s="135" t="str">
        <f>IFERROR(INDEX('고객 리스트'!$A$4:$D$150,MATCH(N447,'고객 리스트'!$A$4:$A$150,0),3)," ")</f>
        <v xml:space="preserve"> </v>
      </c>
      <c r="P447" s="59"/>
      <c r="Q447" s="94"/>
      <c r="R447" s="38"/>
      <c r="S447" s="38"/>
      <c r="T447" s="38"/>
      <c r="U447" s="38"/>
      <c r="V447" s="38"/>
    </row>
    <row r="448" spans="1:22" s="29" customFormat="1" ht="19.5" customHeight="1">
      <c r="A448" s="130" t="str">
        <f>N448&amp;"_"&amp;COUNTIF($N$6:N448,N448)</f>
        <v>_0</v>
      </c>
      <c r="B448" s="38" t="s">
        <v>324</v>
      </c>
      <c r="C448" s="92"/>
      <c r="D448" s="93"/>
      <c r="E448" s="93"/>
      <c r="F448" s="93"/>
      <c r="G448" s="93"/>
      <c r="H448" s="38"/>
      <c r="I448" s="38"/>
      <c r="J448" s="133"/>
      <c r="K448" s="134"/>
      <c r="L448" s="134"/>
      <c r="M448" s="134"/>
      <c r="N448" s="135"/>
      <c r="O448" s="135" t="str">
        <f>IFERROR(INDEX('고객 리스트'!$A$4:$D$150,MATCH(N448,'고객 리스트'!$A$4:$A$150,0),3)," ")</f>
        <v xml:space="preserve"> </v>
      </c>
      <c r="P448" s="59"/>
      <c r="Q448" s="94"/>
      <c r="R448" s="38"/>
      <c r="S448" s="38"/>
      <c r="T448" s="38"/>
      <c r="U448" s="38"/>
      <c r="V448" s="38"/>
    </row>
    <row r="449" spans="1:22" s="29" customFormat="1" ht="19.5" customHeight="1">
      <c r="A449" s="130" t="str">
        <f>N449&amp;"_"&amp;COUNTIF($N$6:N449,N449)</f>
        <v>_0</v>
      </c>
      <c r="B449" s="38" t="s">
        <v>316</v>
      </c>
      <c r="C449" s="92"/>
      <c r="D449" s="93"/>
      <c r="E449" s="93"/>
      <c r="F449" s="93"/>
      <c r="G449" s="93"/>
      <c r="H449" s="38"/>
      <c r="I449" s="38"/>
      <c r="J449" s="133"/>
      <c r="K449" s="134"/>
      <c r="L449" s="134"/>
      <c r="M449" s="134"/>
      <c r="N449" s="135"/>
      <c r="O449" s="135" t="str">
        <f>IFERROR(INDEX('고객 리스트'!$A$4:$D$150,MATCH(N449,'고객 리스트'!$A$4:$A$150,0),3)," ")</f>
        <v xml:space="preserve"> </v>
      </c>
      <c r="P449" s="59"/>
      <c r="Q449" s="94"/>
      <c r="R449" s="38"/>
      <c r="S449" s="38"/>
      <c r="T449" s="38"/>
      <c r="U449" s="38"/>
      <c r="V449" s="38"/>
    </row>
    <row r="450" spans="1:22" s="29" customFormat="1" ht="19.5" customHeight="1">
      <c r="A450" s="130" t="str">
        <f>N450&amp;"_"&amp;COUNTIF($N$6:N450,N450)</f>
        <v>_0</v>
      </c>
      <c r="B450" s="38" t="s">
        <v>329</v>
      </c>
      <c r="C450" s="92"/>
      <c r="D450" s="93"/>
      <c r="E450" s="93"/>
      <c r="F450" s="93"/>
      <c r="G450" s="93"/>
      <c r="H450" s="38"/>
      <c r="I450" s="38"/>
      <c r="J450" s="133"/>
      <c r="K450" s="134"/>
      <c r="L450" s="134"/>
      <c r="M450" s="134"/>
      <c r="N450" s="135"/>
      <c r="O450" s="135" t="str">
        <f>IFERROR(INDEX('고객 리스트'!$A$4:$D$150,MATCH(N450,'고객 리스트'!$A$4:$A$150,0),3)," ")</f>
        <v xml:space="preserve"> </v>
      </c>
      <c r="P450" s="59"/>
      <c r="Q450" s="94"/>
      <c r="R450" s="38"/>
      <c r="S450" s="38"/>
      <c r="T450" s="38"/>
      <c r="U450" s="38"/>
      <c r="V450" s="38"/>
    </row>
    <row r="451" spans="1:22" s="29" customFormat="1" ht="19.5" customHeight="1">
      <c r="A451" s="130" t="str">
        <f>N451&amp;"_"&amp;COUNTIF($N$6:N451,N451)</f>
        <v>_0</v>
      </c>
      <c r="B451" s="38" t="s">
        <v>352</v>
      </c>
      <c r="C451" s="92"/>
      <c r="D451" s="93"/>
      <c r="E451" s="93"/>
      <c r="F451" s="93"/>
      <c r="G451" s="93"/>
      <c r="H451" s="38"/>
      <c r="I451" s="38"/>
      <c r="J451" s="133"/>
      <c r="K451" s="134"/>
      <c r="L451" s="134"/>
      <c r="M451" s="134"/>
      <c r="N451" s="135"/>
      <c r="O451" s="135" t="str">
        <f>IFERROR(INDEX('고객 리스트'!$A$4:$D$150,MATCH(N451,'고객 리스트'!$A$4:$A$150,0),3)," ")</f>
        <v xml:space="preserve"> </v>
      </c>
      <c r="P451" s="59"/>
      <c r="Q451" s="94"/>
      <c r="R451" s="38"/>
      <c r="S451" s="38"/>
      <c r="T451" s="38"/>
      <c r="U451" s="38"/>
      <c r="V451" s="38"/>
    </row>
    <row r="452" spans="1:22" s="29" customFormat="1" ht="19.5" customHeight="1">
      <c r="A452" s="130" t="str">
        <f>N452&amp;"_"&amp;COUNTIF($N$6:N452,N452)</f>
        <v>_0</v>
      </c>
      <c r="B452" s="38" t="s">
        <v>279</v>
      </c>
      <c r="C452" s="92"/>
      <c r="D452" s="93"/>
      <c r="E452" s="93"/>
      <c r="F452" s="93"/>
      <c r="G452" s="93"/>
      <c r="H452" s="38"/>
      <c r="I452" s="38"/>
      <c r="J452" s="133"/>
      <c r="K452" s="134"/>
      <c r="L452" s="134"/>
      <c r="M452" s="134"/>
      <c r="N452" s="135"/>
      <c r="O452" s="135" t="str">
        <f>IFERROR(INDEX('고객 리스트'!$A$4:$D$150,MATCH(N452,'고객 리스트'!$A$4:$A$150,0),3)," ")</f>
        <v xml:space="preserve"> </v>
      </c>
      <c r="P452" s="59"/>
      <c r="Q452" s="94"/>
      <c r="R452" s="38"/>
      <c r="S452" s="38"/>
      <c r="T452" s="38"/>
      <c r="U452" s="38"/>
      <c r="V452" s="38"/>
    </row>
    <row r="453" spans="1:22" s="29" customFormat="1" ht="19.5" customHeight="1">
      <c r="A453" s="130" t="str">
        <f>N453&amp;"_"&amp;COUNTIF($N$6:N453,N453)</f>
        <v>_0</v>
      </c>
      <c r="B453" s="38" t="s">
        <v>280</v>
      </c>
      <c r="C453" s="92"/>
      <c r="D453" s="93"/>
      <c r="E453" s="93"/>
      <c r="F453" s="93"/>
      <c r="G453" s="93"/>
      <c r="H453" s="38"/>
      <c r="I453" s="38"/>
      <c r="J453" s="133"/>
      <c r="K453" s="134"/>
      <c r="L453" s="134"/>
      <c r="M453" s="134"/>
      <c r="N453" s="135"/>
      <c r="O453" s="135" t="str">
        <f>IFERROR(INDEX('고객 리스트'!$A$4:$D$150,MATCH(N453,'고객 리스트'!$A$4:$A$150,0),3)," ")</f>
        <v xml:space="preserve"> </v>
      </c>
      <c r="P453" s="59"/>
      <c r="Q453" s="94"/>
      <c r="R453" s="38"/>
      <c r="S453" s="38"/>
      <c r="T453" s="38"/>
      <c r="U453" s="38"/>
      <c r="V453" s="38"/>
    </row>
    <row r="454" spans="1:22" s="29" customFormat="1" ht="19.5" customHeight="1">
      <c r="A454" s="130" t="str">
        <f>N454&amp;"_"&amp;COUNTIF($N$6:N454,N454)</f>
        <v>_0</v>
      </c>
      <c r="B454" s="38" t="s">
        <v>281</v>
      </c>
      <c r="C454" s="92"/>
      <c r="D454" s="93"/>
      <c r="E454" s="93"/>
      <c r="F454" s="93"/>
      <c r="G454" s="93"/>
      <c r="H454" s="38"/>
      <c r="I454" s="38"/>
      <c r="J454" s="133"/>
      <c r="K454" s="134"/>
      <c r="L454" s="134"/>
      <c r="M454" s="134"/>
      <c r="N454" s="135"/>
      <c r="O454" s="135" t="str">
        <f>IFERROR(INDEX('고객 리스트'!$A$4:$D$150,MATCH(N454,'고객 리스트'!$A$4:$A$150,0),3)," ")</f>
        <v xml:space="preserve"> </v>
      </c>
      <c r="P454" s="59"/>
      <c r="Q454" s="94"/>
      <c r="R454" s="38"/>
      <c r="S454" s="38"/>
      <c r="T454" s="38"/>
      <c r="U454" s="38"/>
      <c r="V454" s="38"/>
    </row>
    <row r="455" spans="1:22" s="29" customFormat="1" ht="19.5" customHeight="1">
      <c r="A455" s="130" t="str">
        <f>N455&amp;"_"&amp;COUNTIF($N$6:N455,N455)</f>
        <v>_0</v>
      </c>
      <c r="B455" s="38" t="s">
        <v>353</v>
      </c>
      <c r="C455" s="92"/>
      <c r="D455" s="93"/>
      <c r="E455" s="93"/>
      <c r="F455" s="93"/>
      <c r="G455" s="93"/>
      <c r="H455" s="38"/>
      <c r="I455" s="38"/>
      <c r="J455" s="133"/>
      <c r="K455" s="134"/>
      <c r="L455" s="134"/>
      <c r="M455" s="134"/>
      <c r="N455" s="135"/>
      <c r="O455" s="135" t="str">
        <f>IFERROR(INDEX('고객 리스트'!$A$4:$D$150,MATCH(N455,'고객 리스트'!$A$4:$A$150,0),3)," ")</f>
        <v xml:space="preserve"> </v>
      </c>
      <c r="P455" s="59"/>
      <c r="Q455" s="94"/>
      <c r="R455" s="38"/>
      <c r="S455" s="38"/>
      <c r="T455" s="38"/>
      <c r="U455" s="38"/>
      <c r="V455" s="38"/>
    </row>
    <row r="456" spans="1:22" s="29" customFormat="1" ht="19.5" customHeight="1">
      <c r="A456" s="130" t="str">
        <f>N456&amp;"_"&amp;COUNTIF($N$6:N456,N456)</f>
        <v>_0</v>
      </c>
      <c r="B456" s="38" t="s">
        <v>277</v>
      </c>
      <c r="C456" s="92"/>
      <c r="D456" s="93"/>
      <c r="E456" s="93"/>
      <c r="F456" s="93"/>
      <c r="G456" s="93"/>
      <c r="H456" s="38"/>
      <c r="I456" s="38"/>
      <c r="J456" s="133"/>
      <c r="K456" s="134"/>
      <c r="L456" s="134"/>
      <c r="M456" s="134"/>
      <c r="N456" s="135"/>
      <c r="O456" s="135" t="str">
        <f>IFERROR(INDEX('고객 리스트'!$A$4:$D$150,MATCH(N456,'고객 리스트'!$A$4:$A$150,0),3)," ")</f>
        <v xml:space="preserve"> </v>
      </c>
      <c r="P456" s="59"/>
      <c r="Q456" s="94"/>
      <c r="R456" s="38"/>
      <c r="S456" s="38"/>
      <c r="T456" s="38"/>
      <c r="U456" s="38"/>
      <c r="V456" s="38"/>
    </row>
    <row r="457" spans="1:22" s="29" customFormat="1" ht="19.5" customHeight="1">
      <c r="A457" s="130" t="str">
        <f>N457&amp;"_"&amp;COUNTIF($N$6:N457,N457)</f>
        <v>_0</v>
      </c>
      <c r="B457" s="38" t="s">
        <v>308</v>
      </c>
      <c r="C457" s="92"/>
      <c r="D457" s="93"/>
      <c r="E457" s="93"/>
      <c r="F457" s="93"/>
      <c r="G457" s="93"/>
      <c r="H457" s="38"/>
      <c r="I457" s="38"/>
      <c r="J457" s="133"/>
      <c r="K457" s="134"/>
      <c r="L457" s="134"/>
      <c r="M457" s="134"/>
      <c r="N457" s="135"/>
      <c r="O457" s="135" t="str">
        <f>IFERROR(INDEX('고객 리스트'!$A$4:$D$150,MATCH(N457,'고객 리스트'!$A$4:$A$150,0),3)," ")</f>
        <v xml:space="preserve"> </v>
      </c>
      <c r="P457" s="59"/>
      <c r="Q457" s="94"/>
      <c r="R457" s="38"/>
      <c r="S457" s="38"/>
      <c r="T457" s="38"/>
      <c r="U457" s="38"/>
      <c r="V457" s="38"/>
    </row>
    <row r="458" spans="1:22" s="29" customFormat="1" ht="19.5" customHeight="1">
      <c r="A458" s="130" t="str">
        <f>N458&amp;"_"&amp;COUNTIF($N$6:N458,N458)</f>
        <v>_0</v>
      </c>
      <c r="B458" s="38" t="s">
        <v>309</v>
      </c>
      <c r="C458" s="92"/>
      <c r="D458" s="93"/>
      <c r="E458" s="93"/>
      <c r="F458" s="93"/>
      <c r="G458" s="93"/>
      <c r="H458" s="38"/>
      <c r="I458" s="38"/>
      <c r="J458" s="133"/>
      <c r="K458" s="134"/>
      <c r="L458" s="134"/>
      <c r="M458" s="134"/>
      <c r="N458" s="135"/>
      <c r="O458" s="135" t="str">
        <f>IFERROR(INDEX('고객 리스트'!$A$4:$D$150,MATCH(N458,'고객 리스트'!$A$4:$A$150,0),3)," ")</f>
        <v xml:space="preserve"> </v>
      </c>
      <c r="P458" s="59"/>
      <c r="Q458" s="94"/>
      <c r="R458" s="38"/>
      <c r="S458" s="38"/>
      <c r="T458" s="38"/>
      <c r="U458" s="38"/>
      <c r="V458" s="38"/>
    </row>
    <row r="459" spans="1:22" s="29" customFormat="1" ht="19.5" customHeight="1">
      <c r="A459" s="130" t="str">
        <f>N459&amp;"_"&amp;COUNTIF($N$6:N459,N459)</f>
        <v>_0</v>
      </c>
      <c r="B459" s="38" t="s">
        <v>284</v>
      </c>
      <c r="C459" s="92"/>
      <c r="D459" s="93"/>
      <c r="E459" s="93"/>
      <c r="F459" s="93"/>
      <c r="G459" s="93"/>
      <c r="H459" s="38"/>
      <c r="I459" s="38"/>
      <c r="J459" s="133"/>
      <c r="K459" s="134"/>
      <c r="L459" s="134"/>
      <c r="M459" s="134"/>
      <c r="N459" s="135"/>
      <c r="O459" s="135" t="str">
        <f>IFERROR(INDEX('고객 리스트'!$A$4:$D$150,MATCH(N459,'고객 리스트'!$A$4:$A$150,0),3)," ")</f>
        <v xml:space="preserve"> </v>
      </c>
      <c r="P459" s="59"/>
      <c r="Q459" s="94"/>
      <c r="R459" s="38"/>
      <c r="S459" s="38"/>
      <c r="T459" s="38"/>
      <c r="U459" s="38"/>
      <c r="V459" s="38"/>
    </row>
    <row r="460" spans="1:22" s="29" customFormat="1" ht="19.5" customHeight="1">
      <c r="A460" s="130" t="str">
        <f>N460&amp;"_"&amp;COUNTIF($N$6:N460,N460)</f>
        <v>_0</v>
      </c>
      <c r="B460" s="38" t="s">
        <v>328</v>
      </c>
      <c r="C460" s="92"/>
      <c r="D460" s="93"/>
      <c r="E460" s="93"/>
      <c r="F460" s="93"/>
      <c r="G460" s="93"/>
      <c r="H460" s="38"/>
      <c r="I460" s="38"/>
      <c r="J460" s="133"/>
      <c r="K460" s="134"/>
      <c r="L460" s="134"/>
      <c r="M460" s="134"/>
      <c r="N460" s="135"/>
      <c r="O460" s="135" t="str">
        <f>IFERROR(INDEX('고객 리스트'!$A$4:$D$150,MATCH(N460,'고객 리스트'!$A$4:$A$150,0),3)," ")</f>
        <v xml:space="preserve"> </v>
      </c>
      <c r="P460" s="59"/>
      <c r="Q460" s="94"/>
      <c r="R460" s="38"/>
      <c r="S460" s="38"/>
      <c r="T460" s="38"/>
      <c r="U460" s="38"/>
      <c r="V460" s="38"/>
    </row>
    <row r="461" spans="1:22" s="29" customFormat="1" ht="19.5" customHeight="1">
      <c r="A461" s="130" t="str">
        <f>N461&amp;"_"&amp;COUNTIF($N$6:N461,N461)</f>
        <v>_0</v>
      </c>
      <c r="B461" s="38" t="s">
        <v>332</v>
      </c>
      <c r="C461" s="92"/>
      <c r="D461" s="93"/>
      <c r="E461" s="93"/>
      <c r="F461" s="93"/>
      <c r="G461" s="93"/>
      <c r="H461" s="38"/>
      <c r="I461" s="38"/>
      <c r="J461" s="133"/>
      <c r="K461" s="134"/>
      <c r="L461" s="134"/>
      <c r="M461" s="134"/>
      <c r="N461" s="135"/>
      <c r="O461" s="135" t="str">
        <f>IFERROR(INDEX('고객 리스트'!$A$4:$D$150,MATCH(N461,'고객 리스트'!$A$4:$A$150,0),3)," ")</f>
        <v xml:space="preserve"> </v>
      </c>
      <c r="P461" s="59"/>
      <c r="Q461" s="94"/>
      <c r="R461" s="38"/>
      <c r="S461" s="38"/>
      <c r="T461" s="38"/>
      <c r="U461" s="38"/>
      <c r="V461" s="38"/>
    </row>
    <row r="462" spans="1:22" s="29" customFormat="1" ht="19.5" customHeight="1">
      <c r="A462" s="130" t="str">
        <f>N462&amp;"_"&amp;COUNTIF($N$6:N462,N462)</f>
        <v>_0</v>
      </c>
      <c r="B462" s="38" t="s">
        <v>333</v>
      </c>
      <c r="C462" s="92"/>
      <c r="D462" s="93"/>
      <c r="E462" s="93"/>
      <c r="F462" s="93"/>
      <c r="G462" s="93"/>
      <c r="H462" s="38"/>
      <c r="I462" s="38"/>
      <c r="J462" s="133"/>
      <c r="K462" s="134"/>
      <c r="L462" s="134"/>
      <c r="M462" s="134"/>
      <c r="N462" s="135"/>
      <c r="O462" s="135" t="str">
        <f>IFERROR(INDEX('고객 리스트'!$A$4:$D$150,MATCH(N462,'고객 리스트'!$A$4:$A$150,0),3)," ")</f>
        <v xml:space="preserve"> </v>
      </c>
      <c r="P462" s="59"/>
      <c r="Q462" s="94"/>
      <c r="R462" s="38"/>
      <c r="S462" s="38"/>
      <c r="T462" s="38"/>
      <c r="U462" s="38"/>
      <c r="V462" s="38"/>
    </row>
    <row r="463" spans="1:22" s="29" customFormat="1" ht="19.5" customHeight="1">
      <c r="A463" s="130" t="str">
        <f>N463&amp;"_"&amp;COUNTIF($N$6:N463,N463)</f>
        <v>_0</v>
      </c>
      <c r="B463" s="38" t="s">
        <v>334</v>
      </c>
      <c r="C463" s="92"/>
      <c r="D463" s="93"/>
      <c r="E463" s="93"/>
      <c r="F463" s="93"/>
      <c r="G463" s="93"/>
      <c r="H463" s="38"/>
      <c r="I463" s="38"/>
      <c r="J463" s="133"/>
      <c r="K463" s="134"/>
      <c r="L463" s="134"/>
      <c r="M463" s="134"/>
      <c r="N463" s="135"/>
      <c r="O463" s="135" t="str">
        <f>IFERROR(INDEX('고객 리스트'!$A$4:$D$150,MATCH(N463,'고객 리스트'!$A$4:$A$150,0),3)," ")</f>
        <v xml:space="preserve"> </v>
      </c>
      <c r="P463" s="59"/>
      <c r="Q463" s="94"/>
      <c r="R463" s="38"/>
      <c r="S463" s="38"/>
      <c r="T463" s="38"/>
      <c r="U463" s="38"/>
      <c r="V463" s="38"/>
    </row>
    <row r="464" spans="1:22" s="29" customFormat="1" ht="19.5" customHeight="1">
      <c r="A464" s="130" t="str">
        <f>N464&amp;"_"&amp;COUNTIF($N$6:N464,N464)</f>
        <v>_0</v>
      </c>
      <c r="B464" s="38" t="s">
        <v>335</v>
      </c>
      <c r="C464" s="92"/>
      <c r="D464" s="93"/>
      <c r="E464" s="93"/>
      <c r="F464" s="93"/>
      <c r="G464" s="93"/>
      <c r="H464" s="38"/>
      <c r="I464" s="38"/>
      <c r="J464" s="133"/>
      <c r="K464" s="134"/>
      <c r="L464" s="134"/>
      <c r="M464" s="134"/>
      <c r="N464" s="135"/>
      <c r="O464" s="135" t="str">
        <f>IFERROR(INDEX('고객 리스트'!$A$4:$D$150,MATCH(N464,'고객 리스트'!$A$4:$A$150,0),3)," ")</f>
        <v xml:space="preserve"> </v>
      </c>
      <c r="P464" s="59"/>
      <c r="Q464" s="94"/>
      <c r="R464" s="38"/>
      <c r="S464" s="38"/>
      <c r="T464" s="38"/>
      <c r="U464" s="38"/>
      <c r="V464" s="38"/>
    </row>
    <row r="465" spans="1:22" s="29" customFormat="1" ht="19.5" customHeight="1">
      <c r="A465" s="130" t="str">
        <f>N465&amp;"_"&amp;COUNTIF($N$6:N465,N465)</f>
        <v>_0</v>
      </c>
      <c r="B465" s="38" t="s">
        <v>278</v>
      </c>
      <c r="C465" s="92"/>
      <c r="D465" s="93"/>
      <c r="E465" s="93"/>
      <c r="F465" s="93"/>
      <c r="G465" s="93"/>
      <c r="H465" s="38"/>
      <c r="I465" s="38"/>
      <c r="J465" s="133"/>
      <c r="K465" s="134"/>
      <c r="L465" s="134"/>
      <c r="M465" s="134"/>
      <c r="N465" s="135"/>
      <c r="O465" s="135" t="str">
        <f>IFERROR(INDEX('고객 리스트'!$A$4:$D$150,MATCH(N465,'고객 리스트'!$A$4:$A$150,0),3)," ")</f>
        <v xml:space="preserve"> </v>
      </c>
      <c r="P465" s="59"/>
      <c r="Q465" s="94"/>
      <c r="R465" s="38"/>
      <c r="S465" s="38"/>
      <c r="T465" s="38"/>
      <c r="U465" s="38"/>
      <c r="V465" s="38"/>
    </row>
    <row r="466" spans="1:22" s="29" customFormat="1" ht="19.5" customHeight="1">
      <c r="A466" s="130" t="str">
        <f>N466&amp;"_"&amp;COUNTIF($N$6:N466,N466)</f>
        <v>_0</v>
      </c>
      <c r="B466" s="38" t="s">
        <v>283</v>
      </c>
      <c r="C466" s="92"/>
      <c r="D466" s="93"/>
      <c r="E466" s="93"/>
      <c r="F466" s="93"/>
      <c r="G466" s="93"/>
      <c r="H466" s="38"/>
      <c r="I466" s="38"/>
      <c r="J466" s="133"/>
      <c r="K466" s="134"/>
      <c r="L466" s="134"/>
      <c r="M466" s="134"/>
      <c r="N466" s="135"/>
      <c r="O466" s="135" t="str">
        <f>IFERROR(INDEX('고객 리스트'!$A$4:$D$150,MATCH(N466,'고객 리스트'!$A$4:$A$150,0),3)," ")</f>
        <v xml:space="preserve"> </v>
      </c>
      <c r="P466" s="59"/>
      <c r="Q466" s="94"/>
      <c r="R466" s="38"/>
      <c r="S466" s="38"/>
      <c r="T466" s="38"/>
      <c r="U466" s="38"/>
      <c r="V466" s="38"/>
    </row>
    <row r="467" spans="1:22" s="29" customFormat="1" ht="19.5" customHeight="1">
      <c r="A467" s="130" t="str">
        <f>N467&amp;"_"&amp;COUNTIF($N$6:N467,N467)</f>
        <v>_0</v>
      </c>
      <c r="B467" s="38" t="s">
        <v>285</v>
      </c>
      <c r="C467" s="92"/>
      <c r="D467" s="93"/>
      <c r="E467" s="93"/>
      <c r="F467" s="93"/>
      <c r="G467" s="93"/>
      <c r="H467" s="38"/>
      <c r="I467" s="38"/>
      <c r="J467" s="133"/>
      <c r="K467" s="134"/>
      <c r="L467" s="134"/>
      <c r="M467" s="134"/>
      <c r="N467" s="135"/>
      <c r="O467" s="135" t="str">
        <f>IFERROR(INDEX('고객 리스트'!$A$4:$D$150,MATCH(N467,'고객 리스트'!$A$4:$A$150,0),3)," ")</f>
        <v xml:space="preserve"> </v>
      </c>
      <c r="P467" s="59"/>
      <c r="Q467" s="94"/>
      <c r="R467" s="38"/>
      <c r="S467" s="38"/>
      <c r="T467" s="38"/>
      <c r="U467" s="38"/>
      <c r="V467" s="38"/>
    </row>
    <row r="468" spans="1:22" s="29" customFormat="1" ht="19.5" customHeight="1">
      <c r="A468" s="130" t="str">
        <f>N468&amp;"_"&amp;COUNTIF($N$6:N468,N468)</f>
        <v>_0</v>
      </c>
      <c r="B468" s="38" t="s">
        <v>339</v>
      </c>
      <c r="C468" s="92"/>
      <c r="D468" s="93"/>
      <c r="E468" s="93"/>
      <c r="F468" s="93"/>
      <c r="G468" s="93"/>
      <c r="H468" s="38"/>
      <c r="I468" s="38"/>
      <c r="J468" s="133"/>
      <c r="K468" s="134"/>
      <c r="L468" s="134"/>
      <c r="M468" s="134"/>
      <c r="N468" s="135"/>
      <c r="O468" s="135" t="str">
        <f>IFERROR(INDEX('고객 리스트'!$A$4:$D$150,MATCH(N468,'고객 리스트'!$A$4:$A$150,0),3)," ")</f>
        <v xml:space="preserve"> </v>
      </c>
      <c r="P468" s="59"/>
      <c r="Q468" s="94"/>
      <c r="R468" s="38"/>
      <c r="S468" s="38"/>
      <c r="T468" s="38"/>
      <c r="U468" s="38"/>
      <c r="V468" s="38"/>
    </row>
    <row r="469" spans="1:22" s="29" customFormat="1" ht="19.5" customHeight="1">
      <c r="A469" s="130" t="str">
        <f>N469&amp;"_"&amp;COUNTIF($N$6:N469,N469)</f>
        <v>_0</v>
      </c>
      <c r="B469" s="38" t="s">
        <v>340</v>
      </c>
      <c r="C469" s="92"/>
      <c r="D469" s="93"/>
      <c r="E469" s="93"/>
      <c r="F469" s="93"/>
      <c r="G469" s="93"/>
      <c r="H469" s="38"/>
      <c r="I469" s="38"/>
      <c r="J469" s="133"/>
      <c r="K469" s="134"/>
      <c r="L469" s="134"/>
      <c r="M469" s="134"/>
      <c r="N469" s="135"/>
      <c r="O469" s="135" t="str">
        <f>IFERROR(INDEX('고객 리스트'!$A$4:$D$150,MATCH(N469,'고객 리스트'!$A$4:$A$150,0),3)," ")</f>
        <v xml:space="preserve"> </v>
      </c>
      <c r="P469" s="59"/>
      <c r="Q469" s="94"/>
      <c r="R469" s="38"/>
      <c r="S469" s="38"/>
      <c r="T469" s="38"/>
      <c r="U469" s="38"/>
      <c r="V469" s="38"/>
    </row>
    <row r="470" spans="1:22" s="29" customFormat="1" ht="19.5" customHeight="1">
      <c r="A470" s="130" t="str">
        <f>N470&amp;"_"&amp;COUNTIF($N$6:N470,N470)</f>
        <v>_0</v>
      </c>
      <c r="B470" s="38" t="s">
        <v>341</v>
      </c>
      <c r="C470" s="92"/>
      <c r="D470" s="93"/>
      <c r="E470" s="93"/>
      <c r="F470" s="93"/>
      <c r="G470" s="93"/>
      <c r="H470" s="38"/>
      <c r="I470" s="38"/>
      <c r="J470" s="133"/>
      <c r="K470" s="134"/>
      <c r="L470" s="134"/>
      <c r="M470" s="134"/>
      <c r="N470" s="135"/>
      <c r="O470" s="135" t="str">
        <f>IFERROR(INDEX('고객 리스트'!$A$4:$D$150,MATCH(N470,'고객 리스트'!$A$4:$A$150,0),3)," ")</f>
        <v xml:space="preserve"> </v>
      </c>
      <c r="P470" s="59"/>
      <c r="Q470" s="94"/>
      <c r="R470" s="38"/>
      <c r="S470" s="38"/>
      <c r="T470" s="38"/>
      <c r="U470" s="38"/>
      <c r="V470" s="38"/>
    </row>
    <row r="471" spans="1:22" s="29" customFormat="1" ht="19.5" customHeight="1">
      <c r="A471" s="130" t="str">
        <f>N471&amp;"_"&amp;COUNTIF($N$6:N471,N471)</f>
        <v>_0</v>
      </c>
      <c r="B471" s="38" t="s">
        <v>342</v>
      </c>
      <c r="C471" s="92"/>
      <c r="D471" s="93"/>
      <c r="E471" s="93"/>
      <c r="F471" s="93"/>
      <c r="G471" s="93"/>
      <c r="H471" s="38"/>
      <c r="I471" s="38"/>
      <c r="J471" s="133"/>
      <c r="K471" s="134"/>
      <c r="L471" s="134"/>
      <c r="M471" s="134"/>
      <c r="N471" s="135"/>
      <c r="O471" s="135" t="str">
        <f>IFERROR(INDEX('고객 리스트'!$A$4:$D$150,MATCH(N471,'고객 리스트'!$A$4:$A$150,0),3)," ")</f>
        <v xml:space="preserve"> </v>
      </c>
      <c r="P471" s="59"/>
      <c r="Q471" s="94"/>
      <c r="R471" s="38"/>
      <c r="S471" s="38"/>
      <c r="T471" s="38"/>
      <c r="U471" s="38"/>
      <c r="V471" s="38"/>
    </row>
    <row r="472" spans="1:22" s="29" customFormat="1" ht="19.5" customHeight="1">
      <c r="A472" s="130" t="str">
        <f>N472&amp;"_"&amp;COUNTIF($N$6:N472,N472)</f>
        <v>_0</v>
      </c>
      <c r="B472" s="38" t="s">
        <v>546</v>
      </c>
      <c r="C472" s="92"/>
      <c r="D472" s="93"/>
      <c r="E472" s="93"/>
      <c r="F472" s="93"/>
      <c r="G472" s="93"/>
      <c r="H472" s="38"/>
      <c r="I472" s="38"/>
      <c r="J472" s="133"/>
      <c r="K472" s="134"/>
      <c r="L472" s="134"/>
      <c r="M472" s="134"/>
      <c r="N472" s="135"/>
      <c r="O472" s="135" t="str">
        <f>IFERROR(INDEX('고객 리스트'!$A$4:$D$150,MATCH(N472,'고객 리스트'!$A$4:$A$150,0),3)," ")</f>
        <v xml:space="preserve"> </v>
      </c>
      <c r="P472" s="59"/>
      <c r="Q472" s="94"/>
      <c r="R472" s="38"/>
      <c r="S472" s="38"/>
      <c r="T472" s="38"/>
      <c r="U472" s="38"/>
      <c r="V472" s="38"/>
    </row>
    <row r="473" spans="1:22" s="29" customFormat="1" ht="19.5" customHeight="1">
      <c r="A473" s="130" t="str">
        <f>N473&amp;"_"&amp;COUNTIF($N$6:N473,N473)</f>
        <v>_0</v>
      </c>
      <c r="B473" s="38" t="s">
        <v>355</v>
      </c>
      <c r="C473" s="92"/>
      <c r="D473" s="93"/>
      <c r="E473" s="93"/>
      <c r="F473" s="93"/>
      <c r="G473" s="93"/>
      <c r="H473" s="38"/>
      <c r="I473" s="38"/>
      <c r="J473" s="133"/>
      <c r="K473" s="134"/>
      <c r="L473" s="134"/>
      <c r="M473" s="134"/>
      <c r="N473" s="135"/>
      <c r="O473" s="135" t="str">
        <f>IFERROR(INDEX('고객 리스트'!$A$4:$D$150,MATCH(N473,'고객 리스트'!$A$4:$A$150,0),3)," ")</f>
        <v xml:space="preserve"> </v>
      </c>
      <c r="P473" s="59"/>
      <c r="Q473" s="94"/>
      <c r="R473" s="38"/>
      <c r="S473" s="38"/>
      <c r="T473" s="38"/>
      <c r="U473" s="38"/>
      <c r="V473" s="38"/>
    </row>
    <row r="474" spans="1:22" s="29" customFormat="1" ht="19.5" customHeight="1">
      <c r="A474" s="130" t="str">
        <f>N474&amp;"_"&amp;COUNTIF($N$6:N474,N474)</f>
        <v>_0</v>
      </c>
      <c r="B474" s="38" t="s">
        <v>356</v>
      </c>
      <c r="C474" s="92"/>
      <c r="D474" s="93"/>
      <c r="E474" s="93"/>
      <c r="F474" s="93"/>
      <c r="G474" s="93"/>
      <c r="H474" s="38"/>
      <c r="I474" s="38"/>
      <c r="J474" s="133"/>
      <c r="K474" s="134"/>
      <c r="L474" s="134"/>
      <c r="M474" s="134"/>
      <c r="N474" s="135"/>
      <c r="O474" s="135" t="str">
        <f>IFERROR(INDEX('고객 리스트'!$A$4:$D$150,MATCH(N474,'고객 리스트'!$A$4:$A$150,0),3)," ")</f>
        <v xml:space="preserve"> </v>
      </c>
      <c r="P474" s="59"/>
      <c r="Q474" s="94"/>
      <c r="R474" s="38"/>
      <c r="S474" s="38"/>
      <c r="T474" s="38"/>
      <c r="U474" s="38"/>
      <c r="V474" s="38"/>
    </row>
    <row r="475" spans="1:22" s="29" customFormat="1" ht="19.5" customHeight="1">
      <c r="A475" s="130" t="str">
        <f>N475&amp;"_"&amp;COUNTIF($N$6:N475,N475)</f>
        <v>_0</v>
      </c>
      <c r="B475" s="38" t="s">
        <v>357</v>
      </c>
      <c r="C475" s="92"/>
      <c r="D475" s="93"/>
      <c r="E475" s="93"/>
      <c r="F475" s="93"/>
      <c r="G475" s="93"/>
      <c r="H475" s="38"/>
      <c r="I475" s="38"/>
      <c r="J475" s="133"/>
      <c r="K475" s="134"/>
      <c r="L475" s="134"/>
      <c r="M475" s="134"/>
      <c r="N475" s="135"/>
      <c r="O475" s="135" t="str">
        <f>IFERROR(INDEX('고객 리스트'!$A$4:$D$150,MATCH(N475,'고객 리스트'!$A$4:$A$150,0),3)," ")</f>
        <v xml:space="preserve"> </v>
      </c>
      <c r="P475" s="59"/>
      <c r="Q475" s="94"/>
      <c r="R475" s="38"/>
      <c r="S475" s="38"/>
      <c r="T475" s="38"/>
      <c r="U475" s="38"/>
      <c r="V475" s="38"/>
    </row>
    <row r="476" spans="1:22" s="29" customFormat="1" ht="19.5" customHeight="1">
      <c r="A476" s="130" t="str">
        <f>N476&amp;"_"&amp;COUNTIF($N$6:N476,N476)</f>
        <v>_0</v>
      </c>
      <c r="B476" s="38" t="s">
        <v>354</v>
      </c>
      <c r="C476" s="92"/>
      <c r="D476" s="93"/>
      <c r="E476" s="93"/>
      <c r="F476" s="93"/>
      <c r="G476" s="93"/>
      <c r="H476" s="38"/>
      <c r="I476" s="38"/>
      <c r="J476" s="133"/>
      <c r="K476" s="134"/>
      <c r="L476" s="134"/>
      <c r="M476" s="134"/>
      <c r="N476" s="135"/>
      <c r="O476" s="135" t="str">
        <f>IFERROR(INDEX('고객 리스트'!$A$4:$D$150,MATCH(N476,'고객 리스트'!$A$4:$A$150,0),3)," ")</f>
        <v xml:space="preserve"> </v>
      </c>
      <c r="P476" s="59"/>
      <c r="Q476" s="94"/>
      <c r="R476" s="38"/>
      <c r="S476" s="38"/>
      <c r="T476" s="38"/>
      <c r="U476" s="38"/>
      <c r="V476" s="38"/>
    </row>
    <row r="477" spans="1:22" s="29" customFormat="1" ht="19.5" customHeight="1">
      <c r="A477" s="130" t="str">
        <f>N477&amp;"_"&amp;COUNTIF($N$6:N477,N477)</f>
        <v>_0</v>
      </c>
      <c r="B477" s="38" t="s">
        <v>547</v>
      </c>
      <c r="C477" s="92"/>
      <c r="D477" s="93"/>
      <c r="E477" s="93"/>
      <c r="F477" s="93"/>
      <c r="G477" s="93"/>
      <c r="H477" s="38"/>
      <c r="I477" s="38"/>
      <c r="J477" s="133"/>
      <c r="K477" s="134"/>
      <c r="L477" s="134"/>
      <c r="M477" s="134"/>
      <c r="N477" s="135"/>
      <c r="O477" s="135" t="str">
        <f>IFERROR(INDEX('고객 리스트'!$A$4:$D$150,MATCH(N477,'고객 리스트'!$A$4:$A$150,0),3)," ")</f>
        <v xml:space="preserve"> </v>
      </c>
      <c r="P477" s="59"/>
      <c r="Q477" s="94"/>
      <c r="R477" s="38"/>
      <c r="S477" s="38"/>
      <c r="T477" s="38"/>
      <c r="U477" s="38"/>
      <c r="V477" s="38"/>
    </row>
    <row r="478" spans="1:22" s="29" customFormat="1" ht="19.5" customHeight="1">
      <c r="A478" s="130" t="str">
        <f>N478&amp;"_"&amp;COUNTIF($N$6:N478,N478)</f>
        <v>_0</v>
      </c>
      <c r="B478" s="38" t="s">
        <v>548</v>
      </c>
      <c r="C478" s="92"/>
      <c r="D478" s="93"/>
      <c r="E478" s="93"/>
      <c r="F478" s="93"/>
      <c r="G478" s="93"/>
      <c r="H478" s="38"/>
      <c r="I478" s="38"/>
      <c r="J478" s="133"/>
      <c r="K478" s="134"/>
      <c r="L478" s="134"/>
      <c r="M478" s="134"/>
      <c r="N478" s="135"/>
      <c r="O478" s="135" t="str">
        <f>IFERROR(INDEX('고객 리스트'!$A$4:$D$150,MATCH(N478,'고객 리스트'!$A$4:$A$150,0),3)," ")</f>
        <v xml:space="preserve"> </v>
      </c>
      <c r="P478" s="59"/>
      <c r="Q478" s="94"/>
      <c r="R478" s="38"/>
      <c r="S478" s="38"/>
      <c r="T478" s="38"/>
      <c r="U478" s="38"/>
      <c r="V478" s="38"/>
    </row>
    <row r="479" spans="1:22" s="29" customFormat="1" ht="19.5" customHeight="1">
      <c r="A479" s="130" t="str">
        <f>N479&amp;"_"&amp;COUNTIF($N$6:N479,N479)</f>
        <v>_0</v>
      </c>
      <c r="B479" s="38" t="s">
        <v>343</v>
      </c>
      <c r="C479" s="92"/>
      <c r="D479" s="93"/>
      <c r="E479" s="93"/>
      <c r="F479" s="93"/>
      <c r="G479" s="93"/>
      <c r="H479" s="38"/>
      <c r="I479" s="38"/>
      <c r="J479" s="133"/>
      <c r="K479" s="134"/>
      <c r="L479" s="134"/>
      <c r="M479" s="134"/>
      <c r="N479" s="135"/>
      <c r="O479" s="135" t="str">
        <f>IFERROR(INDEX('고객 리스트'!$A$4:$D$150,MATCH(N479,'고객 리스트'!$A$4:$A$150,0),3)," ")</f>
        <v xml:space="preserve"> </v>
      </c>
      <c r="P479" s="59"/>
      <c r="Q479" s="94"/>
      <c r="R479" s="38"/>
      <c r="S479" s="38"/>
      <c r="T479" s="38"/>
      <c r="U479" s="38"/>
      <c r="V479" s="38"/>
    </row>
    <row r="480" spans="1:22" s="29" customFormat="1" ht="19.5" customHeight="1">
      <c r="A480" s="130" t="str">
        <f>N480&amp;"_"&amp;COUNTIF($N$6:N480,N480)</f>
        <v>_0</v>
      </c>
      <c r="B480" s="38" t="s">
        <v>549</v>
      </c>
      <c r="C480" s="92"/>
      <c r="D480" s="93"/>
      <c r="E480" s="93"/>
      <c r="F480" s="93"/>
      <c r="G480" s="93"/>
      <c r="H480" s="38"/>
      <c r="I480" s="38"/>
      <c r="J480" s="133"/>
      <c r="K480" s="134"/>
      <c r="L480" s="134"/>
      <c r="M480" s="134"/>
      <c r="N480" s="135"/>
      <c r="O480" s="135" t="str">
        <f>IFERROR(INDEX('고객 리스트'!$A$4:$D$150,MATCH(N480,'고객 리스트'!$A$4:$A$150,0),3)," ")</f>
        <v xml:space="preserve"> </v>
      </c>
      <c r="P480" s="59"/>
      <c r="Q480" s="94"/>
      <c r="R480" s="38"/>
      <c r="S480" s="38"/>
      <c r="T480" s="38"/>
      <c r="U480" s="38"/>
      <c r="V480" s="38"/>
    </row>
    <row r="481" spans="1:22" s="29" customFormat="1" ht="19.5" customHeight="1">
      <c r="A481" s="130" t="str">
        <f>N481&amp;"_"&amp;COUNTIF($N$6:N481,N481)</f>
        <v>_0</v>
      </c>
      <c r="B481" s="38" t="s">
        <v>550</v>
      </c>
      <c r="C481" s="92"/>
      <c r="D481" s="93"/>
      <c r="E481" s="93"/>
      <c r="F481" s="93"/>
      <c r="G481" s="93"/>
      <c r="H481" s="38"/>
      <c r="I481" s="38"/>
      <c r="J481" s="133"/>
      <c r="K481" s="134"/>
      <c r="L481" s="134"/>
      <c r="M481" s="134"/>
      <c r="N481" s="135"/>
      <c r="O481" s="135" t="str">
        <f>IFERROR(INDEX('고객 리스트'!$A$4:$D$150,MATCH(N481,'고객 리스트'!$A$4:$A$150,0),3)," ")</f>
        <v xml:space="preserve"> </v>
      </c>
      <c r="P481" s="59"/>
      <c r="Q481" s="94"/>
      <c r="R481" s="38"/>
      <c r="S481" s="38"/>
      <c r="T481" s="38"/>
      <c r="U481" s="38"/>
      <c r="V481" s="38"/>
    </row>
    <row r="482" spans="1:22" s="29" customFormat="1" ht="19.5" customHeight="1">
      <c r="A482" s="130" t="str">
        <f>N482&amp;"_"&amp;COUNTIF($N$6:N482,N482)</f>
        <v>_0</v>
      </c>
      <c r="B482" s="38" t="s">
        <v>551</v>
      </c>
      <c r="C482" s="92"/>
      <c r="D482" s="93"/>
      <c r="E482" s="93"/>
      <c r="F482" s="93"/>
      <c r="G482" s="93"/>
      <c r="H482" s="38"/>
      <c r="I482" s="38"/>
      <c r="J482" s="133"/>
      <c r="K482" s="134"/>
      <c r="L482" s="134"/>
      <c r="M482" s="134"/>
      <c r="N482" s="135"/>
      <c r="O482" s="135" t="str">
        <f>IFERROR(INDEX('고객 리스트'!$A$4:$D$150,MATCH(N482,'고객 리스트'!$A$4:$A$150,0),3)," ")</f>
        <v xml:space="preserve"> </v>
      </c>
      <c r="P482" s="59"/>
      <c r="Q482" s="94"/>
      <c r="R482" s="38"/>
      <c r="S482" s="38"/>
      <c r="T482" s="38"/>
      <c r="U482" s="38"/>
      <c r="V482" s="38"/>
    </row>
    <row r="483" spans="1:22" s="29" customFormat="1" ht="19.5" customHeight="1">
      <c r="A483" s="130" t="str">
        <f>N483&amp;"_"&amp;COUNTIF($N$6:N483,N483)</f>
        <v>_0</v>
      </c>
      <c r="B483" s="38" t="s">
        <v>552</v>
      </c>
      <c r="C483" s="92"/>
      <c r="D483" s="93"/>
      <c r="E483" s="93"/>
      <c r="F483" s="93"/>
      <c r="G483" s="93"/>
      <c r="H483" s="38"/>
      <c r="I483" s="38"/>
      <c r="J483" s="133"/>
      <c r="K483" s="134"/>
      <c r="L483" s="134"/>
      <c r="M483" s="134"/>
      <c r="N483" s="135"/>
      <c r="O483" s="135" t="str">
        <f>IFERROR(INDEX('고객 리스트'!$A$4:$D$150,MATCH(N483,'고객 리스트'!$A$4:$A$150,0),3)," ")</f>
        <v xml:space="preserve"> </v>
      </c>
      <c r="P483" s="59"/>
      <c r="Q483" s="94"/>
      <c r="R483" s="38"/>
      <c r="S483" s="38"/>
      <c r="T483" s="38"/>
      <c r="U483" s="38"/>
      <c r="V483" s="38"/>
    </row>
    <row r="484" spans="1:22" s="29" customFormat="1" ht="19.5" customHeight="1">
      <c r="A484" s="130" t="str">
        <f>N484&amp;"_"&amp;COUNTIF($N$6:N484,N484)</f>
        <v>_0</v>
      </c>
      <c r="B484" s="38" t="s">
        <v>553</v>
      </c>
      <c r="C484" s="92"/>
      <c r="D484" s="93"/>
      <c r="E484" s="93"/>
      <c r="F484" s="93"/>
      <c r="G484" s="93"/>
      <c r="H484" s="38"/>
      <c r="I484" s="38"/>
      <c r="J484" s="133"/>
      <c r="K484" s="134"/>
      <c r="L484" s="134"/>
      <c r="M484" s="134"/>
      <c r="N484" s="135"/>
      <c r="O484" s="135" t="str">
        <f>IFERROR(INDEX('고객 리스트'!$A$4:$D$150,MATCH(N484,'고객 리스트'!$A$4:$A$150,0),3)," ")</f>
        <v xml:space="preserve"> </v>
      </c>
      <c r="P484" s="59"/>
      <c r="Q484" s="94"/>
      <c r="R484" s="38"/>
      <c r="S484" s="38"/>
      <c r="T484" s="38"/>
      <c r="U484" s="38"/>
      <c r="V484" s="38"/>
    </row>
    <row r="485" spans="1:22" s="29" customFormat="1" ht="19.5" customHeight="1">
      <c r="A485" s="130" t="str">
        <f>N485&amp;"_"&amp;COUNTIF($N$6:N485,N485)</f>
        <v>_0</v>
      </c>
      <c r="B485" s="38" t="s">
        <v>554</v>
      </c>
      <c r="C485" s="92"/>
      <c r="D485" s="93"/>
      <c r="E485" s="93"/>
      <c r="F485" s="93"/>
      <c r="G485" s="93"/>
      <c r="H485" s="38"/>
      <c r="I485" s="38"/>
      <c r="J485" s="133"/>
      <c r="K485" s="134"/>
      <c r="L485" s="134"/>
      <c r="M485" s="134"/>
      <c r="N485" s="135"/>
      <c r="O485" s="135" t="str">
        <f>IFERROR(INDEX('고객 리스트'!$A$4:$D$150,MATCH(N485,'고객 리스트'!$A$4:$A$150,0),3)," ")</f>
        <v xml:space="preserve"> </v>
      </c>
      <c r="P485" s="59"/>
      <c r="Q485" s="94"/>
      <c r="R485" s="38"/>
      <c r="S485" s="38"/>
      <c r="T485" s="38"/>
      <c r="U485" s="38"/>
      <c r="V485" s="38"/>
    </row>
    <row r="486" spans="1:22" s="29" customFormat="1" ht="19.5" customHeight="1">
      <c r="A486" s="130" t="str">
        <f>N486&amp;"_"&amp;COUNTIF($N$6:N486,N486)</f>
        <v>_0</v>
      </c>
      <c r="B486" s="38" t="s">
        <v>555</v>
      </c>
      <c r="C486" s="92"/>
      <c r="D486" s="93"/>
      <c r="E486" s="93"/>
      <c r="F486" s="93"/>
      <c r="G486" s="93"/>
      <c r="H486" s="38"/>
      <c r="I486" s="38"/>
      <c r="J486" s="133"/>
      <c r="K486" s="134"/>
      <c r="L486" s="134"/>
      <c r="M486" s="134"/>
      <c r="N486" s="135"/>
      <c r="O486" s="135" t="str">
        <f>IFERROR(INDEX('고객 리스트'!$A$4:$D$150,MATCH(N486,'고객 리스트'!$A$4:$A$150,0),3)," ")</f>
        <v xml:space="preserve"> </v>
      </c>
      <c r="P486" s="59"/>
      <c r="Q486" s="94"/>
      <c r="R486" s="38"/>
      <c r="S486" s="38"/>
      <c r="T486" s="38"/>
      <c r="U486" s="38"/>
      <c r="V486" s="38"/>
    </row>
    <row r="487" spans="1:22" s="29" customFormat="1" ht="19.5" customHeight="1">
      <c r="A487" s="130" t="str">
        <f>N487&amp;"_"&amp;COUNTIF($N$6:N487,N487)</f>
        <v>_0</v>
      </c>
      <c r="B487" s="38" t="s">
        <v>556</v>
      </c>
      <c r="C487" s="92"/>
      <c r="D487" s="93"/>
      <c r="E487" s="93"/>
      <c r="F487" s="93"/>
      <c r="G487" s="93"/>
      <c r="H487" s="38"/>
      <c r="I487" s="38"/>
      <c r="J487" s="133"/>
      <c r="K487" s="134"/>
      <c r="L487" s="134"/>
      <c r="M487" s="134"/>
      <c r="N487" s="135"/>
      <c r="O487" s="135" t="str">
        <f>IFERROR(INDEX('고객 리스트'!$A$4:$D$150,MATCH(N487,'고객 리스트'!$A$4:$A$150,0),3)," ")</f>
        <v xml:space="preserve"> </v>
      </c>
      <c r="P487" s="59"/>
      <c r="Q487" s="94"/>
      <c r="R487" s="38"/>
      <c r="S487" s="38"/>
      <c r="T487" s="38"/>
      <c r="U487" s="38"/>
      <c r="V487" s="38"/>
    </row>
    <row r="488" spans="1:22" s="29" customFormat="1" ht="19.5" customHeight="1">
      <c r="A488" s="130" t="str">
        <f>N488&amp;"_"&amp;COUNTIF($N$6:N488,N488)</f>
        <v>_0</v>
      </c>
      <c r="B488" s="38" t="s">
        <v>557</v>
      </c>
      <c r="C488" s="92"/>
      <c r="D488" s="93"/>
      <c r="E488" s="93"/>
      <c r="F488" s="93"/>
      <c r="G488" s="93"/>
      <c r="H488" s="38"/>
      <c r="I488" s="38"/>
      <c r="J488" s="133"/>
      <c r="K488" s="134"/>
      <c r="L488" s="134"/>
      <c r="M488" s="134"/>
      <c r="N488" s="135"/>
      <c r="O488" s="135" t="str">
        <f>IFERROR(INDEX('고객 리스트'!$A$4:$D$150,MATCH(N488,'고객 리스트'!$A$4:$A$150,0),3)," ")</f>
        <v xml:space="preserve"> </v>
      </c>
      <c r="P488" s="59"/>
      <c r="Q488" s="94"/>
      <c r="R488" s="38"/>
      <c r="S488" s="38"/>
      <c r="T488" s="38"/>
      <c r="U488" s="38"/>
      <c r="V488" s="38"/>
    </row>
    <row r="489" spans="1:22" s="29" customFormat="1" ht="19.5" customHeight="1">
      <c r="A489" s="130" t="str">
        <f>N489&amp;"_"&amp;COUNTIF($N$6:N489,N489)</f>
        <v>_0</v>
      </c>
      <c r="B489" s="38" t="s">
        <v>558</v>
      </c>
      <c r="C489" s="92"/>
      <c r="D489" s="93"/>
      <c r="E489" s="93"/>
      <c r="F489" s="93"/>
      <c r="G489" s="93"/>
      <c r="H489" s="38"/>
      <c r="I489" s="38"/>
      <c r="J489" s="133"/>
      <c r="K489" s="134"/>
      <c r="L489" s="134"/>
      <c r="M489" s="134"/>
      <c r="N489" s="135"/>
      <c r="O489" s="135" t="str">
        <f>IFERROR(INDEX('고객 리스트'!$A$4:$D$150,MATCH(N489,'고객 리스트'!$A$4:$A$150,0),3)," ")</f>
        <v xml:space="preserve"> </v>
      </c>
      <c r="P489" s="59"/>
      <c r="Q489" s="94"/>
      <c r="R489" s="38"/>
      <c r="S489" s="38"/>
      <c r="T489" s="38"/>
      <c r="U489" s="38"/>
      <c r="V489" s="38"/>
    </row>
    <row r="490" spans="1:22" s="29" customFormat="1" ht="19.5" customHeight="1">
      <c r="A490" s="130" t="str">
        <f>N490&amp;"_"&amp;COUNTIF($N$6:N490,N490)</f>
        <v>_0</v>
      </c>
      <c r="B490" s="38" t="s">
        <v>559</v>
      </c>
      <c r="C490" s="92"/>
      <c r="D490" s="93"/>
      <c r="E490" s="93"/>
      <c r="F490" s="93"/>
      <c r="G490" s="93"/>
      <c r="H490" s="38"/>
      <c r="I490" s="38"/>
      <c r="J490" s="133"/>
      <c r="K490" s="134"/>
      <c r="L490" s="134"/>
      <c r="M490" s="134"/>
      <c r="N490" s="135"/>
      <c r="O490" s="135" t="str">
        <f>IFERROR(INDEX('고객 리스트'!$A$4:$D$150,MATCH(N490,'고객 리스트'!$A$4:$A$150,0),3)," ")</f>
        <v xml:space="preserve"> </v>
      </c>
      <c r="P490" s="59"/>
      <c r="Q490" s="94"/>
      <c r="R490" s="38"/>
      <c r="S490" s="38"/>
      <c r="T490" s="38"/>
      <c r="U490" s="38"/>
      <c r="V490" s="38"/>
    </row>
    <row r="491" spans="1:22" s="29" customFormat="1" ht="19.5" customHeight="1">
      <c r="A491" s="130" t="str">
        <f>N491&amp;"_"&amp;COUNTIF($N$6:N491,N491)</f>
        <v>_0</v>
      </c>
      <c r="B491" s="38" t="s">
        <v>560</v>
      </c>
      <c r="C491" s="92"/>
      <c r="D491" s="93"/>
      <c r="E491" s="93"/>
      <c r="F491" s="93"/>
      <c r="G491" s="93"/>
      <c r="H491" s="38"/>
      <c r="I491" s="38"/>
      <c r="J491" s="133"/>
      <c r="K491" s="134"/>
      <c r="L491" s="134"/>
      <c r="M491" s="134"/>
      <c r="N491" s="135"/>
      <c r="O491" s="135" t="str">
        <f>IFERROR(INDEX('고객 리스트'!$A$4:$D$150,MATCH(N491,'고객 리스트'!$A$4:$A$150,0),3)," ")</f>
        <v xml:space="preserve"> </v>
      </c>
      <c r="P491" s="59"/>
      <c r="Q491" s="94"/>
      <c r="R491" s="38"/>
      <c r="S491" s="38"/>
      <c r="T491" s="38"/>
      <c r="U491" s="38"/>
      <c r="V491" s="38"/>
    </row>
    <row r="492" spans="1:22" s="29" customFormat="1" ht="19.5" customHeight="1">
      <c r="A492" s="130" t="str">
        <f>N492&amp;"_"&amp;COUNTIF($N$6:N492,N492)</f>
        <v>_0</v>
      </c>
      <c r="B492" s="38" t="s">
        <v>561</v>
      </c>
      <c r="C492" s="92"/>
      <c r="D492" s="93"/>
      <c r="E492" s="93"/>
      <c r="F492" s="93"/>
      <c r="G492" s="93"/>
      <c r="H492" s="38"/>
      <c r="I492" s="38"/>
      <c r="J492" s="133"/>
      <c r="K492" s="134"/>
      <c r="L492" s="134"/>
      <c r="M492" s="134"/>
      <c r="N492" s="135"/>
      <c r="O492" s="135" t="str">
        <f>IFERROR(INDEX('고객 리스트'!$A$4:$D$150,MATCH(N492,'고객 리스트'!$A$4:$A$150,0),3)," ")</f>
        <v xml:space="preserve"> </v>
      </c>
      <c r="P492" s="59"/>
      <c r="Q492" s="94"/>
      <c r="R492" s="38"/>
      <c r="S492" s="38"/>
      <c r="T492" s="38"/>
      <c r="U492" s="38"/>
      <c r="V492" s="38"/>
    </row>
    <row r="493" spans="1:22" s="29" customFormat="1" ht="19.5" customHeight="1">
      <c r="A493" s="130" t="str">
        <f>N493&amp;"_"&amp;COUNTIF($N$6:N493,N493)</f>
        <v>_0</v>
      </c>
      <c r="B493" s="38" t="s">
        <v>562</v>
      </c>
      <c r="C493" s="92"/>
      <c r="D493" s="93"/>
      <c r="E493" s="93"/>
      <c r="F493" s="93"/>
      <c r="G493" s="93"/>
      <c r="H493" s="38"/>
      <c r="I493" s="38"/>
      <c r="J493" s="133"/>
      <c r="K493" s="134"/>
      <c r="L493" s="134"/>
      <c r="M493" s="134"/>
      <c r="N493" s="135"/>
      <c r="O493" s="135" t="str">
        <f>IFERROR(INDEX('고객 리스트'!$A$4:$D$150,MATCH(N493,'고객 리스트'!$A$4:$A$150,0),3)," ")</f>
        <v xml:space="preserve"> </v>
      </c>
      <c r="P493" s="59"/>
      <c r="Q493" s="94"/>
      <c r="R493" s="38"/>
      <c r="S493" s="38"/>
      <c r="T493" s="38"/>
      <c r="U493" s="38"/>
      <c r="V493" s="38"/>
    </row>
    <row r="494" spans="1:22" s="29" customFormat="1" ht="19.5" customHeight="1">
      <c r="A494" s="130" t="str">
        <f>N494&amp;"_"&amp;COUNTIF($N$6:N494,N494)</f>
        <v>_0</v>
      </c>
      <c r="B494" s="38" t="s">
        <v>563</v>
      </c>
      <c r="C494" s="92"/>
      <c r="D494" s="93"/>
      <c r="E494" s="93"/>
      <c r="F494" s="93"/>
      <c r="G494" s="93"/>
      <c r="H494" s="38"/>
      <c r="I494" s="38"/>
      <c r="J494" s="133"/>
      <c r="K494" s="134"/>
      <c r="L494" s="134"/>
      <c r="M494" s="134"/>
      <c r="N494" s="135"/>
      <c r="O494" s="135" t="str">
        <f>IFERROR(INDEX('고객 리스트'!$A$4:$D$150,MATCH(N494,'고객 리스트'!$A$4:$A$150,0),3)," ")</f>
        <v xml:space="preserve"> </v>
      </c>
      <c r="P494" s="59"/>
      <c r="Q494" s="94"/>
      <c r="R494" s="38"/>
      <c r="S494" s="38"/>
      <c r="T494" s="38"/>
      <c r="U494" s="38"/>
      <c r="V494" s="38"/>
    </row>
    <row r="495" spans="1:22" s="29" customFormat="1" ht="19.5" customHeight="1">
      <c r="A495" s="130" t="str">
        <f>N495&amp;"_"&amp;COUNTIF($N$6:N495,N495)</f>
        <v>_0</v>
      </c>
      <c r="B495" s="38" t="s">
        <v>564</v>
      </c>
      <c r="C495" s="92"/>
      <c r="D495" s="93"/>
      <c r="E495" s="93"/>
      <c r="F495" s="93"/>
      <c r="G495" s="93"/>
      <c r="H495" s="38"/>
      <c r="I495" s="38"/>
      <c r="J495" s="133"/>
      <c r="K495" s="134"/>
      <c r="L495" s="134"/>
      <c r="M495" s="134"/>
      <c r="N495" s="135"/>
      <c r="O495" s="135" t="str">
        <f>IFERROR(INDEX('고객 리스트'!$A$4:$D$150,MATCH(N495,'고객 리스트'!$A$4:$A$150,0),3)," ")</f>
        <v xml:space="preserve"> </v>
      </c>
      <c r="P495" s="59"/>
      <c r="Q495" s="94"/>
      <c r="R495" s="38"/>
      <c r="S495" s="38"/>
      <c r="T495" s="38"/>
      <c r="U495" s="38"/>
      <c r="V495" s="38"/>
    </row>
    <row r="496" spans="1:22" s="29" customFormat="1" ht="19.5" customHeight="1">
      <c r="A496" s="130" t="str">
        <f>N496&amp;"_"&amp;COUNTIF($N$6:N496,N496)</f>
        <v>_0</v>
      </c>
      <c r="B496" s="38" t="s">
        <v>565</v>
      </c>
      <c r="C496" s="92"/>
      <c r="D496" s="93"/>
      <c r="E496" s="93"/>
      <c r="F496" s="93"/>
      <c r="G496" s="93"/>
      <c r="H496" s="38"/>
      <c r="I496" s="38"/>
      <c r="J496" s="133"/>
      <c r="K496" s="134"/>
      <c r="L496" s="134"/>
      <c r="M496" s="134"/>
      <c r="N496" s="135"/>
      <c r="O496" s="135" t="str">
        <f>IFERROR(INDEX('고객 리스트'!$A$4:$D$150,MATCH(N496,'고객 리스트'!$A$4:$A$150,0),3)," ")</f>
        <v xml:space="preserve"> </v>
      </c>
      <c r="P496" s="59"/>
      <c r="Q496" s="94"/>
      <c r="R496" s="38"/>
      <c r="S496" s="38"/>
      <c r="T496" s="38"/>
      <c r="U496" s="38"/>
      <c r="V496" s="38"/>
    </row>
    <row r="497" spans="1:22" s="29" customFormat="1" ht="19.5" customHeight="1">
      <c r="A497" s="130" t="str">
        <f>N497&amp;"_"&amp;COUNTIF($N$6:N497,N497)</f>
        <v>_0</v>
      </c>
      <c r="B497" s="38" t="s">
        <v>566</v>
      </c>
      <c r="C497" s="92"/>
      <c r="D497" s="93"/>
      <c r="E497" s="93"/>
      <c r="F497" s="93"/>
      <c r="G497" s="93"/>
      <c r="H497" s="38"/>
      <c r="I497" s="38"/>
      <c r="J497" s="133"/>
      <c r="K497" s="134"/>
      <c r="L497" s="134"/>
      <c r="M497" s="134"/>
      <c r="N497" s="135"/>
      <c r="O497" s="135" t="str">
        <f>IFERROR(INDEX('고객 리스트'!$A$4:$D$150,MATCH(N497,'고객 리스트'!$A$4:$A$150,0),3)," ")</f>
        <v xml:space="preserve"> </v>
      </c>
      <c r="P497" s="59"/>
      <c r="Q497" s="94"/>
      <c r="R497" s="38"/>
      <c r="S497" s="38"/>
      <c r="T497" s="38"/>
      <c r="U497" s="38"/>
      <c r="V497" s="38"/>
    </row>
    <row r="498" spans="1:22" s="29" customFormat="1" ht="19.5" customHeight="1">
      <c r="A498" s="130" t="str">
        <f>N498&amp;"_"&amp;COUNTIF($N$6:N498,N498)</f>
        <v>_0</v>
      </c>
      <c r="B498" s="38" t="s">
        <v>567</v>
      </c>
      <c r="C498" s="92"/>
      <c r="D498" s="93"/>
      <c r="E498" s="93"/>
      <c r="F498" s="93"/>
      <c r="G498" s="93"/>
      <c r="H498" s="38"/>
      <c r="I498" s="38"/>
      <c r="J498" s="133"/>
      <c r="K498" s="134"/>
      <c r="L498" s="134"/>
      <c r="M498" s="134"/>
      <c r="N498" s="135"/>
      <c r="O498" s="135" t="str">
        <f>IFERROR(INDEX('고객 리스트'!$A$4:$D$150,MATCH(N498,'고객 리스트'!$A$4:$A$150,0),3)," ")</f>
        <v xml:space="preserve"> </v>
      </c>
      <c r="P498" s="59"/>
      <c r="Q498" s="94"/>
      <c r="R498" s="38"/>
      <c r="S498" s="38"/>
      <c r="T498" s="38"/>
      <c r="U498" s="38"/>
      <c r="V498" s="38"/>
    </row>
    <row r="499" spans="1:22" s="29" customFormat="1" ht="19.5" customHeight="1">
      <c r="A499" s="130" t="str">
        <f>N499&amp;"_"&amp;COUNTIF($N$6:N499,N499)</f>
        <v>_0</v>
      </c>
      <c r="B499" s="38" t="s">
        <v>568</v>
      </c>
      <c r="C499" s="92"/>
      <c r="D499" s="93"/>
      <c r="E499" s="93"/>
      <c r="F499" s="93"/>
      <c r="G499" s="93"/>
      <c r="H499" s="38"/>
      <c r="I499" s="38"/>
      <c r="J499" s="133"/>
      <c r="K499" s="134"/>
      <c r="L499" s="134"/>
      <c r="M499" s="134"/>
      <c r="N499" s="135"/>
      <c r="O499" s="135" t="str">
        <f>IFERROR(INDEX('고객 리스트'!$A$4:$D$150,MATCH(N499,'고객 리스트'!$A$4:$A$150,0),3)," ")</f>
        <v xml:space="preserve"> </v>
      </c>
      <c r="P499" s="59"/>
      <c r="Q499" s="94"/>
      <c r="R499" s="38"/>
      <c r="S499" s="38"/>
      <c r="T499" s="38"/>
      <c r="U499" s="38"/>
      <c r="V499" s="38"/>
    </row>
    <row r="500" spans="1:22" s="29" customFormat="1" ht="19.5" customHeight="1">
      <c r="A500" s="130" t="str">
        <f>N500&amp;"_"&amp;COUNTIF($N$6:N500,N500)</f>
        <v>_0</v>
      </c>
      <c r="B500" s="38" t="s">
        <v>569</v>
      </c>
      <c r="C500" s="92"/>
      <c r="D500" s="93"/>
      <c r="E500" s="93"/>
      <c r="F500" s="93"/>
      <c r="G500" s="93"/>
      <c r="H500" s="38"/>
      <c r="I500" s="38"/>
      <c r="J500" s="133"/>
      <c r="K500" s="134"/>
      <c r="L500" s="134"/>
      <c r="M500" s="134"/>
      <c r="N500" s="135"/>
      <c r="O500" s="135" t="str">
        <f>IFERROR(INDEX('고객 리스트'!$A$4:$D$150,MATCH(N500,'고객 리스트'!$A$4:$A$150,0),3)," ")</f>
        <v xml:space="preserve"> </v>
      </c>
      <c r="P500" s="59"/>
      <c r="Q500" s="94"/>
      <c r="R500" s="38"/>
      <c r="S500" s="38"/>
      <c r="T500" s="38"/>
      <c r="U500" s="38"/>
      <c r="V500" s="38"/>
    </row>
    <row r="501" spans="1:22" s="29" customFormat="1" ht="19.5" customHeight="1">
      <c r="A501" s="130" t="str">
        <f>N501&amp;"_"&amp;COUNTIF($N$6:N501,N501)</f>
        <v>_0</v>
      </c>
      <c r="B501" s="38" t="s">
        <v>570</v>
      </c>
      <c r="C501" s="92"/>
      <c r="D501" s="93"/>
      <c r="E501" s="93"/>
      <c r="F501" s="93"/>
      <c r="G501" s="93"/>
      <c r="H501" s="38"/>
      <c r="I501" s="38"/>
      <c r="J501" s="133"/>
      <c r="K501" s="134"/>
      <c r="L501" s="134"/>
      <c r="M501" s="134"/>
      <c r="N501" s="135"/>
      <c r="O501" s="135" t="str">
        <f>IFERROR(INDEX('고객 리스트'!$A$4:$D$150,MATCH(N501,'고객 리스트'!$A$4:$A$150,0),3)," ")</f>
        <v xml:space="preserve"> </v>
      </c>
      <c r="P501" s="59"/>
      <c r="Q501" s="94"/>
      <c r="R501" s="38"/>
      <c r="S501" s="38"/>
      <c r="T501" s="38"/>
      <c r="U501" s="38"/>
      <c r="V501" s="38"/>
    </row>
    <row r="502" spans="1:22" s="29" customFormat="1" ht="19.5" customHeight="1">
      <c r="A502" s="130" t="str">
        <f>N502&amp;"_"&amp;COUNTIF($N$6:N502,N502)</f>
        <v>_0</v>
      </c>
      <c r="B502" s="38" t="s">
        <v>571</v>
      </c>
      <c r="C502" s="92"/>
      <c r="D502" s="93"/>
      <c r="E502" s="93"/>
      <c r="F502" s="93"/>
      <c r="G502" s="93"/>
      <c r="H502" s="38"/>
      <c r="I502" s="38"/>
      <c r="J502" s="133"/>
      <c r="K502" s="134"/>
      <c r="L502" s="134"/>
      <c r="M502" s="134"/>
      <c r="N502" s="135"/>
      <c r="O502" s="135" t="str">
        <f>IFERROR(INDEX('고객 리스트'!$A$4:$D$150,MATCH(N502,'고객 리스트'!$A$4:$A$150,0),3)," ")</f>
        <v xml:space="preserve"> </v>
      </c>
      <c r="P502" s="59"/>
      <c r="Q502" s="94"/>
      <c r="R502" s="38"/>
      <c r="S502" s="38"/>
      <c r="T502" s="38"/>
      <c r="U502" s="38"/>
      <c r="V502" s="38"/>
    </row>
    <row r="503" spans="1:22" s="29" customFormat="1" ht="19.5" customHeight="1">
      <c r="A503" s="130" t="str">
        <f>N503&amp;"_"&amp;COUNTIF($N$6:N503,N503)</f>
        <v>_0</v>
      </c>
      <c r="B503" s="38" t="s">
        <v>572</v>
      </c>
      <c r="C503" s="92"/>
      <c r="D503" s="93"/>
      <c r="E503" s="93"/>
      <c r="F503" s="93"/>
      <c r="G503" s="93"/>
      <c r="H503" s="38"/>
      <c r="I503" s="38"/>
      <c r="J503" s="133"/>
      <c r="K503" s="134"/>
      <c r="L503" s="134"/>
      <c r="M503" s="134"/>
      <c r="N503" s="135"/>
      <c r="O503" s="135" t="str">
        <f>IFERROR(INDEX('고객 리스트'!$A$4:$D$150,MATCH(N503,'고객 리스트'!$A$4:$A$150,0),3)," ")</f>
        <v xml:space="preserve"> </v>
      </c>
      <c r="P503" s="59"/>
      <c r="Q503" s="94"/>
      <c r="R503" s="38"/>
      <c r="S503" s="38"/>
      <c r="T503" s="38"/>
      <c r="U503" s="38"/>
      <c r="V503" s="38"/>
    </row>
    <row r="504" spans="1:22" s="29" customFormat="1" ht="19.5" customHeight="1">
      <c r="A504" s="130" t="str">
        <f>N504&amp;"_"&amp;COUNTIF($N$6:N504,N504)</f>
        <v>_0</v>
      </c>
      <c r="B504" s="38" t="s">
        <v>573</v>
      </c>
      <c r="C504" s="92"/>
      <c r="D504" s="93"/>
      <c r="E504" s="93"/>
      <c r="F504" s="93"/>
      <c r="G504" s="93"/>
      <c r="H504" s="38"/>
      <c r="I504" s="38"/>
      <c r="J504" s="133"/>
      <c r="K504" s="134"/>
      <c r="L504" s="134"/>
      <c r="M504" s="134"/>
      <c r="N504" s="135"/>
      <c r="O504" s="135" t="str">
        <f>IFERROR(INDEX('고객 리스트'!$A$4:$D$150,MATCH(N504,'고객 리스트'!$A$4:$A$150,0),3)," ")</f>
        <v xml:space="preserve"> </v>
      </c>
      <c r="P504" s="59"/>
      <c r="Q504" s="94"/>
      <c r="R504" s="38"/>
      <c r="S504" s="38"/>
      <c r="T504" s="38"/>
      <c r="U504" s="38"/>
      <c r="V504" s="38"/>
    </row>
    <row r="505" spans="1:22" s="29" customFormat="1" ht="19.5" customHeight="1">
      <c r="A505" s="130" t="str">
        <f>N505&amp;"_"&amp;COUNTIF($N$6:N505,N505)</f>
        <v>_0</v>
      </c>
      <c r="B505" s="38" t="s">
        <v>574</v>
      </c>
      <c r="C505" s="92"/>
      <c r="D505" s="93"/>
      <c r="E505" s="93"/>
      <c r="F505" s="93"/>
      <c r="G505" s="93"/>
      <c r="H505" s="38"/>
      <c r="I505" s="38"/>
      <c r="J505" s="133"/>
      <c r="K505" s="134"/>
      <c r="L505" s="134"/>
      <c r="M505" s="134"/>
      <c r="N505" s="135"/>
      <c r="O505" s="135" t="str">
        <f>IFERROR(INDEX('고객 리스트'!$A$4:$D$150,MATCH(N505,'고객 리스트'!$A$4:$A$150,0),3)," ")</f>
        <v xml:space="preserve"> </v>
      </c>
      <c r="P505" s="59"/>
      <c r="Q505" s="94"/>
      <c r="R505" s="38"/>
      <c r="S505" s="38"/>
      <c r="T505" s="38"/>
      <c r="U505" s="38"/>
      <c r="V505" s="38"/>
    </row>
    <row r="506" spans="1:22" s="29" customFormat="1" ht="19.5" customHeight="1">
      <c r="A506" s="130" t="str">
        <f>N506&amp;"_"&amp;COUNTIF($N$6:N506,N506)</f>
        <v>_0</v>
      </c>
      <c r="B506" s="38" t="s">
        <v>575</v>
      </c>
      <c r="C506" s="92"/>
      <c r="D506" s="93"/>
      <c r="E506" s="93"/>
      <c r="F506" s="93"/>
      <c r="G506" s="93"/>
      <c r="H506" s="38"/>
      <c r="I506" s="38"/>
      <c r="J506" s="133"/>
      <c r="K506" s="134"/>
      <c r="L506" s="134"/>
      <c r="M506" s="134"/>
      <c r="N506" s="135"/>
      <c r="O506" s="135" t="str">
        <f>IFERROR(INDEX('고객 리스트'!$A$4:$D$150,MATCH(N506,'고객 리스트'!$A$4:$A$150,0),3)," ")</f>
        <v xml:space="preserve"> </v>
      </c>
      <c r="P506" s="59"/>
      <c r="Q506" s="94"/>
      <c r="R506" s="38"/>
      <c r="S506" s="38"/>
      <c r="T506" s="38"/>
      <c r="U506" s="38"/>
      <c r="V506" s="38"/>
    </row>
    <row r="507" spans="1:22" s="29" customFormat="1" ht="19.5" customHeight="1">
      <c r="A507" s="130" t="str">
        <f>N507&amp;"_"&amp;COUNTIF($N$6:N507,N507)</f>
        <v>_0</v>
      </c>
      <c r="B507" s="38" t="s">
        <v>576</v>
      </c>
      <c r="C507" s="92"/>
      <c r="D507" s="93"/>
      <c r="E507" s="93"/>
      <c r="F507" s="93"/>
      <c r="G507" s="93"/>
      <c r="H507" s="38"/>
      <c r="I507" s="38"/>
      <c r="J507" s="133"/>
      <c r="K507" s="134"/>
      <c r="L507" s="134"/>
      <c r="M507" s="134"/>
      <c r="N507" s="135"/>
      <c r="O507" s="135" t="str">
        <f>IFERROR(INDEX('고객 리스트'!$A$4:$D$150,MATCH(N507,'고객 리스트'!$A$4:$A$150,0),3)," ")</f>
        <v xml:space="preserve"> </v>
      </c>
      <c r="P507" s="59"/>
      <c r="Q507" s="94"/>
      <c r="R507" s="38"/>
      <c r="S507" s="38"/>
      <c r="T507" s="38"/>
      <c r="U507" s="38"/>
      <c r="V507" s="38"/>
    </row>
    <row r="508" spans="1:22" s="29" customFormat="1" ht="19.5" customHeight="1">
      <c r="A508" s="130" t="str">
        <f>N508&amp;"_"&amp;COUNTIF($N$6:N508,N508)</f>
        <v>_0</v>
      </c>
      <c r="B508" s="38" t="s">
        <v>577</v>
      </c>
      <c r="C508" s="92"/>
      <c r="D508" s="93"/>
      <c r="E508" s="93"/>
      <c r="F508" s="93"/>
      <c r="G508" s="93"/>
      <c r="H508" s="38"/>
      <c r="I508" s="38"/>
      <c r="J508" s="133"/>
      <c r="K508" s="134"/>
      <c r="L508" s="134"/>
      <c r="M508" s="134"/>
      <c r="N508" s="135"/>
      <c r="O508" s="135" t="str">
        <f>IFERROR(INDEX('고객 리스트'!$A$4:$D$150,MATCH(N508,'고객 리스트'!$A$4:$A$150,0),3)," ")</f>
        <v xml:space="preserve"> </v>
      </c>
      <c r="P508" s="59"/>
      <c r="Q508" s="94"/>
      <c r="R508" s="38"/>
      <c r="S508" s="38"/>
      <c r="T508" s="38"/>
      <c r="U508" s="38"/>
      <c r="V508" s="38"/>
    </row>
    <row r="509" spans="1:22" s="29" customFormat="1" ht="19.5" customHeight="1">
      <c r="A509" s="130" t="str">
        <f>N509&amp;"_"&amp;COUNTIF($N$6:N509,N509)</f>
        <v>_0</v>
      </c>
      <c r="B509" s="38" t="s">
        <v>578</v>
      </c>
      <c r="C509" s="92"/>
      <c r="D509" s="93"/>
      <c r="E509" s="93"/>
      <c r="F509" s="93"/>
      <c r="G509" s="93"/>
      <c r="H509" s="38"/>
      <c r="I509" s="38"/>
      <c r="J509" s="133"/>
      <c r="K509" s="134"/>
      <c r="L509" s="134"/>
      <c r="M509" s="134"/>
      <c r="N509" s="135"/>
      <c r="O509" s="135" t="str">
        <f>IFERROR(INDEX('고객 리스트'!$A$4:$D$150,MATCH(N509,'고객 리스트'!$A$4:$A$150,0),3)," ")</f>
        <v xml:space="preserve"> </v>
      </c>
      <c r="P509" s="59"/>
      <c r="Q509" s="94"/>
      <c r="R509" s="38"/>
      <c r="S509" s="38"/>
      <c r="T509" s="38"/>
      <c r="U509" s="38"/>
      <c r="V509" s="38"/>
    </row>
    <row r="510" spans="1:22" s="29" customFormat="1" ht="19.5" customHeight="1">
      <c r="A510" s="130" t="str">
        <f>N510&amp;"_"&amp;COUNTIF($N$6:N510,N510)</f>
        <v>_0</v>
      </c>
      <c r="B510" s="38" t="s">
        <v>579</v>
      </c>
      <c r="C510" s="92"/>
      <c r="D510" s="93"/>
      <c r="E510" s="93"/>
      <c r="F510" s="93"/>
      <c r="G510" s="93"/>
      <c r="H510" s="38"/>
      <c r="I510" s="38"/>
      <c r="J510" s="133"/>
      <c r="K510" s="134"/>
      <c r="L510" s="134"/>
      <c r="M510" s="134"/>
      <c r="N510" s="135"/>
      <c r="O510" s="135" t="str">
        <f>IFERROR(INDEX('고객 리스트'!$A$4:$D$150,MATCH(N510,'고객 리스트'!$A$4:$A$150,0),3)," ")</f>
        <v xml:space="preserve"> </v>
      </c>
      <c r="P510" s="59"/>
      <c r="Q510" s="94"/>
      <c r="R510" s="38"/>
      <c r="S510" s="38"/>
      <c r="T510" s="38"/>
      <c r="U510" s="38"/>
      <c r="V510" s="38"/>
    </row>
    <row r="511" spans="1:22" s="29" customFormat="1" ht="19.5" customHeight="1">
      <c r="A511" s="130" t="str">
        <f>N511&amp;"_"&amp;COUNTIF($N$6:N511,N511)</f>
        <v>_0</v>
      </c>
      <c r="B511" s="38" t="s">
        <v>580</v>
      </c>
      <c r="C511" s="92"/>
      <c r="D511" s="93"/>
      <c r="E511" s="93"/>
      <c r="F511" s="93"/>
      <c r="G511" s="93"/>
      <c r="H511" s="38"/>
      <c r="I511" s="38"/>
      <c r="J511" s="133"/>
      <c r="K511" s="134"/>
      <c r="L511" s="134"/>
      <c r="M511" s="134"/>
      <c r="N511" s="135"/>
      <c r="O511" s="135" t="str">
        <f>IFERROR(INDEX('고객 리스트'!$A$4:$D$150,MATCH(N511,'고객 리스트'!$A$4:$A$150,0),3)," ")</f>
        <v xml:space="preserve"> </v>
      </c>
      <c r="P511" s="59"/>
      <c r="Q511" s="94"/>
      <c r="R511" s="38"/>
      <c r="S511" s="38"/>
      <c r="T511" s="38"/>
      <c r="U511" s="38"/>
      <c r="V511" s="38"/>
    </row>
    <row r="512" spans="1:22" s="29" customFormat="1" ht="19.5" customHeight="1">
      <c r="A512" s="130" t="str">
        <f>N512&amp;"_"&amp;COUNTIF($N$6:N512,N512)</f>
        <v>_0</v>
      </c>
      <c r="B512" s="38" t="s">
        <v>581</v>
      </c>
      <c r="C512" s="92"/>
      <c r="D512" s="93"/>
      <c r="E512" s="93"/>
      <c r="F512" s="93"/>
      <c r="G512" s="93"/>
      <c r="H512" s="38"/>
      <c r="I512" s="38"/>
      <c r="J512" s="133"/>
      <c r="K512" s="134"/>
      <c r="L512" s="134"/>
      <c r="M512" s="134"/>
      <c r="N512" s="135"/>
      <c r="O512" s="135" t="str">
        <f>IFERROR(INDEX('고객 리스트'!$A$4:$D$150,MATCH(N512,'고객 리스트'!$A$4:$A$150,0),3)," ")</f>
        <v xml:space="preserve"> </v>
      </c>
      <c r="P512" s="59"/>
      <c r="Q512" s="94"/>
      <c r="R512" s="38"/>
      <c r="S512" s="38"/>
      <c r="T512" s="38"/>
      <c r="U512" s="38"/>
      <c r="V512" s="38"/>
    </row>
    <row r="513" spans="1:22" s="29" customFormat="1" ht="19.5" customHeight="1">
      <c r="A513" s="130" t="str">
        <f>N513&amp;"_"&amp;COUNTIF($N$6:N513,N513)</f>
        <v>_0</v>
      </c>
      <c r="B513" s="38" t="s">
        <v>582</v>
      </c>
      <c r="C513" s="92"/>
      <c r="D513" s="93"/>
      <c r="E513" s="93"/>
      <c r="F513" s="93"/>
      <c r="G513" s="93"/>
      <c r="H513" s="38"/>
      <c r="I513" s="38"/>
      <c r="J513" s="133"/>
      <c r="K513" s="134"/>
      <c r="L513" s="134"/>
      <c r="M513" s="134"/>
      <c r="N513" s="135"/>
      <c r="O513" s="135" t="str">
        <f>IFERROR(INDEX('고객 리스트'!$A$4:$D$150,MATCH(N513,'고객 리스트'!$A$4:$A$150,0),3)," ")</f>
        <v xml:space="preserve"> </v>
      </c>
      <c r="P513" s="59"/>
      <c r="Q513" s="94"/>
      <c r="R513" s="38"/>
      <c r="S513" s="38"/>
      <c r="T513" s="38"/>
      <c r="U513" s="38"/>
      <c r="V513" s="38"/>
    </row>
    <row r="514" spans="1:22" s="29" customFormat="1" ht="19.5" customHeight="1">
      <c r="A514" s="130" t="str">
        <f>N514&amp;"_"&amp;COUNTIF($N$6:N514,N514)</f>
        <v>_0</v>
      </c>
      <c r="B514" s="38" t="s">
        <v>583</v>
      </c>
      <c r="C514" s="92"/>
      <c r="D514" s="93"/>
      <c r="E514" s="93"/>
      <c r="F514" s="93"/>
      <c r="G514" s="93"/>
      <c r="H514" s="38"/>
      <c r="I514" s="38"/>
      <c r="J514" s="133"/>
      <c r="K514" s="134"/>
      <c r="L514" s="134"/>
      <c r="M514" s="134"/>
      <c r="N514" s="135"/>
      <c r="O514" s="135" t="str">
        <f>IFERROR(INDEX('고객 리스트'!$A$4:$D$150,MATCH(N514,'고객 리스트'!$A$4:$A$150,0),3)," ")</f>
        <v xml:space="preserve"> </v>
      </c>
      <c r="P514" s="59"/>
      <c r="Q514" s="94"/>
      <c r="R514" s="38"/>
      <c r="S514" s="38"/>
      <c r="T514" s="38"/>
      <c r="U514" s="38"/>
      <c r="V514" s="38"/>
    </row>
    <row r="515" spans="1:22" s="29" customFormat="1" ht="19.5" customHeight="1">
      <c r="A515" s="130" t="str">
        <f>N515&amp;"_"&amp;COUNTIF($N$6:N515,N515)</f>
        <v>_0</v>
      </c>
      <c r="B515" s="38" t="s">
        <v>584</v>
      </c>
      <c r="C515" s="92"/>
      <c r="D515" s="93"/>
      <c r="E515" s="93"/>
      <c r="F515" s="93"/>
      <c r="G515" s="93"/>
      <c r="H515" s="38"/>
      <c r="I515" s="38"/>
      <c r="J515" s="133"/>
      <c r="K515" s="134"/>
      <c r="L515" s="134"/>
      <c r="M515" s="134"/>
      <c r="N515" s="135"/>
      <c r="O515" s="135" t="str">
        <f>IFERROR(INDEX('고객 리스트'!$A$4:$D$150,MATCH(N515,'고객 리스트'!$A$4:$A$150,0),3)," ")</f>
        <v xml:space="preserve"> </v>
      </c>
      <c r="P515" s="59"/>
      <c r="Q515" s="94"/>
      <c r="R515" s="38"/>
      <c r="S515" s="38"/>
      <c r="T515" s="38"/>
      <c r="U515" s="38"/>
      <c r="V515" s="38"/>
    </row>
    <row r="516" spans="1:22" s="29" customFormat="1" ht="19.5" customHeight="1">
      <c r="A516" s="130" t="str">
        <f>N516&amp;"_"&amp;COUNTIF($N$6:N516,N516)</f>
        <v>_0</v>
      </c>
      <c r="B516" s="38" t="s">
        <v>585</v>
      </c>
      <c r="C516" s="92"/>
      <c r="D516" s="93"/>
      <c r="E516" s="93"/>
      <c r="F516" s="93"/>
      <c r="G516" s="93"/>
      <c r="H516" s="38"/>
      <c r="I516" s="38"/>
      <c r="J516" s="133"/>
      <c r="K516" s="134"/>
      <c r="L516" s="134"/>
      <c r="M516" s="134"/>
      <c r="N516" s="135"/>
      <c r="O516" s="135" t="str">
        <f>IFERROR(INDEX('고객 리스트'!$A$4:$D$150,MATCH(N516,'고객 리스트'!$A$4:$A$150,0),3)," ")</f>
        <v xml:space="preserve"> </v>
      </c>
      <c r="P516" s="59"/>
      <c r="Q516" s="94"/>
      <c r="R516" s="38"/>
      <c r="S516" s="38"/>
      <c r="T516" s="38"/>
      <c r="U516" s="38"/>
      <c r="V516" s="38"/>
    </row>
    <row r="517" spans="1:22" s="29" customFormat="1" ht="19.5" customHeight="1">
      <c r="A517" s="130" t="str">
        <f>N517&amp;"_"&amp;COUNTIF($N$6:N517,N517)</f>
        <v>_0</v>
      </c>
      <c r="B517" s="38" t="s">
        <v>586</v>
      </c>
      <c r="C517" s="92"/>
      <c r="D517" s="93"/>
      <c r="E517" s="93"/>
      <c r="F517" s="93"/>
      <c r="G517" s="93"/>
      <c r="H517" s="38"/>
      <c r="I517" s="38"/>
      <c r="J517" s="133"/>
      <c r="K517" s="134"/>
      <c r="L517" s="134"/>
      <c r="M517" s="134"/>
      <c r="N517" s="135"/>
      <c r="O517" s="135" t="str">
        <f>IFERROR(INDEX('고객 리스트'!$A$4:$D$150,MATCH(N517,'고객 리스트'!$A$4:$A$150,0),3)," ")</f>
        <v xml:space="preserve"> </v>
      </c>
      <c r="P517" s="59"/>
      <c r="Q517" s="94"/>
      <c r="R517" s="38"/>
      <c r="S517" s="38"/>
      <c r="T517" s="38"/>
      <c r="U517" s="38"/>
      <c r="V517" s="38"/>
    </row>
    <row r="518" spans="1:22" s="29" customFormat="1" ht="19.5" customHeight="1">
      <c r="A518" s="130" t="str">
        <f>N518&amp;"_"&amp;COUNTIF($N$6:N518,N518)</f>
        <v>_0</v>
      </c>
      <c r="B518" s="38" t="s">
        <v>587</v>
      </c>
      <c r="C518" s="92"/>
      <c r="D518" s="93"/>
      <c r="E518" s="93"/>
      <c r="F518" s="93"/>
      <c r="G518" s="93"/>
      <c r="H518" s="38"/>
      <c r="I518" s="38"/>
      <c r="J518" s="133"/>
      <c r="K518" s="134"/>
      <c r="L518" s="134"/>
      <c r="M518" s="134"/>
      <c r="N518" s="135"/>
      <c r="O518" s="135" t="str">
        <f>IFERROR(INDEX('고객 리스트'!$A$4:$D$150,MATCH(N518,'고객 리스트'!$A$4:$A$150,0),3)," ")</f>
        <v xml:space="preserve"> </v>
      </c>
      <c r="P518" s="59"/>
      <c r="Q518" s="94"/>
      <c r="R518" s="38"/>
      <c r="S518" s="38"/>
      <c r="T518" s="38"/>
      <c r="U518" s="38"/>
      <c r="V518" s="38"/>
    </row>
    <row r="519" spans="1:22" s="29" customFormat="1" ht="19.5" customHeight="1">
      <c r="A519" s="130" t="str">
        <f>N519&amp;"_"&amp;COUNTIF($N$6:N519,N519)</f>
        <v>_0</v>
      </c>
      <c r="B519" s="38" t="s">
        <v>588</v>
      </c>
      <c r="C519" s="92"/>
      <c r="D519" s="93"/>
      <c r="E519" s="93"/>
      <c r="F519" s="93"/>
      <c r="G519" s="93"/>
      <c r="H519" s="38"/>
      <c r="I519" s="38"/>
      <c r="J519" s="133"/>
      <c r="K519" s="134"/>
      <c r="L519" s="134"/>
      <c r="M519" s="134"/>
      <c r="N519" s="135"/>
      <c r="O519" s="135" t="str">
        <f>IFERROR(INDEX('고객 리스트'!$A$4:$D$150,MATCH(N519,'고객 리스트'!$A$4:$A$150,0),3)," ")</f>
        <v xml:space="preserve"> </v>
      </c>
      <c r="P519" s="59"/>
      <c r="Q519" s="94"/>
      <c r="R519" s="38"/>
      <c r="S519" s="38"/>
      <c r="T519" s="38"/>
      <c r="U519" s="38"/>
      <c r="V519" s="38"/>
    </row>
    <row r="520" spans="1:22" s="29" customFormat="1" ht="19.5" customHeight="1">
      <c r="A520" s="130" t="str">
        <f>N520&amp;"_"&amp;COUNTIF($N$6:N520,N520)</f>
        <v>_0</v>
      </c>
      <c r="B520" s="38" t="s">
        <v>589</v>
      </c>
      <c r="C520" s="92"/>
      <c r="D520" s="93"/>
      <c r="E520" s="93"/>
      <c r="F520" s="93"/>
      <c r="G520" s="93"/>
      <c r="H520" s="38"/>
      <c r="I520" s="38"/>
      <c r="J520" s="133"/>
      <c r="K520" s="134"/>
      <c r="L520" s="134"/>
      <c r="M520" s="134"/>
      <c r="N520" s="135"/>
      <c r="O520" s="135" t="str">
        <f>IFERROR(INDEX('고객 리스트'!$A$4:$D$150,MATCH(N520,'고객 리스트'!$A$4:$A$150,0),3)," ")</f>
        <v xml:space="preserve"> </v>
      </c>
      <c r="P520" s="59"/>
      <c r="Q520" s="94"/>
      <c r="R520" s="38"/>
      <c r="S520" s="38"/>
      <c r="T520" s="38"/>
      <c r="U520" s="38"/>
      <c r="V520" s="38"/>
    </row>
    <row r="521" spans="1:22" s="29" customFormat="1" ht="19.5" customHeight="1">
      <c r="A521" s="130" t="str">
        <f>N521&amp;"_"&amp;COUNTIF($N$6:N521,N521)</f>
        <v>_0</v>
      </c>
      <c r="B521" s="38" t="s">
        <v>590</v>
      </c>
      <c r="C521" s="92"/>
      <c r="D521" s="93"/>
      <c r="E521" s="93"/>
      <c r="F521" s="93"/>
      <c r="G521" s="93"/>
      <c r="H521" s="38"/>
      <c r="I521" s="38"/>
      <c r="J521" s="133"/>
      <c r="K521" s="134"/>
      <c r="L521" s="134"/>
      <c r="M521" s="134"/>
      <c r="N521" s="135"/>
      <c r="O521" s="135" t="str">
        <f>IFERROR(INDEX('고객 리스트'!$A$4:$D$150,MATCH(N521,'고객 리스트'!$A$4:$A$150,0),3)," ")</f>
        <v xml:space="preserve"> </v>
      </c>
      <c r="P521" s="59"/>
      <c r="Q521" s="94"/>
      <c r="R521" s="38"/>
      <c r="S521" s="38"/>
      <c r="T521" s="38"/>
      <c r="U521" s="38"/>
      <c r="V521" s="38"/>
    </row>
    <row r="522" spans="1:22" s="29" customFormat="1" ht="19.5" customHeight="1">
      <c r="A522" s="130" t="str">
        <f>N522&amp;"_"&amp;COUNTIF($N$6:N522,N522)</f>
        <v>_0</v>
      </c>
      <c r="B522" s="38" t="s">
        <v>591</v>
      </c>
      <c r="C522" s="92"/>
      <c r="D522" s="93"/>
      <c r="E522" s="93"/>
      <c r="F522" s="93"/>
      <c r="G522" s="93"/>
      <c r="H522" s="38"/>
      <c r="I522" s="38"/>
      <c r="J522" s="133"/>
      <c r="K522" s="134"/>
      <c r="L522" s="134"/>
      <c r="M522" s="134"/>
      <c r="N522" s="135"/>
      <c r="O522" s="135" t="str">
        <f>IFERROR(INDEX('고객 리스트'!$A$4:$D$150,MATCH(N522,'고객 리스트'!$A$4:$A$150,0),3)," ")</f>
        <v xml:space="preserve"> </v>
      </c>
      <c r="P522" s="59"/>
      <c r="Q522" s="94"/>
      <c r="R522" s="38"/>
      <c r="S522" s="38"/>
      <c r="T522" s="38"/>
      <c r="U522" s="38"/>
      <c r="V522" s="38"/>
    </row>
    <row r="523" spans="1:22" s="29" customFormat="1" ht="19.5" customHeight="1">
      <c r="A523" s="130" t="str">
        <f>N523&amp;"_"&amp;COUNTIF($N$6:N523,N523)</f>
        <v>_0</v>
      </c>
      <c r="B523" s="38" t="s">
        <v>592</v>
      </c>
      <c r="C523" s="92"/>
      <c r="D523" s="93"/>
      <c r="E523" s="93"/>
      <c r="F523" s="93"/>
      <c r="G523" s="93"/>
      <c r="H523" s="38"/>
      <c r="I523" s="38"/>
      <c r="J523" s="133"/>
      <c r="K523" s="134"/>
      <c r="L523" s="134"/>
      <c r="M523" s="134"/>
      <c r="N523" s="135"/>
      <c r="O523" s="135" t="str">
        <f>IFERROR(INDEX('고객 리스트'!$A$4:$D$150,MATCH(N523,'고객 리스트'!$A$4:$A$150,0),3)," ")</f>
        <v xml:space="preserve"> </v>
      </c>
      <c r="P523" s="59"/>
      <c r="Q523" s="94"/>
      <c r="R523" s="38"/>
      <c r="S523" s="38"/>
      <c r="T523" s="38"/>
      <c r="U523" s="38"/>
      <c r="V523" s="38"/>
    </row>
    <row r="524" spans="1:22" s="29" customFormat="1" ht="19.5" customHeight="1">
      <c r="A524" s="130" t="str">
        <f>N524&amp;"_"&amp;COUNTIF($N$6:N524,N524)</f>
        <v>_0</v>
      </c>
      <c r="B524" s="38" t="s">
        <v>593</v>
      </c>
      <c r="C524" s="92"/>
      <c r="D524" s="93"/>
      <c r="E524" s="93"/>
      <c r="F524" s="93"/>
      <c r="G524" s="93"/>
      <c r="H524" s="38"/>
      <c r="I524" s="38"/>
      <c r="J524" s="133"/>
      <c r="K524" s="134"/>
      <c r="L524" s="134"/>
      <c r="M524" s="134"/>
      <c r="N524" s="135"/>
      <c r="O524" s="135" t="str">
        <f>IFERROR(INDEX('고객 리스트'!$A$4:$D$150,MATCH(N524,'고객 리스트'!$A$4:$A$150,0),3)," ")</f>
        <v xml:space="preserve"> </v>
      </c>
      <c r="P524" s="59"/>
      <c r="Q524" s="94"/>
      <c r="R524" s="38"/>
      <c r="S524" s="38"/>
      <c r="T524" s="38"/>
      <c r="U524" s="38"/>
      <c r="V524" s="38"/>
    </row>
    <row r="525" spans="1:22" s="29" customFormat="1" ht="19.5" customHeight="1">
      <c r="A525" s="130" t="str">
        <f>N525&amp;"_"&amp;COUNTIF($N$6:N525,N525)</f>
        <v>_0</v>
      </c>
      <c r="B525" s="38" t="s">
        <v>594</v>
      </c>
      <c r="C525" s="92"/>
      <c r="D525" s="93"/>
      <c r="E525" s="93"/>
      <c r="F525" s="93"/>
      <c r="G525" s="93"/>
      <c r="H525" s="38"/>
      <c r="I525" s="38"/>
      <c r="J525" s="133"/>
      <c r="K525" s="134"/>
      <c r="L525" s="134"/>
      <c r="M525" s="134"/>
      <c r="N525" s="135"/>
      <c r="O525" s="135" t="str">
        <f>IFERROR(INDEX('고객 리스트'!$A$4:$D$150,MATCH(N525,'고객 리스트'!$A$4:$A$150,0),3)," ")</f>
        <v xml:space="preserve"> </v>
      </c>
      <c r="P525" s="59"/>
      <c r="Q525" s="94"/>
      <c r="R525" s="38"/>
      <c r="S525" s="38"/>
      <c r="T525" s="38"/>
      <c r="U525" s="38"/>
      <c r="V525" s="38"/>
    </row>
    <row r="526" spans="1:22" s="29" customFormat="1" ht="19.5" customHeight="1">
      <c r="A526" s="130" t="str">
        <f>N526&amp;"_"&amp;COUNTIF($N$6:N526,N526)</f>
        <v>_0</v>
      </c>
      <c r="B526" s="38" t="s">
        <v>595</v>
      </c>
      <c r="C526" s="92"/>
      <c r="D526" s="93"/>
      <c r="E526" s="93"/>
      <c r="F526" s="93"/>
      <c r="G526" s="93"/>
      <c r="H526" s="38"/>
      <c r="I526" s="38"/>
      <c r="J526" s="133"/>
      <c r="K526" s="134"/>
      <c r="L526" s="134"/>
      <c r="M526" s="134"/>
      <c r="N526" s="135"/>
      <c r="O526" s="135" t="str">
        <f>IFERROR(INDEX('고객 리스트'!$A$4:$D$150,MATCH(N526,'고객 리스트'!$A$4:$A$150,0),3)," ")</f>
        <v xml:space="preserve"> </v>
      </c>
      <c r="P526" s="59"/>
      <c r="Q526" s="94"/>
      <c r="R526" s="38"/>
      <c r="S526" s="38"/>
      <c r="T526" s="38"/>
      <c r="U526" s="38"/>
      <c r="V526" s="38"/>
    </row>
    <row r="527" spans="1:22" s="29" customFormat="1" ht="19.5" customHeight="1">
      <c r="A527" s="130" t="str">
        <f>N527&amp;"_"&amp;COUNTIF($N$6:N527,N527)</f>
        <v>_0</v>
      </c>
      <c r="B527" s="38" t="s">
        <v>596</v>
      </c>
      <c r="C527" s="92"/>
      <c r="D527" s="93"/>
      <c r="E527" s="93"/>
      <c r="F527" s="93"/>
      <c r="G527" s="93"/>
      <c r="H527" s="38"/>
      <c r="I527" s="38"/>
      <c r="J527" s="133"/>
      <c r="K527" s="134"/>
      <c r="L527" s="134"/>
      <c r="M527" s="134"/>
      <c r="N527" s="135"/>
      <c r="O527" s="135" t="str">
        <f>IFERROR(INDEX('고객 리스트'!$A$4:$D$150,MATCH(N527,'고객 리스트'!$A$4:$A$150,0),3)," ")</f>
        <v xml:space="preserve"> </v>
      </c>
      <c r="P527" s="59"/>
      <c r="Q527" s="94"/>
      <c r="R527" s="38"/>
      <c r="S527" s="38"/>
      <c r="T527" s="38"/>
      <c r="U527" s="38"/>
      <c r="V527" s="38"/>
    </row>
    <row r="528" spans="1:22" s="29" customFormat="1" ht="19.5" customHeight="1">
      <c r="A528" s="130" t="str">
        <f>N528&amp;"_"&amp;COUNTIF($N$6:N528,N528)</f>
        <v>_0</v>
      </c>
      <c r="B528" s="38" t="s">
        <v>597</v>
      </c>
      <c r="C528" s="92"/>
      <c r="D528" s="93"/>
      <c r="E528" s="93"/>
      <c r="F528" s="93"/>
      <c r="G528" s="93"/>
      <c r="H528" s="38"/>
      <c r="I528" s="38"/>
      <c r="J528" s="133"/>
      <c r="K528" s="134"/>
      <c r="L528" s="134"/>
      <c r="M528" s="134"/>
      <c r="N528" s="135"/>
      <c r="O528" s="135" t="str">
        <f>IFERROR(INDEX('고객 리스트'!$A$4:$D$150,MATCH(N528,'고객 리스트'!$A$4:$A$150,0),3)," ")</f>
        <v xml:space="preserve"> </v>
      </c>
      <c r="P528" s="59"/>
      <c r="Q528" s="94"/>
      <c r="R528" s="38"/>
      <c r="S528" s="38"/>
      <c r="T528" s="38"/>
      <c r="U528" s="38"/>
      <c r="V528" s="38"/>
    </row>
    <row r="529" spans="1:22" s="29" customFormat="1" ht="19.5" customHeight="1">
      <c r="A529" s="130" t="str">
        <f>N529&amp;"_"&amp;COUNTIF($N$6:N529,N529)</f>
        <v>_0</v>
      </c>
      <c r="B529" s="38" t="s">
        <v>598</v>
      </c>
      <c r="C529" s="92"/>
      <c r="D529" s="93"/>
      <c r="E529" s="93"/>
      <c r="F529" s="93"/>
      <c r="G529" s="93"/>
      <c r="H529" s="38"/>
      <c r="I529" s="38"/>
      <c r="J529" s="133"/>
      <c r="K529" s="134"/>
      <c r="L529" s="134"/>
      <c r="M529" s="134"/>
      <c r="N529" s="135"/>
      <c r="O529" s="135" t="str">
        <f>IFERROR(INDEX('고객 리스트'!$A$4:$D$150,MATCH(N529,'고객 리스트'!$A$4:$A$150,0),3)," ")</f>
        <v xml:space="preserve"> </v>
      </c>
      <c r="P529" s="59"/>
      <c r="Q529" s="94"/>
      <c r="R529" s="38"/>
      <c r="S529" s="38"/>
      <c r="T529" s="38"/>
      <c r="U529" s="38"/>
      <c r="V529" s="38"/>
    </row>
    <row r="530" spans="1:22" s="29" customFormat="1" ht="19.5" customHeight="1">
      <c r="A530" s="130" t="str">
        <f>N530&amp;"_"&amp;COUNTIF($N$6:N530,N530)</f>
        <v>_0</v>
      </c>
      <c r="B530" s="38" t="s">
        <v>599</v>
      </c>
      <c r="C530" s="92"/>
      <c r="D530" s="93"/>
      <c r="E530" s="93"/>
      <c r="F530" s="93"/>
      <c r="G530" s="93"/>
      <c r="H530" s="38"/>
      <c r="I530" s="38"/>
      <c r="J530" s="133"/>
      <c r="K530" s="134"/>
      <c r="L530" s="134"/>
      <c r="M530" s="134"/>
      <c r="N530" s="135"/>
      <c r="O530" s="135" t="str">
        <f>IFERROR(INDEX('고객 리스트'!$A$4:$D$150,MATCH(N530,'고객 리스트'!$A$4:$A$150,0),3)," ")</f>
        <v xml:space="preserve"> </v>
      </c>
      <c r="P530" s="59"/>
      <c r="Q530" s="94"/>
      <c r="R530" s="38"/>
      <c r="S530" s="38"/>
      <c r="T530" s="38"/>
      <c r="U530" s="38"/>
      <c r="V530" s="38"/>
    </row>
    <row r="531" spans="1:22" s="29" customFormat="1" ht="19.5" customHeight="1">
      <c r="A531" s="130" t="str">
        <f>N531&amp;"_"&amp;COUNTIF($N$6:N531,N531)</f>
        <v>_0</v>
      </c>
      <c r="B531" s="38" t="s">
        <v>600</v>
      </c>
      <c r="C531" s="92"/>
      <c r="D531" s="93"/>
      <c r="E531" s="93"/>
      <c r="F531" s="93"/>
      <c r="G531" s="93"/>
      <c r="H531" s="38"/>
      <c r="I531" s="38"/>
      <c r="J531" s="133"/>
      <c r="K531" s="134"/>
      <c r="L531" s="134"/>
      <c r="M531" s="134"/>
      <c r="N531" s="135"/>
      <c r="O531" s="135" t="str">
        <f>IFERROR(INDEX('고객 리스트'!$A$4:$D$150,MATCH(N531,'고객 리스트'!$A$4:$A$150,0),3)," ")</f>
        <v xml:space="preserve"> </v>
      </c>
      <c r="P531" s="59"/>
      <c r="Q531" s="94"/>
      <c r="R531" s="38"/>
      <c r="S531" s="38"/>
      <c r="T531" s="38"/>
      <c r="U531" s="38"/>
      <c r="V531" s="38"/>
    </row>
    <row r="532" spans="1:22" s="29" customFormat="1" ht="19.5" customHeight="1">
      <c r="A532" s="130" t="str">
        <f>N532&amp;"_"&amp;COUNTIF($N$6:N532,N532)</f>
        <v>_0</v>
      </c>
      <c r="B532" s="38" t="s">
        <v>601</v>
      </c>
      <c r="C532" s="92"/>
      <c r="D532" s="93"/>
      <c r="E532" s="93"/>
      <c r="F532" s="93"/>
      <c r="G532" s="93"/>
      <c r="H532" s="38"/>
      <c r="I532" s="38"/>
      <c r="J532" s="133"/>
      <c r="K532" s="134"/>
      <c r="L532" s="134"/>
      <c r="M532" s="134"/>
      <c r="N532" s="135"/>
      <c r="O532" s="135" t="str">
        <f>IFERROR(INDEX('고객 리스트'!$A$4:$D$150,MATCH(N532,'고객 리스트'!$A$4:$A$150,0),3)," ")</f>
        <v xml:space="preserve"> </v>
      </c>
      <c r="P532" s="59"/>
      <c r="Q532" s="94"/>
      <c r="R532" s="38"/>
      <c r="S532" s="38"/>
      <c r="T532" s="38"/>
      <c r="U532" s="38"/>
      <c r="V532" s="38"/>
    </row>
    <row r="533" spans="1:22" s="29" customFormat="1" ht="19.5" customHeight="1">
      <c r="A533" s="130" t="str">
        <f>N533&amp;"_"&amp;COUNTIF($N$6:N533,N533)</f>
        <v>_0</v>
      </c>
      <c r="B533" s="38" t="s">
        <v>602</v>
      </c>
      <c r="C533" s="92"/>
      <c r="D533" s="93"/>
      <c r="E533" s="93"/>
      <c r="F533" s="93"/>
      <c r="G533" s="93"/>
      <c r="H533" s="38"/>
      <c r="I533" s="38"/>
      <c r="J533" s="133"/>
      <c r="K533" s="134"/>
      <c r="L533" s="134"/>
      <c r="M533" s="134"/>
      <c r="N533" s="135"/>
      <c r="O533" s="135" t="str">
        <f>IFERROR(INDEX('고객 리스트'!$A$4:$D$150,MATCH(N533,'고객 리스트'!$A$4:$A$150,0),3)," ")</f>
        <v xml:space="preserve"> </v>
      </c>
      <c r="P533" s="59"/>
      <c r="Q533" s="94"/>
      <c r="R533" s="38"/>
      <c r="S533" s="38"/>
      <c r="T533" s="38"/>
      <c r="U533" s="38"/>
      <c r="V533" s="38"/>
    </row>
    <row r="534" spans="1:22" s="29" customFormat="1" ht="19.5" customHeight="1">
      <c r="A534" s="130" t="str">
        <f>N534&amp;"_"&amp;COUNTIF($N$6:N534,N534)</f>
        <v>_0</v>
      </c>
      <c r="B534" s="38" t="s">
        <v>603</v>
      </c>
      <c r="C534" s="92"/>
      <c r="D534" s="93"/>
      <c r="E534" s="93"/>
      <c r="F534" s="93"/>
      <c r="G534" s="93"/>
      <c r="H534" s="38"/>
      <c r="I534" s="38"/>
      <c r="J534" s="133"/>
      <c r="K534" s="134"/>
      <c r="L534" s="134"/>
      <c r="M534" s="134"/>
      <c r="N534" s="135"/>
      <c r="O534" s="135" t="str">
        <f>IFERROR(INDEX('고객 리스트'!$A$4:$D$150,MATCH(N534,'고객 리스트'!$A$4:$A$150,0),3)," ")</f>
        <v xml:space="preserve"> </v>
      </c>
      <c r="P534" s="59"/>
      <c r="Q534" s="94"/>
      <c r="R534" s="38"/>
      <c r="S534" s="38"/>
      <c r="T534" s="38"/>
      <c r="U534" s="38"/>
      <c r="V534" s="38"/>
    </row>
    <row r="535" spans="1:22" s="29" customFormat="1" ht="19.5" customHeight="1">
      <c r="A535" s="130" t="str">
        <f>N535&amp;"_"&amp;COUNTIF($N$6:N535,N535)</f>
        <v>_0</v>
      </c>
      <c r="B535" s="38" t="s">
        <v>604</v>
      </c>
      <c r="C535" s="92"/>
      <c r="D535" s="93"/>
      <c r="E535" s="93"/>
      <c r="F535" s="93"/>
      <c r="G535" s="93"/>
      <c r="H535" s="38"/>
      <c r="I535" s="38"/>
      <c r="J535" s="133"/>
      <c r="K535" s="134"/>
      <c r="L535" s="134"/>
      <c r="M535" s="134"/>
      <c r="N535" s="135"/>
      <c r="O535" s="135" t="str">
        <f>IFERROR(INDEX('고객 리스트'!$A$4:$D$150,MATCH(N535,'고객 리스트'!$A$4:$A$150,0),3)," ")</f>
        <v xml:space="preserve"> </v>
      </c>
      <c r="P535" s="59"/>
      <c r="Q535" s="94"/>
      <c r="R535" s="38"/>
      <c r="S535" s="38"/>
      <c r="T535" s="38"/>
      <c r="U535" s="38"/>
      <c r="V535" s="38"/>
    </row>
    <row r="536" spans="1:22" s="29" customFormat="1" ht="19.5" customHeight="1">
      <c r="A536" s="130" t="str">
        <f>N536&amp;"_"&amp;COUNTIF($N$6:N536,N536)</f>
        <v>_0</v>
      </c>
      <c r="B536" s="38" t="s">
        <v>605</v>
      </c>
      <c r="C536" s="92"/>
      <c r="D536" s="93"/>
      <c r="E536" s="93"/>
      <c r="F536" s="93"/>
      <c r="G536" s="93"/>
      <c r="H536" s="38"/>
      <c r="I536" s="38"/>
      <c r="J536" s="133"/>
      <c r="K536" s="134"/>
      <c r="L536" s="134"/>
      <c r="M536" s="134"/>
      <c r="N536" s="135"/>
      <c r="O536" s="135" t="str">
        <f>IFERROR(INDEX('고객 리스트'!$A$4:$D$150,MATCH(N536,'고객 리스트'!$A$4:$A$150,0),3)," ")</f>
        <v xml:space="preserve"> </v>
      </c>
      <c r="P536" s="59"/>
      <c r="Q536" s="94"/>
      <c r="R536" s="38"/>
      <c r="S536" s="38"/>
      <c r="T536" s="38"/>
      <c r="U536" s="38"/>
      <c r="V536" s="38"/>
    </row>
    <row r="537" spans="1:22" s="29" customFormat="1" ht="19.5" customHeight="1">
      <c r="A537" s="130" t="str">
        <f>N537&amp;"_"&amp;COUNTIF($N$6:N537,N537)</f>
        <v>_0</v>
      </c>
      <c r="B537" s="38" t="s">
        <v>606</v>
      </c>
      <c r="C537" s="92"/>
      <c r="D537" s="93"/>
      <c r="E537" s="93"/>
      <c r="F537" s="93"/>
      <c r="G537" s="93"/>
      <c r="H537" s="38"/>
      <c r="I537" s="38"/>
      <c r="J537" s="133"/>
      <c r="K537" s="134"/>
      <c r="L537" s="134"/>
      <c r="M537" s="134"/>
      <c r="N537" s="135"/>
      <c r="O537" s="135" t="str">
        <f>IFERROR(INDEX('고객 리스트'!$A$4:$D$150,MATCH(N537,'고객 리스트'!$A$4:$A$150,0),3)," ")</f>
        <v xml:space="preserve"> </v>
      </c>
      <c r="P537" s="59"/>
      <c r="Q537" s="94"/>
      <c r="R537" s="38"/>
      <c r="S537" s="38"/>
      <c r="T537" s="38"/>
      <c r="U537" s="38"/>
      <c r="V537" s="38"/>
    </row>
    <row r="538" spans="1:22" s="29" customFormat="1" ht="19.5" customHeight="1">
      <c r="A538" s="130" t="str">
        <f>N538&amp;"_"&amp;COUNTIF($N$6:N538,N538)</f>
        <v>_0</v>
      </c>
      <c r="B538" s="38" t="s">
        <v>607</v>
      </c>
      <c r="C538" s="92"/>
      <c r="D538" s="93"/>
      <c r="E538" s="93"/>
      <c r="F538" s="93"/>
      <c r="G538" s="93"/>
      <c r="H538" s="38"/>
      <c r="I538" s="38"/>
      <c r="J538" s="133"/>
      <c r="K538" s="134"/>
      <c r="L538" s="134"/>
      <c r="M538" s="134"/>
      <c r="N538" s="135"/>
      <c r="O538" s="135" t="str">
        <f>IFERROR(INDEX('고객 리스트'!$A$4:$D$150,MATCH(N538,'고객 리스트'!$A$4:$A$150,0),3)," ")</f>
        <v xml:space="preserve"> </v>
      </c>
      <c r="P538" s="59"/>
      <c r="Q538" s="94"/>
      <c r="R538" s="38"/>
      <c r="S538" s="38"/>
      <c r="T538" s="38"/>
      <c r="U538" s="38"/>
      <c r="V538" s="38"/>
    </row>
    <row r="539" spans="1:22" s="29" customFormat="1" ht="19.5" customHeight="1">
      <c r="A539" s="130" t="str">
        <f>N539&amp;"_"&amp;COUNTIF($N$6:N539,N539)</f>
        <v>_0</v>
      </c>
      <c r="B539" s="38" t="s">
        <v>608</v>
      </c>
      <c r="C539" s="92"/>
      <c r="D539" s="93"/>
      <c r="E539" s="93"/>
      <c r="F539" s="93"/>
      <c r="G539" s="93"/>
      <c r="H539" s="38"/>
      <c r="I539" s="38"/>
      <c r="J539" s="133"/>
      <c r="K539" s="134"/>
      <c r="L539" s="134"/>
      <c r="M539" s="134"/>
      <c r="N539" s="135"/>
      <c r="O539" s="135" t="str">
        <f>IFERROR(INDEX('고객 리스트'!$A$4:$D$150,MATCH(N539,'고객 리스트'!$A$4:$A$150,0),3)," ")</f>
        <v xml:space="preserve"> </v>
      </c>
      <c r="P539" s="59"/>
      <c r="Q539" s="94"/>
      <c r="R539" s="38"/>
      <c r="S539" s="38"/>
      <c r="T539" s="38"/>
      <c r="U539" s="38"/>
      <c r="V539" s="38"/>
    </row>
    <row r="540" spans="1:22" s="29" customFormat="1" ht="19.5" customHeight="1">
      <c r="A540" s="130" t="str">
        <f>N540&amp;"_"&amp;COUNTIF($N$6:N540,N540)</f>
        <v>_0</v>
      </c>
      <c r="B540" s="38" t="s">
        <v>609</v>
      </c>
      <c r="C540" s="92"/>
      <c r="D540" s="93"/>
      <c r="E540" s="93"/>
      <c r="F540" s="93"/>
      <c r="G540" s="93"/>
      <c r="H540" s="38"/>
      <c r="I540" s="38"/>
      <c r="J540" s="133"/>
      <c r="K540" s="134"/>
      <c r="L540" s="134"/>
      <c r="M540" s="134"/>
      <c r="N540" s="135"/>
      <c r="O540" s="135" t="str">
        <f>IFERROR(INDEX('고객 리스트'!$A$4:$D$150,MATCH(N540,'고객 리스트'!$A$4:$A$150,0),3)," ")</f>
        <v xml:space="preserve"> </v>
      </c>
      <c r="P540" s="59"/>
      <c r="Q540" s="94"/>
      <c r="R540" s="38"/>
      <c r="S540" s="38"/>
      <c r="T540" s="38"/>
      <c r="U540" s="38"/>
      <c r="V540" s="38"/>
    </row>
    <row r="541" spans="1:22" s="29" customFormat="1" ht="19.5" customHeight="1">
      <c r="A541" s="130" t="str">
        <f>N541&amp;"_"&amp;COUNTIF($N$6:N541,N541)</f>
        <v>_0</v>
      </c>
      <c r="B541" s="38" t="s">
        <v>610</v>
      </c>
      <c r="C541" s="92"/>
      <c r="D541" s="93"/>
      <c r="E541" s="93"/>
      <c r="F541" s="93"/>
      <c r="G541" s="93"/>
      <c r="H541" s="38"/>
      <c r="I541" s="38"/>
      <c r="J541" s="133"/>
      <c r="K541" s="134"/>
      <c r="L541" s="134"/>
      <c r="M541" s="134"/>
      <c r="N541" s="135"/>
      <c r="O541" s="135" t="str">
        <f>IFERROR(INDEX('고객 리스트'!$A$4:$D$150,MATCH(N541,'고객 리스트'!$A$4:$A$150,0),3)," ")</f>
        <v xml:space="preserve"> </v>
      </c>
      <c r="P541" s="59"/>
      <c r="Q541" s="94"/>
      <c r="R541" s="38"/>
      <c r="S541" s="38"/>
      <c r="T541" s="38"/>
      <c r="U541" s="38"/>
      <c r="V541" s="38"/>
    </row>
    <row r="542" spans="1:22" s="29" customFormat="1" ht="19.5" customHeight="1">
      <c r="A542" s="130" t="str">
        <f>N542&amp;"_"&amp;COUNTIF($N$6:N542,N542)</f>
        <v>_0</v>
      </c>
      <c r="B542" s="38" t="s">
        <v>611</v>
      </c>
      <c r="C542" s="92"/>
      <c r="D542" s="93"/>
      <c r="E542" s="93"/>
      <c r="F542" s="93"/>
      <c r="G542" s="93"/>
      <c r="H542" s="38"/>
      <c r="I542" s="38"/>
      <c r="J542" s="133"/>
      <c r="K542" s="134"/>
      <c r="L542" s="134"/>
      <c r="M542" s="134"/>
      <c r="N542" s="135"/>
      <c r="O542" s="135" t="str">
        <f>IFERROR(INDEX('고객 리스트'!$A$4:$D$150,MATCH(N542,'고객 리스트'!$A$4:$A$150,0),3)," ")</f>
        <v xml:space="preserve"> </v>
      </c>
      <c r="P542" s="59"/>
      <c r="Q542" s="94"/>
      <c r="R542" s="38"/>
      <c r="S542" s="38"/>
      <c r="T542" s="38"/>
      <c r="U542" s="38"/>
      <c r="V542" s="38"/>
    </row>
    <row r="543" spans="1:22" s="29" customFormat="1" ht="19.5" customHeight="1">
      <c r="A543" s="130" t="str">
        <f>N543&amp;"_"&amp;COUNTIF($N$6:N543,N543)</f>
        <v>_0</v>
      </c>
      <c r="B543" s="38" t="s">
        <v>612</v>
      </c>
      <c r="C543" s="92"/>
      <c r="D543" s="93"/>
      <c r="E543" s="93"/>
      <c r="F543" s="93"/>
      <c r="G543" s="93"/>
      <c r="H543" s="38"/>
      <c r="I543" s="38"/>
      <c r="J543" s="133"/>
      <c r="K543" s="134"/>
      <c r="L543" s="134"/>
      <c r="M543" s="134"/>
      <c r="N543" s="135"/>
      <c r="O543" s="135" t="str">
        <f>IFERROR(INDEX('고객 리스트'!$A$4:$D$150,MATCH(N543,'고객 리스트'!$A$4:$A$150,0),3)," ")</f>
        <v xml:space="preserve"> </v>
      </c>
      <c r="P543" s="59"/>
      <c r="Q543" s="94"/>
      <c r="R543" s="38"/>
      <c r="S543" s="38"/>
      <c r="T543" s="38"/>
      <c r="U543" s="38"/>
      <c r="V543" s="38"/>
    </row>
    <row r="544" spans="1:22" s="29" customFormat="1" ht="19.5" customHeight="1">
      <c r="A544" s="130" t="str">
        <f>N544&amp;"_"&amp;COUNTIF($N$6:N544,N544)</f>
        <v>_0</v>
      </c>
      <c r="B544" s="38" t="s">
        <v>613</v>
      </c>
      <c r="C544" s="92"/>
      <c r="D544" s="93"/>
      <c r="E544" s="93"/>
      <c r="F544" s="93"/>
      <c r="G544" s="93"/>
      <c r="H544" s="38"/>
      <c r="I544" s="38"/>
      <c r="J544" s="133"/>
      <c r="K544" s="134"/>
      <c r="L544" s="134"/>
      <c r="M544" s="134"/>
      <c r="N544" s="135"/>
      <c r="O544" s="135" t="str">
        <f>IFERROR(INDEX('고객 리스트'!$A$4:$D$150,MATCH(N544,'고객 리스트'!$A$4:$A$150,0),3)," ")</f>
        <v xml:space="preserve"> </v>
      </c>
      <c r="P544" s="59"/>
      <c r="Q544" s="94"/>
      <c r="R544" s="38"/>
      <c r="S544" s="38"/>
      <c r="T544" s="38"/>
      <c r="U544" s="38"/>
      <c r="V544" s="38"/>
    </row>
    <row r="545" spans="1:22" s="29" customFormat="1" ht="19.5" customHeight="1">
      <c r="A545" s="130" t="str">
        <f>N545&amp;"_"&amp;COUNTIF($N$6:N545,N545)</f>
        <v>_0</v>
      </c>
      <c r="B545" s="38" t="s">
        <v>614</v>
      </c>
      <c r="C545" s="92"/>
      <c r="D545" s="93"/>
      <c r="E545" s="93"/>
      <c r="F545" s="93"/>
      <c r="G545" s="93"/>
      <c r="H545" s="38"/>
      <c r="I545" s="38"/>
      <c r="J545" s="133"/>
      <c r="K545" s="134"/>
      <c r="L545" s="134"/>
      <c r="M545" s="134"/>
      <c r="N545" s="135"/>
      <c r="O545" s="135" t="str">
        <f>IFERROR(INDEX('고객 리스트'!$A$4:$D$150,MATCH(N545,'고객 리스트'!$A$4:$A$150,0),3)," ")</f>
        <v xml:space="preserve"> </v>
      </c>
      <c r="P545" s="59"/>
      <c r="Q545" s="94"/>
      <c r="R545" s="38"/>
      <c r="S545" s="38"/>
      <c r="T545" s="38"/>
      <c r="U545" s="38"/>
      <c r="V545" s="38"/>
    </row>
    <row r="546" spans="1:22" s="29" customFormat="1" ht="19.5" customHeight="1">
      <c r="A546" s="130" t="str">
        <f>N546&amp;"_"&amp;COUNTIF($N$6:N546,N546)</f>
        <v>_0</v>
      </c>
      <c r="B546" s="38" t="s">
        <v>615</v>
      </c>
      <c r="C546" s="92"/>
      <c r="D546" s="93"/>
      <c r="E546" s="93"/>
      <c r="F546" s="93"/>
      <c r="G546" s="93"/>
      <c r="H546" s="38"/>
      <c r="I546" s="38"/>
      <c r="J546" s="133"/>
      <c r="K546" s="134"/>
      <c r="L546" s="134"/>
      <c r="M546" s="134"/>
      <c r="N546" s="135"/>
      <c r="O546" s="135" t="str">
        <f>IFERROR(INDEX('고객 리스트'!$A$4:$D$150,MATCH(N546,'고객 리스트'!$A$4:$A$150,0),3)," ")</f>
        <v xml:space="preserve"> </v>
      </c>
      <c r="P546" s="59"/>
      <c r="Q546" s="94"/>
      <c r="R546" s="38"/>
      <c r="S546" s="38"/>
      <c r="T546" s="38"/>
      <c r="U546" s="38"/>
      <c r="V546" s="38"/>
    </row>
    <row r="547" spans="1:22" s="29" customFormat="1" ht="19.5" customHeight="1">
      <c r="A547" s="130" t="str">
        <f>N547&amp;"_"&amp;COUNTIF($N$6:N547,N547)</f>
        <v>_0</v>
      </c>
      <c r="B547" s="38" t="s">
        <v>616</v>
      </c>
      <c r="C547" s="92"/>
      <c r="D547" s="93"/>
      <c r="E547" s="93"/>
      <c r="F547" s="93"/>
      <c r="G547" s="93"/>
      <c r="H547" s="38"/>
      <c r="I547" s="38"/>
      <c r="J547" s="133"/>
      <c r="K547" s="134"/>
      <c r="L547" s="134"/>
      <c r="M547" s="134"/>
      <c r="N547" s="135"/>
      <c r="O547" s="135" t="str">
        <f>IFERROR(INDEX('고객 리스트'!$A$4:$D$150,MATCH(N547,'고객 리스트'!$A$4:$A$150,0),3)," ")</f>
        <v xml:space="preserve"> </v>
      </c>
      <c r="P547" s="59"/>
      <c r="Q547" s="94"/>
      <c r="R547" s="38"/>
      <c r="S547" s="38"/>
      <c r="T547" s="38"/>
      <c r="U547" s="38"/>
      <c r="V547" s="38"/>
    </row>
    <row r="548" spans="1:22" s="29" customFormat="1" ht="19.5" customHeight="1">
      <c r="A548" s="130" t="str">
        <f>N548&amp;"_"&amp;COUNTIF($N$6:N548,N548)</f>
        <v>_0</v>
      </c>
      <c r="B548" s="38" t="s">
        <v>617</v>
      </c>
      <c r="C548" s="92"/>
      <c r="D548" s="93"/>
      <c r="E548" s="93"/>
      <c r="F548" s="93"/>
      <c r="G548" s="93"/>
      <c r="H548" s="38"/>
      <c r="I548" s="38"/>
      <c r="J548" s="133"/>
      <c r="K548" s="134"/>
      <c r="L548" s="134"/>
      <c r="M548" s="134"/>
      <c r="N548" s="135"/>
      <c r="O548" s="135" t="str">
        <f>IFERROR(INDEX('고객 리스트'!$A$4:$D$150,MATCH(N548,'고객 리스트'!$A$4:$A$150,0),3)," ")</f>
        <v xml:space="preserve"> </v>
      </c>
      <c r="P548" s="59"/>
      <c r="Q548" s="94"/>
      <c r="R548" s="38"/>
      <c r="S548" s="38"/>
      <c r="T548" s="38"/>
      <c r="U548" s="38"/>
      <c r="V548" s="38"/>
    </row>
    <row r="549" spans="1:22" s="29" customFormat="1" ht="19.5" customHeight="1">
      <c r="A549" s="130" t="str">
        <f>N549&amp;"_"&amp;COUNTIF($N$6:N549,N549)</f>
        <v>_0</v>
      </c>
      <c r="B549" s="38" t="s">
        <v>618</v>
      </c>
      <c r="C549" s="92"/>
      <c r="D549" s="93"/>
      <c r="E549" s="93"/>
      <c r="F549" s="93"/>
      <c r="G549" s="93"/>
      <c r="H549" s="38"/>
      <c r="I549" s="38"/>
      <c r="J549" s="133"/>
      <c r="K549" s="134"/>
      <c r="L549" s="134"/>
      <c r="M549" s="134"/>
      <c r="N549" s="135"/>
      <c r="O549" s="135" t="str">
        <f>IFERROR(INDEX('고객 리스트'!$A$4:$D$150,MATCH(N549,'고객 리스트'!$A$4:$A$150,0),3)," ")</f>
        <v xml:space="preserve"> </v>
      </c>
      <c r="P549" s="59"/>
      <c r="Q549" s="94"/>
      <c r="R549" s="38"/>
      <c r="S549" s="38"/>
      <c r="T549" s="38"/>
      <c r="U549" s="38"/>
      <c r="V549" s="38"/>
    </row>
    <row r="550" spans="1:22" s="29" customFormat="1" ht="19.5" customHeight="1">
      <c r="A550" s="130" t="str">
        <f>N550&amp;"_"&amp;COUNTIF($N$6:N550,N550)</f>
        <v>_0</v>
      </c>
      <c r="B550" s="38" t="s">
        <v>619</v>
      </c>
      <c r="C550" s="92"/>
      <c r="D550" s="93"/>
      <c r="E550" s="93"/>
      <c r="F550" s="93"/>
      <c r="G550" s="93"/>
      <c r="H550" s="38"/>
      <c r="I550" s="38"/>
      <c r="J550" s="133"/>
      <c r="K550" s="134"/>
      <c r="L550" s="134"/>
      <c r="M550" s="134"/>
      <c r="N550" s="135"/>
      <c r="O550" s="135" t="str">
        <f>IFERROR(INDEX('고객 리스트'!$A$4:$D$150,MATCH(N550,'고객 리스트'!$A$4:$A$150,0),3)," ")</f>
        <v xml:space="preserve"> </v>
      </c>
      <c r="P550" s="59"/>
      <c r="Q550" s="94"/>
      <c r="R550" s="38"/>
      <c r="S550" s="38"/>
      <c r="T550" s="38"/>
      <c r="U550" s="38"/>
      <c r="V550" s="38"/>
    </row>
    <row r="551" spans="1:22" s="29" customFormat="1" ht="19.5" customHeight="1">
      <c r="A551" s="130" t="str">
        <f>N551&amp;"_"&amp;COUNTIF($N$6:N551,N551)</f>
        <v>_0</v>
      </c>
      <c r="B551" s="38" t="s">
        <v>620</v>
      </c>
      <c r="C551" s="92"/>
      <c r="D551" s="93"/>
      <c r="E551" s="93"/>
      <c r="F551" s="93"/>
      <c r="G551" s="93"/>
      <c r="H551" s="38"/>
      <c r="I551" s="38"/>
      <c r="J551" s="133"/>
      <c r="K551" s="134"/>
      <c r="L551" s="134"/>
      <c r="M551" s="134"/>
      <c r="N551" s="135"/>
      <c r="O551" s="135" t="str">
        <f>IFERROR(INDEX('고객 리스트'!$A$4:$D$150,MATCH(N551,'고객 리스트'!$A$4:$A$150,0),3)," ")</f>
        <v xml:space="preserve"> </v>
      </c>
      <c r="P551" s="59"/>
      <c r="Q551" s="94"/>
      <c r="R551" s="38"/>
      <c r="S551" s="38"/>
      <c r="T551" s="38"/>
      <c r="U551" s="38"/>
      <c r="V551" s="38"/>
    </row>
    <row r="552" spans="1:22" s="29" customFormat="1" ht="19.5" customHeight="1">
      <c r="A552" s="130" t="str">
        <f>N552&amp;"_"&amp;COUNTIF($N$6:N552,N552)</f>
        <v>_0</v>
      </c>
      <c r="B552" s="38" t="s">
        <v>621</v>
      </c>
      <c r="C552" s="92"/>
      <c r="D552" s="93"/>
      <c r="E552" s="93"/>
      <c r="F552" s="93"/>
      <c r="G552" s="93"/>
      <c r="H552" s="38"/>
      <c r="I552" s="38"/>
      <c r="J552" s="133"/>
      <c r="K552" s="134"/>
      <c r="L552" s="134"/>
      <c r="M552" s="134"/>
      <c r="N552" s="135"/>
      <c r="O552" s="135" t="str">
        <f>IFERROR(INDEX('고객 리스트'!$A$4:$D$150,MATCH(N552,'고객 리스트'!$A$4:$A$150,0),3)," ")</f>
        <v xml:space="preserve"> </v>
      </c>
      <c r="P552" s="59"/>
      <c r="Q552" s="94"/>
      <c r="R552" s="38"/>
      <c r="S552" s="38"/>
      <c r="T552" s="38"/>
      <c r="U552" s="38"/>
      <c r="V552" s="38"/>
    </row>
    <row r="553" spans="1:22" s="29" customFormat="1" ht="19.5" customHeight="1">
      <c r="A553" s="130" t="str">
        <f>N553&amp;"_"&amp;COUNTIF($N$6:N553,N553)</f>
        <v>_0</v>
      </c>
      <c r="B553" s="38" t="s">
        <v>622</v>
      </c>
      <c r="C553" s="92"/>
      <c r="D553" s="93"/>
      <c r="E553" s="93"/>
      <c r="F553" s="93"/>
      <c r="G553" s="93"/>
      <c r="H553" s="38"/>
      <c r="I553" s="38"/>
      <c r="J553" s="133"/>
      <c r="K553" s="134"/>
      <c r="L553" s="134"/>
      <c r="M553" s="134"/>
      <c r="N553" s="135"/>
      <c r="O553" s="135" t="str">
        <f>IFERROR(INDEX('고객 리스트'!$A$4:$D$150,MATCH(N553,'고객 리스트'!$A$4:$A$150,0),3)," ")</f>
        <v xml:space="preserve"> </v>
      </c>
      <c r="P553" s="59"/>
      <c r="Q553" s="94"/>
      <c r="R553" s="38"/>
      <c r="S553" s="38"/>
      <c r="T553" s="38"/>
      <c r="U553" s="38"/>
      <c r="V553" s="38"/>
    </row>
    <row r="554" spans="1:22" s="29" customFormat="1" ht="19.5" customHeight="1">
      <c r="A554" s="130" t="str">
        <f>N554&amp;"_"&amp;COUNTIF($N$6:N554,N554)</f>
        <v>_0</v>
      </c>
      <c r="B554" s="38" t="s">
        <v>623</v>
      </c>
      <c r="C554" s="92"/>
      <c r="D554" s="93"/>
      <c r="E554" s="93"/>
      <c r="F554" s="93"/>
      <c r="G554" s="93"/>
      <c r="H554" s="38"/>
      <c r="I554" s="38"/>
      <c r="J554" s="133"/>
      <c r="K554" s="134"/>
      <c r="L554" s="134"/>
      <c r="M554" s="134"/>
      <c r="N554" s="135"/>
      <c r="O554" s="135" t="str">
        <f>IFERROR(INDEX('고객 리스트'!$A$4:$D$150,MATCH(N554,'고객 리스트'!$A$4:$A$150,0),3)," ")</f>
        <v xml:space="preserve"> </v>
      </c>
      <c r="P554" s="59"/>
      <c r="Q554" s="94"/>
      <c r="R554" s="38"/>
      <c r="S554" s="38"/>
      <c r="T554" s="38"/>
      <c r="U554" s="38"/>
      <c r="V554" s="38"/>
    </row>
    <row r="555" spans="1:22" s="29" customFormat="1" ht="19.5" customHeight="1">
      <c r="A555" s="130" t="str">
        <f>N555&amp;"_"&amp;COUNTIF($N$6:N555,N555)</f>
        <v>_0</v>
      </c>
      <c r="B555" s="38" t="s">
        <v>624</v>
      </c>
      <c r="C555" s="92"/>
      <c r="D555" s="93"/>
      <c r="E555" s="93"/>
      <c r="F555" s="93"/>
      <c r="G555" s="93"/>
      <c r="H555" s="38"/>
      <c r="I555" s="38"/>
      <c r="J555" s="133"/>
      <c r="K555" s="134"/>
      <c r="L555" s="134"/>
      <c r="M555" s="134"/>
      <c r="N555" s="135"/>
      <c r="O555" s="135" t="str">
        <f>IFERROR(INDEX('고객 리스트'!$A$4:$D$150,MATCH(N555,'고객 리스트'!$A$4:$A$150,0),3)," ")</f>
        <v xml:space="preserve"> </v>
      </c>
      <c r="P555" s="59"/>
      <c r="Q555" s="94"/>
      <c r="R555" s="38"/>
      <c r="S555" s="38"/>
      <c r="T555" s="38"/>
      <c r="U555" s="38"/>
      <c r="V555" s="38"/>
    </row>
    <row r="556" spans="1:22" s="29" customFormat="1" ht="19.5" customHeight="1">
      <c r="A556" s="130" t="str">
        <f>N556&amp;"_"&amp;COUNTIF($N$6:N556,N556)</f>
        <v>_0</v>
      </c>
      <c r="B556" s="38" t="s">
        <v>625</v>
      </c>
      <c r="C556" s="92"/>
      <c r="D556" s="93"/>
      <c r="E556" s="93"/>
      <c r="F556" s="93"/>
      <c r="G556" s="93"/>
      <c r="H556" s="38"/>
      <c r="I556" s="38"/>
      <c r="J556" s="133"/>
      <c r="K556" s="134"/>
      <c r="L556" s="134"/>
      <c r="M556" s="134"/>
      <c r="N556" s="135"/>
      <c r="O556" s="135" t="str">
        <f>IFERROR(INDEX('고객 리스트'!$A$4:$D$150,MATCH(N556,'고객 리스트'!$A$4:$A$150,0),3)," ")</f>
        <v xml:space="preserve"> </v>
      </c>
      <c r="P556" s="59"/>
      <c r="Q556" s="94"/>
      <c r="R556" s="38"/>
      <c r="S556" s="38"/>
      <c r="T556" s="38"/>
      <c r="U556" s="38"/>
      <c r="V556" s="38"/>
    </row>
    <row r="557" spans="1:22" s="29" customFormat="1" ht="19.5" customHeight="1">
      <c r="A557" s="130" t="str">
        <f>N557&amp;"_"&amp;COUNTIF($N$6:N557,N557)</f>
        <v>_0</v>
      </c>
      <c r="B557" s="38" t="s">
        <v>626</v>
      </c>
      <c r="C557" s="92"/>
      <c r="D557" s="93"/>
      <c r="E557" s="93"/>
      <c r="F557" s="93"/>
      <c r="G557" s="93"/>
      <c r="H557" s="38"/>
      <c r="I557" s="38"/>
      <c r="J557" s="133"/>
      <c r="K557" s="134"/>
      <c r="L557" s="134"/>
      <c r="M557" s="134"/>
      <c r="N557" s="135"/>
      <c r="O557" s="135" t="str">
        <f>IFERROR(INDEX('고객 리스트'!$A$4:$D$150,MATCH(N557,'고객 리스트'!$A$4:$A$150,0),3)," ")</f>
        <v xml:space="preserve"> </v>
      </c>
      <c r="P557" s="59"/>
      <c r="Q557" s="94"/>
      <c r="R557" s="38"/>
      <c r="S557" s="38"/>
      <c r="T557" s="38"/>
      <c r="U557" s="38"/>
      <c r="V557" s="38"/>
    </row>
    <row r="558" spans="1:22" s="29" customFormat="1" ht="19.5" customHeight="1">
      <c r="A558" s="130" t="str">
        <f>N558&amp;"_"&amp;COUNTIF($N$6:N558,N558)</f>
        <v>_0</v>
      </c>
      <c r="B558" s="38" t="s">
        <v>627</v>
      </c>
      <c r="C558" s="92"/>
      <c r="D558" s="93"/>
      <c r="E558" s="93"/>
      <c r="F558" s="93"/>
      <c r="G558" s="93"/>
      <c r="H558" s="38"/>
      <c r="I558" s="38"/>
      <c r="J558" s="133"/>
      <c r="K558" s="134"/>
      <c r="L558" s="134"/>
      <c r="M558" s="134"/>
      <c r="N558" s="135"/>
      <c r="O558" s="135" t="str">
        <f>IFERROR(INDEX('고객 리스트'!$A$4:$D$150,MATCH(N558,'고객 리스트'!$A$4:$A$150,0),3)," ")</f>
        <v xml:space="preserve"> </v>
      </c>
      <c r="P558" s="59"/>
      <c r="Q558" s="94"/>
      <c r="R558" s="38"/>
      <c r="S558" s="38"/>
      <c r="T558" s="38"/>
      <c r="U558" s="38"/>
      <c r="V558" s="38"/>
    </row>
    <row r="559" spans="1:22" s="29" customFormat="1" ht="19.5" customHeight="1">
      <c r="A559" s="130" t="str">
        <f>N559&amp;"_"&amp;COUNTIF($N$6:N559,N559)</f>
        <v>_0</v>
      </c>
      <c r="B559" s="38" t="s">
        <v>628</v>
      </c>
      <c r="C559" s="92"/>
      <c r="D559" s="93"/>
      <c r="E559" s="93"/>
      <c r="F559" s="93"/>
      <c r="G559" s="93"/>
      <c r="H559" s="38"/>
      <c r="I559" s="38"/>
      <c r="J559" s="133"/>
      <c r="K559" s="134"/>
      <c r="L559" s="134"/>
      <c r="M559" s="134"/>
      <c r="N559" s="135"/>
      <c r="O559" s="135" t="str">
        <f>IFERROR(INDEX('고객 리스트'!$A$4:$D$150,MATCH(N559,'고객 리스트'!$A$4:$A$150,0),3)," ")</f>
        <v xml:space="preserve"> </v>
      </c>
      <c r="P559" s="59"/>
      <c r="Q559" s="94"/>
      <c r="R559" s="38"/>
      <c r="S559" s="38"/>
      <c r="T559" s="38"/>
      <c r="U559" s="38"/>
      <c r="V559" s="38"/>
    </row>
    <row r="560" spans="1:22" s="29" customFormat="1" ht="19.5" customHeight="1">
      <c r="A560" s="130" t="str">
        <f>N560&amp;"_"&amp;COUNTIF($N$6:N560,N560)</f>
        <v>_0</v>
      </c>
      <c r="B560" s="38" t="s">
        <v>629</v>
      </c>
      <c r="C560" s="92"/>
      <c r="D560" s="93"/>
      <c r="E560" s="93"/>
      <c r="F560" s="93"/>
      <c r="G560" s="93"/>
      <c r="H560" s="38"/>
      <c r="I560" s="38"/>
      <c r="J560" s="133"/>
      <c r="K560" s="134"/>
      <c r="L560" s="134"/>
      <c r="M560" s="134"/>
      <c r="N560" s="135"/>
      <c r="O560" s="135" t="str">
        <f>IFERROR(INDEX('고객 리스트'!$A$4:$D$150,MATCH(N560,'고객 리스트'!$A$4:$A$150,0),3)," ")</f>
        <v xml:space="preserve"> </v>
      </c>
      <c r="P560" s="59"/>
      <c r="Q560" s="94"/>
      <c r="R560" s="38"/>
      <c r="S560" s="38"/>
      <c r="T560" s="38"/>
      <c r="U560" s="38"/>
      <c r="V560" s="38"/>
    </row>
    <row r="561" spans="1:22" s="29" customFormat="1" ht="19.5" customHeight="1">
      <c r="A561" s="130" t="str">
        <f>N561&amp;"_"&amp;COUNTIF($N$6:N561,N561)</f>
        <v>_0</v>
      </c>
      <c r="B561" s="38" t="s">
        <v>630</v>
      </c>
      <c r="C561" s="92"/>
      <c r="D561" s="93"/>
      <c r="E561" s="93"/>
      <c r="F561" s="93"/>
      <c r="G561" s="93"/>
      <c r="H561" s="38"/>
      <c r="I561" s="38"/>
      <c r="J561" s="133"/>
      <c r="K561" s="134"/>
      <c r="L561" s="134"/>
      <c r="M561" s="134"/>
      <c r="N561" s="135"/>
      <c r="O561" s="135" t="str">
        <f>IFERROR(INDEX('고객 리스트'!$A$4:$D$150,MATCH(N561,'고객 리스트'!$A$4:$A$150,0),3)," ")</f>
        <v xml:space="preserve"> </v>
      </c>
      <c r="P561" s="59"/>
      <c r="Q561" s="94"/>
      <c r="R561" s="38"/>
      <c r="S561" s="38"/>
      <c r="T561" s="38"/>
      <c r="U561" s="38"/>
      <c r="V561" s="38"/>
    </row>
    <row r="562" spans="1:22" s="29" customFormat="1" ht="19.5" customHeight="1">
      <c r="A562" s="130" t="str">
        <f>N562&amp;"_"&amp;COUNTIF($N$6:N562,N562)</f>
        <v>_0</v>
      </c>
      <c r="B562" s="38" t="s">
        <v>631</v>
      </c>
      <c r="C562" s="92"/>
      <c r="D562" s="93"/>
      <c r="E562" s="93"/>
      <c r="F562" s="93"/>
      <c r="G562" s="93"/>
      <c r="H562" s="38"/>
      <c r="I562" s="38"/>
      <c r="J562" s="133"/>
      <c r="K562" s="134"/>
      <c r="L562" s="134"/>
      <c r="M562" s="134"/>
      <c r="N562" s="135"/>
      <c r="O562" s="135" t="str">
        <f>IFERROR(INDEX('고객 리스트'!$A$4:$D$150,MATCH(N562,'고객 리스트'!$A$4:$A$150,0),3)," ")</f>
        <v xml:space="preserve"> </v>
      </c>
      <c r="P562" s="59"/>
      <c r="Q562" s="94"/>
      <c r="R562" s="38"/>
      <c r="S562" s="38"/>
      <c r="T562" s="38"/>
      <c r="U562" s="38"/>
      <c r="V562" s="38"/>
    </row>
    <row r="563" spans="1:22" s="29" customFormat="1" ht="19.5" customHeight="1">
      <c r="A563" s="130" t="str">
        <f>N563&amp;"_"&amp;COUNTIF($N$6:N563,N563)</f>
        <v>_0</v>
      </c>
      <c r="B563" s="38" t="s">
        <v>632</v>
      </c>
      <c r="C563" s="92"/>
      <c r="D563" s="93"/>
      <c r="E563" s="93"/>
      <c r="F563" s="93"/>
      <c r="G563" s="93"/>
      <c r="H563" s="38"/>
      <c r="I563" s="38"/>
      <c r="J563" s="133"/>
      <c r="K563" s="134"/>
      <c r="L563" s="134"/>
      <c r="M563" s="134"/>
      <c r="N563" s="135"/>
      <c r="O563" s="135" t="str">
        <f>IFERROR(INDEX('고객 리스트'!$A$4:$D$150,MATCH(N563,'고객 리스트'!$A$4:$A$150,0),3)," ")</f>
        <v xml:space="preserve"> </v>
      </c>
      <c r="P563" s="59"/>
      <c r="Q563" s="94"/>
      <c r="R563" s="38"/>
      <c r="S563" s="38"/>
      <c r="T563" s="38"/>
      <c r="U563" s="38"/>
      <c r="V563" s="38"/>
    </row>
    <row r="564" spans="1:22" s="29" customFormat="1" ht="19.5" customHeight="1">
      <c r="A564" s="130" t="str">
        <f>N564&amp;"_"&amp;COUNTIF($N$6:N564,N564)</f>
        <v>_0</v>
      </c>
      <c r="B564" s="38" t="s">
        <v>633</v>
      </c>
      <c r="C564" s="92"/>
      <c r="D564" s="93"/>
      <c r="E564" s="93"/>
      <c r="F564" s="93"/>
      <c r="G564" s="93"/>
      <c r="H564" s="38"/>
      <c r="I564" s="38"/>
      <c r="J564" s="133"/>
      <c r="K564" s="134"/>
      <c r="L564" s="134"/>
      <c r="M564" s="134"/>
      <c r="N564" s="135"/>
      <c r="O564" s="135" t="str">
        <f>IFERROR(INDEX('고객 리스트'!$A$4:$D$150,MATCH(N564,'고객 리스트'!$A$4:$A$150,0),3)," ")</f>
        <v xml:space="preserve"> </v>
      </c>
      <c r="P564" s="59"/>
      <c r="Q564" s="94"/>
      <c r="R564" s="38"/>
      <c r="S564" s="38"/>
      <c r="T564" s="38"/>
      <c r="U564" s="38"/>
      <c r="V564" s="38"/>
    </row>
    <row r="565" spans="1:22" s="29" customFormat="1" ht="19.5" customHeight="1">
      <c r="A565" s="130" t="str">
        <f>N565&amp;"_"&amp;COUNTIF($N$6:N565,N565)</f>
        <v>_0</v>
      </c>
      <c r="B565" s="38" t="s">
        <v>634</v>
      </c>
      <c r="C565" s="92"/>
      <c r="D565" s="93"/>
      <c r="E565" s="93"/>
      <c r="F565" s="93"/>
      <c r="G565" s="93"/>
      <c r="H565" s="38"/>
      <c r="I565" s="38"/>
      <c r="J565" s="133"/>
      <c r="K565" s="134"/>
      <c r="L565" s="134"/>
      <c r="M565" s="134"/>
      <c r="N565" s="135"/>
      <c r="O565" s="135" t="str">
        <f>IFERROR(INDEX('고객 리스트'!$A$4:$D$150,MATCH(N565,'고객 리스트'!$A$4:$A$150,0),3)," ")</f>
        <v xml:space="preserve"> </v>
      </c>
      <c r="P565" s="59"/>
      <c r="Q565" s="94"/>
      <c r="R565" s="38"/>
      <c r="S565" s="38"/>
      <c r="T565" s="38"/>
      <c r="U565" s="38"/>
      <c r="V565" s="38"/>
    </row>
    <row r="566" spans="1:22" s="29" customFormat="1" ht="19.5" customHeight="1">
      <c r="A566" s="130" t="str">
        <f>N566&amp;"_"&amp;COUNTIF($N$6:N566,N566)</f>
        <v>_0</v>
      </c>
      <c r="B566" s="38" t="s">
        <v>635</v>
      </c>
      <c r="C566" s="92"/>
      <c r="D566" s="93"/>
      <c r="E566" s="93"/>
      <c r="F566" s="93"/>
      <c r="G566" s="93"/>
      <c r="H566" s="38"/>
      <c r="I566" s="38"/>
      <c r="J566" s="133"/>
      <c r="K566" s="134"/>
      <c r="L566" s="134"/>
      <c r="M566" s="134"/>
      <c r="N566" s="135"/>
      <c r="O566" s="135" t="str">
        <f>IFERROR(INDEX('고객 리스트'!$A$4:$D$150,MATCH(N566,'고객 리스트'!$A$4:$A$150,0),3)," ")</f>
        <v xml:space="preserve"> </v>
      </c>
      <c r="P566" s="59"/>
      <c r="Q566" s="94"/>
      <c r="R566" s="38"/>
      <c r="S566" s="38"/>
      <c r="T566" s="38"/>
      <c r="U566" s="38"/>
      <c r="V566" s="38"/>
    </row>
    <row r="567" spans="1:22" s="29" customFormat="1" ht="19.5" customHeight="1">
      <c r="A567" s="130" t="str">
        <f>N567&amp;"_"&amp;COUNTIF($N$6:N567,N567)</f>
        <v>_0</v>
      </c>
      <c r="B567" s="38" t="s">
        <v>636</v>
      </c>
      <c r="C567" s="92"/>
      <c r="D567" s="93"/>
      <c r="E567" s="93"/>
      <c r="F567" s="93"/>
      <c r="G567" s="93"/>
      <c r="H567" s="38"/>
      <c r="I567" s="38"/>
      <c r="J567" s="133"/>
      <c r="K567" s="134"/>
      <c r="L567" s="134"/>
      <c r="M567" s="134"/>
      <c r="N567" s="135"/>
      <c r="O567" s="135" t="str">
        <f>IFERROR(INDEX('고객 리스트'!$A$4:$D$150,MATCH(N567,'고객 리스트'!$A$4:$A$150,0),3)," ")</f>
        <v xml:space="preserve"> </v>
      </c>
      <c r="P567" s="59"/>
      <c r="Q567" s="94"/>
      <c r="R567" s="38"/>
      <c r="S567" s="38"/>
      <c r="T567" s="38"/>
      <c r="U567" s="38"/>
      <c r="V567" s="38"/>
    </row>
    <row r="568" spans="1:22" s="29" customFormat="1" ht="19.5" customHeight="1">
      <c r="A568" s="130" t="str">
        <f>N568&amp;"_"&amp;COUNTIF($N$6:N568,N568)</f>
        <v>_0</v>
      </c>
      <c r="B568" s="38" t="s">
        <v>637</v>
      </c>
      <c r="C568" s="92"/>
      <c r="D568" s="93"/>
      <c r="E568" s="93"/>
      <c r="F568" s="93"/>
      <c r="G568" s="93"/>
      <c r="H568" s="38"/>
      <c r="I568" s="38"/>
      <c r="J568" s="133"/>
      <c r="K568" s="134"/>
      <c r="L568" s="134"/>
      <c r="M568" s="134"/>
      <c r="N568" s="135"/>
      <c r="O568" s="135" t="str">
        <f>IFERROR(INDEX('고객 리스트'!$A$4:$D$150,MATCH(N568,'고객 리스트'!$A$4:$A$150,0),3)," ")</f>
        <v xml:space="preserve"> </v>
      </c>
      <c r="P568" s="59"/>
      <c r="Q568" s="94"/>
      <c r="R568" s="38"/>
      <c r="S568" s="38"/>
      <c r="T568" s="38"/>
      <c r="U568" s="38"/>
      <c r="V568" s="38"/>
    </row>
    <row r="569" spans="1:22" s="29" customFormat="1" ht="19.5" customHeight="1">
      <c r="A569" s="130" t="str">
        <f>N569&amp;"_"&amp;COUNTIF($N$6:N569,N569)</f>
        <v>_0</v>
      </c>
      <c r="B569" s="38" t="s">
        <v>638</v>
      </c>
      <c r="C569" s="92"/>
      <c r="D569" s="93"/>
      <c r="E569" s="93"/>
      <c r="F569" s="93"/>
      <c r="G569" s="93"/>
      <c r="H569" s="38"/>
      <c r="I569" s="38"/>
      <c r="J569" s="133"/>
      <c r="K569" s="134"/>
      <c r="L569" s="134"/>
      <c r="M569" s="134"/>
      <c r="N569" s="135"/>
      <c r="O569" s="135" t="str">
        <f>IFERROR(INDEX('고객 리스트'!$A$4:$D$150,MATCH(N569,'고객 리스트'!$A$4:$A$150,0),3)," ")</f>
        <v xml:space="preserve"> </v>
      </c>
      <c r="P569" s="59"/>
      <c r="Q569" s="94"/>
      <c r="R569" s="38"/>
      <c r="S569" s="38"/>
      <c r="T569" s="38"/>
      <c r="U569" s="38"/>
      <c r="V569" s="38"/>
    </row>
    <row r="570" spans="1:22" s="29" customFormat="1" ht="19.5" customHeight="1">
      <c r="A570" s="130" t="str">
        <f>N570&amp;"_"&amp;COUNTIF($N$6:N570,N570)</f>
        <v>_0</v>
      </c>
      <c r="B570" s="38" t="s">
        <v>639</v>
      </c>
      <c r="C570" s="92"/>
      <c r="D570" s="93"/>
      <c r="E570" s="93"/>
      <c r="F570" s="93"/>
      <c r="G570" s="93"/>
      <c r="H570" s="38"/>
      <c r="I570" s="38"/>
      <c r="J570" s="133"/>
      <c r="K570" s="134"/>
      <c r="L570" s="134"/>
      <c r="M570" s="134"/>
      <c r="N570" s="135"/>
      <c r="O570" s="135" t="str">
        <f>IFERROR(INDEX('고객 리스트'!$A$4:$D$150,MATCH(N570,'고객 리스트'!$A$4:$A$150,0),3)," ")</f>
        <v xml:space="preserve"> </v>
      </c>
      <c r="P570" s="59"/>
      <c r="Q570" s="94"/>
      <c r="R570" s="38"/>
      <c r="S570" s="38"/>
      <c r="T570" s="38"/>
      <c r="U570" s="38"/>
      <c r="V570" s="38"/>
    </row>
    <row r="571" spans="1:22" s="29" customFormat="1" ht="19.5" customHeight="1">
      <c r="A571" s="130" t="str">
        <f>N571&amp;"_"&amp;COUNTIF($N$6:N571,N571)</f>
        <v>_0</v>
      </c>
      <c r="B571" s="38" t="s">
        <v>640</v>
      </c>
      <c r="C571" s="92"/>
      <c r="D571" s="93"/>
      <c r="E571" s="93"/>
      <c r="F571" s="93"/>
      <c r="G571" s="93"/>
      <c r="H571" s="38"/>
      <c r="I571" s="38"/>
      <c r="J571" s="133"/>
      <c r="K571" s="134"/>
      <c r="L571" s="134"/>
      <c r="M571" s="134"/>
      <c r="N571" s="135"/>
      <c r="O571" s="135" t="str">
        <f>IFERROR(INDEX('고객 리스트'!$A$4:$D$150,MATCH(N571,'고객 리스트'!$A$4:$A$150,0),3)," ")</f>
        <v xml:space="preserve"> </v>
      </c>
      <c r="P571" s="59"/>
      <c r="Q571" s="94"/>
      <c r="R571" s="38"/>
      <c r="S571" s="38"/>
      <c r="T571" s="38"/>
      <c r="U571" s="38"/>
      <c r="V571" s="38"/>
    </row>
    <row r="572" spans="1:22" s="29" customFormat="1" ht="19.5" customHeight="1">
      <c r="A572" s="130" t="str">
        <f>N572&amp;"_"&amp;COUNTIF($N$6:N572,N572)</f>
        <v>_0</v>
      </c>
      <c r="B572" s="38" t="s">
        <v>641</v>
      </c>
      <c r="C572" s="92"/>
      <c r="D572" s="93"/>
      <c r="E572" s="93"/>
      <c r="F572" s="93"/>
      <c r="G572" s="93"/>
      <c r="H572" s="38"/>
      <c r="I572" s="38"/>
      <c r="J572" s="133"/>
      <c r="K572" s="134"/>
      <c r="L572" s="134"/>
      <c r="M572" s="134"/>
      <c r="N572" s="135"/>
      <c r="O572" s="135" t="str">
        <f>IFERROR(INDEX('고객 리스트'!$A$4:$D$150,MATCH(N572,'고객 리스트'!$A$4:$A$150,0),3)," ")</f>
        <v xml:space="preserve"> </v>
      </c>
      <c r="P572" s="59"/>
      <c r="Q572" s="94"/>
      <c r="R572" s="38"/>
      <c r="S572" s="38"/>
      <c r="T572" s="38"/>
      <c r="U572" s="38"/>
      <c r="V572" s="38"/>
    </row>
    <row r="573" spans="1:22" s="29" customFormat="1" ht="19.5" customHeight="1">
      <c r="A573" s="130" t="str">
        <f>N573&amp;"_"&amp;COUNTIF($N$6:N573,N573)</f>
        <v>_0</v>
      </c>
      <c r="B573" s="38" t="s">
        <v>642</v>
      </c>
      <c r="C573" s="92"/>
      <c r="D573" s="93"/>
      <c r="E573" s="93"/>
      <c r="F573" s="93"/>
      <c r="G573" s="93"/>
      <c r="H573" s="38"/>
      <c r="I573" s="38"/>
      <c r="J573" s="133"/>
      <c r="K573" s="134"/>
      <c r="L573" s="134"/>
      <c r="M573" s="134"/>
      <c r="N573" s="135"/>
      <c r="O573" s="135" t="str">
        <f>IFERROR(INDEX('고객 리스트'!$A$4:$D$150,MATCH(N573,'고객 리스트'!$A$4:$A$150,0),3)," ")</f>
        <v xml:space="preserve"> </v>
      </c>
      <c r="P573" s="59"/>
      <c r="Q573" s="94"/>
      <c r="R573" s="38"/>
      <c r="S573" s="38"/>
      <c r="T573" s="38"/>
      <c r="U573" s="38"/>
      <c r="V573" s="38"/>
    </row>
    <row r="574" spans="1:22" s="29" customFormat="1" ht="19.5" customHeight="1">
      <c r="A574" s="130" t="str">
        <f>N574&amp;"_"&amp;COUNTIF($N$6:N574,N574)</f>
        <v>_0</v>
      </c>
      <c r="B574" s="38" t="s">
        <v>643</v>
      </c>
      <c r="C574" s="92"/>
      <c r="D574" s="93"/>
      <c r="E574" s="93"/>
      <c r="F574" s="93"/>
      <c r="G574" s="93"/>
      <c r="H574" s="38"/>
      <c r="I574" s="38"/>
      <c r="J574" s="133"/>
      <c r="K574" s="134"/>
      <c r="L574" s="134"/>
      <c r="M574" s="134"/>
      <c r="N574" s="135"/>
      <c r="O574" s="135" t="str">
        <f>IFERROR(INDEX('고객 리스트'!$A$4:$D$150,MATCH(N574,'고객 리스트'!$A$4:$A$150,0),3)," ")</f>
        <v xml:space="preserve"> </v>
      </c>
      <c r="P574" s="59"/>
      <c r="Q574" s="94"/>
      <c r="R574" s="38"/>
      <c r="S574" s="38"/>
      <c r="T574" s="38"/>
      <c r="U574" s="38"/>
      <c r="V574" s="38"/>
    </row>
    <row r="575" spans="1:22" s="29" customFormat="1" ht="19.5" customHeight="1">
      <c r="A575" s="130" t="str">
        <f>N575&amp;"_"&amp;COUNTIF($N$6:N575,N575)</f>
        <v>_0</v>
      </c>
      <c r="B575" s="38" t="s">
        <v>644</v>
      </c>
      <c r="C575" s="92"/>
      <c r="D575" s="93"/>
      <c r="E575" s="93"/>
      <c r="F575" s="93"/>
      <c r="G575" s="93"/>
      <c r="H575" s="38"/>
      <c r="I575" s="38"/>
      <c r="J575" s="133"/>
      <c r="K575" s="134"/>
      <c r="L575" s="134"/>
      <c r="M575" s="134"/>
      <c r="N575" s="135"/>
      <c r="O575" s="135" t="str">
        <f>IFERROR(INDEX('고객 리스트'!$A$4:$D$150,MATCH(N575,'고객 리스트'!$A$4:$A$150,0),3)," ")</f>
        <v xml:space="preserve"> </v>
      </c>
      <c r="P575" s="59"/>
      <c r="Q575" s="94"/>
      <c r="R575" s="38"/>
      <c r="S575" s="38"/>
      <c r="T575" s="38"/>
      <c r="U575" s="38"/>
      <c r="V575" s="38"/>
    </row>
    <row r="576" spans="1:22" s="29" customFormat="1" ht="19.5" customHeight="1">
      <c r="A576" s="130" t="str">
        <f>N576&amp;"_"&amp;COUNTIF($N$6:N576,N576)</f>
        <v>_0</v>
      </c>
      <c r="B576" s="38" t="s">
        <v>645</v>
      </c>
      <c r="C576" s="92"/>
      <c r="D576" s="93"/>
      <c r="E576" s="93"/>
      <c r="F576" s="93"/>
      <c r="G576" s="93"/>
      <c r="H576" s="38"/>
      <c r="I576" s="38"/>
      <c r="J576" s="133"/>
      <c r="K576" s="134"/>
      <c r="L576" s="134"/>
      <c r="M576" s="134"/>
      <c r="N576" s="135"/>
      <c r="O576" s="135" t="str">
        <f>IFERROR(INDEX('고객 리스트'!$A$4:$D$150,MATCH(N576,'고객 리스트'!$A$4:$A$150,0),3)," ")</f>
        <v xml:space="preserve"> </v>
      </c>
      <c r="P576" s="59"/>
      <c r="Q576" s="94"/>
      <c r="R576" s="38"/>
      <c r="S576" s="38"/>
      <c r="T576" s="38"/>
      <c r="U576" s="38"/>
      <c r="V576" s="38"/>
    </row>
    <row r="577" spans="1:22" s="29" customFormat="1" ht="19.5" customHeight="1">
      <c r="A577" s="130" t="str">
        <f>N577&amp;"_"&amp;COUNTIF($N$6:N577,N577)</f>
        <v>_0</v>
      </c>
      <c r="B577" s="38" t="s">
        <v>646</v>
      </c>
      <c r="C577" s="92"/>
      <c r="D577" s="93"/>
      <c r="E577" s="93"/>
      <c r="F577" s="93"/>
      <c r="G577" s="93"/>
      <c r="H577" s="38"/>
      <c r="I577" s="38"/>
      <c r="J577" s="133"/>
      <c r="K577" s="134"/>
      <c r="L577" s="134"/>
      <c r="M577" s="134"/>
      <c r="N577" s="135"/>
      <c r="O577" s="135" t="str">
        <f>IFERROR(INDEX('고객 리스트'!$A$4:$D$150,MATCH(N577,'고객 리스트'!$A$4:$A$150,0),3)," ")</f>
        <v xml:space="preserve"> </v>
      </c>
      <c r="P577" s="59"/>
      <c r="Q577" s="94"/>
      <c r="R577" s="38"/>
      <c r="S577" s="38"/>
      <c r="T577" s="38"/>
      <c r="U577" s="38"/>
      <c r="V577" s="38"/>
    </row>
    <row r="578" spans="1:22" s="29" customFormat="1" ht="19.5" customHeight="1">
      <c r="A578" s="130" t="str">
        <f>N578&amp;"_"&amp;COUNTIF($N$6:N578,N578)</f>
        <v>_0</v>
      </c>
      <c r="B578" s="38" t="s">
        <v>647</v>
      </c>
      <c r="C578" s="92"/>
      <c r="D578" s="93"/>
      <c r="E578" s="93"/>
      <c r="F578" s="93"/>
      <c r="G578" s="93"/>
      <c r="H578" s="38"/>
      <c r="I578" s="38"/>
      <c r="J578" s="133"/>
      <c r="K578" s="134"/>
      <c r="L578" s="134"/>
      <c r="M578" s="134"/>
      <c r="N578" s="135"/>
      <c r="O578" s="135" t="str">
        <f>IFERROR(INDEX('고객 리스트'!$A$4:$D$150,MATCH(N578,'고객 리스트'!$A$4:$A$150,0),3)," ")</f>
        <v xml:space="preserve"> </v>
      </c>
      <c r="P578" s="59"/>
      <c r="Q578" s="94"/>
      <c r="R578" s="38"/>
      <c r="S578" s="38"/>
      <c r="T578" s="38"/>
      <c r="U578" s="38"/>
      <c r="V578" s="38"/>
    </row>
    <row r="579" spans="1:22" s="29" customFormat="1" ht="19.5" customHeight="1">
      <c r="A579" s="130" t="str">
        <f>N579&amp;"_"&amp;COUNTIF($N$6:N579,N579)</f>
        <v>_0</v>
      </c>
      <c r="B579" s="38" t="s">
        <v>648</v>
      </c>
      <c r="C579" s="92"/>
      <c r="D579" s="93"/>
      <c r="E579" s="93"/>
      <c r="F579" s="93"/>
      <c r="G579" s="93"/>
      <c r="H579" s="38"/>
      <c r="I579" s="38"/>
      <c r="J579" s="133"/>
      <c r="K579" s="134"/>
      <c r="L579" s="134"/>
      <c r="M579" s="134"/>
      <c r="N579" s="135"/>
      <c r="O579" s="135" t="str">
        <f>IFERROR(INDEX('고객 리스트'!$A$4:$D$150,MATCH(N579,'고객 리스트'!$A$4:$A$150,0),3)," ")</f>
        <v xml:space="preserve"> </v>
      </c>
      <c r="P579" s="59"/>
      <c r="Q579" s="94"/>
      <c r="R579" s="38"/>
      <c r="S579" s="38"/>
      <c r="T579" s="38"/>
      <c r="U579" s="38"/>
      <c r="V579" s="38"/>
    </row>
    <row r="580" spans="1:22" s="29" customFormat="1" ht="19.5" customHeight="1">
      <c r="A580" s="130" t="str">
        <f>N580&amp;"_"&amp;COUNTIF($N$6:N580,N580)</f>
        <v>_0</v>
      </c>
      <c r="B580" s="38" t="s">
        <v>649</v>
      </c>
      <c r="C580" s="92"/>
      <c r="D580" s="93"/>
      <c r="E580" s="93"/>
      <c r="F580" s="93"/>
      <c r="G580" s="93"/>
      <c r="H580" s="38"/>
      <c r="I580" s="38"/>
      <c r="J580" s="133"/>
      <c r="K580" s="134"/>
      <c r="L580" s="134"/>
      <c r="M580" s="134"/>
      <c r="N580" s="135"/>
      <c r="O580" s="135" t="str">
        <f>IFERROR(INDEX('고객 리스트'!$A$4:$D$150,MATCH(N580,'고객 리스트'!$A$4:$A$150,0),3)," ")</f>
        <v xml:space="preserve"> </v>
      </c>
      <c r="P580" s="59"/>
      <c r="Q580" s="94"/>
      <c r="R580" s="38"/>
      <c r="S580" s="38"/>
      <c r="T580" s="38"/>
      <c r="U580" s="38"/>
      <c r="V580" s="38"/>
    </row>
    <row r="581" spans="1:22" s="29" customFormat="1" ht="19.5" customHeight="1">
      <c r="A581" s="130" t="str">
        <f>N581&amp;"_"&amp;COUNTIF($N$6:N581,N581)</f>
        <v>_0</v>
      </c>
      <c r="B581" s="38" t="s">
        <v>650</v>
      </c>
      <c r="C581" s="92"/>
      <c r="D581" s="93"/>
      <c r="E581" s="93"/>
      <c r="F581" s="93"/>
      <c r="G581" s="93"/>
      <c r="H581" s="38"/>
      <c r="I581" s="38"/>
      <c r="J581" s="133"/>
      <c r="K581" s="134"/>
      <c r="L581" s="134"/>
      <c r="M581" s="134"/>
      <c r="N581" s="135"/>
      <c r="O581" s="135" t="str">
        <f>IFERROR(INDEX('고객 리스트'!$A$4:$D$150,MATCH(N581,'고객 리스트'!$A$4:$A$150,0),3)," ")</f>
        <v xml:space="preserve"> </v>
      </c>
      <c r="P581" s="59"/>
      <c r="Q581" s="94"/>
      <c r="R581" s="38"/>
      <c r="S581" s="38"/>
      <c r="T581" s="38"/>
      <c r="U581" s="38"/>
      <c r="V581" s="38"/>
    </row>
    <row r="582" spans="1:22" s="29" customFormat="1" ht="19.5" customHeight="1">
      <c r="A582" s="130" t="str">
        <f>N582&amp;"_"&amp;COUNTIF($N$6:N582,N582)</f>
        <v>_0</v>
      </c>
      <c r="B582" s="38" t="s">
        <v>651</v>
      </c>
      <c r="C582" s="92"/>
      <c r="D582" s="93"/>
      <c r="E582" s="93"/>
      <c r="F582" s="93"/>
      <c r="G582" s="93"/>
      <c r="H582" s="38"/>
      <c r="I582" s="38"/>
      <c r="J582" s="133"/>
      <c r="K582" s="134"/>
      <c r="L582" s="134"/>
      <c r="M582" s="134"/>
      <c r="N582" s="135"/>
      <c r="O582" s="135" t="str">
        <f>IFERROR(INDEX('고객 리스트'!$A$4:$D$150,MATCH(N582,'고객 리스트'!$A$4:$A$150,0),3)," ")</f>
        <v xml:space="preserve"> </v>
      </c>
      <c r="P582" s="59"/>
      <c r="Q582" s="94"/>
      <c r="R582" s="38"/>
      <c r="S582" s="38"/>
      <c r="T582" s="38"/>
      <c r="U582" s="38"/>
      <c r="V582" s="38"/>
    </row>
    <row r="583" spans="1:22" s="29" customFormat="1" ht="19.5" customHeight="1">
      <c r="A583" s="130" t="str">
        <f>N583&amp;"_"&amp;COUNTIF($N$6:N583,N583)</f>
        <v>_0</v>
      </c>
      <c r="B583" s="38" t="s">
        <v>652</v>
      </c>
      <c r="C583" s="92"/>
      <c r="D583" s="93"/>
      <c r="E583" s="93"/>
      <c r="F583" s="93"/>
      <c r="G583" s="93"/>
      <c r="H583" s="38"/>
      <c r="I583" s="38"/>
      <c r="J583" s="133"/>
      <c r="K583" s="134"/>
      <c r="L583" s="134"/>
      <c r="M583" s="134"/>
      <c r="N583" s="135"/>
      <c r="O583" s="135" t="str">
        <f>IFERROR(INDEX('고객 리스트'!$A$4:$D$150,MATCH(N583,'고객 리스트'!$A$4:$A$150,0),3)," ")</f>
        <v xml:space="preserve"> </v>
      </c>
      <c r="P583" s="59"/>
      <c r="Q583" s="94"/>
      <c r="R583" s="38"/>
      <c r="S583" s="38"/>
      <c r="T583" s="38"/>
      <c r="U583" s="38"/>
      <c r="V583" s="38"/>
    </row>
    <row r="584" spans="1:22" s="29" customFormat="1" ht="19.5" customHeight="1">
      <c r="A584" s="130" t="str">
        <f>N584&amp;"_"&amp;COUNTIF($N$6:N584,N584)</f>
        <v>_0</v>
      </c>
      <c r="B584" s="38" t="s">
        <v>653</v>
      </c>
      <c r="C584" s="92"/>
      <c r="D584" s="93"/>
      <c r="E584" s="93"/>
      <c r="F584" s="93"/>
      <c r="G584" s="93"/>
      <c r="H584" s="38"/>
      <c r="I584" s="38"/>
      <c r="J584" s="133"/>
      <c r="K584" s="134"/>
      <c r="L584" s="134"/>
      <c r="M584" s="134"/>
      <c r="N584" s="135"/>
      <c r="O584" s="135" t="str">
        <f>IFERROR(INDEX('고객 리스트'!$A$4:$D$150,MATCH(N584,'고객 리스트'!$A$4:$A$150,0),3)," ")</f>
        <v xml:space="preserve"> </v>
      </c>
      <c r="P584" s="59"/>
      <c r="Q584" s="94"/>
      <c r="R584" s="38"/>
      <c r="S584" s="38"/>
      <c r="T584" s="38"/>
      <c r="U584" s="38"/>
      <c r="V584" s="38"/>
    </row>
    <row r="585" spans="1:22" s="29" customFormat="1" ht="19.5" customHeight="1">
      <c r="A585" s="130" t="str">
        <f>N585&amp;"_"&amp;COUNTIF($N$6:N585,N585)</f>
        <v>_0</v>
      </c>
      <c r="B585" s="38" t="s">
        <v>654</v>
      </c>
      <c r="C585" s="92"/>
      <c r="D585" s="93"/>
      <c r="E585" s="93"/>
      <c r="F585" s="93"/>
      <c r="G585" s="93"/>
      <c r="H585" s="38"/>
      <c r="I585" s="38"/>
      <c r="J585" s="133"/>
      <c r="K585" s="134"/>
      <c r="L585" s="134"/>
      <c r="M585" s="134"/>
      <c r="N585" s="135"/>
      <c r="O585" s="135" t="str">
        <f>IFERROR(INDEX('고객 리스트'!$A$4:$D$150,MATCH(N585,'고객 리스트'!$A$4:$A$150,0),3)," ")</f>
        <v xml:space="preserve"> </v>
      </c>
      <c r="P585" s="59"/>
      <c r="Q585" s="94"/>
      <c r="R585" s="38"/>
      <c r="S585" s="38"/>
      <c r="T585" s="38"/>
      <c r="U585" s="38"/>
      <c r="V585" s="38"/>
    </row>
    <row r="586" spans="1:22" s="29" customFormat="1" ht="19.5" customHeight="1">
      <c r="A586" s="130" t="str">
        <f>N586&amp;"_"&amp;COUNTIF($N$6:N586,N586)</f>
        <v>_0</v>
      </c>
      <c r="B586" s="38" t="s">
        <v>655</v>
      </c>
      <c r="C586" s="92"/>
      <c r="D586" s="93"/>
      <c r="E586" s="93"/>
      <c r="F586" s="93"/>
      <c r="G586" s="93"/>
      <c r="H586" s="38"/>
      <c r="I586" s="38"/>
      <c r="J586" s="133"/>
      <c r="K586" s="134"/>
      <c r="L586" s="134"/>
      <c r="M586" s="134"/>
      <c r="N586" s="135"/>
      <c r="O586" s="135" t="str">
        <f>IFERROR(INDEX('고객 리스트'!$A$4:$D$150,MATCH(N586,'고객 리스트'!$A$4:$A$150,0),3)," ")</f>
        <v xml:space="preserve"> </v>
      </c>
      <c r="P586" s="59"/>
      <c r="Q586" s="94"/>
      <c r="R586" s="38"/>
      <c r="S586" s="38"/>
      <c r="T586" s="38"/>
      <c r="U586" s="38"/>
      <c r="V586" s="38"/>
    </row>
    <row r="587" spans="1:22" s="29" customFormat="1" ht="19.5" customHeight="1">
      <c r="A587" s="130" t="str">
        <f>N587&amp;"_"&amp;COUNTIF($N$6:N587,N587)</f>
        <v>_0</v>
      </c>
      <c r="B587" s="38" t="s">
        <v>656</v>
      </c>
      <c r="C587" s="92"/>
      <c r="D587" s="93"/>
      <c r="E587" s="93"/>
      <c r="F587" s="93"/>
      <c r="G587" s="93"/>
      <c r="H587" s="38"/>
      <c r="I587" s="38"/>
      <c r="J587" s="133"/>
      <c r="K587" s="134"/>
      <c r="L587" s="134"/>
      <c r="M587" s="134"/>
      <c r="N587" s="135"/>
      <c r="O587" s="135" t="str">
        <f>IFERROR(INDEX('고객 리스트'!$A$4:$D$150,MATCH(N587,'고객 리스트'!$A$4:$A$150,0),3)," ")</f>
        <v xml:space="preserve"> </v>
      </c>
      <c r="P587" s="59"/>
      <c r="Q587" s="94"/>
      <c r="R587" s="38"/>
      <c r="S587" s="38"/>
      <c r="T587" s="38"/>
      <c r="U587" s="38"/>
      <c r="V587" s="38"/>
    </row>
    <row r="588" spans="1:22" s="29" customFormat="1" ht="19.5" customHeight="1">
      <c r="A588" s="130" t="str">
        <f>N588&amp;"_"&amp;COUNTIF($N$6:N588,N588)</f>
        <v>_0</v>
      </c>
      <c r="B588" s="38" t="s">
        <v>657</v>
      </c>
      <c r="C588" s="92"/>
      <c r="D588" s="93"/>
      <c r="E588" s="93"/>
      <c r="F588" s="93"/>
      <c r="G588" s="93"/>
      <c r="H588" s="38"/>
      <c r="I588" s="38"/>
      <c r="J588" s="133"/>
      <c r="K588" s="134"/>
      <c r="L588" s="134"/>
      <c r="M588" s="134"/>
      <c r="N588" s="135"/>
      <c r="O588" s="135" t="str">
        <f>IFERROR(INDEX('고객 리스트'!$A$4:$D$150,MATCH(N588,'고객 리스트'!$A$4:$A$150,0),3)," ")</f>
        <v xml:space="preserve"> </v>
      </c>
      <c r="P588" s="59"/>
      <c r="Q588" s="94"/>
      <c r="R588" s="38"/>
      <c r="S588" s="38"/>
      <c r="T588" s="38"/>
      <c r="U588" s="38"/>
      <c r="V588" s="38"/>
    </row>
    <row r="589" spans="1:22" s="29" customFormat="1" ht="19.5" customHeight="1">
      <c r="A589" s="130" t="str">
        <f>N589&amp;"_"&amp;COUNTIF($N$6:N589,N589)</f>
        <v>_0</v>
      </c>
      <c r="B589" s="38" t="s">
        <v>658</v>
      </c>
      <c r="C589" s="92"/>
      <c r="D589" s="93"/>
      <c r="E589" s="93"/>
      <c r="F589" s="93"/>
      <c r="G589" s="93"/>
      <c r="H589" s="38"/>
      <c r="I589" s="38"/>
      <c r="J589" s="133"/>
      <c r="K589" s="134"/>
      <c r="L589" s="134"/>
      <c r="M589" s="134"/>
      <c r="N589" s="135"/>
      <c r="O589" s="135" t="str">
        <f>IFERROR(INDEX('고객 리스트'!$A$4:$D$150,MATCH(N589,'고객 리스트'!$A$4:$A$150,0),3)," ")</f>
        <v xml:space="preserve"> </v>
      </c>
      <c r="P589" s="59"/>
      <c r="Q589" s="94"/>
      <c r="R589" s="38"/>
      <c r="S589" s="38"/>
      <c r="T589" s="38"/>
      <c r="U589" s="38"/>
      <c r="V589" s="38"/>
    </row>
    <row r="590" spans="1:22" s="29" customFormat="1" ht="19.5" customHeight="1">
      <c r="A590" s="130" t="str">
        <f>N590&amp;"_"&amp;COUNTIF($N$6:N590,N590)</f>
        <v>_0</v>
      </c>
      <c r="B590" s="38" t="s">
        <v>659</v>
      </c>
      <c r="C590" s="92"/>
      <c r="D590" s="93"/>
      <c r="E590" s="93"/>
      <c r="F590" s="93"/>
      <c r="G590" s="93"/>
      <c r="H590" s="38"/>
      <c r="I590" s="38"/>
      <c r="J590" s="133"/>
      <c r="K590" s="134"/>
      <c r="L590" s="134"/>
      <c r="M590" s="134"/>
      <c r="N590" s="135"/>
      <c r="O590" s="135" t="str">
        <f>IFERROR(INDEX('고객 리스트'!$A$4:$D$150,MATCH(N590,'고객 리스트'!$A$4:$A$150,0),3)," ")</f>
        <v xml:space="preserve"> </v>
      </c>
      <c r="P590" s="59"/>
      <c r="Q590" s="94"/>
      <c r="R590" s="38"/>
      <c r="S590" s="38"/>
      <c r="T590" s="38"/>
      <c r="U590" s="38"/>
      <c r="V590" s="38"/>
    </row>
    <row r="591" spans="1:22" s="29" customFormat="1" ht="19.5" customHeight="1">
      <c r="A591" s="130" t="str">
        <f>N591&amp;"_"&amp;COUNTIF($N$6:N591,N591)</f>
        <v>_0</v>
      </c>
      <c r="B591" s="38" t="s">
        <v>660</v>
      </c>
      <c r="C591" s="92"/>
      <c r="D591" s="93"/>
      <c r="E591" s="93"/>
      <c r="F591" s="93"/>
      <c r="G591" s="93"/>
      <c r="H591" s="38"/>
      <c r="I591" s="38"/>
      <c r="J591" s="133"/>
      <c r="K591" s="134"/>
      <c r="L591" s="134"/>
      <c r="M591" s="134"/>
      <c r="N591" s="135"/>
      <c r="O591" s="135" t="str">
        <f>IFERROR(INDEX('고객 리스트'!$A$4:$D$150,MATCH(N591,'고객 리스트'!$A$4:$A$150,0),3)," ")</f>
        <v xml:space="preserve"> </v>
      </c>
      <c r="P591" s="59"/>
      <c r="Q591" s="94"/>
      <c r="R591" s="38"/>
      <c r="S591" s="38"/>
      <c r="T591" s="38"/>
      <c r="U591" s="38"/>
      <c r="V591" s="38"/>
    </row>
    <row r="592" spans="1:22" s="29" customFormat="1" ht="19.5" customHeight="1">
      <c r="A592" s="130" t="str">
        <f>N592&amp;"_"&amp;COUNTIF($N$6:N592,N592)</f>
        <v>_0</v>
      </c>
      <c r="B592" s="38" t="s">
        <v>661</v>
      </c>
      <c r="C592" s="92"/>
      <c r="D592" s="93"/>
      <c r="E592" s="93"/>
      <c r="F592" s="93"/>
      <c r="G592" s="93"/>
      <c r="H592" s="38"/>
      <c r="I592" s="38"/>
      <c r="J592" s="133"/>
      <c r="K592" s="134"/>
      <c r="L592" s="134"/>
      <c r="M592" s="134"/>
      <c r="N592" s="135"/>
      <c r="O592" s="135" t="str">
        <f>IFERROR(INDEX('고객 리스트'!$A$4:$D$150,MATCH(N592,'고객 리스트'!$A$4:$A$150,0),3)," ")</f>
        <v xml:space="preserve"> </v>
      </c>
      <c r="P592" s="59"/>
      <c r="Q592" s="94"/>
      <c r="R592" s="38"/>
      <c r="S592" s="38"/>
      <c r="T592" s="38"/>
      <c r="U592" s="38"/>
      <c r="V592" s="38"/>
    </row>
    <row r="593" spans="1:22" s="29" customFormat="1" ht="19.5" customHeight="1">
      <c r="A593" s="130" t="str">
        <f>N593&amp;"_"&amp;COUNTIF($N$6:N593,N593)</f>
        <v>_0</v>
      </c>
      <c r="B593" s="38" t="s">
        <v>662</v>
      </c>
      <c r="C593" s="92"/>
      <c r="D593" s="93"/>
      <c r="E593" s="93"/>
      <c r="F593" s="93"/>
      <c r="G593" s="93"/>
      <c r="H593" s="38"/>
      <c r="I593" s="38"/>
      <c r="J593" s="133"/>
      <c r="K593" s="134"/>
      <c r="L593" s="134"/>
      <c r="M593" s="134"/>
      <c r="N593" s="135"/>
      <c r="O593" s="135" t="str">
        <f>IFERROR(INDEX('고객 리스트'!$A$4:$D$150,MATCH(N593,'고객 리스트'!$A$4:$A$150,0),3)," ")</f>
        <v xml:space="preserve"> </v>
      </c>
      <c r="P593" s="59"/>
      <c r="Q593" s="94"/>
      <c r="R593" s="38"/>
      <c r="S593" s="38"/>
      <c r="T593" s="38"/>
      <c r="U593" s="38"/>
      <c r="V593" s="38"/>
    </row>
    <row r="594" spans="1:22" s="29" customFormat="1" ht="19.5" customHeight="1">
      <c r="A594" s="130" t="str">
        <f>N594&amp;"_"&amp;COUNTIF($N$6:N594,N594)</f>
        <v>_0</v>
      </c>
      <c r="B594" s="38" t="s">
        <v>663</v>
      </c>
      <c r="C594" s="92"/>
      <c r="D594" s="93"/>
      <c r="E594" s="93"/>
      <c r="F594" s="93"/>
      <c r="G594" s="93"/>
      <c r="H594" s="38"/>
      <c r="I594" s="38"/>
      <c r="J594" s="133"/>
      <c r="K594" s="134"/>
      <c r="L594" s="134"/>
      <c r="M594" s="134"/>
      <c r="N594" s="135"/>
      <c r="O594" s="135" t="str">
        <f>IFERROR(INDEX('고객 리스트'!$A$4:$D$150,MATCH(N594,'고객 리스트'!$A$4:$A$150,0),3)," ")</f>
        <v xml:space="preserve"> </v>
      </c>
      <c r="P594" s="59"/>
      <c r="Q594" s="94"/>
      <c r="R594" s="38"/>
      <c r="S594" s="38"/>
      <c r="T594" s="38"/>
      <c r="U594" s="38"/>
      <c r="V594" s="38"/>
    </row>
    <row r="595" spans="1:22" s="29" customFormat="1" ht="19.5" customHeight="1">
      <c r="A595" s="130" t="str">
        <f>N595&amp;"_"&amp;COUNTIF($N$6:N595,N595)</f>
        <v>_0</v>
      </c>
      <c r="B595" s="38" t="s">
        <v>664</v>
      </c>
      <c r="C595" s="92"/>
      <c r="D595" s="93"/>
      <c r="E595" s="93"/>
      <c r="F595" s="93"/>
      <c r="G595" s="93"/>
      <c r="H595" s="38"/>
      <c r="I595" s="38"/>
      <c r="J595" s="133"/>
      <c r="K595" s="134"/>
      <c r="L595" s="134"/>
      <c r="M595" s="134"/>
      <c r="N595" s="135"/>
      <c r="O595" s="135" t="str">
        <f>IFERROR(INDEX('고객 리스트'!$A$4:$D$150,MATCH(N595,'고객 리스트'!$A$4:$A$150,0),3)," ")</f>
        <v xml:space="preserve"> </v>
      </c>
      <c r="P595" s="59"/>
      <c r="Q595" s="94"/>
      <c r="R595" s="38"/>
      <c r="S595" s="38"/>
      <c r="T595" s="38"/>
      <c r="U595" s="38"/>
      <c r="V595" s="38"/>
    </row>
    <row r="596" spans="1:22" s="29" customFormat="1" ht="19.5" customHeight="1">
      <c r="A596" s="130" t="str">
        <f>N596&amp;"_"&amp;COUNTIF($N$6:N596,N596)</f>
        <v>_0</v>
      </c>
      <c r="B596" s="38" t="s">
        <v>665</v>
      </c>
      <c r="C596" s="92"/>
      <c r="D596" s="93"/>
      <c r="E596" s="93"/>
      <c r="F596" s="93"/>
      <c r="G596" s="93"/>
      <c r="H596" s="38"/>
      <c r="I596" s="38"/>
      <c r="J596" s="133"/>
      <c r="K596" s="134"/>
      <c r="L596" s="134"/>
      <c r="M596" s="134"/>
      <c r="N596" s="135"/>
      <c r="O596" s="135" t="str">
        <f>IFERROR(INDEX('고객 리스트'!$A$4:$D$150,MATCH(N596,'고객 리스트'!$A$4:$A$150,0),3)," ")</f>
        <v xml:space="preserve"> </v>
      </c>
      <c r="P596" s="59"/>
      <c r="Q596" s="94"/>
      <c r="R596" s="38"/>
      <c r="S596" s="38"/>
      <c r="T596" s="38"/>
      <c r="U596" s="38"/>
      <c r="V596" s="38"/>
    </row>
    <row r="597" spans="1:22" s="29" customFormat="1" ht="19.5" customHeight="1">
      <c r="A597" s="130" t="str">
        <f>N597&amp;"_"&amp;COUNTIF($N$6:N597,N597)</f>
        <v>_0</v>
      </c>
      <c r="B597" s="38" t="s">
        <v>666</v>
      </c>
      <c r="C597" s="92"/>
      <c r="D597" s="93"/>
      <c r="E597" s="93"/>
      <c r="F597" s="93"/>
      <c r="G597" s="93"/>
      <c r="H597" s="38"/>
      <c r="I597" s="38"/>
      <c r="J597" s="133"/>
      <c r="K597" s="134"/>
      <c r="L597" s="134"/>
      <c r="M597" s="134"/>
      <c r="N597" s="135"/>
      <c r="O597" s="135" t="str">
        <f>IFERROR(INDEX('고객 리스트'!$A$4:$D$150,MATCH(N597,'고객 리스트'!$A$4:$A$150,0),3)," ")</f>
        <v xml:space="preserve"> </v>
      </c>
      <c r="P597" s="59"/>
      <c r="Q597" s="94"/>
      <c r="R597" s="38"/>
      <c r="S597" s="38"/>
      <c r="T597" s="38"/>
      <c r="U597" s="38"/>
      <c r="V597" s="38"/>
    </row>
    <row r="598" spans="1:22" s="29" customFormat="1" ht="19.5" customHeight="1">
      <c r="A598" s="130" t="str">
        <f>N598&amp;"_"&amp;COUNTIF($N$6:N598,N598)</f>
        <v>_0</v>
      </c>
      <c r="B598" s="38" t="s">
        <v>667</v>
      </c>
      <c r="C598" s="92"/>
      <c r="D598" s="93"/>
      <c r="E598" s="93"/>
      <c r="F598" s="93"/>
      <c r="G598" s="93"/>
      <c r="H598" s="38"/>
      <c r="I598" s="38"/>
      <c r="J598" s="133"/>
      <c r="K598" s="134"/>
      <c r="L598" s="134"/>
      <c r="M598" s="134"/>
      <c r="N598" s="135"/>
      <c r="O598" s="135" t="str">
        <f>IFERROR(INDEX('고객 리스트'!$A$4:$D$150,MATCH(N598,'고객 리스트'!$A$4:$A$150,0),3)," ")</f>
        <v xml:space="preserve"> </v>
      </c>
      <c r="P598" s="59"/>
      <c r="Q598" s="94"/>
      <c r="R598" s="38"/>
      <c r="S598" s="38"/>
      <c r="T598" s="38"/>
      <c r="U598" s="38"/>
      <c r="V598" s="38"/>
    </row>
    <row r="599" spans="1:22" s="29" customFormat="1" ht="19.5" customHeight="1">
      <c r="A599" s="130" t="str">
        <f>N599&amp;"_"&amp;COUNTIF($N$6:N599,N599)</f>
        <v>_0</v>
      </c>
      <c r="B599" s="38" t="s">
        <v>668</v>
      </c>
      <c r="C599" s="92"/>
      <c r="D599" s="93"/>
      <c r="E599" s="93"/>
      <c r="F599" s="93"/>
      <c r="G599" s="93"/>
      <c r="H599" s="38"/>
      <c r="I599" s="38"/>
      <c r="J599" s="133"/>
      <c r="K599" s="134"/>
      <c r="L599" s="134"/>
      <c r="M599" s="134"/>
      <c r="N599" s="135"/>
      <c r="O599" s="135" t="str">
        <f>IFERROR(INDEX('고객 리스트'!$A$4:$D$150,MATCH(N599,'고객 리스트'!$A$4:$A$150,0),3)," ")</f>
        <v xml:space="preserve"> </v>
      </c>
      <c r="P599" s="59"/>
      <c r="Q599" s="94"/>
      <c r="R599" s="38"/>
      <c r="S599" s="38"/>
      <c r="T599" s="38"/>
      <c r="U599" s="38"/>
      <c r="V599" s="38"/>
    </row>
    <row r="600" spans="1:22" s="29" customFormat="1" ht="19.5" customHeight="1">
      <c r="A600" s="130" t="str">
        <f>N600&amp;"_"&amp;COUNTIF($N$6:N600,N600)</f>
        <v>_0</v>
      </c>
      <c r="B600" s="38" t="s">
        <v>669</v>
      </c>
      <c r="C600" s="92"/>
      <c r="D600" s="93"/>
      <c r="E600" s="93"/>
      <c r="F600" s="93"/>
      <c r="G600" s="93"/>
      <c r="H600" s="38"/>
      <c r="I600" s="38"/>
      <c r="J600" s="133"/>
      <c r="K600" s="134"/>
      <c r="L600" s="134"/>
      <c r="M600" s="134"/>
      <c r="N600" s="135"/>
      <c r="O600" s="135" t="str">
        <f>IFERROR(INDEX('고객 리스트'!$A$4:$D$150,MATCH(N600,'고객 리스트'!$A$4:$A$150,0),3)," ")</f>
        <v xml:space="preserve"> </v>
      </c>
      <c r="P600" s="59"/>
      <c r="Q600" s="94"/>
      <c r="R600" s="38"/>
      <c r="S600" s="38"/>
      <c r="T600" s="38"/>
      <c r="U600" s="38"/>
      <c r="V600" s="38"/>
    </row>
    <row r="601" spans="1:22" s="29" customFormat="1" ht="19.5" customHeight="1">
      <c r="A601" s="130" t="str">
        <f>N601&amp;"_"&amp;COUNTIF($N$6:N601,N601)</f>
        <v>_0</v>
      </c>
      <c r="B601" s="38" t="s">
        <v>670</v>
      </c>
      <c r="C601" s="92"/>
      <c r="D601" s="93"/>
      <c r="E601" s="93"/>
      <c r="F601" s="93"/>
      <c r="G601" s="93"/>
      <c r="H601" s="38"/>
      <c r="I601" s="38"/>
      <c r="J601" s="133"/>
      <c r="K601" s="134"/>
      <c r="L601" s="134"/>
      <c r="M601" s="134"/>
      <c r="N601" s="135"/>
      <c r="O601" s="135" t="str">
        <f>IFERROR(INDEX('고객 리스트'!$A$4:$D$150,MATCH(N601,'고객 리스트'!$A$4:$A$150,0),3)," ")</f>
        <v xml:space="preserve"> </v>
      </c>
      <c r="P601" s="59"/>
      <c r="Q601" s="94"/>
      <c r="R601" s="38"/>
      <c r="S601" s="38"/>
      <c r="T601" s="38"/>
      <c r="U601" s="38"/>
      <c r="V601" s="38"/>
    </row>
    <row r="602" spans="1:22" s="29" customFormat="1" ht="19.5" customHeight="1">
      <c r="A602" s="130" t="str">
        <f>N602&amp;"_"&amp;COUNTIF($N$6:N602,N602)</f>
        <v>_0</v>
      </c>
      <c r="B602" s="38" t="s">
        <v>671</v>
      </c>
      <c r="C602" s="92"/>
      <c r="D602" s="93"/>
      <c r="E602" s="93"/>
      <c r="F602" s="93"/>
      <c r="G602" s="93"/>
      <c r="H602" s="38"/>
      <c r="I602" s="38"/>
      <c r="J602" s="133"/>
      <c r="K602" s="134"/>
      <c r="L602" s="134"/>
      <c r="M602" s="134"/>
      <c r="N602" s="135"/>
      <c r="O602" s="135" t="str">
        <f>IFERROR(INDEX('고객 리스트'!$A$4:$D$150,MATCH(N602,'고객 리스트'!$A$4:$A$150,0),3)," ")</f>
        <v xml:space="preserve"> </v>
      </c>
      <c r="P602" s="59"/>
      <c r="Q602" s="94"/>
      <c r="R602" s="38"/>
      <c r="S602" s="38"/>
      <c r="T602" s="38"/>
      <c r="U602" s="38"/>
      <c r="V602" s="38"/>
    </row>
    <row r="603" spans="1:22" s="29" customFormat="1" ht="19.5" customHeight="1">
      <c r="A603" s="130" t="str">
        <f>N603&amp;"_"&amp;COUNTIF($N$6:N603,N603)</f>
        <v>_0</v>
      </c>
      <c r="B603" s="38" t="s">
        <v>672</v>
      </c>
      <c r="C603" s="92"/>
      <c r="D603" s="93"/>
      <c r="E603" s="93"/>
      <c r="F603" s="93"/>
      <c r="G603" s="93"/>
      <c r="H603" s="38"/>
      <c r="I603" s="38"/>
      <c r="J603" s="133"/>
      <c r="K603" s="134"/>
      <c r="L603" s="134"/>
      <c r="M603" s="134"/>
      <c r="N603" s="135"/>
      <c r="O603" s="135" t="str">
        <f>IFERROR(INDEX('고객 리스트'!$A$4:$D$150,MATCH(N603,'고객 리스트'!$A$4:$A$150,0),3)," ")</f>
        <v xml:space="preserve"> </v>
      </c>
      <c r="P603" s="59"/>
      <c r="Q603" s="94"/>
      <c r="R603" s="38"/>
      <c r="S603" s="38"/>
      <c r="T603" s="38"/>
      <c r="U603" s="38"/>
      <c r="V603" s="38"/>
    </row>
    <row r="604" spans="1:22" s="29" customFormat="1" ht="19.5" customHeight="1">
      <c r="A604" s="130" t="str">
        <f>N604&amp;"_"&amp;COUNTIF($N$6:N604,N604)</f>
        <v>_0</v>
      </c>
      <c r="B604" s="38" t="s">
        <v>673</v>
      </c>
      <c r="C604" s="92"/>
      <c r="D604" s="93"/>
      <c r="E604" s="93"/>
      <c r="F604" s="93"/>
      <c r="G604" s="93"/>
      <c r="H604" s="38"/>
      <c r="I604" s="38"/>
      <c r="J604" s="133"/>
      <c r="K604" s="134"/>
      <c r="L604" s="134"/>
      <c r="M604" s="134"/>
      <c r="N604" s="135"/>
      <c r="O604" s="135" t="str">
        <f>IFERROR(INDEX('고객 리스트'!$A$4:$D$150,MATCH(N604,'고객 리스트'!$A$4:$A$150,0),3)," ")</f>
        <v xml:space="preserve"> </v>
      </c>
      <c r="P604" s="59"/>
      <c r="Q604" s="94"/>
      <c r="R604" s="38"/>
      <c r="S604" s="38"/>
      <c r="T604" s="38"/>
      <c r="U604" s="38"/>
      <c r="V604" s="38"/>
    </row>
    <row r="605" spans="1:22" s="29" customFormat="1" ht="19.5" customHeight="1">
      <c r="A605" s="130" t="str">
        <f>N605&amp;"_"&amp;COUNTIF($N$6:N605,N605)</f>
        <v>_0</v>
      </c>
      <c r="B605" s="38" t="s">
        <v>674</v>
      </c>
      <c r="C605" s="92"/>
      <c r="D605" s="93"/>
      <c r="E605" s="93"/>
      <c r="F605" s="93"/>
      <c r="G605" s="93"/>
      <c r="H605" s="38"/>
      <c r="I605" s="38"/>
      <c r="J605" s="133"/>
      <c r="K605" s="134"/>
      <c r="L605" s="134"/>
      <c r="M605" s="134"/>
      <c r="N605" s="135"/>
      <c r="O605" s="135" t="str">
        <f>IFERROR(INDEX('고객 리스트'!$A$4:$D$150,MATCH(N605,'고객 리스트'!$A$4:$A$150,0),3)," ")</f>
        <v xml:space="preserve"> </v>
      </c>
      <c r="P605" s="59"/>
      <c r="Q605" s="94"/>
      <c r="R605" s="38"/>
      <c r="S605" s="38"/>
      <c r="T605" s="38"/>
      <c r="U605" s="38"/>
      <c r="V605" s="38"/>
    </row>
    <row r="606" spans="1:22" s="29" customFormat="1" ht="19.5" customHeight="1">
      <c r="A606" s="130" t="str">
        <f>N606&amp;"_"&amp;COUNTIF($N$6:N606,N606)</f>
        <v>_0</v>
      </c>
      <c r="B606" s="38" t="s">
        <v>675</v>
      </c>
      <c r="C606" s="92"/>
      <c r="D606" s="93"/>
      <c r="E606" s="93"/>
      <c r="F606" s="93"/>
      <c r="G606" s="93"/>
      <c r="H606" s="38"/>
      <c r="I606" s="38"/>
      <c r="J606" s="133"/>
      <c r="K606" s="134"/>
      <c r="L606" s="134"/>
      <c r="M606" s="134"/>
      <c r="N606" s="135"/>
      <c r="O606" s="135" t="str">
        <f>IFERROR(INDEX('고객 리스트'!$A$4:$D$150,MATCH(N606,'고객 리스트'!$A$4:$A$150,0),3)," ")</f>
        <v xml:space="preserve"> </v>
      </c>
      <c r="P606" s="59"/>
      <c r="Q606" s="94"/>
      <c r="R606" s="38"/>
      <c r="S606" s="38"/>
      <c r="T606" s="38"/>
      <c r="U606" s="38"/>
      <c r="V606" s="38"/>
    </row>
    <row r="607" spans="1:22" s="29" customFormat="1" ht="19.5" customHeight="1">
      <c r="A607" s="130" t="str">
        <f>N607&amp;"_"&amp;COUNTIF($N$6:N607,N607)</f>
        <v>_0</v>
      </c>
      <c r="B607" s="38" t="s">
        <v>676</v>
      </c>
      <c r="C607" s="92"/>
      <c r="D607" s="93"/>
      <c r="E607" s="93"/>
      <c r="F607" s="93"/>
      <c r="G607" s="93"/>
      <c r="H607" s="38"/>
      <c r="I607" s="38"/>
      <c r="J607" s="133"/>
      <c r="K607" s="134"/>
      <c r="L607" s="134"/>
      <c r="M607" s="134"/>
      <c r="N607" s="135"/>
      <c r="O607" s="135" t="str">
        <f>IFERROR(INDEX('고객 리스트'!$A$4:$D$150,MATCH(N607,'고객 리스트'!$A$4:$A$150,0),3)," ")</f>
        <v xml:space="preserve"> </v>
      </c>
      <c r="P607" s="59"/>
      <c r="Q607" s="94"/>
      <c r="R607" s="38"/>
      <c r="S607" s="38"/>
      <c r="T607" s="38"/>
      <c r="U607" s="38"/>
      <c r="V607" s="38"/>
    </row>
    <row r="608" spans="1:22" s="29" customFormat="1" ht="19.5" customHeight="1">
      <c r="A608" s="130" t="str">
        <f>N608&amp;"_"&amp;COUNTIF($N$6:N608,N608)</f>
        <v>_0</v>
      </c>
      <c r="B608" s="38" t="s">
        <v>677</v>
      </c>
      <c r="C608" s="92"/>
      <c r="D608" s="93"/>
      <c r="E608" s="93"/>
      <c r="F608" s="93"/>
      <c r="G608" s="93"/>
      <c r="H608" s="38"/>
      <c r="I608" s="38"/>
      <c r="J608" s="133"/>
      <c r="K608" s="134"/>
      <c r="L608" s="134"/>
      <c r="M608" s="134"/>
      <c r="N608" s="135"/>
      <c r="O608" s="135" t="str">
        <f>IFERROR(INDEX('고객 리스트'!$A$4:$D$150,MATCH(N608,'고객 리스트'!$A$4:$A$150,0),3)," ")</f>
        <v xml:space="preserve"> </v>
      </c>
      <c r="P608" s="59"/>
      <c r="Q608" s="94"/>
      <c r="R608" s="38"/>
      <c r="S608" s="38"/>
      <c r="T608" s="38"/>
      <c r="U608" s="38"/>
      <c r="V608" s="38"/>
    </row>
    <row r="609" spans="1:22" s="29" customFormat="1" ht="19.5" customHeight="1">
      <c r="A609" s="130" t="str">
        <f>N609&amp;"_"&amp;COUNTIF($N$6:N609,N609)</f>
        <v>_0</v>
      </c>
      <c r="B609" s="38" t="s">
        <v>678</v>
      </c>
      <c r="C609" s="92"/>
      <c r="D609" s="93"/>
      <c r="E609" s="93"/>
      <c r="F609" s="93"/>
      <c r="G609" s="93"/>
      <c r="H609" s="38"/>
      <c r="I609" s="38"/>
      <c r="J609" s="133"/>
      <c r="K609" s="134"/>
      <c r="L609" s="134"/>
      <c r="M609" s="134"/>
      <c r="N609" s="135"/>
      <c r="O609" s="135" t="str">
        <f>IFERROR(INDEX('고객 리스트'!$A$4:$D$150,MATCH(N609,'고객 리스트'!$A$4:$A$150,0),3)," ")</f>
        <v xml:space="preserve"> </v>
      </c>
      <c r="P609" s="59"/>
      <c r="Q609" s="94"/>
      <c r="R609" s="38"/>
      <c r="S609" s="38"/>
      <c r="T609" s="38"/>
      <c r="U609" s="38"/>
      <c r="V609" s="38"/>
    </row>
    <row r="610" spans="1:22" s="29" customFormat="1" ht="19.5" customHeight="1">
      <c r="A610" s="130" t="str">
        <f>N610&amp;"_"&amp;COUNTIF($N$6:N610,N610)</f>
        <v>_0</v>
      </c>
      <c r="B610" s="38" t="s">
        <v>679</v>
      </c>
      <c r="C610" s="92"/>
      <c r="D610" s="93"/>
      <c r="E610" s="93"/>
      <c r="F610" s="93"/>
      <c r="G610" s="93"/>
      <c r="H610" s="38"/>
      <c r="I610" s="38"/>
      <c r="J610" s="133"/>
      <c r="K610" s="134"/>
      <c r="L610" s="134"/>
      <c r="M610" s="134"/>
      <c r="N610" s="135"/>
      <c r="O610" s="135" t="str">
        <f>IFERROR(INDEX('고객 리스트'!$A$4:$D$150,MATCH(N610,'고객 리스트'!$A$4:$A$150,0),3)," ")</f>
        <v xml:space="preserve"> </v>
      </c>
      <c r="P610" s="59"/>
      <c r="Q610" s="94"/>
      <c r="R610" s="38"/>
      <c r="S610" s="38"/>
      <c r="T610" s="38"/>
      <c r="U610" s="38"/>
      <c r="V610" s="38"/>
    </row>
    <row r="611" spans="1:22" s="29" customFormat="1" ht="19.5" customHeight="1">
      <c r="A611" s="130" t="str">
        <f>N611&amp;"_"&amp;COUNTIF($N$6:N611,N611)</f>
        <v>_0</v>
      </c>
      <c r="B611" s="38" t="s">
        <v>680</v>
      </c>
      <c r="C611" s="92"/>
      <c r="D611" s="93"/>
      <c r="E611" s="93"/>
      <c r="F611" s="93"/>
      <c r="G611" s="93"/>
      <c r="H611" s="38"/>
      <c r="I611" s="38"/>
      <c r="J611" s="133"/>
      <c r="K611" s="134"/>
      <c r="L611" s="134"/>
      <c r="M611" s="134"/>
      <c r="N611" s="135"/>
      <c r="O611" s="135" t="str">
        <f>IFERROR(INDEX('고객 리스트'!$A$4:$D$150,MATCH(N611,'고객 리스트'!$A$4:$A$150,0),3)," ")</f>
        <v xml:space="preserve"> </v>
      </c>
      <c r="P611" s="59"/>
      <c r="Q611" s="94"/>
      <c r="R611" s="38"/>
      <c r="S611" s="38"/>
      <c r="T611" s="38"/>
      <c r="U611" s="38"/>
      <c r="V611" s="38"/>
    </row>
    <row r="612" spans="1:22" s="29" customFormat="1" ht="19.5" customHeight="1">
      <c r="A612" s="130" t="str">
        <f>N612&amp;"_"&amp;COUNTIF($N$6:N612,N612)</f>
        <v>_0</v>
      </c>
      <c r="B612" s="38" t="s">
        <v>681</v>
      </c>
      <c r="C612" s="92"/>
      <c r="D612" s="93"/>
      <c r="E612" s="93"/>
      <c r="F612" s="93"/>
      <c r="G612" s="93"/>
      <c r="H612" s="38"/>
      <c r="I612" s="38"/>
      <c r="J612" s="133"/>
      <c r="K612" s="134"/>
      <c r="L612" s="134"/>
      <c r="M612" s="134"/>
      <c r="N612" s="135"/>
      <c r="O612" s="135" t="str">
        <f>IFERROR(INDEX('고객 리스트'!$A$4:$D$150,MATCH(N612,'고객 리스트'!$A$4:$A$150,0),3)," ")</f>
        <v xml:space="preserve"> </v>
      </c>
      <c r="P612" s="59"/>
      <c r="Q612" s="94"/>
      <c r="R612" s="38"/>
      <c r="S612" s="38"/>
      <c r="T612" s="38"/>
      <c r="U612" s="38"/>
      <c r="V612" s="38"/>
    </row>
    <row r="613" spans="1:22" s="29" customFormat="1" ht="19.5" customHeight="1">
      <c r="A613" s="130" t="str">
        <f>N613&amp;"_"&amp;COUNTIF($N$6:N613,N613)</f>
        <v>_0</v>
      </c>
      <c r="B613" s="38" t="s">
        <v>682</v>
      </c>
      <c r="C613" s="92"/>
      <c r="D613" s="93"/>
      <c r="E613" s="93"/>
      <c r="F613" s="93"/>
      <c r="G613" s="93"/>
      <c r="H613" s="38"/>
      <c r="I613" s="38"/>
      <c r="J613" s="133"/>
      <c r="K613" s="134"/>
      <c r="L613" s="134"/>
      <c r="M613" s="134"/>
      <c r="N613" s="135"/>
      <c r="O613" s="135" t="str">
        <f>IFERROR(INDEX('고객 리스트'!$A$4:$D$150,MATCH(N613,'고객 리스트'!$A$4:$A$150,0),3)," ")</f>
        <v xml:space="preserve"> </v>
      </c>
      <c r="P613" s="59"/>
      <c r="Q613" s="94"/>
      <c r="R613" s="38"/>
      <c r="S613" s="38"/>
      <c r="T613" s="38"/>
      <c r="U613" s="38"/>
      <c r="V613" s="38"/>
    </row>
    <row r="614" spans="1:22" s="29" customFormat="1" ht="19.5" customHeight="1">
      <c r="A614" s="130" t="str">
        <f>N614&amp;"_"&amp;COUNTIF($N$6:N614,N614)</f>
        <v>_0</v>
      </c>
      <c r="B614" s="38" t="s">
        <v>683</v>
      </c>
      <c r="C614" s="92"/>
      <c r="D614" s="93"/>
      <c r="E614" s="93"/>
      <c r="F614" s="93"/>
      <c r="G614" s="93"/>
      <c r="H614" s="38"/>
      <c r="I614" s="38"/>
      <c r="J614" s="133"/>
      <c r="K614" s="134"/>
      <c r="L614" s="134"/>
      <c r="M614" s="134"/>
      <c r="N614" s="135"/>
      <c r="O614" s="135" t="str">
        <f>IFERROR(INDEX('고객 리스트'!$A$4:$D$150,MATCH(N614,'고객 리스트'!$A$4:$A$150,0),3)," ")</f>
        <v xml:space="preserve"> </v>
      </c>
      <c r="P614" s="59"/>
      <c r="Q614" s="94"/>
      <c r="R614" s="38"/>
      <c r="S614" s="38"/>
      <c r="T614" s="38"/>
      <c r="U614" s="38"/>
      <c r="V614" s="38"/>
    </row>
    <row r="615" spans="1:22" s="29" customFormat="1" ht="19.5" customHeight="1">
      <c r="A615" s="130" t="str">
        <f>N615&amp;"_"&amp;COUNTIF($N$6:N615,N615)</f>
        <v>_0</v>
      </c>
      <c r="B615" s="38" t="s">
        <v>684</v>
      </c>
      <c r="C615" s="92"/>
      <c r="D615" s="93"/>
      <c r="E615" s="93"/>
      <c r="F615" s="93"/>
      <c r="G615" s="93"/>
      <c r="H615" s="38"/>
      <c r="I615" s="38"/>
      <c r="J615" s="133"/>
      <c r="K615" s="134"/>
      <c r="L615" s="134"/>
      <c r="M615" s="134"/>
      <c r="N615" s="135"/>
      <c r="O615" s="135" t="str">
        <f>IFERROR(INDEX('고객 리스트'!$A$4:$D$150,MATCH(N615,'고객 리스트'!$A$4:$A$150,0),3)," ")</f>
        <v xml:space="preserve"> </v>
      </c>
      <c r="P615" s="59"/>
      <c r="Q615" s="94"/>
      <c r="R615" s="38"/>
      <c r="S615" s="38"/>
      <c r="T615" s="38"/>
      <c r="U615" s="38"/>
      <c r="V615" s="38"/>
    </row>
    <row r="616" spans="1:22" s="29" customFormat="1" ht="19.5" customHeight="1">
      <c r="A616" s="130" t="str">
        <f>N616&amp;"_"&amp;COUNTIF($N$6:N616,N616)</f>
        <v>_0</v>
      </c>
      <c r="B616" s="38" t="s">
        <v>685</v>
      </c>
      <c r="C616" s="92"/>
      <c r="D616" s="93"/>
      <c r="E616" s="93"/>
      <c r="F616" s="93"/>
      <c r="G616" s="93"/>
      <c r="H616" s="38"/>
      <c r="I616" s="38"/>
      <c r="J616" s="133"/>
      <c r="K616" s="134"/>
      <c r="L616" s="134"/>
      <c r="M616" s="134"/>
      <c r="N616" s="135"/>
      <c r="O616" s="135" t="str">
        <f>IFERROR(INDEX('고객 리스트'!$A$4:$D$150,MATCH(N616,'고객 리스트'!$A$4:$A$150,0),3)," ")</f>
        <v xml:space="preserve"> </v>
      </c>
      <c r="P616" s="59"/>
      <c r="Q616" s="94"/>
      <c r="R616" s="38"/>
      <c r="S616" s="38"/>
      <c r="T616" s="38"/>
      <c r="U616" s="38"/>
      <c r="V616" s="38"/>
    </row>
    <row r="617" spans="1:22" s="29" customFormat="1" ht="19.5" customHeight="1">
      <c r="A617" s="130" t="str">
        <f>N617&amp;"_"&amp;COUNTIF($N$6:N617,N617)</f>
        <v>_0</v>
      </c>
      <c r="B617" s="38" t="s">
        <v>686</v>
      </c>
      <c r="C617" s="92"/>
      <c r="D617" s="93"/>
      <c r="E617" s="93"/>
      <c r="F617" s="93"/>
      <c r="G617" s="93"/>
      <c r="H617" s="38"/>
      <c r="I617" s="38"/>
      <c r="J617" s="133"/>
      <c r="K617" s="134"/>
      <c r="L617" s="134"/>
      <c r="M617" s="134"/>
      <c r="N617" s="135"/>
      <c r="O617" s="135" t="str">
        <f>IFERROR(INDEX('고객 리스트'!$A$4:$D$150,MATCH(N617,'고객 리스트'!$A$4:$A$150,0),3)," ")</f>
        <v xml:space="preserve"> </v>
      </c>
      <c r="P617" s="59"/>
      <c r="Q617" s="94"/>
      <c r="R617" s="38"/>
      <c r="S617" s="38"/>
      <c r="T617" s="38"/>
      <c r="U617" s="38"/>
      <c r="V617" s="38"/>
    </row>
    <row r="618" spans="1:22" s="29" customFormat="1" ht="19.5" customHeight="1">
      <c r="A618" s="130" t="str">
        <f>N618&amp;"_"&amp;COUNTIF($N$6:N618,N618)</f>
        <v>_0</v>
      </c>
      <c r="B618" s="38" t="s">
        <v>687</v>
      </c>
      <c r="C618" s="92"/>
      <c r="D618" s="93"/>
      <c r="E618" s="93"/>
      <c r="F618" s="93"/>
      <c r="G618" s="93"/>
      <c r="H618" s="38"/>
      <c r="I618" s="38"/>
      <c r="J618" s="133"/>
      <c r="K618" s="134"/>
      <c r="L618" s="134"/>
      <c r="M618" s="134"/>
      <c r="N618" s="135"/>
      <c r="O618" s="135" t="str">
        <f>IFERROR(INDEX('고객 리스트'!$A$4:$D$150,MATCH(N618,'고객 리스트'!$A$4:$A$150,0),3)," ")</f>
        <v xml:space="preserve"> </v>
      </c>
      <c r="P618" s="59"/>
      <c r="Q618" s="94"/>
      <c r="R618" s="38"/>
      <c r="S618" s="38"/>
      <c r="T618" s="38"/>
      <c r="U618" s="38"/>
      <c r="V618" s="38"/>
    </row>
    <row r="619" spans="1:22" s="29" customFormat="1" ht="19.5" customHeight="1">
      <c r="A619" s="130" t="str">
        <f>N619&amp;"_"&amp;COUNTIF($N$6:N619,N619)</f>
        <v>_0</v>
      </c>
      <c r="B619" s="38" t="s">
        <v>688</v>
      </c>
      <c r="C619" s="92"/>
      <c r="D619" s="93"/>
      <c r="E619" s="93"/>
      <c r="F619" s="93"/>
      <c r="G619" s="93"/>
      <c r="H619" s="38"/>
      <c r="I619" s="38"/>
      <c r="J619" s="133"/>
      <c r="K619" s="134"/>
      <c r="L619" s="134"/>
      <c r="M619" s="134"/>
      <c r="N619" s="135"/>
      <c r="O619" s="135" t="str">
        <f>IFERROR(INDEX('고객 리스트'!$A$4:$D$150,MATCH(N619,'고객 리스트'!$A$4:$A$150,0),3)," ")</f>
        <v xml:space="preserve"> </v>
      </c>
      <c r="P619" s="59"/>
      <c r="Q619" s="94"/>
      <c r="R619" s="38"/>
      <c r="S619" s="38"/>
      <c r="T619" s="38"/>
      <c r="U619" s="38"/>
      <c r="V619" s="38"/>
    </row>
    <row r="620" spans="1:22" s="29" customFormat="1" ht="19.5" customHeight="1">
      <c r="A620" s="130" t="str">
        <f>N620&amp;"_"&amp;COUNTIF($N$6:N620,N620)</f>
        <v>_0</v>
      </c>
      <c r="B620" s="38" t="s">
        <v>689</v>
      </c>
      <c r="C620" s="92"/>
      <c r="D620" s="93"/>
      <c r="E620" s="93"/>
      <c r="F620" s="93"/>
      <c r="G620" s="93"/>
      <c r="H620" s="38"/>
      <c r="I620" s="38"/>
      <c r="J620" s="133"/>
      <c r="K620" s="134"/>
      <c r="L620" s="134"/>
      <c r="M620" s="134"/>
      <c r="N620" s="135"/>
      <c r="O620" s="135" t="str">
        <f>IFERROR(INDEX('고객 리스트'!$A$4:$D$150,MATCH(N620,'고객 리스트'!$A$4:$A$150,0),3)," ")</f>
        <v xml:space="preserve"> </v>
      </c>
      <c r="P620" s="59"/>
      <c r="Q620" s="94"/>
      <c r="R620" s="38"/>
      <c r="S620" s="38"/>
      <c r="T620" s="38"/>
      <c r="U620" s="38"/>
      <c r="V620" s="38"/>
    </row>
    <row r="621" spans="1:22" s="29" customFormat="1" ht="19.5" customHeight="1">
      <c r="A621" s="130" t="str">
        <f>N621&amp;"_"&amp;COUNTIF($N$6:N621,N621)</f>
        <v>_0</v>
      </c>
      <c r="B621" s="38" t="s">
        <v>690</v>
      </c>
      <c r="C621" s="92"/>
      <c r="D621" s="93"/>
      <c r="E621" s="93"/>
      <c r="F621" s="93"/>
      <c r="G621" s="93"/>
      <c r="H621" s="38"/>
      <c r="I621" s="38"/>
      <c r="J621" s="133"/>
      <c r="K621" s="134"/>
      <c r="L621" s="134"/>
      <c r="M621" s="134"/>
      <c r="N621" s="135"/>
      <c r="O621" s="135" t="str">
        <f>IFERROR(INDEX('고객 리스트'!$A$4:$D$150,MATCH(N621,'고객 리스트'!$A$4:$A$150,0),3)," ")</f>
        <v xml:space="preserve"> </v>
      </c>
      <c r="P621" s="59"/>
      <c r="Q621" s="94"/>
      <c r="R621" s="38"/>
      <c r="S621" s="38"/>
      <c r="T621" s="38"/>
      <c r="U621" s="38"/>
      <c r="V621" s="38"/>
    </row>
    <row r="622" spans="1:22" s="29" customFormat="1" ht="19.5" customHeight="1">
      <c r="A622" s="130" t="str">
        <f>N622&amp;"_"&amp;COUNTIF($N$6:N622,N622)</f>
        <v>_0</v>
      </c>
      <c r="B622" s="38" t="s">
        <v>691</v>
      </c>
      <c r="C622" s="92"/>
      <c r="D622" s="93"/>
      <c r="E622" s="93"/>
      <c r="F622" s="93"/>
      <c r="G622" s="93"/>
      <c r="H622" s="38"/>
      <c r="I622" s="38"/>
      <c r="J622" s="133"/>
      <c r="K622" s="134"/>
      <c r="L622" s="134"/>
      <c r="M622" s="134"/>
      <c r="N622" s="135"/>
      <c r="O622" s="135" t="str">
        <f>IFERROR(INDEX('고객 리스트'!$A$4:$D$150,MATCH(N622,'고객 리스트'!$A$4:$A$150,0),3)," ")</f>
        <v xml:space="preserve"> </v>
      </c>
      <c r="P622" s="59"/>
      <c r="Q622" s="94"/>
      <c r="R622" s="38"/>
      <c r="S622" s="38"/>
      <c r="T622" s="38"/>
      <c r="U622" s="38"/>
      <c r="V622" s="38"/>
    </row>
    <row r="623" spans="1:22" s="29" customFormat="1" ht="19.5" customHeight="1">
      <c r="A623" s="130" t="str">
        <f>N623&amp;"_"&amp;COUNTIF($N$6:N623,N623)</f>
        <v>_0</v>
      </c>
      <c r="B623" s="38" t="s">
        <v>692</v>
      </c>
      <c r="C623" s="92"/>
      <c r="D623" s="93"/>
      <c r="E623" s="93"/>
      <c r="F623" s="93"/>
      <c r="G623" s="93"/>
      <c r="H623" s="38"/>
      <c r="I623" s="38"/>
      <c r="J623" s="133"/>
      <c r="K623" s="134"/>
      <c r="L623" s="134"/>
      <c r="M623" s="134"/>
      <c r="N623" s="135"/>
      <c r="O623" s="135" t="str">
        <f>IFERROR(INDEX('고객 리스트'!$A$4:$D$150,MATCH(N623,'고객 리스트'!$A$4:$A$150,0),3)," ")</f>
        <v xml:space="preserve"> </v>
      </c>
      <c r="P623" s="59"/>
      <c r="Q623" s="94"/>
      <c r="R623" s="38"/>
      <c r="S623" s="38"/>
      <c r="T623" s="38"/>
      <c r="U623" s="38"/>
      <c r="V623" s="38"/>
    </row>
    <row r="624" spans="1:22" s="29" customFormat="1" ht="19.5" customHeight="1">
      <c r="A624" s="130" t="str">
        <f>N624&amp;"_"&amp;COUNTIF($N$6:N624,N624)</f>
        <v>_0</v>
      </c>
      <c r="B624" s="38" t="s">
        <v>693</v>
      </c>
      <c r="C624" s="92"/>
      <c r="D624" s="93"/>
      <c r="E624" s="93"/>
      <c r="F624" s="93"/>
      <c r="G624" s="93"/>
      <c r="H624" s="38"/>
      <c r="I624" s="38"/>
      <c r="J624" s="133"/>
      <c r="K624" s="134"/>
      <c r="L624" s="134"/>
      <c r="M624" s="134"/>
      <c r="N624" s="135"/>
      <c r="O624" s="135" t="str">
        <f>IFERROR(INDEX('고객 리스트'!$A$4:$D$150,MATCH(N624,'고객 리스트'!$A$4:$A$150,0),3)," ")</f>
        <v xml:space="preserve"> </v>
      </c>
      <c r="P624" s="59"/>
      <c r="Q624" s="94"/>
      <c r="R624" s="38"/>
      <c r="S624" s="38"/>
      <c r="T624" s="38"/>
      <c r="U624" s="38"/>
      <c r="V624" s="38"/>
    </row>
    <row r="625" spans="1:22" s="29" customFormat="1" ht="19.5" customHeight="1">
      <c r="A625" s="130" t="str">
        <f>N625&amp;"_"&amp;COUNTIF($N$6:N625,N625)</f>
        <v>_0</v>
      </c>
      <c r="B625" s="38" t="s">
        <v>694</v>
      </c>
      <c r="C625" s="92"/>
      <c r="D625" s="93"/>
      <c r="E625" s="93"/>
      <c r="F625" s="93"/>
      <c r="G625" s="93"/>
      <c r="H625" s="38"/>
      <c r="I625" s="38"/>
      <c r="J625" s="133"/>
      <c r="K625" s="134"/>
      <c r="L625" s="134"/>
      <c r="M625" s="134"/>
      <c r="N625" s="135"/>
      <c r="O625" s="135" t="str">
        <f>IFERROR(INDEX('고객 리스트'!$A$4:$D$150,MATCH(N625,'고객 리스트'!$A$4:$A$150,0),3)," ")</f>
        <v xml:space="preserve"> </v>
      </c>
      <c r="P625" s="59"/>
      <c r="Q625" s="94"/>
      <c r="R625" s="38"/>
      <c r="S625" s="38"/>
      <c r="T625" s="38"/>
      <c r="U625" s="38"/>
      <c r="V625" s="38"/>
    </row>
    <row r="626" spans="1:22" s="29" customFormat="1" ht="19.5" customHeight="1">
      <c r="A626" s="130" t="str">
        <f>N626&amp;"_"&amp;COUNTIF($N$6:N626,N626)</f>
        <v>_0</v>
      </c>
      <c r="B626" s="38" t="s">
        <v>695</v>
      </c>
      <c r="C626" s="92"/>
      <c r="D626" s="93"/>
      <c r="E626" s="93"/>
      <c r="F626" s="93"/>
      <c r="G626" s="93"/>
      <c r="H626" s="38"/>
      <c r="I626" s="38"/>
      <c r="J626" s="133"/>
      <c r="K626" s="134"/>
      <c r="L626" s="134"/>
      <c r="M626" s="134"/>
      <c r="N626" s="135"/>
      <c r="O626" s="135" t="str">
        <f>IFERROR(INDEX('고객 리스트'!$A$4:$D$150,MATCH(N626,'고객 리스트'!$A$4:$A$150,0),3)," ")</f>
        <v xml:space="preserve"> </v>
      </c>
      <c r="P626" s="59"/>
      <c r="Q626" s="94"/>
      <c r="R626" s="38"/>
      <c r="S626" s="38"/>
      <c r="T626" s="38"/>
      <c r="U626" s="38"/>
      <c r="V626" s="38"/>
    </row>
    <row r="627" spans="1:22" s="29" customFormat="1" ht="19.5" customHeight="1">
      <c r="A627" s="130" t="str">
        <f>N627&amp;"_"&amp;COUNTIF($N$6:N627,N627)</f>
        <v>_0</v>
      </c>
      <c r="B627" s="38" t="s">
        <v>696</v>
      </c>
      <c r="C627" s="92"/>
      <c r="D627" s="93"/>
      <c r="E627" s="93"/>
      <c r="F627" s="93"/>
      <c r="G627" s="93"/>
      <c r="H627" s="38"/>
      <c r="I627" s="38"/>
      <c r="J627" s="133"/>
      <c r="K627" s="134"/>
      <c r="L627" s="134"/>
      <c r="M627" s="134"/>
      <c r="N627" s="135"/>
      <c r="O627" s="135" t="str">
        <f>IFERROR(INDEX('고객 리스트'!$A$4:$D$150,MATCH(N627,'고객 리스트'!$A$4:$A$150,0),3)," ")</f>
        <v xml:space="preserve"> </v>
      </c>
      <c r="P627" s="59"/>
      <c r="Q627" s="94"/>
      <c r="R627" s="38"/>
      <c r="S627" s="38"/>
      <c r="T627" s="38"/>
      <c r="U627" s="38"/>
      <c r="V627" s="38"/>
    </row>
    <row r="628" spans="1:22" s="29" customFormat="1" ht="19.5" customHeight="1">
      <c r="A628" s="130" t="str">
        <f>N628&amp;"_"&amp;COUNTIF($N$6:N628,N628)</f>
        <v>_0</v>
      </c>
      <c r="B628" s="38" t="s">
        <v>697</v>
      </c>
      <c r="C628" s="92"/>
      <c r="D628" s="93"/>
      <c r="E628" s="93"/>
      <c r="F628" s="93"/>
      <c r="G628" s="93"/>
      <c r="H628" s="38"/>
      <c r="I628" s="38"/>
      <c r="J628" s="133"/>
      <c r="K628" s="134"/>
      <c r="L628" s="134"/>
      <c r="M628" s="134"/>
      <c r="N628" s="135"/>
      <c r="O628" s="135" t="str">
        <f>IFERROR(INDEX('고객 리스트'!$A$4:$D$150,MATCH(N628,'고객 리스트'!$A$4:$A$150,0),3)," ")</f>
        <v xml:space="preserve"> </v>
      </c>
      <c r="P628" s="59"/>
      <c r="Q628" s="94"/>
      <c r="R628" s="38"/>
      <c r="S628" s="38"/>
      <c r="T628" s="38"/>
      <c r="U628" s="38"/>
      <c r="V628" s="38"/>
    </row>
    <row r="629" spans="1:22" s="29" customFormat="1" ht="19.5" customHeight="1">
      <c r="A629" s="130" t="str">
        <f>N629&amp;"_"&amp;COUNTIF($N$6:N629,N629)</f>
        <v>_0</v>
      </c>
      <c r="B629" s="38" t="s">
        <v>698</v>
      </c>
      <c r="C629" s="92"/>
      <c r="D629" s="93"/>
      <c r="E629" s="93"/>
      <c r="F629" s="93"/>
      <c r="G629" s="93"/>
      <c r="H629" s="38"/>
      <c r="I629" s="38"/>
      <c r="J629" s="133"/>
      <c r="K629" s="134"/>
      <c r="L629" s="134"/>
      <c r="M629" s="134"/>
      <c r="N629" s="135"/>
      <c r="O629" s="135" t="str">
        <f>IFERROR(INDEX('고객 리스트'!$A$4:$D$150,MATCH(N629,'고객 리스트'!$A$4:$A$150,0),3)," ")</f>
        <v xml:space="preserve"> </v>
      </c>
      <c r="P629" s="59"/>
      <c r="Q629" s="94"/>
      <c r="R629" s="38"/>
      <c r="S629" s="38"/>
      <c r="T629" s="38"/>
      <c r="U629" s="38"/>
      <c r="V629" s="38"/>
    </row>
    <row r="630" spans="1:22" s="29" customFormat="1" ht="19.5" customHeight="1">
      <c r="A630" s="130" t="str">
        <f>N630&amp;"_"&amp;COUNTIF($N$6:N630,N630)</f>
        <v>_0</v>
      </c>
      <c r="B630" s="38" t="s">
        <v>1419</v>
      </c>
      <c r="C630" s="92"/>
      <c r="D630" s="93"/>
      <c r="E630" s="93"/>
      <c r="F630" s="93"/>
      <c r="G630" s="93"/>
      <c r="H630" s="38"/>
      <c r="I630" s="38"/>
      <c r="J630" s="133"/>
      <c r="K630" s="134"/>
      <c r="L630" s="134"/>
      <c r="M630" s="134"/>
      <c r="N630" s="135"/>
      <c r="O630" s="135" t="str">
        <f>IFERROR(INDEX('고객 리스트'!$A$4:$D$150,MATCH(N630,'고객 리스트'!$A$4:$A$150,0),3)," ")</f>
        <v xml:space="preserve"> </v>
      </c>
      <c r="P630" s="59"/>
      <c r="Q630" s="94"/>
      <c r="R630" s="38"/>
      <c r="S630" s="38"/>
      <c r="T630" s="38"/>
      <c r="U630" s="38"/>
      <c r="V630" s="38"/>
    </row>
    <row r="631" spans="1:22" s="29" customFormat="1" ht="19.5" customHeight="1">
      <c r="A631" s="130" t="str">
        <f>N631&amp;"_"&amp;COUNTIF($N$6:N631,N631)</f>
        <v>_0</v>
      </c>
      <c r="B631" s="38" t="s">
        <v>1420</v>
      </c>
      <c r="C631" s="92"/>
      <c r="D631" s="93"/>
      <c r="E631" s="93"/>
      <c r="F631" s="93"/>
      <c r="G631" s="93"/>
      <c r="H631" s="38"/>
      <c r="I631" s="38"/>
      <c r="J631" s="133"/>
      <c r="K631" s="134"/>
      <c r="L631" s="134"/>
      <c r="M631" s="134"/>
      <c r="N631" s="135"/>
      <c r="O631" s="135" t="str">
        <f>IFERROR(INDEX('고객 리스트'!$A$4:$D$150,MATCH(N631,'고객 리스트'!$A$4:$A$150,0),3)," ")</f>
        <v xml:space="preserve"> </v>
      </c>
      <c r="P631" s="59"/>
      <c r="Q631" s="94"/>
      <c r="R631" s="38"/>
      <c r="S631" s="38"/>
      <c r="T631" s="38"/>
      <c r="U631" s="38"/>
      <c r="V631" s="38"/>
    </row>
    <row r="632" spans="1:22" s="29" customFormat="1" ht="19.5" customHeight="1">
      <c r="A632" s="130" t="str">
        <f>N632&amp;"_"&amp;COUNTIF($N$6:N632,N632)</f>
        <v>_0</v>
      </c>
      <c r="B632" s="38" t="s">
        <v>1421</v>
      </c>
      <c r="C632" s="92"/>
      <c r="D632" s="93"/>
      <c r="E632" s="93"/>
      <c r="F632" s="93"/>
      <c r="G632" s="93"/>
      <c r="H632" s="38"/>
      <c r="I632" s="38"/>
      <c r="J632" s="133"/>
      <c r="K632" s="134"/>
      <c r="L632" s="134"/>
      <c r="M632" s="134"/>
      <c r="N632" s="135"/>
      <c r="O632" s="135" t="str">
        <f>IFERROR(INDEX('고객 리스트'!$A$4:$D$150,MATCH(N632,'고객 리스트'!$A$4:$A$150,0),3)," ")</f>
        <v xml:space="preserve"> </v>
      </c>
      <c r="P632" s="59"/>
      <c r="Q632" s="94"/>
      <c r="R632" s="38"/>
      <c r="S632" s="38"/>
      <c r="T632" s="38"/>
      <c r="U632" s="38"/>
      <c r="V632" s="38"/>
    </row>
    <row r="633" spans="1:22" s="29" customFormat="1" ht="19.5" customHeight="1">
      <c r="A633" s="130" t="str">
        <f>N633&amp;"_"&amp;COUNTIF($N$6:N633,N633)</f>
        <v>_0</v>
      </c>
      <c r="B633" s="38" t="s">
        <v>1422</v>
      </c>
      <c r="C633" s="92"/>
      <c r="D633" s="93"/>
      <c r="E633" s="93"/>
      <c r="F633" s="93"/>
      <c r="G633" s="93"/>
      <c r="H633" s="38"/>
      <c r="I633" s="38"/>
      <c r="J633" s="133"/>
      <c r="K633" s="134"/>
      <c r="L633" s="134"/>
      <c r="M633" s="134"/>
      <c r="N633" s="135"/>
      <c r="O633" s="135" t="str">
        <f>IFERROR(INDEX('고객 리스트'!$A$4:$D$150,MATCH(N633,'고객 리스트'!$A$4:$A$150,0),3)," ")</f>
        <v xml:space="preserve"> </v>
      </c>
      <c r="P633" s="59"/>
      <c r="Q633" s="94"/>
      <c r="R633" s="38"/>
      <c r="S633" s="38"/>
      <c r="T633" s="38"/>
      <c r="U633" s="38"/>
      <c r="V633" s="38"/>
    </row>
    <row r="634" spans="1:22" s="29" customFormat="1" ht="19.5" customHeight="1">
      <c r="A634" s="130" t="str">
        <f>N634&amp;"_"&amp;COUNTIF($N$6:N634,N634)</f>
        <v>_0</v>
      </c>
      <c r="B634" s="38" t="s">
        <v>1423</v>
      </c>
      <c r="C634" s="92"/>
      <c r="D634" s="93"/>
      <c r="E634" s="93"/>
      <c r="F634" s="93"/>
      <c r="G634" s="93"/>
      <c r="H634" s="38"/>
      <c r="I634" s="38"/>
      <c r="J634" s="133"/>
      <c r="K634" s="134"/>
      <c r="L634" s="134"/>
      <c r="M634" s="134"/>
      <c r="N634" s="135"/>
      <c r="O634" s="135" t="str">
        <f>IFERROR(INDEX('고객 리스트'!$A$4:$D$150,MATCH(N634,'고객 리스트'!$A$4:$A$150,0),3)," ")</f>
        <v xml:space="preserve"> </v>
      </c>
      <c r="P634" s="59"/>
      <c r="Q634" s="94"/>
      <c r="R634" s="38"/>
      <c r="S634" s="38"/>
      <c r="T634" s="38"/>
      <c r="U634" s="38"/>
      <c r="V634" s="38"/>
    </row>
    <row r="635" spans="1:22" s="29" customFormat="1" ht="19.5" customHeight="1">
      <c r="A635" s="130" t="str">
        <f>N635&amp;"_"&amp;COUNTIF($N$6:N635,N635)</f>
        <v>_0</v>
      </c>
      <c r="B635" s="38" t="s">
        <v>1424</v>
      </c>
      <c r="C635" s="92"/>
      <c r="D635" s="93"/>
      <c r="E635" s="93"/>
      <c r="F635" s="93"/>
      <c r="G635" s="93"/>
      <c r="H635" s="38"/>
      <c r="I635" s="38"/>
      <c r="J635" s="133"/>
      <c r="K635" s="134"/>
      <c r="L635" s="134"/>
      <c r="M635" s="134"/>
      <c r="N635" s="135"/>
      <c r="O635" s="135" t="str">
        <f>IFERROR(INDEX('고객 리스트'!$A$4:$D$150,MATCH(N635,'고객 리스트'!$A$4:$A$150,0),3)," ")</f>
        <v xml:space="preserve"> </v>
      </c>
      <c r="P635" s="59"/>
      <c r="Q635" s="94"/>
      <c r="R635" s="38"/>
      <c r="S635" s="38"/>
      <c r="T635" s="38"/>
      <c r="U635" s="38"/>
      <c r="V635" s="38"/>
    </row>
    <row r="636" spans="1:22" s="29" customFormat="1" ht="19.5" customHeight="1">
      <c r="A636" s="130" t="str">
        <f>N636&amp;"_"&amp;COUNTIF($N$6:N636,N636)</f>
        <v>_0</v>
      </c>
      <c r="B636" s="38" t="s">
        <v>1425</v>
      </c>
      <c r="C636" s="92"/>
      <c r="D636" s="93"/>
      <c r="E636" s="93"/>
      <c r="F636" s="93"/>
      <c r="G636" s="93"/>
      <c r="H636" s="38"/>
      <c r="I636" s="38"/>
      <c r="J636" s="133"/>
      <c r="K636" s="134"/>
      <c r="L636" s="134"/>
      <c r="M636" s="134"/>
      <c r="N636" s="135"/>
      <c r="O636" s="135" t="str">
        <f>IFERROR(INDEX('고객 리스트'!$A$4:$D$150,MATCH(N636,'고객 리스트'!$A$4:$A$150,0),3)," ")</f>
        <v xml:space="preserve"> </v>
      </c>
      <c r="P636" s="59"/>
      <c r="Q636" s="94"/>
      <c r="R636" s="38"/>
      <c r="S636" s="38"/>
      <c r="T636" s="38"/>
      <c r="U636" s="38"/>
      <c r="V636" s="38"/>
    </row>
    <row r="637" spans="1:22" s="29" customFormat="1" ht="19.5" customHeight="1">
      <c r="A637" s="130" t="str">
        <f>N637&amp;"_"&amp;COUNTIF($N$6:N637,N637)</f>
        <v>_0</v>
      </c>
      <c r="B637" s="38" t="s">
        <v>1426</v>
      </c>
      <c r="C637" s="92"/>
      <c r="D637" s="93"/>
      <c r="E637" s="93"/>
      <c r="F637" s="93"/>
      <c r="G637" s="93"/>
      <c r="H637" s="38"/>
      <c r="I637" s="38"/>
      <c r="J637" s="133"/>
      <c r="K637" s="134"/>
      <c r="L637" s="134"/>
      <c r="M637" s="134"/>
      <c r="N637" s="135"/>
      <c r="O637" s="135" t="str">
        <f>IFERROR(INDEX('고객 리스트'!$A$4:$D$150,MATCH(N637,'고객 리스트'!$A$4:$A$150,0),3)," ")</f>
        <v xml:space="preserve"> </v>
      </c>
      <c r="P637" s="59"/>
      <c r="Q637" s="94"/>
      <c r="R637" s="38"/>
      <c r="S637" s="38"/>
      <c r="T637" s="38"/>
      <c r="U637" s="38"/>
      <c r="V637" s="38"/>
    </row>
    <row r="638" spans="1:22" s="29" customFormat="1" ht="19.5" customHeight="1">
      <c r="A638" s="130" t="str">
        <f>N638&amp;"_"&amp;COUNTIF($N$6:N638,N638)</f>
        <v>_0</v>
      </c>
      <c r="B638" s="38" t="s">
        <v>1427</v>
      </c>
      <c r="C638" s="92"/>
      <c r="D638" s="93"/>
      <c r="E638" s="93"/>
      <c r="F638" s="93"/>
      <c r="G638" s="93"/>
      <c r="H638" s="38"/>
      <c r="I638" s="38"/>
      <c r="J638" s="133"/>
      <c r="K638" s="134"/>
      <c r="L638" s="134"/>
      <c r="M638" s="134"/>
      <c r="N638" s="135"/>
      <c r="O638" s="135" t="str">
        <f>IFERROR(INDEX('고객 리스트'!$A$4:$D$150,MATCH(N638,'고객 리스트'!$A$4:$A$150,0),3)," ")</f>
        <v xml:space="preserve"> </v>
      </c>
      <c r="P638" s="59"/>
      <c r="Q638" s="94"/>
      <c r="R638" s="38"/>
      <c r="S638" s="38"/>
      <c r="T638" s="38"/>
      <c r="U638" s="38"/>
      <c r="V638" s="38"/>
    </row>
    <row r="639" spans="1:22" s="29" customFormat="1" ht="19.5" customHeight="1">
      <c r="A639" s="130" t="str">
        <f>N639&amp;"_"&amp;COUNTIF($N$6:N639,N639)</f>
        <v>_0</v>
      </c>
      <c r="B639" s="38" t="s">
        <v>1428</v>
      </c>
      <c r="C639" s="92"/>
      <c r="D639" s="93"/>
      <c r="E639" s="93"/>
      <c r="F639" s="93"/>
      <c r="G639" s="93"/>
      <c r="H639" s="38"/>
      <c r="I639" s="38"/>
      <c r="J639" s="133"/>
      <c r="K639" s="134"/>
      <c r="L639" s="134"/>
      <c r="M639" s="134"/>
      <c r="N639" s="135"/>
      <c r="O639" s="135" t="str">
        <f>IFERROR(INDEX('고객 리스트'!$A$4:$D$150,MATCH(N639,'고객 리스트'!$A$4:$A$150,0),3)," ")</f>
        <v xml:space="preserve"> </v>
      </c>
      <c r="P639" s="59"/>
      <c r="Q639" s="94"/>
      <c r="R639" s="38"/>
      <c r="S639" s="38"/>
      <c r="T639" s="38"/>
      <c r="U639" s="38"/>
      <c r="V639" s="38"/>
    </row>
    <row r="640" spans="1:22" s="29" customFormat="1" ht="19.5" customHeight="1">
      <c r="A640" s="130" t="str">
        <f>N640&amp;"_"&amp;COUNTIF($N$6:N640,N640)</f>
        <v>_0</v>
      </c>
      <c r="B640" s="38" t="s">
        <v>1429</v>
      </c>
      <c r="C640" s="92"/>
      <c r="D640" s="93"/>
      <c r="E640" s="93"/>
      <c r="F640" s="93"/>
      <c r="G640" s="93"/>
      <c r="H640" s="38"/>
      <c r="I640" s="38"/>
      <c r="J640" s="133"/>
      <c r="K640" s="134"/>
      <c r="L640" s="134"/>
      <c r="M640" s="134"/>
      <c r="N640" s="135"/>
      <c r="O640" s="135" t="str">
        <f>IFERROR(INDEX('고객 리스트'!$A$4:$D$150,MATCH(N640,'고객 리스트'!$A$4:$A$150,0),3)," ")</f>
        <v xml:space="preserve"> </v>
      </c>
      <c r="P640" s="59"/>
      <c r="Q640" s="94"/>
      <c r="R640" s="38"/>
      <c r="S640" s="38"/>
      <c r="T640" s="38"/>
      <c r="U640" s="38"/>
      <c r="V640" s="38"/>
    </row>
    <row r="641" spans="1:22" s="29" customFormat="1" ht="19.5" customHeight="1">
      <c r="A641" s="130" t="str">
        <f>N641&amp;"_"&amp;COUNTIF($N$6:N641,N641)</f>
        <v>_0</v>
      </c>
      <c r="B641" s="38" t="s">
        <v>1430</v>
      </c>
      <c r="C641" s="92"/>
      <c r="D641" s="93"/>
      <c r="E641" s="93"/>
      <c r="F641" s="93"/>
      <c r="G641" s="93"/>
      <c r="H641" s="38"/>
      <c r="I641" s="38"/>
      <c r="J641" s="133"/>
      <c r="K641" s="134"/>
      <c r="L641" s="134"/>
      <c r="M641" s="134"/>
      <c r="N641" s="135"/>
      <c r="O641" s="135" t="str">
        <f>IFERROR(INDEX('고객 리스트'!$A$4:$D$150,MATCH(N641,'고객 리스트'!$A$4:$A$150,0),3)," ")</f>
        <v xml:space="preserve"> </v>
      </c>
      <c r="P641" s="59"/>
      <c r="Q641" s="94"/>
      <c r="R641" s="38"/>
      <c r="S641" s="38"/>
      <c r="T641" s="38"/>
      <c r="U641" s="38"/>
      <c r="V641" s="38"/>
    </row>
    <row r="642" spans="1:22" s="29" customFormat="1" ht="19.5" customHeight="1">
      <c r="A642" s="130" t="str">
        <f>N642&amp;"_"&amp;COUNTIF($N$6:N642,N642)</f>
        <v>_0</v>
      </c>
      <c r="B642" s="38" t="s">
        <v>1431</v>
      </c>
      <c r="C642" s="92"/>
      <c r="D642" s="93"/>
      <c r="E642" s="93"/>
      <c r="F642" s="93"/>
      <c r="G642" s="93"/>
      <c r="H642" s="38"/>
      <c r="I642" s="38"/>
      <c r="J642" s="133"/>
      <c r="K642" s="134"/>
      <c r="L642" s="134"/>
      <c r="M642" s="134"/>
      <c r="N642" s="135"/>
      <c r="O642" s="135" t="str">
        <f>IFERROR(INDEX('고객 리스트'!$A$4:$D$150,MATCH(N642,'고객 리스트'!$A$4:$A$150,0),3)," ")</f>
        <v xml:space="preserve"> </v>
      </c>
      <c r="P642" s="59"/>
      <c r="Q642" s="94"/>
      <c r="R642" s="38"/>
      <c r="S642" s="38"/>
      <c r="T642" s="38"/>
      <c r="U642" s="38"/>
      <c r="V642" s="38"/>
    </row>
    <row r="643" spans="1:22" s="29" customFormat="1" ht="19.5" customHeight="1">
      <c r="A643" s="130" t="str">
        <f>N643&amp;"_"&amp;COUNTIF($N$6:N643,N643)</f>
        <v>_0</v>
      </c>
      <c r="B643" s="38" t="s">
        <v>1432</v>
      </c>
      <c r="C643" s="92"/>
      <c r="D643" s="93"/>
      <c r="E643" s="93"/>
      <c r="F643" s="93"/>
      <c r="G643" s="93"/>
      <c r="H643" s="38"/>
      <c r="I643" s="38"/>
      <c r="J643" s="133"/>
      <c r="K643" s="134"/>
      <c r="L643" s="134"/>
      <c r="M643" s="134"/>
      <c r="N643" s="135"/>
      <c r="O643" s="135" t="str">
        <f>IFERROR(INDEX('고객 리스트'!$A$4:$D$150,MATCH(N643,'고객 리스트'!$A$4:$A$150,0),3)," ")</f>
        <v xml:space="preserve"> </v>
      </c>
      <c r="P643" s="59"/>
      <c r="Q643" s="94"/>
      <c r="R643" s="38"/>
      <c r="S643" s="38"/>
      <c r="T643" s="38"/>
      <c r="U643" s="38"/>
      <c r="V643" s="38"/>
    </row>
    <row r="644" spans="1:22" s="29" customFormat="1" ht="19.5" customHeight="1">
      <c r="A644" s="130" t="str">
        <f>N644&amp;"_"&amp;COUNTIF($N$6:N644,N644)</f>
        <v>_0</v>
      </c>
      <c r="B644" s="38" t="s">
        <v>1433</v>
      </c>
      <c r="C644" s="92"/>
      <c r="D644" s="93"/>
      <c r="E644" s="93"/>
      <c r="F644" s="93"/>
      <c r="G644" s="93"/>
      <c r="H644" s="38"/>
      <c r="I644" s="38"/>
      <c r="J644" s="133"/>
      <c r="K644" s="134"/>
      <c r="L644" s="134"/>
      <c r="M644" s="134"/>
      <c r="N644" s="135"/>
      <c r="O644" s="135" t="str">
        <f>IFERROR(INDEX('고객 리스트'!$A$4:$D$150,MATCH(N644,'고객 리스트'!$A$4:$A$150,0),3)," ")</f>
        <v xml:space="preserve"> </v>
      </c>
      <c r="P644" s="59"/>
      <c r="Q644" s="94"/>
      <c r="R644" s="38"/>
      <c r="S644" s="38"/>
      <c r="T644" s="38"/>
      <c r="U644" s="38"/>
      <c r="V644" s="38"/>
    </row>
    <row r="645" spans="1:22" s="29" customFormat="1" ht="19.5" customHeight="1">
      <c r="A645" s="130" t="str">
        <f>N645&amp;"_"&amp;COUNTIF($N$6:N645,N645)</f>
        <v>_0</v>
      </c>
      <c r="B645" s="38" t="s">
        <v>1434</v>
      </c>
      <c r="C645" s="92"/>
      <c r="D645" s="93"/>
      <c r="E645" s="93"/>
      <c r="F645" s="93"/>
      <c r="G645" s="93"/>
      <c r="H645" s="38"/>
      <c r="I645" s="38"/>
      <c r="J645" s="133"/>
      <c r="K645" s="134"/>
      <c r="L645" s="134"/>
      <c r="M645" s="134"/>
      <c r="N645" s="135"/>
      <c r="O645" s="135" t="str">
        <f>IFERROR(INDEX('고객 리스트'!$A$4:$D$150,MATCH(N645,'고객 리스트'!$A$4:$A$150,0),3)," ")</f>
        <v xml:space="preserve"> </v>
      </c>
      <c r="P645" s="59"/>
      <c r="Q645" s="94"/>
      <c r="R645" s="38"/>
      <c r="S645" s="38"/>
      <c r="T645" s="38"/>
      <c r="U645" s="38"/>
      <c r="V645" s="38"/>
    </row>
    <row r="646" spans="1:22" s="29" customFormat="1" ht="19.5" customHeight="1">
      <c r="A646" s="130" t="str">
        <f>N646&amp;"_"&amp;COUNTIF($N$6:N646,N646)</f>
        <v>_0</v>
      </c>
      <c r="B646" s="38" t="s">
        <v>1435</v>
      </c>
      <c r="C646" s="92"/>
      <c r="D646" s="93"/>
      <c r="E646" s="93"/>
      <c r="F646" s="93"/>
      <c r="G646" s="93"/>
      <c r="H646" s="38"/>
      <c r="I646" s="38"/>
      <c r="J646" s="133"/>
      <c r="K646" s="134"/>
      <c r="L646" s="134"/>
      <c r="M646" s="134"/>
      <c r="N646" s="135"/>
      <c r="O646" s="135" t="str">
        <f>IFERROR(INDEX('고객 리스트'!$A$4:$D$150,MATCH(N646,'고객 리스트'!$A$4:$A$150,0),3)," ")</f>
        <v xml:space="preserve"> </v>
      </c>
      <c r="P646" s="59"/>
      <c r="Q646" s="94"/>
      <c r="R646" s="38"/>
      <c r="S646" s="38"/>
      <c r="T646" s="38"/>
      <c r="U646" s="38"/>
      <c r="V646" s="38"/>
    </row>
    <row r="647" spans="1:22" s="29" customFormat="1" ht="19.5" customHeight="1">
      <c r="A647" s="130" t="str">
        <f>N647&amp;"_"&amp;COUNTIF($N$6:N647,N647)</f>
        <v>_0</v>
      </c>
      <c r="B647" s="38" t="s">
        <v>1436</v>
      </c>
      <c r="C647" s="92"/>
      <c r="D647" s="93"/>
      <c r="E647" s="93"/>
      <c r="F647" s="93"/>
      <c r="G647" s="93"/>
      <c r="H647" s="38"/>
      <c r="I647" s="38"/>
      <c r="J647" s="133"/>
      <c r="K647" s="134"/>
      <c r="L647" s="134"/>
      <c r="M647" s="134"/>
      <c r="N647" s="135"/>
      <c r="O647" s="135" t="str">
        <f>IFERROR(INDEX('고객 리스트'!$A$4:$D$150,MATCH(N647,'고객 리스트'!$A$4:$A$150,0),3)," ")</f>
        <v xml:space="preserve"> </v>
      </c>
      <c r="P647" s="59"/>
      <c r="Q647" s="94"/>
      <c r="R647" s="38"/>
      <c r="S647" s="38"/>
      <c r="T647" s="38"/>
      <c r="U647" s="38"/>
      <c r="V647" s="38"/>
    </row>
    <row r="648" spans="1:22" s="29" customFormat="1" ht="19.5" customHeight="1">
      <c r="A648" s="130" t="str">
        <f>N648&amp;"_"&amp;COUNTIF($N$6:N648,N648)</f>
        <v>_0</v>
      </c>
      <c r="B648" s="38" t="s">
        <v>1437</v>
      </c>
      <c r="C648" s="92"/>
      <c r="D648" s="93"/>
      <c r="E648" s="93"/>
      <c r="F648" s="93"/>
      <c r="G648" s="93"/>
      <c r="H648" s="38"/>
      <c r="I648" s="38"/>
      <c r="J648" s="133"/>
      <c r="K648" s="134"/>
      <c r="L648" s="134"/>
      <c r="M648" s="134"/>
      <c r="N648" s="135"/>
      <c r="O648" s="135" t="str">
        <f>IFERROR(INDEX('고객 리스트'!$A$4:$D$150,MATCH(N648,'고객 리스트'!$A$4:$A$150,0),3)," ")</f>
        <v xml:space="preserve"> </v>
      </c>
      <c r="P648" s="59"/>
      <c r="Q648" s="94"/>
      <c r="R648" s="38"/>
      <c r="S648" s="38"/>
      <c r="T648" s="38"/>
      <c r="U648" s="38"/>
      <c r="V648" s="38"/>
    </row>
    <row r="649" spans="1:22" s="29" customFormat="1" ht="19.5" customHeight="1">
      <c r="A649" s="130" t="str">
        <f>N649&amp;"_"&amp;COUNTIF($N$6:N649,N649)</f>
        <v>_0</v>
      </c>
      <c r="B649" s="38" t="s">
        <v>1438</v>
      </c>
      <c r="C649" s="92"/>
      <c r="D649" s="93"/>
      <c r="E649" s="93"/>
      <c r="F649" s="93"/>
      <c r="G649" s="93"/>
      <c r="H649" s="38"/>
      <c r="I649" s="38"/>
      <c r="J649" s="133"/>
      <c r="K649" s="134"/>
      <c r="L649" s="134"/>
      <c r="M649" s="134"/>
      <c r="N649" s="135"/>
      <c r="O649" s="135" t="str">
        <f>IFERROR(INDEX('고객 리스트'!$A$4:$D$150,MATCH(N649,'고객 리스트'!$A$4:$A$150,0),3)," ")</f>
        <v xml:space="preserve"> </v>
      </c>
      <c r="P649" s="59"/>
      <c r="Q649" s="94"/>
      <c r="R649" s="38"/>
      <c r="S649" s="38"/>
      <c r="T649" s="38"/>
      <c r="U649" s="38"/>
      <c r="V649" s="38"/>
    </row>
    <row r="650" spans="1:22" s="29" customFormat="1" ht="19.5" customHeight="1">
      <c r="A650" s="130" t="str">
        <f>N650&amp;"_"&amp;COUNTIF($N$6:N650,N650)</f>
        <v>_0</v>
      </c>
      <c r="B650" s="38" t="s">
        <v>1439</v>
      </c>
      <c r="C650" s="92"/>
      <c r="D650" s="93"/>
      <c r="E650" s="93"/>
      <c r="F650" s="93"/>
      <c r="G650" s="93"/>
      <c r="H650" s="38"/>
      <c r="I650" s="38"/>
      <c r="J650" s="133"/>
      <c r="K650" s="134"/>
      <c r="L650" s="134"/>
      <c r="M650" s="134"/>
      <c r="N650" s="135"/>
      <c r="O650" s="135" t="str">
        <f>IFERROR(INDEX('고객 리스트'!$A$4:$D$150,MATCH(N650,'고객 리스트'!$A$4:$A$150,0),3)," ")</f>
        <v xml:space="preserve"> </v>
      </c>
      <c r="P650" s="59"/>
      <c r="Q650" s="94"/>
      <c r="R650" s="38"/>
      <c r="S650" s="38"/>
      <c r="T650" s="38"/>
      <c r="U650" s="38"/>
      <c r="V650" s="38"/>
    </row>
    <row r="651" spans="1:22" s="29" customFormat="1" ht="19.5" customHeight="1">
      <c r="A651" s="130" t="str">
        <f>N651&amp;"_"&amp;COUNTIF($N$6:N651,N651)</f>
        <v>_0</v>
      </c>
      <c r="B651" s="38" t="s">
        <v>1440</v>
      </c>
      <c r="C651" s="92"/>
      <c r="D651" s="93"/>
      <c r="E651" s="93"/>
      <c r="F651" s="93"/>
      <c r="G651" s="93"/>
      <c r="H651" s="38"/>
      <c r="I651" s="38"/>
      <c r="J651" s="133"/>
      <c r="K651" s="134"/>
      <c r="L651" s="134"/>
      <c r="M651" s="134"/>
      <c r="N651" s="135"/>
      <c r="O651" s="135" t="str">
        <f>IFERROR(INDEX('고객 리스트'!$A$4:$D$150,MATCH(N651,'고객 리스트'!$A$4:$A$150,0),3)," ")</f>
        <v xml:space="preserve"> </v>
      </c>
      <c r="P651" s="59"/>
      <c r="Q651" s="94"/>
      <c r="R651" s="38"/>
      <c r="S651" s="38"/>
      <c r="T651" s="38"/>
      <c r="U651" s="38"/>
      <c r="V651" s="38"/>
    </row>
    <row r="652" spans="1:22" s="29" customFormat="1" ht="19.5" customHeight="1">
      <c r="A652" s="130" t="str">
        <f>N652&amp;"_"&amp;COUNTIF($N$6:N652,N652)</f>
        <v>_0</v>
      </c>
      <c r="B652" s="38" t="s">
        <v>1441</v>
      </c>
      <c r="C652" s="92"/>
      <c r="D652" s="93"/>
      <c r="E652" s="93"/>
      <c r="F652" s="93"/>
      <c r="G652" s="93"/>
      <c r="H652" s="38"/>
      <c r="I652" s="38"/>
      <c r="J652" s="133"/>
      <c r="K652" s="134"/>
      <c r="L652" s="134"/>
      <c r="M652" s="134"/>
      <c r="N652" s="135"/>
      <c r="O652" s="135" t="str">
        <f>IFERROR(INDEX('고객 리스트'!$A$4:$D$150,MATCH(N652,'고객 리스트'!$A$4:$A$150,0),3)," ")</f>
        <v xml:space="preserve"> </v>
      </c>
      <c r="P652" s="59"/>
      <c r="Q652" s="94"/>
      <c r="R652" s="38"/>
      <c r="S652" s="38"/>
      <c r="T652" s="38"/>
      <c r="U652" s="38"/>
      <c r="V652" s="38"/>
    </row>
    <row r="653" spans="1:22" s="29" customFormat="1" ht="19.5" customHeight="1">
      <c r="A653" s="130" t="str">
        <f>N653&amp;"_"&amp;COUNTIF($N$6:N653,N653)</f>
        <v>_0</v>
      </c>
      <c r="B653" s="38" t="s">
        <v>1442</v>
      </c>
      <c r="C653" s="92"/>
      <c r="D653" s="93"/>
      <c r="E653" s="93"/>
      <c r="F653" s="93"/>
      <c r="G653" s="93"/>
      <c r="H653" s="38"/>
      <c r="I653" s="38"/>
      <c r="J653" s="133"/>
      <c r="K653" s="134"/>
      <c r="L653" s="134"/>
      <c r="M653" s="134"/>
      <c r="N653" s="135"/>
      <c r="O653" s="135" t="str">
        <f>IFERROR(INDEX('고객 리스트'!$A$4:$D$150,MATCH(N653,'고객 리스트'!$A$4:$A$150,0),3)," ")</f>
        <v xml:space="preserve"> </v>
      </c>
      <c r="P653" s="59"/>
      <c r="Q653" s="94"/>
      <c r="R653" s="38"/>
      <c r="S653" s="38"/>
      <c r="T653" s="38"/>
      <c r="U653" s="38"/>
      <c r="V653" s="38"/>
    </row>
    <row r="654" spans="1:22" s="29" customFormat="1" ht="19.5" customHeight="1">
      <c r="A654" s="130" t="str">
        <f>N654&amp;"_"&amp;COUNTIF($N$6:N654,N654)</f>
        <v>_0</v>
      </c>
      <c r="B654" s="38" t="s">
        <v>1443</v>
      </c>
      <c r="C654" s="92"/>
      <c r="D654" s="93"/>
      <c r="E654" s="93"/>
      <c r="F654" s="93"/>
      <c r="G654" s="93"/>
      <c r="H654" s="38"/>
      <c r="I654" s="38"/>
      <c r="J654" s="133"/>
      <c r="K654" s="134"/>
      <c r="L654" s="134"/>
      <c r="M654" s="134"/>
      <c r="N654" s="135"/>
      <c r="O654" s="135" t="str">
        <f>IFERROR(INDEX('고객 리스트'!$A$4:$D$150,MATCH(N654,'고객 리스트'!$A$4:$A$150,0),3)," ")</f>
        <v xml:space="preserve"> </v>
      </c>
      <c r="P654" s="59"/>
      <c r="Q654" s="94"/>
      <c r="R654" s="38"/>
      <c r="S654" s="38"/>
      <c r="T654" s="38"/>
      <c r="U654" s="38"/>
      <c r="V654" s="38"/>
    </row>
    <row r="655" spans="1:22" s="29" customFormat="1" ht="19.5" customHeight="1">
      <c r="A655" s="130" t="str">
        <f>N655&amp;"_"&amp;COUNTIF($N$6:N655,N655)</f>
        <v>_0</v>
      </c>
      <c r="B655" s="38" t="s">
        <v>1444</v>
      </c>
      <c r="C655" s="92"/>
      <c r="D655" s="93"/>
      <c r="E655" s="93"/>
      <c r="F655" s="93"/>
      <c r="G655" s="93"/>
      <c r="H655" s="38"/>
      <c r="I655" s="38"/>
      <c r="J655" s="133"/>
      <c r="K655" s="134"/>
      <c r="L655" s="134"/>
      <c r="M655" s="134"/>
      <c r="N655" s="135"/>
      <c r="O655" s="135" t="str">
        <f>IFERROR(INDEX('고객 리스트'!$A$4:$D$150,MATCH(N655,'고객 리스트'!$A$4:$A$150,0),3)," ")</f>
        <v xml:space="preserve"> </v>
      </c>
      <c r="P655" s="59"/>
      <c r="Q655" s="94"/>
      <c r="R655" s="38"/>
      <c r="S655" s="38"/>
      <c r="T655" s="38"/>
      <c r="U655" s="38"/>
      <c r="V655" s="38"/>
    </row>
    <row r="656" spans="1:22" s="29" customFormat="1" ht="19.5" customHeight="1">
      <c r="A656" s="130" t="str">
        <f>N656&amp;"_"&amp;COUNTIF($N$6:N656,N656)</f>
        <v>_0</v>
      </c>
      <c r="B656" s="38" t="s">
        <v>1445</v>
      </c>
      <c r="C656" s="92"/>
      <c r="D656" s="93"/>
      <c r="E656" s="93"/>
      <c r="F656" s="93"/>
      <c r="G656" s="93"/>
      <c r="H656" s="38"/>
      <c r="I656" s="38"/>
      <c r="J656" s="133"/>
      <c r="K656" s="134"/>
      <c r="L656" s="134"/>
      <c r="M656" s="134"/>
      <c r="N656" s="135"/>
      <c r="O656" s="135" t="str">
        <f>IFERROR(INDEX('고객 리스트'!$A$4:$D$150,MATCH(N656,'고객 리스트'!$A$4:$A$150,0),3)," ")</f>
        <v xml:space="preserve"> </v>
      </c>
      <c r="P656" s="59"/>
      <c r="Q656" s="94"/>
      <c r="R656" s="38"/>
      <c r="S656" s="38"/>
      <c r="T656" s="38"/>
      <c r="U656" s="38"/>
      <c r="V656" s="38"/>
    </row>
    <row r="657" spans="1:22" s="29" customFormat="1" ht="19.5" customHeight="1">
      <c r="A657" s="130" t="str">
        <f>N657&amp;"_"&amp;COUNTIF($N$6:N657,N657)</f>
        <v>_0</v>
      </c>
      <c r="B657" s="38" t="s">
        <v>1446</v>
      </c>
      <c r="C657" s="92"/>
      <c r="D657" s="93"/>
      <c r="E657" s="93"/>
      <c r="F657" s="93"/>
      <c r="G657" s="93"/>
      <c r="H657" s="38"/>
      <c r="I657" s="38"/>
      <c r="J657" s="133"/>
      <c r="K657" s="134"/>
      <c r="L657" s="134"/>
      <c r="M657" s="134"/>
      <c r="N657" s="135"/>
      <c r="O657" s="135" t="str">
        <f>IFERROR(INDEX('고객 리스트'!$A$4:$D$150,MATCH(N657,'고객 리스트'!$A$4:$A$150,0),3)," ")</f>
        <v xml:space="preserve"> </v>
      </c>
      <c r="P657" s="59"/>
      <c r="Q657" s="94"/>
      <c r="R657" s="38"/>
      <c r="S657" s="38"/>
      <c r="T657" s="38"/>
      <c r="U657" s="38"/>
      <c r="V657" s="38"/>
    </row>
    <row r="658" spans="1:22" s="29" customFormat="1" ht="19.5" customHeight="1">
      <c r="A658" s="130" t="str">
        <f>N658&amp;"_"&amp;COUNTIF($N$6:N658,N658)</f>
        <v>_0</v>
      </c>
      <c r="B658" s="38" t="s">
        <v>1447</v>
      </c>
      <c r="C658" s="92"/>
      <c r="D658" s="93"/>
      <c r="E658" s="93"/>
      <c r="F658" s="93"/>
      <c r="G658" s="93"/>
      <c r="H658" s="38"/>
      <c r="I658" s="38"/>
      <c r="J658" s="133"/>
      <c r="K658" s="134"/>
      <c r="L658" s="134"/>
      <c r="M658" s="134"/>
      <c r="N658" s="135"/>
      <c r="O658" s="135" t="str">
        <f>IFERROR(INDEX('고객 리스트'!$A$4:$D$150,MATCH(N658,'고객 리스트'!$A$4:$A$150,0),3)," ")</f>
        <v xml:space="preserve"> </v>
      </c>
      <c r="P658" s="59"/>
      <c r="Q658" s="94"/>
      <c r="R658" s="38"/>
      <c r="S658" s="38"/>
      <c r="T658" s="38"/>
      <c r="U658" s="38"/>
      <c r="V658" s="38"/>
    </row>
    <row r="659" spans="1:22" s="29" customFormat="1" ht="19.5" customHeight="1">
      <c r="A659" s="130" t="str">
        <f>N659&amp;"_"&amp;COUNTIF($N$6:N659,N659)</f>
        <v>_0</v>
      </c>
      <c r="B659" s="38" t="s">
        <v>1448</v>
      </c>
      <c r="C659" s="92"/>
      <c r="D659" s="93"/>
      <c r="E659" s="93"/>
      <c r="F659" s="93"/>
      <c r="G659" s="93"/>
      <c r="H659" s="38"/>
      <c r="I659" s="38"/>
      <c r="J659" s="133"/>
      <c r="K659" s="134"/>
      <c r="L659" s="134"/>
      <c r="M659" s="134"/>
      <c r="N659" s="135"/>
      <c r="O659" s="135" t="str">
        <f>IFERROR(INDEX('고객 리스트'!$A$4:$D$150,MATCH(N659,'고객 리스트'!$A$4:$A$150,0),3)," ")</f>
        <v xml:space="preserve"> </v>
      </c>
      <c r="P659" s="59"/>
      <c r="Q659" s="94"/>
      <c r="R659" s="38"/>
      <c r="S659" s="38"/>
      <c r="T659" s="38"/>
      <c r="U659" s="38"/>
      <c r="V659" s="38"/>
    </row>
    <row r="660" spans="1:22" s="29" customFormat="1" ht="19.5" customHeight="1">
      <c r="A660" s="130" t="str">
        <f>N660&amp;"_"&amp;COUNTIF($N$6:N660,N660)</f>
        <v>_0</v>
      </c>
      <c r="B660" s="38" t="s">
        <v>1449</v>
      </c>
      <c r="C660" s="92"/>
      <c r="D660" s="93"/>
      <c r="E660" s="93"/>
      <c r="F660" s="93"/>
      <c r="G660" s="93"/>
      <c r="H660" s="38"/>
      <c r="I660" s="38"/>
      <c r="J660" s="133"/>
      <c r="K660" s="134"/>
      <c r="L660" s="134"/>
      <c r="M660" s="134"/>
      <c r="N660" s="135"/>
      <c r="O660" s="135" t="str">
        <f>IFERROR(INDEX('고객 리스트'!$A$4:$D$150,MATCH(N660,'고객 리스트'!$A$4:$A$150,0),3)," ")</f>
        <v xml:space="preserve"> </v>
      </c>
      <c r="P660" s="59"/>
      <c r="Q660" s="94"/>
      <c r="R660" s="38"/>
      <c r="S660" s="38"/>
      <c r="T660" s="38"/>
      <c r="U660" s="38"/>
      <c r="V660" s="38"/>
    </row>
    <row r="661" spans="1:22" s="29" customFormat="1" ht="19.5" customHeight="1">
      <c r="A661" s="130" t="str">
        <f>N661&amp;"_"&amp;COUNTIF($N$6:N661,N661)</f>
        <v>_0</v>
      </c>
      <c r="B661" s="38" t="s">
        <v>1450</v>
      </c>
      <c r="C661" s="92"/>
      <c r="D661" s="93"/>
      <c r="E661" s="93"/>
      <c r="F661" s="93"/>
      <c r="G661" s="93"/>
      <c r="H661" s="38"/>
      <c r="I661" s="38"/>
      <c r="J661" s="133"/>
      <c r="K661" s="134"/>
      <c r="L661" s="134"/>
      <c r="M661" s="134"/>
      <c r="N661" s="135"/>
      <c r="O661" s="135" t="str">
        <f>IFERROR(INDEX('고객 리스트'!$A$4:$D$150,MATCH(N661,'고객 리스트'!$A$4:$A$150,0),3)," ")</f>
        <v xml:space="preserve"> </v>
      </c>
      <c r="P661" s="59"/>
      <c r="Q661" s="94"/>
      <c r="R661" s="38"/>
      <c r="S661" s="38"/>
      <c r="T661" s="38"/>
      <c r="U661" s="38"/>
      <c r="V661" s="38"/>
    </row>
    <row r="662" spans="1:22" s="29" customFormat="1" ht="19.5" customHeight="1">
      <c r="A662" s="130" t="str">
        <f>N662&amp;"_"&amp;COUNTIF($N$6:N662,N662)</f>
        <v>_0</v>
      </c>
      <c r="B662" s="38" t="s">
        <v>1451</v>
      </c>
      <c r="C662" s="92"/>
      <c r="D662" s="93"/>
      <c r="E662" s="93"/>
      <c r="F662" s="93"/>
      <c r="G662" s="93"/>
      <c r="H662" s="38"/>
      <c r="I662" s="38"/>
      <c r="J662" s="133"/>
      <c r="K662" s="134"/>
      <c r="L662" s="134"/>
      <c r="M662" s="134"/>
      <c r="N662" s="135"/>
      <c r="O662" s="135" t="str">
        <f>IFERROR(INDEX('고객 리스트'!$A$4:$D$150,MATCH(N662,'고객 리스트'!$A$4:$A$150,0),3)," ")</f>
        <v xml:space="preserve"> </v>
      </c>
      <c r="P662" s="59"/>
      <c r="Q662" s="94"/>
      <c r="R662" s="38"/>
      <c r="S662" s="38"/>
      <c r="T662" s="38"/>
      <c r="U662" s="38"/>
      <c r="V662" s="38"/>
    </row>
    <row r="663" spans="1:22" s="29" customFormat="1" ht="19.5" customHeight="1">
      <c r="A663" s="130" t="str">
        <f>N663&amp;"_"&amp;COUNTIF($N$6:N663,N663)</f>
        <v>_0</v>
      </c>
      <c r="B663" s="38" t="s">
        <v>1452</v>
      </c>
      <c r="C663" s="92"/>
      <c r="D663" s="93"/>
      <c r="E663" s="93"/>
      <c r="F663" s="93"/>
      <c r="G663" s="93"/>
      <c r="H663" s="38"/>
      <c r="I663" s="38"/>
      <c r="J663" s="133"/>
      <c r="K663" s="134"/>
      <c r="L663" s="134"/>
      <c r="M663" s="134"/>
      <c r="N663" s="135"/>
      <c r="O663" s="135" t="str">
        <f>IFERROR(INDEX('고객 리스트'!$A$4:$D$150,MATCH(N663,'고객 리스트'!$A$4:$A$150,0),3)," ")</f>
        <v xml:space="preserve"> </v>
      </c>
      <c r="P663" s="59"/>
      <c r="Q663" s="94"/>
      <c r="R663" s="38"/>
      <c r="S663" s="38"/>
      <c r="T663" s="38"/>
      <c r="U663" s="38"/>
      <c r="V663" s="38"/>
    </row>
    <row r="664" spans="1:22" s="29" customFormat="1" ht="19.5" customHeight="1">
      <c r="A664" s="130" t="str">
        <f>N664&amp;"_"&amp;COUNTIF($N$6:N664,N664)</f>
        <v>_0</v>
      </c>
      <c r="B664" s="38" t="s">
        <v>1453</v>
      </c>
      <c r="C664" s="92"/>
      <c r="D664" s="93"/>
      <c r="E664" s="93"/>
      <c r="F664" s="93"/>
      <c r="G664" s="93"/>
      <c r="H664" s="38"/>
      <c r="I664" s="38"/>
      <c r="J664" s="133"/>
      <c r="K664" s="134"/>
      <c r="L664" s="134"/>
      <c r="M664" s="134"/>
      <c r="N664" s="135"/>
      <c r="O664" s="135" t="str">
        <f>IFERROR(INDEX('고객 리스트'!$A$4:$D$150,MATCH(N664,'고객 리스트'!$A$4:$A$150,0),3)," ")</f>
        <v xml:space="preserve"> </v>
      </c>
      <c r="P664" s="59"/>
      <c r="Q664" s="94"/>
      <c r="R664" s="38"/>
      <c r="S664" s="38"/>
      <c r="T664" s="38"/>
      <c r="U664" s="38"/>
      <c r="V664" s="38"/>
    </row>
    <row r="665" spans="1:22" s="29" customFormat="1" ht="19.5" customHeight="1">
      <c r="A665" s="130" t="str">
        <f>N665&amp;"_"&amp;COUNTIF($N$6:N665,N665)</f>
        <v>_0</v>
      </c>
      <c r="B665" s="38" t="s">
        <v>1454</v>
      </c>
      <c r="C665" s="92"/>
      <c r="D665" s="93"/>
      <c r="E665" s="93"/>
      <c r="F665" s="93"/>
      <c r="G665" s="93"/>
      <c r="H665" s="38"/>
      <c r="I665" s="38"/>
      <c r="J665" s="133"/>
      <c r="K665" s="134"/>
      <c r="L665" s="134"/>
      <c r="M665" s="134"/>
      <c r="N665" s="135"/>
      <c r="O665" s="135" t="str">
        <f>IFERROR(INDEX('고객 리스트'!$A$4:$D$150,MATCH(N665,'고객 리스트'!$A$4:$A$150,0),3)," ")</f>
        <v xml:space="preserve"> </v>
      </c>
      <c r="P665" s="59"/>
      <c r="Q665" s="94"/>
      <c r="R665" s="38"/>
      <c r="S665" s="38"/>
      <c r="T665" s="38"/>
      <c r="U665" s="38"/>
      <c r="V665" s="38"/>
    </row>
    <row r="666" spans="1:22" s="29" customFormat="1" ht="19.5" customHeight="1">
      <c r="A666" s="130" t="str">
        <f>N666&amp;"_"&amp;COUNTIF($N$6:N666,N666)</f>
        <v>_0</v>
      </c>
      <c r="B666" s="38" t="s">
        <v>1455</v>
      </c>
      <c r="C666" s="92"/>
      <c r="D666" s="93"/>
      <c r="E666" s="93"/>
      <c r="F666" s="93"/>
      <c r="G666" s="93"/>
      <c r="H666" s="38"/>
      <c r="I666" s="38"/>
      <c r="J666" s="133"/>
      <c r="K666" s="134"/>
      <c r="L666" s="134"/>
      <c r="M666" s="134"/>
      <c r="N666" s="135"/>
      <c r="O666" s="135" t="str">
        <f>IFERROR(INDEX('고객 리스트'!$A$4:$D$150,MATCH(N666,'고객 리스트'!$A$4:$A$150,0),3)," ")</f>
        <v xml:space="preserve"> </v>
      </c>
      <c r="P666" s="59"/>
      <c r="Q666" s="94"/>
      <c r="R666" s="38"/>
      <c r="S666" s="38"/>
      <c r="T666" s="38"/>
      <c r="U666" s="38"/>
      <c r="V666" s="38"/>
    </row>
    <row r="667" spans="1:22" s="29" customFormat="1" ht="19.5" customHeight="1">
      <c r="A667" s="130" t="str">
        <f>N667&amp;"_"&amp;COUNTIF($N$6:N667,N667)</f>
        <v>_0</v>
      </c>
      <c r="B667" s="38" t="s">
        <v>1456</v>
      </c>
      <c r="C667" s="92"/>
      <c r="D667" s="93"/>
      <c r="E667" s="93"/>
      <c r="F667" s="93"/>
      <c r="G667" s="93"/>
      <c r="H667" s="38"/>
      <c r="I667" s="38"/>
      <c r="J667" s="133"/>
      <c r="K667" s="134"/>
      <c r="L667" s="134"/>
      <c r="M667" s="134"/>
      <c r="N667" s="135"/>
      <c r="O667" s="135" t="str">
        <f>IFERROR(INDEX('고객 리스트'!$A$4:$D$150,MATCH(N667,'고객 리스트'!$A$4:$A$150,0),3)," ")</f>
        <v xml:space="preserve"> </v>
      </c>
      <c r="P667" s="59"/>
      <c r="Q667" s="94"/>
      <c r="R667" s="38"/>
      <c r="S667" s="38"/>
      <c r="T667" s="38"/>
      <c r="U667" s="38"/>
      <c r="V667" s="38"/>
    </row>
    <row r="668" spans="1:22" s="29" customFormat="1" ht="19.5" customHeight="1">
      <c r="A668" s="130" t="str">
        <f>N668&amp;"_"&amp;COUNTIF($N$6:N668,N668)</f>
        <v>_0</v>
      </c>
      <c r="B668" s="38" t="s">
        <v>1457</v>
      </c>
      <c r="C668" s="92"/>
      <c r="D668" s="93"/>
      <c r="E668" s="93"/>
      <c r="F668" s="93"/>
      <c r="G668" s="93"/>
      <c r="H668" s="38"/>
      <c r="I668" s="38"/>
      <c r="J668" s="133"/>
      <c r="K668" s="134"/>
      <c r="L668" s="134"/>
      <c r="M668" s="134"/>
      <c r="N668" s="135"/>
      <c r="O668" s="135" t="str">
        <f>IFERROR(INDEX('고객 리스트'!$A$4:$D$150,MATCH(N668,'고객 리스트'!$A$4:$A$150,0),3)," ")</f>
        <v xml:space="preserve"> </v>
      </c>
      <c r="P668" s="59"/>
      <c r="Q668" s="94"/>
      <c r="R668" s="38"/>
      <c r="S668" s="38"/>
      <c r="T668" s="38"/>
      <c r="U668" s="38"/>
      <c r="V668" s="38"/>
    </row>
    <row r="669" spans="1:22" s="29" customFormat="1" ht="19.5" customHeight="1">
      <c r="A669" s="130" t="str">
        <f>N669&amp;"_"&amp;COUNTIF($N$6:N669,N669)</f>
        <v>_0</v>
      </c>
      <c r="B669" s="38" t="s">
        <v>1458</v>
      </c>
      <c r="C669" s="92"/>
      <c r="D669" s="93"/>
      <c r="E669" s="93"/>
      <c r="F669" s="93"/>
      <c r="G669" s="93"/>
      <c r="H669" s="38"/>
      <c r="I669" s="38"/>
      <c r="J669" s="133"/>
      <c r="K669" s="134"/>
      <c r="L669" s="134"/>
      <c r="M669" s="134"/>
      <c r="N669" s="135"/>
      <c r="O669" s="135" t="str">
        <f>IFERROR(INDEX('고객 리스트'!$A$4:$D$150,MATCH(N669,'고객 리스트'!$A$4:$A$150,0),3)," ")</f>
        <v xml:space="preserve"> </v>
      </c>
      <c r="P669" s="59"/>
      <c r="Q669" s="94"/>
      <c r="R669" s="38"/>
      <c r="S669" s="38"/>
      <c r="T669" s="38"/>
      <c r="U669" s="38"/>
      <c r="V669" s="38"/>
    </row>
    <row r="670" spans="1:22" s="29" customFormat="1" ht="19.5" customHeight="1">
      <c r="A670" s="130" t="str">
        <f>N670&amp;"_"&amp;COUNTIF($N$6:N670,N670)</f>
        <v>_0</v>
      </c>
      <c r="B670" s="38" t="s">
        <v>1459</v>
      </c>
      <c r="C670" s="92"/>
      <c r="D670" s="93"/>
      <c r="E670" s="93"/>
      <c r="F670" s="93"/>
      <c r="G670" s="93"/>
      <c r="H670" s="38"/>
      <c r="I670" s="38"/>
      <c r="J670" s="133"/>
      <c r="K670" s="134"/>
      <c r="L670" s="134"/>
      <c r="M670" s="134"/>
      <c r="N670" s="135"/>
      <c r="O670" s="135" t="str">
        <f>IFERROR(INDEX('고객 리스트'!$A$4:$D$150,MATCH(N670,'고객 리스트'!$A$4:$A$150,0),3)," ")</f>
        <v xml:space="preserve"> </v>
      </c>
      <c r="P670" s="59"/>
      <c r="Q670" s="94"/>
      <c r="R670" s="38"/>
      <c r="S670" s="38"/>
      <c r="T670" s="38"/>
      <c r="U670" s="38"/>
      <c r="V670" s="38"/>
    </row>
    <row r="671" spans="1:22" s="29" customFormat="1" ht="19.5" customHeight="1">
      <c r="A671" s="130" t="str">
        <f>N671&amp;"_"&amp;COUNTIF($N$6:N671,N671)</f>
        <v>_0</v>
      </c>
      <c r="B671" s="38" t="s">
        <v>1460</v>
      </c>
      <c r="C671" s="92"/>
      <c r="D671" s="93"/>
      <c r="E671" s="93"/>
      <c r="F671" s="93"/>
      <c r="G671" s="93"/>
      <c r="H671" s="38"/>
      <c r="I671" s="38"/>
      <c r="J671" s="133"/>
      <c r="K671" s="134"/>
      <c r="L671" s="134"/>
      <c r="M671" s="134"/>
      <c r="N671" s="135"/>
      <c r="O671" s="135" t="str">
        <f>IFERROR(INDEX('고객 리스트'!$A$4:$D$150,MATCH(N671,'고객 리스트'!$A$4:$A$150,0),3)," ")</f>
        <v xml:space="preserve"> </v>
      </c>
      <c r="P671" s="59"/>
      <c r="Q671" s="94"/>
      <c r="R671" s="38"/>
      <c r="S671" s="38"/>
      <c r="T671" s="38"/>
      <c r="U671" s="38"/>
      <c r="V671" s="38"/>
    </row>
    <row r="672" spans="1:22" s="29" customFormat="1" ht="19.5" customHeight="1">
      <c r="A672" s="130" t="str">
        <f>N672&amp;"_"&amp;COUNTIF($N$6:N672,N672)</f>
        <v>_0</v>
      </c>
      <c r="B672" s="38" t="s">
        <v>1461</v>
      </c>
      <c r="C672" s="92"/>
      <c r="D672" s="93"/>
      <c r="E672" s="93"/>
      <c r="F672" s="93"/>
      <c r="G672" s="93"/>
      <c r="H672" s="38"/>
      <c r="I672" s="38"/>
      <c r="J672" s="133"/>
      <c r="K672" s="134"/>
      <c r="L672" s="134"/>
      <c r="M672" s="134"/>
      <c r="N672" s="135"/>
      <c r="O672" s="135" t="str">
        <f>IFERROR(INDEX('고객 리스트'!$A$4:$D$150,MATCH(N672,'고객 리스트'!$A$4:$A$150,0),3)," ")</f>
        <v xml:space="preserve"> </v>
      </c>
      <c r="P672" s="59"/>
      <c r="Q672" s="94"/>
      <c r="R672" s="38"/>
      <c r="S672" s="38"/>
      <c r="T672" s="38"/>
      <c r="U672" s="38"/>
      <c r="V672" s="38"/>
    </row>
    <row r="673" spans="1:22" s="29" customFormat="1" ht="19.5" customHeight="1">
      <c r="A673" s="130" t="str">
        <f>N673&amp;"_"&amp;COUNTIF($N$6:N673,N673)</f>
        <v>_0</v>
      </c>
      <c r="B673" s="38" t="s">
        <v>1462</v>
      </c>
      <c r="C673" s="92"/>
      <c r="D673" s="93"/>
      <c r="E673" s="93"/>
      <c r="F673" s="93"/>
      <c r="G673" s="93"/>
      <c r="H673" s="38"/>
      <c r="I673" s="38"/>
      <c r="J673" s="133"/>
      <c r="K673" s="134"/>
      <c r="L673" s="134"/>
      <c r="M673" s="134"/>
      <c r="N673" s="135"/>
      <c r="O673" s="135" t="str">
        <f>IFERROR(INDEX('고객 리스트'!$A$4:$D$150,MATCH(N673,'고객 리스트'!$A$4:$A$150,0),3)," ")</f>
        <v xml:space="preserve"> </v>
      </c>
      <c r="P673" s="59"/>
      <c r="Q673" s="94"/>
      <c r="R673" s="38"/>
      <c r="S673" s="38"/>
      <c r="T673" s="38"/>
      <c r="U673" s="38"/>
      <c r="V673" s="38"/>
    </row>
    <row r="674" spans="1:22" s="29" customFormat="1" ht="19.5" customHeight="1">
      <c r="A674" s="130" t="str">
        <f>N674&amp;"_"&amp;COUNTIF($N$6:N674,N674)</f>
        <v>_0</v>
      </c>
      <c r="B674" s="38" t="s">
        <v>1463</v>
      </c>
      <c r="C674" s="92"/>
      <c r="D674" s="93"/>
      <c r="E674" s="93"/>
      <c r="F674" s="93"/>
      <c r="G674" s="93"/>
      <c r="H674" s="38"/>
      <c r="I674" s="38"/>
      <c r="J674" s="133"/>
      <c r="K674" s="134"/>
      <c r="L674" s="134"/>
      <c r="M674" s="134"/>
      <c r="N674" s="135"/>
      <c r="O674" s="135" t="str">
        <f>IFERROR(INDEX('고객 리스트'!$A$4:$D$150,MATCH(N674,'고객 리스트'!$A$4:$A$150,0),3)," ")</f>
        <v xml:space="preserve"> </v>
      </c>
      <c r="P674" s="59"/>
      <c r="Q674" s="94"/>
      <c r="R674" s="38"/>
      <c r="S674" s="38"/>
      <c r="T674" s="38"/>
      <c r="U674" s="38"/>
      <c r="V674" s="38"/>
    </row>
    <row r="675" spans="1:22" s="29" customFormat="1" ht="19.5" customHeight="1">
      <c r="A675" s="130" t="str">
        <f>N675&amp;"_"&amp;COUNTIF($N$6:N675,N675)</f>
        <v>_0</v>
      </c>
      <c r="B675" s="38" t="s">
        <v>1464</v>
      </c>
      <c r="C675" s="92"/>
      <c r="D675" s="93"/>
      <c r="E675" s="93"/>
      <c r="F675" s="93"/>
      <c r="G675" s="93"/>
      <c r="H675" s="38"/>
      <c r="I675" s="38"/>
      <c r="J675" s="133"/>
      <c r="K675" s="134"/>
      <c r="L675" s="134"/>
      <c r="M675" s="134"/>
      <c r="N675" s="135"/>
      <c r="O675" s="135" t="str">
        <f>IFERROR(INDEX('고객 리스트'!$A$4:$D$150,MATCH(N675,'고객 리스트'!$A$4:$A$150,0),3)," ")</f>
        <v xml:space="preserve"> </v>
      </c>
      <c r="P675" s="59"/>
      <c r="Q675" s="94"/>
      <c r="R675" s="38"/>
      <c r="S675" s="38"/>
      <c r="T675" s="38"/>
      <c r="U675" s="38"/>
      <c r="V675" s="38"/>
    </row>
    <row r="676" spans="1:22" s="29" customFormat="1" ht="19.5" customHeight="1">
      <c r="A676" s="130" t="str">
        <f>N676&amp;"_"&amp;COUNTIF($N$6:N676,N676)</f>
        <v>_0</v>
      </c>
      <c r="B676" s="38" t="s">
        <v>1465</v>
      </c>
      <c r="C676" s="92"/>
      <c r="D676" s="93"/>
      <c r="E676" s="93"/>
      <c r="F676" s="93"/>
      <c r="G676" s="93"/>
      <c r="H676" s="38"/>
      <c r="I676" s="38"/>
      <c r="J676" s="133"/>
      <c r="K676" s="134"/>
      <c r="L676" s="134"/>
      <c r="M676" s="134"/>
      <c r="N676" s="135"/>
      <c r="O676" s="135" t="str">
        <f>IFERROR(INDEX('고객 리스트'!$A$4:$D$150,MATCH(N676,'고객 리스트'!$A$4:$A$150,0),3)," ")</f>
        <v xml:space="preserve"> </v>
      </c>
      <c r="P676" s="59"/>
      <c r="Q676" s="94"/>
      <c r="R676" s="38"/>
      <c r="S676" s="38"/>
      <c r="T676" s="38"/>
      <c r="U676" s="38"/>
      <c r="V676" s="38"/>
    </row>
    <row r="677" spans="1:22" s="29" customFormat="1" ht="19.5" customHeight="1">
      <c r="A677" s="130" t="str">
        <f>N677&amp;"_"&amp;COUNTIF($N$6:N677,N677)</f>
        <v>_0</v>
      </c>
      <c r="B677" s="38" t="s">
        <v>1466</v>
      </c>
      <c r="C677" s="92"/>
      <c r="D677" s="93"/>
      <c r="E677" s="93"/>
      <c r="F677" s="93"/>
      <c r="G677" s="93"/>
      <c r="H677" s="38"/>
      <c r="I677" s="38"/>
      <c r="J677" s="133"/>
      <c r="K677" s="134"/>
      <c r="L677" s="134"/>
      <c r="M677" s="134"/>
      <c r="N677" s="135"/>
      <c r="O677" s="135" t="str">
        <f>IFERROR(INDEX('고객 리스트'!$A$4:$D$150,MATCH(N677,'고객 리스트'!$A$4:$A$150,0),3)," ")</f>
        <v xml:space="preserve"> </v>
      </c>
      <c r="P677" s="59"/>
      <c r="Q677" s="94"/>
      <c r="R677" s="38"/>
      <c r="S677" s="38"/>
      <c r="T677" s="38"/>
      <c r="U677" s="38"/>
      <c r="V677" s="38"/>
    </row>
    <row r="678" spans="1:22" s="29" customFormat="1" ht="19.5" customHeight="1">
      <c r="A678" s="130" t="str">
        <f>N678&amp;"_"&amp;COUNTIF($N$6:N678,N678)</f>
        <v>_0</v>
      </c>
      <c r="B678" s="38" t="s">
        <v>1467</v>
      </c>
      <c r="C678" s="92"/>
      <c r="D678" s="93"/>
      <c r="E678" s="93"/>
      <c r="F678" s="93"/>
      <c r="G678" s="93"/>
      <c r="H678" s="38"/>
      <c r="I678" s="38"/>
      <c r="J678" s="133"/>
      <c r="K678" s="134"/>
      <c r="L678" s="134"/>
      <c r="M678" s="134"/>
      <c r="N678" s="135"/>
      <c r="O678" s="135" t="str">
        <f>IFERROR(INDEX('고객 리스트'!$A$4:$D$150,MATCH(N678,'고객 리스트'!$A$4:$A$150,0),3)," ")</f>
        <v xml:space="preserve"> </v>
      </c>
      <c r="P678" s="59"/>
      <c r="Q678" s="94"/>
      <c r="R678" s="38"/>
      <c r="S678" s="38"/>
      <c r="T678" s="38"/>
      <c r="U678" s="38"/>
      <c r="V678" s="38"/>
    </row>
    <row r="679" spans="1:22" s="29" customFormat="1" ht="19.5" customHeight="1">
      <c r="A679" s="130" t="str">
        <f>N679&amp;"_"&amp;COUNTIF($N$6:N679,N679)</f>
        <v>_0</v>
      </c>
      <c r="B679" s="38" t="s">
        <v>1468</v>
      </c>
      <c r="C679" s="92"/>
      <c r="D679" s="93"/>
      <c r="E679" s="93"/>
      <c r="F679" s="93"/>
      <c r="G679" s="93"/>
      <c r="H679" s="38"/>
      <c r="I679" s="38"/>
      <c r="J679" s="133"/>
      <c r="K679" s="134"/>
      <c r="L679" s="134"/>
      <c r="M679" s="134"/>
      <c r="N679" s="135"/>
      <c r="O679" s="135" t="str">
        <f>IFERROR(INDEX('고객 리스트'!$A$4:$D$150,MATCH(N679,'고객 리스트'!$A$4:$A$150,0),3)," ")</f>
        <v xml:space="preserve"> </v>
      </c>
      <c r="P679" s="59"/>
      <c r="Q679" s="94"/>
      <c r="R679" s="38"/>
      <c r="S679" s="38"/>
      <c r="T679" s="38"/>
      <c r="U679" s="38"/>
      <c r="V679" s="38"/>
    </row>
    <row r="680" spans="1:22" s="29" customFormat="1" ht="19.5" customHeight="1">
      <c r="A680" s="130" t="str">
        <f>N680&amp;"_"&amp;COUNTIF($N$6:N680,N680)</f>
        <v>_0</v>
      </c>
      <c r="B680" s="38" t="s">
        <v>1469</v>
      </c>
      <c r="C680" s="92"/>
      <c r="D680" s="93"/>
      <c r="E680" s="93"/>
      <c r="F680" s="93"/>
      <c r="G680" s="93"/>
      <c r="H680" s="38"/>
      <c r="I680" s="38"/>
      <c r="J680" s="133"/>
      <c r="K680" s="134"/>
      <c r="L680" s="134"/>
      <c r="M680" s="134"/>
      <c r="N680" s="135"/>
      <c r="O680" s="135" t="str">
        <f>IFERROR(INDEX('고객 리스트'!$A$4:$D$150,MATCH(N680,'고객 리스트'!$A$4:$A$150,0),3)," ")</f>
        <v xml:space="preserve"> </v>
      </c>
      <c r="P680" s="59"/>
      <c r="Q680" s="94"/>
      <c r="R680" s="38"/>
      <c r="S680" s="38"/>
      <c r="T680" s="38"/>
      <c r="U680" s="38"/>
      <c r="V680" s="38"/>
    </row>
    <row r="681" spans="1:22" s="29" customFormat="1" ht="19.5" customHeight="1">
      <c r="A681" s="130" t="str">
        <f>N681&amp;"_"&amp;COUNTIF($N$6:N681,N681)</f>
        <v>_0</v>
      </c>
      <c r="B681" s="38" t="s">
        <v>1470</v>
      </c>
      <c r="C681" s="92"/>
      <c r="D681" s="93"/>
      <c r="E681" s="93"/>
      <c r="F681" s="93"/>
      <c r="G681" s="93"/>
      <c r="H681" s="38"/>
      <c r="I681" s="38"/>
      <c r="J681" s="133"/>
      <c r="K681" s="134"/>
      <c r="L681" s="134"/>
      <c r="M681" s="134"/>
      <c r="N681" s="135"/>
      <c r="O681" s="135" t="str">
        <f>IFERROR(INDEX('고객 리스트'!$A$4:$D$150,MATCH(N681,'고객 리스트'!$A$4:$A$150,0),3)," ")</f>
        <v xml:space="preserve"> </v>
      </c>
      <c r="P681" s="59"/>
      <c r="Q681" s="94"/>
      <c r="R681" s="38"/>
      <c r="S681" s="38"/>
      <c r="T681" s="38"/>
      <c r="U681" s="38"/>
      <c r="V681" s="38"/>
    </row>
    <row r="682" spans="1:22" s="29" customFormat="1" ht="19.5" customHeight="1">
      <c r="A682" s="130" t="str">
        <f>N682&amp;"_"&amp;COUNTIF($N$6:N682,N682)</f>
        <v>_0</v>
      </c>
      <c r="B682" s="38" t="s">
        <v>1471</v>
      </c>
      <c r="C682" s="92"/>
      <c r="D682" s="93"/>
      <c r="E682" s="93"/>
      <c r="F682" s="93"/>
      <c r="G682" s="93"/>
      <c r="H682" s="38"/>
      <c r="I682" s="38"/>
      <c r="J682" s="133"/>
      <c r="K682" s="134"/>
      <c r="L682" s="134"/>
      <c r="M682" s="134"/>
      <c r="N682" s="135"/>
      <c r="O682" s="135" t="str">
        <f>IFERROR(INDEX('고객 리스트'!$A$4:$D$150,MATCH(N682,'고객 리스트'!$A$4:$A$150,0),3)," ")</f>
        <v xml:space="preserve"> </v>
      </c>
      <c r="P682" s="59"/>
      <c r="Q682" s="94"/>
      <c r="R682" s="38"/>
      <c r="S682" s="38"/>
      <c r="T682" s="38"/>
      <c r="U682" s="38"/>
      <c r="V682" s="38"/>
    </row>
    <row r="683" spans="1:22" s="29" customFormat="1" ht="19.5" customHeight="1">
      <c r="A683" s="130" t="str">
        <f>N683&amp;"_"&amp;COUNTIF($N$6:N683,N683)</f>
        <v>_0</v>
      </c>
      <c r="B683" s="38" t="s">
        <v>1472</v>
      </c>
      <c r="C683" s="92"/>
      <c r="D683" s="93"/>
      <c r="E683" s="93"/>
      <c r="F683" s="93"/>
      <c r="G683" s="93"/>
      <c r="H683" s="38"/>
      <c r="I683" s="38"/>
      <c r="J683" s="133"/>
      <c r="K683" s="134"/>
      <c r="L683" s="134"/>
      <c r="M683" s="134"/>
      <c r="N683" s="135"/>
      <c r="O683" s="135" t="str">
        <f>IFERROR(INDEX('고객 리스트'!$A$4:$D$150,MATCH(N683,'고객 리스트'!$A$4:$A$150,0),3)," ")</f>
        <v xml:space="preserve"> </v>
      </c>
      <c r="P683" s="59"/>
      <c r="Q683" s="94"/>
      <c r="R683" s="38"/>
      <c r="S683" s="38"/>
      <c r="T683" s="38"/>
      <c r="U683" s="38"/>
      <c r="V683" s="38"/>
    </row>
    <row r="684" spans="1:22" s="29" customFormat="1" ht="19.5" customHeight="1">
      <c r="A684" s="130" t="str">
        <f>N684&amp;"_"&amp;COUNTIF($N$6:N684,N684)</f>
        <v>_0</v>
      </c>
      <c r="B684" s="38" t="s">
        <v>1473</v>
      </c>
      <c r="C684" s="92"/>
      <c r="D684" s="93"/>
      <c r="E684" s="93"/>
      <c r="F684" s="93"/>
      <c r="G684" s="93"/>
      <c r="H684" s="38"/>
      <c r="I684" s="38"/>
      <c r="J684" s="133"/>
      <c r="K684" s="134"/>
      <c r="L684" s="134"/>
      <c r="M684" s="134"/>
      <c r="N684" s="135"/>
      <c r="O684" s="135" t="str">
        <f>IFERROR(INDEX('고객 리스트'!$A$4:$D$150,MATCH(N684,'고객 리스트'!$A$4:$A$150,0),3)," ")</f>
        <v xml:space="preserve"> </v>
      </c>
      <c r="P684" s="59"/>
      <c r="Q684" s="94"/>
      <c r="R684" s="38"/>
      <c r="S684" s="38"/>
      <c r="T684" s="38"/>
      <c r="U684" s="38"/>
      <c r="V684" s="38"/>
    </row>
    <row r="685" spans="1:22" s="29" customFormat="1" ht="19.5" customHeight="1">
      <c r="A685" s="130" t="str">
        <f>N685&amp;"_"&amp;COUNTIF($N$6:N685,N685)</f>
        <v>_0</v>
      </c>
      <c r="B685" s="38" t="s">
        <v>1474</v>
      </c>
      <c r="C685" s="92"/>
      <c r="D685" s="93"/>
      <c r="E685" s="93"/>
      <c r="F685" s="93"/>
      <c r="G685" s="93"/>
      <c r="H685" s="38"/>
      <c r="I685" s="38"/>
      <c r="J685" s="133"/>
      <c r="K685" s="134"/>
      <c r="L685" s="134"/>
      <c r="M685" s="134"/>
      <c r="N685" s="135"/>
      <c r="O685" s="135" t="str">
        <f>IFERROR(INDEX('고객 리스트'!$A$4:$D$150,MATCH(N685,'고객 리스트'!$A$4:$A$150,0),3)," ")</f>
        <v xml:space="preserve"> </v>
      </c>
      <c r="P685" s="59"/>
      <c r="Q685" s="94"/>
      <c r="R685" s="38"/>
      <c r="S685" s="38"/>
      <c r="T685" s="38"/>
      <c r="U685" s="38"/>
      <c r="V685" s="38"/>
    </row>
    <row r="686" spans="1:22" s="29" customFormat="1" ht="19.5" customHeight="1">
      <c r="A686" s="130" t="str">
        <f>N686&amp;"_"&amp;COUNTIF($N$6:N686,N686)</f>
        <v>_0</v>
      </c>
      <c r="B686" s="38" t="s">
        <v>1475</v>
      </c>
      <c r="C686" s="92"/>
      <c r="D686" s="93"/>
      <c r="E686" s="93"/>
      <c r="F686" s="93"/>
      <c r="G686" s="93"/>
      <c r="H686" s="38"/>
      <c r="I686" s="38"/>
      <c r="J686" s="133"/>
      <c r="K686" s="134"/>
      <c r="L686" s="134"/>
      <c r="M686" s="134"/>
      <c r="N686" s="135"/>
      <c r="O686" s="135" t="str">
        <f>IFERROR(INDEX('고객 리스트'!$A$4:$D$150,MATCH(N686,'고객 리스트'!$A$4:$A$150,0),3)," ")</f>
        <v xml:space="preserve"> </v>
      </c>
      <c r="P686" s="59"/>
      <c r="Q686" s="94"/>
      <c r="R686" s="38"/>
      <c r="S686" s="38"/>
      <c r="T686" s="38"/>
      <c r="U686" s="38"/>
      <c r="V686" s="38"/>
    </row>
    <row r="687" spans="1:22" s="29" customFormat="1" ht="19.5" customHeight="1">
      <c r="A687" s="130" t="str">
        <f>N687&amp;"_"&amp;COUNTIF($N$6:N687,N687)</f>
        <v>_0</v>
      </c>
      <c r="B687" s="38" t="s">
        <v>1476</v>
      </c>
      <c r="C687" s="92"/>
      <c r="D687" s="93"/>
      <c r="E687" s="93"/>
      <c r="F687" s="93"/>
      <c r="G687" s="93"/>
      <c r="H687" s="38"/>
      <c r="I687" s="38"/>
      <c r="J687" s="133"/>
      <c r="K687" s="134"/>
      <c r="L687" s="134"/>
      <c r="M687" s="134"/>
      <c r="N687" s="135"/>
      <c r="O687" s="135" t="str">
        <f>IFERROR(INDEX('고객 리스트'!$A$4:$D$150,MATCH(N687,'고객 리스트'!$A$4:$A$150,0),3)," ")</f>
        <v xml:space="preserve"> </v>
      </c>
      <c r="P687" s="59"/>
      <c r="Q687" s="94"/>
      <c r="R687" s="38"/>
      <c r="S687" s="38"/>
      <c r="T687" s="38"/>
      <c r="U687" s="38"/>
      <c r="V687" s="38"/>
    </row>
    <row r="688" spans="1:22" s="29" customFormat="1" ht="19.5" customHeight="1">
      <c r="A688" s="130" t="str">
        <f>N688&amp;"_"&amp;COUNTIF($N$6:N688,N688)</f>
        <v>_0</v>
      </c>
      <c r="B688" s="38" t="s">
        <v>1477</v>
      </c>
      <c r="C688" s="92"/>
      <c r="D688" s="93"/>
      <c r="E688" s="93"/>
      <c r="F688" s="93"/>
      <c r="G688" s="93"/>
      <c r="H688" s="38"/>
      <c r="I688" s="38"/>
      <c r="J688" s="133"/>
      <c r="K688" s="134"/>
      <c r="L688" s="134"/>
      <c r="M688" s="134"/>
      <c r="N688" s="135"/>
      <c r="O688" s="135" t="str">
        <f>IFERROR(INDEX('고객 리스트'!$A$4:$D$150,MATCH(N688,'고객 리스트'!$A$4:$A$150,0),3)," ")</f>
        <v xml:space="preserve"> </v>
      </c>
      <c r="P688" s="59"/>
      <c r="Q688" s="94"/>
      <c r="R688" s="38"/>
      <c r="S688" s="38"/>
      <c r="T688" s="38"/>
      <c r="U688" s="38"/>
      <c r="V688" s="38"/>
    </row>
    <row r="689" spans="1:22" s="29" customFormat="1" ht="19.5" customHeight="1">
      <c r="A689" s="130" t="str">
        <f>N689&amp;"_"&amp;COUNTIF($N$6:N689,N689)</f>
        <v>_0</v>
      </c>
      <c r="B689" s="38" t="s">
        <v>1478</v>
      </c>
      <c r="C689" s="92"/>
      <c r="D689" s="93"/>
      <c r="E689" s="93"/>
      <c r="F689" s="93"/>
      <c r="G689" s="93"/>
      <c r="H689" s="38"/>
      <c r="I689" s="38"/>
      <c r="J689" s="133"/>
      <c r="K689" s="134"/>
      <c r="L689" s="134"/>
      <c r="M689" s="134"/>
      <c r="N689" s="135"/>
      <c r="O689" s="135" t="str">
        <f>IFERROR(INDEX('고객 리스트'!$A$4:$D$150,MATCH(N689,'고객 리스트'!$A$4:$A$150,0),3)," ")</f>
        <v xml:space="preserve"> </v>
      </c>
      <c r="P689" s="59"/>
      <c r="Q689" s="94"/>
      <c r="R689" s="38"/>
      <c r="S689" s="38"/>
      <c r="T689" s="38"/>
      <c r="U689" s="38"/>
      <c r="V689" s="38"/>
    </row>
    <row r="690" spans="1:22" s="29" customFormat="1" ht="19.5" customHeight="1">
      <c r="A690" s="130" t="str">
        <f>N690&amp;"_"&amp;COUNTIF($N$6:N690,N690)</f>
        <v>_0</v>
      </c>
      <c r="B690" s="38" t="s">
        <v>1479</v>
      </c>
      <c r="C690" s="92"/>
      <c r="D690" s="93"/>
      <c r="E690" s="93"/>
      <c r="F690" s="93"/>
      <c r="G690" s="93"/>
      <c r="H690" s="38"/>
      <c r="I690" s="38"/>
      <c r="J690" s="133"/>
      <c r="K690" s="134"/>
      <c r="L690" s="134"/>
      <c r="M690" s="134"/>
      <c r="N690" s="135"/>
      <c r="O690" s="135" t="str">
        <f>IFERROR(INDEX('고객 리스트'!$A$4:$D$150,MATCH(N690,'고객 리스트'!$A$4:$A$150,0),3)," ")</f>
        <v xml:space="preserve"> </v>
      </c>
      <c r="P690" s="59"/>
      <c r="Q690" s="94"/>
      <c r="R690" s="38"/>
      <c r="S690" s="38"/>
      <c r="T690" s="38"/>
      <c r="U690" s="38"/>
      <c r="V690" s="38"/>
    </row>
    <row r="691" spans="1:22" s="29" customFormat="1" ht="19.5" customHeight="1">
      <c r="A691" s="130" t="str">
        <f>N691&amp;"_"&amp;COUNTIF($N$6:N691,N691)</f>
        <v>_0</v>
      </c>
      <c r="B691" s="38" t="s">
        <v>1480</v>
      </c>
      <c r="C691" s="92"/>
      <c r="D691" s="93"/>
      <c r="E691" s="93"/>
      <c r="F691" s="93"/>
      <c r="G691" s="93"/>
      <c r="H691" s="38"/>
      <c r="I691" s="38"/>
      <c r="J691" s="133"/>
      <c r="K691" s="134"/>
      <c r="L691" s="134"/>
      <c r="M691" s="134"/>
      <c r="N691" s="135"/>
      <c r="O691" s="135" t="str">
        <f>IFERROR(INDEX('고객 리스트'!$A$4:$D$150,MATCH(N691,'고객 리스트'!$A$4:$A$150,0),3)," ")</f>
        <v xml:space="preserve"> </v>
      </c>
      <c r="P691" s="59"/>
      <c r="Q691" s="94"/>
      <c r="R691" s="38"/>
      <c r="S691" s="38"/>
      <c r="T691" s="38"/>
      <c r="U691" s="38"/>
      <c r="V691" s="38"/>
    </row>
    <row r="692" spans="1:22" s="29" customFormat="1" ht="19.5" customHeight="1">
      <c r="A692" s="130" t="str">
        <f>N692&amp;"_"&amp;COUNTIF($N$6:N692,N692)</f>
        <v>_0</v>
      </c>
      <c r="B692" s="38" t="s">
        <v>1481</v>
      </c>
      <c r="C692" s="92"/>
      <c r="D692" s="93"/>
      <c r="E692" s="93"/>
      <c r="F692" s="93"/>
      <c r="G692" s="93"/>
      <c r="H692" s="38"/>
      <c r="I692" s="38"/>
      <c r="J692" s="133"/>
      <c r="K692" s="134"/>
      <c r="L692" s="134"/>
      <c r="M692" s="134"/>
      <c r="N692" s="135"/>
      <c r="O692" s="135" t="str">
        <f>IFERROR(INDEX('고객 리스트'!$A$4:$D$150,MATCH(N692,'고객 리스트'!$A$4:$A$150,0),3)," ")</f>
        <v xml:space="preserve"> </v>
      </c>
      <c r="P692" s="59"/>
      <c r="Q692" s="94"/>
      <c r="R692" s="38"/>
      <c r="S692" s="38"/>
      <c r="T692" s="38"/>
      <c r="U692" s="38"/>
      <c r="V692" s="38"/>
    </row>
    <row r="693" spans="1:22" s="29" customFormat="1" ht="19.5" customHeight="1">
      <c r="A693" s="130" t="str">
        <f>N693&amp;"_"&amp;COUNTIF($N$6:N693,N693)</f>
        <v>_0</v>
      </c>
      <c r="B693" s="38" t="s">
        <v>1482</v>
      </c>
      <c r="C693" s="92"/>
      <c r="D693" s="93"/>
      <c r="E693" s="93"/>
      <c r="F693" s="93"/>
      <c r="G693" s="93"/>
      <c r="H693" s="38"/>
      <c r="I693" s="38"/>
      <c r="J693" s="133"/>
      <c r="K693" s="134"/>
      <c r="L693" s="134"/>
      <c r="M693" s="134"/>
      <c r="N693" s="135"/>
      <c r="O693" s="135" t="str">
        <f>IFERROR(INDEX('고객 리스트'!$A$4:$D$150,MATCH(N693,'고객 리스트'!$A$4:$A$150,0),3)," ")</f>
        <v xml:space="preserve"> </v>
      </c>
      <c r="P693" s="59"/>
      <c r="Q693" s="94"/>
      <c r="R693" s="38"/>
      <c r="S693" s="38"/>
      <c r="T693" s="38"/>
      <c r="U693" s="38"/>
      <c r="V693" s="38"/>
    </row>
    <row r="694" spans="1:22" s="29" customFormat="1" ht="19.5" customHeight="1">
      <c r="A694" s="130" t="str">
        <f>N694&amp;"_"&amp;COUNTIF($N$6:N694,N694)</f>
        <v>_0</v>
      </c>
      <c r="B694" s="38" t="s">
        <v>1483</v>
      </c>
      <c r="C694" s="92"/>
      <c r="D694" s="93"/>
      <c r="E694" s="93"/>
      <c r="F694" s="93"/>
      <c r="G694" s="93"/>
      <c r="H694" s="38"/>
      <c r="I694" s="38"/>
      <c r="J694" s="133"/>
      <c r="K694" s="134"/>
      <c r="L694" s="134"/>
      <c r="M694" s="134"/>
      <c r="N694" s="135"/>
      <c r="O694" s="135" t="str">
        <f>IFERROR(INDEX('고객 리스트'!$A$4:$D$150,MATCH(N694,'고객 리스트'!$A$4:$A$150,0),3)," ")</f>
        <v xml:space="preserve"> </v>
      </c>
      <c r="P694" s="59"/>
      <c r="Q694" s="94"/>
      <c r="R694" s="38"/>
      <c r="S694" s="38"/>
      <c r="T694" s="38"/>
      <c r="U694" s="38"/>
      <c r="V694" s="38"/>
    </row>
    <row r="695" spans="1:22" s="29" customFormat="1" ht="19.5" customHeight="1">
      <c r="A695" s="130" t="str">
        <f>N695&amp;"_"&amp;COUNTIF($N$6:N695,N695)</f>
        <v>_0</v>
      </c>
      <c r="B695" s="38" t="s">
        <v>1484</v>
      </c>
      <c r="C695" s="92"/>
      <c r="D695" s="93"/>
      <c r="E695" s="93"/>
      <c r="F695" s="93"/>
      <c r="G695" s="93"/>
      <c r="H695" s="38"/>
      <c r="I695" s="38"/>
      <c r="J695" s="133"/>
      <c r="K695" s="134"/>
      <c r="L695" s="134"/>
      <c r="M695" s="134"/>
      <c r="N695" s="135"/>
      <c r="O695" s="135" t="str">
        <f>IFERROR(INDEX('고객 리스트'!$A$4:$D$150,MATCH(N695,'고객 리스트'!$A$4:$A$150,0),3)," ")</f>
        <v xml:space="preserve"> </v>
      </c>
      <c r="P695" s="59"/>
      <c r="Q695" s="94"/>
      <c r="R695" s="38"/>
      <c r="S695" s="38"/>
      <c r="T695" s="38"/>
      <c r="U695" s="38"/>
      <c r="V695" s="38"/>
    </row>
    <row r="696" spans="1:22" s="29" customFormat="1" ht="19.5" customHeight="1">
      <c r="A696" s="130" t="str">
        <f>N696&amp;"_"&amp;COUNTIF($N$6:N696,N696)</f>
        <v>_0</v>
      </c>
      <c r="B696" s="38" t="s">
        <v>1485</v>
      </c>
      <c r="C696" s="92"/>
      <c r="D696" s="93"/>
      <c r="E696" s="93"/>
      <c r="F696" s="93"/>
      <c r="G696" s="93"/>
      <c r="H696" s="38"/>
      <c r="I696" s="38"/>
      <c r="J696" s="133"/>
      <c r="K696" s="134"/>
      <c r="L696" s="134"/>
      <c r="M696" s="134"/>
      <c r="N696" s="135"/>
      <c r="O696" s="135" t="str">
        <f>IFERROR(INDEX('고객 리스트'!$A$4:$D$150,MATCH(N696,'고객 리스트'!$A$4:$A$150,0),3)," ")</f>
        <v xml:space="preserve"> </v>
      </c>
      <c r="P696" s="59"/>
      <c r="Q696" s="94"/>
      <c r="R696" s="38"/>
      <c r="S696" s="38"/>
      <c r="T696" s="38"/>
      <c r="U696" s="38"/>
      <c r="V696" s="38"/>
    </row>
    <row r="697" spans="1:22" s="29" customFormat="1" ht="19.5" customHeight="1">
      <c r="A697" s="130" t="str">
        <f>N697&amp;"_"&amp;COUNTIF($N$6:N697,N697)</f>
        <v>_0</v>
      </c>
      <c r="B697" s="38" t="s">
        <v>1486</v>
      </c>
      <c r="C697" s="92"/>
      <c r="D697" s="93"/>
      <c r="E697" s="93"/>
      <c r="F697" s="93"/>
      <c r="G697" s="93"/>
      <c r="H697" s="38"/>
      <c r="I697" s="38"/>
      <c r="J697" s="133"/>
      <c r="K697" s="134"/>
      <c r="L697" s="134"/>
      <c r="M697" s="134"/>
      <c r="N697" s="135"/>
      <c r="O697" s="135" t="str">
        <f>IFERROR(INDEX('고객 리스트'!$A$4:$D$150,MATCH(N697,'고객 리스트'!$A$4:$A$150,0),3)," ")</f>
        <v xml:space="preserve"> </v>
      </c>
      <c r="P697" s="59"/>
      <c r="Q697" s="94"/>
      <c r="R697" s="38"/>
      <c r="S697" s="38"/>
      <c r="T697" s="38"/>
      <c r="U697" s="38"/>
      <c r="V697" s="38"/>
    </row>
    <row r="698" spans="1:22" s="29" customFormat="1" ht="19.5" customHeight="1">
      <c r="A698" s="130" t="str">
        <f>N698&amp;"_"&amp;COUNTIF($N$6:N698,N698)</f>
        <v>_0</v>
      </c>
      <c r="B698" s="38" t="s">
        <v>1487</v>
      </c>
      <c r="C698" s="92"/>
      <c r="D698" s="93"/>
      <c r="E698" s="93"/>
      <c r="F698" s="93"/>
      <c r="G698" s="93"/>
      <c r="H698" s="38"/>
      <c r="I698" s="38"/>
      <c r="J698" s="133"/>
      <c r="K698" s="134"/>
      <c r="L698" s="134"/>
      <c r="M698" s="134"/>
      <c r="N698" s="135"/>
      <c r="O698" s="135" t="str">
        <f>IFERROR(INDEX('고객 리스트'!$A$4:$D$150,MATCH(N698,'고객 리스트'!$A$4:$A$150,0),3)," ")</f>
        <v xml:space="preserve"> </v>
      </c>
      <c r="P698" s="59"/>
      <c r="Q698" s="94"/>
      <c r="R698" s="38"/>
      <c r="S698" s="38"/>
      <c r="T698" s="38"/>
      <c r="U698" s="38"/>
      <c r="V698" s="38"/>
    </row>
    <row r="699" spans="1:22" s="29" customFormat="1" ht="19.5" customHeight="1">
      <c r="A699" s="130" t="str">
        <f>N699&amp;"_"&amp;COUNTIF($N$6:N699,N699)</f>
        <v>_0</v>
      </c>
      <c r="B699" s="38" t="s">
        <v>1488</v>
      </c>
      <c r="C699" s="92"/>
      <c r="D699" s="93"/>
      <c r="E699" s="93"/>
      <c r="F699" s="93"/>
      <c r="G699" s="93"/>
      <c r="H699" s="38"/>
      <c r="I699" s="38"/>
      <c r="J699" s="133"/>
      <c r="K699" s="134"/>
      <c r="L699" s="134"/>
      <c r="M699" s="134"/>
      <c r="N699" s="135"/>
      <c r="O699" s="135" t="str">
        <f>IFERROR(INDEX('고객 리스트'!$A$4:$D$150,MATCH(N699,'고객 리스트'!$A$4:$A$150,0),3)," ")</f>
        <v xml:space="preserve"> </v>
      </c>
      <c r="P699" s="59"/>
      <c r="Q699" s="94"/>
      <c r="R699" s="38"/>
      <c r="S699" s="38"/>
      <c r="T699" s="38"/>
      <c r="U699" s="38"/>
      <c r="V699" s="38"/>
    </row>
    <row r="700" spans="1:22" s="29" customFormat="1" ht="19.5" customHeight="1">
      <c r="A700" s="130" t="str">
        <f>N700&amp;"_"&amp;COUNTIF($N$6:N700,N700)</f>
        <v>_0</v>
      </c>
      <c r="B700" s="38" t="s">
        <v>1489</v>
      </c>
      <c r="C700" s="92"/>
      <c r="D700" s="93"/>
      <c r="E700" s="93"/>
      <c r="F700" s="93"/>
      <c r="G700" s="93"/>
      <c r="H700" s="38"/>
      <c r="I700" s="38"/>
      <c r="J700" s="133"/>
      <c r="K700" s="134"/>
      <c r="L700" s="134"/>
      <c r="M700" s="134"/>
      <c r="N700" s="135"/>
      <c r="O700" s="135" t="str">
        <f>IFERROR(INDEX('고객 리스트'!$A$4:$D$150,MATCH(N700,'고객 리스트'!$A$4:$A$150,0),3)," ")</f>
        <v xml:space="preserve"> </v>
      </c>
      <c r="P700" s="59"/>
      <c r="Q700" s="94"/>
      <c r="R700" s="38"/>
      <c r="S700" s="38"/>
      <c r="T700" s="38"/>
      <c r="U700" s="38"/>
      <c r="V700" s="38"/>
    </row>
    <row r="701" spans="1:22" s="29" customFormat="1" ht="19.5" customHeight="1">
      <c r="A701" s="130" t="str">
        <f>N701&amp;"_"&amp;COUNTIF($N$6:N701,N701)</f>
        <v>_0</v>
      </c>
      <c r="B701" s="38" t="s">
        <v>1490</v>
      </c>
      <c r="C701" s="92"/>
      <c r="D701" s="93"/>
      <c r="E701" s="93"/>
      <c r="F701" s="93"/>
      <c r="G701" s="93"/>
      <c r="H701" s="38"/>
      <c r="I701" s="38"/>
      <c r="J701" s="133"/>
      <c r="K701" s="134"/>
      <c r="L701" s="134"/>
      <c r="M701" s="134"/>
      <c r="N701" s="135"/>
      <c r="O701" s="135" t="str">
        <f>IFERROR(INDEX('고객 리스트'!$A$4:$D$150,MATCH(N701,'고객 리스트'!$A$4:$A$150,0),3)," ")</f>
        <v xml:space="preserve"> </v>
      </c>
      <c r="P701" s="59"/>
      <c r="Q701" s="94"/>
      <c r="R701" s="38"/>
      <c r="S701" s="38"/>
      <c r="T701" s="38"/>
      <c r="U701" s="38"/>
      <c r="V701" s="38"/>
    </row>
    <row r="702" spans="1:22" s="29" customFormat="1" ht="19.5" customHeight="1">
      <c r="A702" s="130" t="str">
        <f>N702&amp;"_"&amp;COUNTIF($N$6:N702,N702)</f>
        <v>_0</v>
      </c>
      <c r="B702" s="38" t="s">
        <v>1491</v>
      </c>
      <c r="C702" s="92"/>
      <c r="D702" s="93"/>
      <c r="E702" s="93"/>
      <c r="F702" s="93"/>
      <c r="G702" s="93"/>
      <c r="H702" s="38"/>
      <c r="I702" s="38"/>
      <c r="J702" s="133"/>
      <c r="K702" s="134"/>
      <c r="L702" s="134"/>
      <c r="M702" s="134"/>
      <c r="N702" s="135"/>
      <c r="O702" s="135" t="str">
        <f>IFERROR(INDEX('고객 리스트'!$A$4:$D$150,MATCH(N702,'고객 리스트'!$A$4:$A$150,0),3)," ")</f>
        <v xml:space="preserve"> </v>
      </c>
      <c r="P702" s="59"/>
      <c r="Q702" s="94"/>
      <c r="R702" s="38"/>
      <c r="S702" s="38"/>
      <c r="T702" s="38"/>
      <c r="U702" s="38"/>
      <c r="V702" s="38"/>
    </row>
    <row r="703" spans="1:22" s="29" customFormat="1" ht="19.5" customHeight="1">
      <c r="A703" s="130" t="str">
        <f>N703&amp;"_"&amp;COUNTIF($N$6:N703,N703)</f>
        <v>_0</v>
      </c>
      <c r="B703" s="38" t="s">
        <v>1492</v>
      </c>
      <c r="C703" s="92"/>
      <c r="D703" s="93"/>
      <c r="E703" s="93"/>
      <c r="F703" s="93"/>
      <c r="G703" s="93"/>
      <c r="H703" s="38"/>
      <c r="I703" s="38"/>
      <c r="J703" s="133"/>
      <c r="K703" s="134"/>
      <c r="L703" s="134"/>
      <c r="M703" s="134"/>
      <c r="N703" s="135"/>
      <c r="O703" s="135" t="str">
        <f>IFERROR(INDEX('고객 리스트'!$A$4:$D$150,MATCH(N703,'고객 리스트'!$A$4:$A$150,0),3)," ")</f>
        <v xml:space="preserve"> </v>
      </c>
      <c r="P703" s="59"/>
      <c r="Q703" s="94"/>
      <c r="R703" s="38"/>
      <c r="S703" s="38"/>
      <c r="T703" s="38"/>
      <c r="U703" s="38"/>
      <c r="V703" s="38"/>
    </row>
    <row r="704" spans="1:22" s="29" customFormat="1" ht="19.5" customHeight="1">
      <c r="A704" s="130" t="str">
        <f>N704&amp;"_"&amp;COUNTIF($N$6:N704,N704)</f>
        <v>_0</v>
      </c>
      <c r="B704" s="38" t="s">
        <v>1493</v>
      </c>
      <c r="C704" s="92"/>
      <c r="D704" s="93"/>
      <c r="E704" s="93"/>
      <c r="F704" s="93"/>
      <c r="G704" s="93"/>
      <c r="H704" s="38"/>
      <c r="I704" s="38"/>
      <c r="J704" s="133"/>
      <c r="K704" s="134"/>
      <c r="L704" s="134"/>
      <c r="M704" s="134"/>
      <c r="N704" s="135"/>
      <c r="O704" s="135" t="str">
        <f>IFERROR(INDEX('고객 리스트'!$A$4:$D$150,MATCH(N704,'고객 리스트'!$A$4:$A$150,0),3)," ")</f>
        <v xml:space="preserve"> </v>
      </c>
      <c r="P704" s="59"/>
      <c r="Q704" s="94"/>
      <c r="R704" s="38"/>
      <c r="S704" s="38"/>
      <c r="T704" s="38"/>
      <c r="U704" s="38"/>
      <c r="V704" s="38"/>
    </row>
    <row r="705" spans="1:22" s="29" customFormat="1" ht="19.5" customHeight="1">
      <c r="A705" s="130" t="str">
        <f>N705&amp;"_"&amp;COUNTIF($N$6:N705,N705)</f>
        <v>_0</v>
      </c>
      <c r="B705" s="38" t="s">
        <v>1494</v>
      </c>
      <c r="C705" s="92"/>
      <c r="D705" s="93"/>
      <c r="E705" s="93"/>
      <c r="F705" s="93"/>
      <c r="G705" s="93"/>
      <c r="H705" s="38"/>
      <c r="I705" s="38"/>
      <c r="J705" s="133"/>
      <c r="K705" s="134"/>
      <c r="L705" s="134"/>
      <c r="M705" s="134"/>
      <c r="N705" s="135"/>
      <c r="O705" s="135" t="str">
        <f>IFERROR(INDEX('고객 리스트'!$A$4:$D$150,MATCH(N705,'고객 리스트'!$A$4:$A$150,0),3)," ")</f>
        <v xml:space="preserve"> </v>
      </c>
      <c r="P705" s="59"/>
      <c r="Q705" s="94"/>
      <c r="R705" s="38"/>
      <c r="S705" s="38"/>
      <c r="T705" s="38"/>
      <c r="U705" s="38"/>
      <c r="V705" s="38"/>
    </row>
    <row r="706" spans="1:22" s="29" customFormat="1" ht="19.5" customHeight="1">
      <c r="A706" s="130" t="str">
        <f>N706&amp;"_"&amp;COUNTIF($N$6:N706,N706)</f>
        <v>_0</v>
      </c>
      <c r="B706" s="38" t="s">
        <v>1495</v>
      </c>
      <c r="C706" s="92"/>
      <c r="D706" s="93"/>
      <c r="E706" s="93"/>
      <c r="F706" s="93"/>
      <c r="G706" s="93"/>
      <c r="H706" s="38"/>
      <c r="I706" s="38"/>
      <c r="J706" s="133"/>
      <c r="K706" s="134"/>
      <c r="L706" s="134"/>
      <c r="M706" s="134"/>
      <c r="N706" s="135"/>
      <c r="O706" s="135" t="str">
        <f>IFERROR(INDEX('고객 리스트'!$A$4:$D$150,MATCH(N706,'고객 리스트'!$A$4:$A$150,0),3)," ")</f>
        <v xml:space="preserve"> </v>
      </c>
      <c r="P706" s="59"/>
      <c r="Q706" s="94"/>
      <c r="R706" s="38"/>
      <c r="S706" s="38"/>
      <c r="T706" s="38"/>
      <c r="U706" s="38"/>
      <c r="V706" s="38"/>
    </row>
    <row r="707" spans="1:22" s="29" customFormat="1" ht="19.5" customHeight="1">
      <c r="A707" s="130" t="str">
        <f>N707&amp;"_"&amp;COUNTIF($N$6:N707,N707)</f>
        <v>_0</v>
      </c>
      <c r="B707" s="38" t="s">
        <v>1496</v>
      </c>
      <c r="C707" s="92"/>
      <c r="D707" s="93"/>
      <c r="E707" s="93"/>
      <c r="F707" s="93"/>
      <c r="G707" s="93"/>
      <c r="H707" s="38"/>
      <c r="I707" s="38"/>
      <c r="J707" s="133"/>
      <c r="K707" s="134"/>
      <c r="L707" s="134"/>
      <c r="M707" s="134"/>
      <c r="N707" s="135"/>
      <c r="O707" s="135" t="str">
        <f>IFERROR(INDEX('고객 리스트'!$A$4:$D$150,MATCH(N707,'고객 리스트'!$A$4:$A$150,0),3)," ")</f>
        <v xml:space="preserve"> </v>
      </c>
      <c r="P707" s="59"/>
      <c r="Q707" s="94"/>
      <c r="R707" s="38"/>
      <c r="S707" s="38"/>
      <c r="T707" s="38"/>
      <c r="U707" s="38"/>
      <c r="V707" s="38"/>
    </row>
    <row r="708" spans="1:22" s="29" customFormat="1" ht="19.5" customHeight="1">
      <c r="A708" s="130" t="str">
        <f>N708&amp;"_"&amp;COUNTIF($N$6:N708,N708)</f>
        <v>_0</v>
      </c>
      <c r="B708" s="38" t="s">
        <v>1497</v>
      </c>
      <c r="C708" s="92"/>
      <c r="D708" s="93"/>
      <c r="E708" s="93"/>
      <c r="F708" s="93"/>
      <c r="G708" s="93"/>
      <c r="H708" s="38"/>
      <c r="I708" s="38"/>
      <c r="J708" s="133"/>
      <c r="K708" s="134"/>
      <c r="L708" s="134"/>
      <c r="M708" s="134"/>
      <c r="N708" s="135"/>
      <c r="O708" s="135" t="str">
        <f>IFERROR(INDEX('고객 리스트'!$A$4:$D$150,MATCH(N708,'고객 리스트'!$A$4:$A$150,0),3)," ")</f>
        <v xml:space="preserve"> </v>
      </c>
      <c r="P708" s="59"/>
      <c r="Q708" s="94"/>
      <c r="R708" s="38"/>
      <c r="S708" s="38"/>
      <c r="T708" s="38"/>
      <c r="U708" s="38"/>
      <c r="V708" s="38"/>
    </row>
    <row r="709" spans="1:22" s="29" customFormat="1" ht="19.5" customHeight="1">
      <c r="A709" s="130" t="str">
        <f>N709&amp;"_"&amp;COUNTIF($N$6:N709,N709)</f>
        <v>_0</v>
      </c>
      <c r="B709" s="38" t="s">
        <v>1498</v>
      </c>
      <c r="C709" s="92"/>
      <c r="D709" s="93"/>
      <c r="E709" s="93"/>
      <c r="F709" s="93"/>
      <c r="G709" s="93"/>
      <c r="H709" s="38"/>
      <c r="I709" s="38"/>
      <c r="J709" s="133"/>
      <c r="K709" s="134"/>
      <c r="L709" s="134"/>
      <c r="M709" s="134"/>
      <c r="N709" s="135"/>
      <c r="O709" s="135" t="str">
        <f>IFERROR(INDEX('고객 리스트'!$A$4:$D$150,MATCH(N709,'고객 리스트'!$A$4:$A$150,0),3)," ")</f>
        <v xml:space="preserve"> </v>
      </c>
      <c r="P709" s="59"/>
      <c r="Q709" s="94"/>
      <c r="R709" s="38"/>
      <c r="S709" s="38"/>
      <c r="T709" s="38"/>
      <c r="U709" s="38"/>
      <c r="V709" s="38"/>
    </row>
    <row r="710" spans="1:22" s="29" customFormat="1" ht="19.5" customHeight="1">
      <c r="A710" s="130" t="str">
        <f>N710&amp;"_"&amp;COUNTIF($N$6:N710,N710)</f>
        <v>_0</v>
      </c>
      <c r="B710" s="38" t="s">
        <v>1499</v>
      </c>
      <c r="C710" s="92"/>
      <c r="D710" s="93"/>
      <c r="E710" s="93"/>
      <c r="F710" s="93"/>
      <c r="G710" s="93"/>
      <c r="H710" s="38"/>
      <c r="I710" s="38"/>
      <c r="J710" s="133"/>
      <c r="K710" s="134"/>
      <c r="L710" s="134"/>
      <c r="M710" s="134"/>
      <c r="N710" s="135"/>
      <c r="O710" s="135" t="str">
        <f>IFERROR(INDEX('고객 리스트'!$A$4:$D$150,MATCH(N710,'고객 리스트'!$A$4:$A$150,0),3)," ")</f>
        <v xml:space="preserve"> </v>
      </c>
      <c r="P710" s="59"/>
      <c r="Q710" s="94"/>
      <c r="R710" s="38"/>
      <c r="S710" s="38"/>
      <c r="T710" s="38"/>
      <c r="U710" s="38"/>
      <c r="V710" s="38"/>
    </row>
    <row r="711" spans="1:22" s="29" customFormat="1" ht="19.5" customHeight="1">
      <c r="A711" s="130" t="str">
        <f>N711&amp;"_"&amp;COUNTIF($N$6:N711,N711)</f>
        <v>_0</v>
      </c>
      <c r="B711" s="38" t="s">
        <v>1500</v>
      </c>
      <c r="C711" s="92"/>
      <c r="D711" s="93"/>
      <c r="E711" s="93"/>
      <c r="F711" s="93"/>
      <c r="G711" s="93"/>
      <c r="H711" s="38"/>
      <c r="I711" s="38"/>
      <c r="J711" s="133"/>
      <c r="K711" s="134"/>
      <c r="L711" s="134"/>
      <c r="M711" s="134"/>
      <c r="N711" s="135"/>
      <c r="O711" s="135" t="str">
        <f>IFERROR(INDEX('고객 리스트'!$A$4:$D$150,MATCH(N711,'고객 리스트'!$A$4:$A$150,0),3)," ")</f>
        <v xml:space="preserve"> </v>
      </c>
      <c r="P711" s="59"/>
      <c r="Q711" s="94"/>
      <c r="R711" s="38"/>
      <c r="S711" s="38"/>
      <c r="T711" s="38"/>
      <c r="U711" s="38"/>
      <c r="V711" s="38"/>
    </row>
    <row r="712" spans="1:22" s="29" customFormat="1" ht="19.5" customHeight="1">
      <c r="A712" s="130" t="str">
        <f>N712&amp;"_"&amp;COUNTIF($N$6:N712,N712)</f>
        <v>_0</v>
      </c>
      <c r="B712" s="38" t="s">
        <v>1501</v>
      </c>
      <c r="C712" s="92"/>
      <c r="D712" s="93"/>
      <c r="E712" s="93"/>
      <c r="F712" s="93"/>
      <c r="G712" s="93"/>
      <c r="H712" s="38"/>
      <c r="I712" s="38"/>
      <c r="J712" s="133"/>
      <c r="K712" s="134"/>
      <c r="L712" s="134"/>
      <c r="M712" s="134"/>
      <c r="N712" s="135"/>
      <c r="O712" s="135" t="str">
        <f>IFERROR(INDEX('고객 리스트'!$A$4:$D$150,MATCH(N712,'고객 리스트'!$A$4:$A$150,0),3)," ")</f>
        <v xml:space="preserve"> </v>
      </c>
      <c r="P712" s="59"/>
      <c r="Q712" s="94"/>
      <c r="R712" s="38"/>
      <c r="S712" s="38"/>
      <c r="T712" s="38"/>
      <c r="U712" s="38"/>
      <c r="V712" s="38"/>
    </row>
    <row r="713" spans="1:22" s="29" customFormat="1" ht="19.5" customHeight="1">
      <c r="A713" s="130" t="str">
        <f>N713&amp;"_"&amp;COUNTIF($N$6:N713,N713)</f>
        <v>_0</v>
      </c>
      <c r="B713" s="38" t="s">
        <v>1502</v>
      </c>
      <c r="C713" s="92"/>
      <c r="D713" s="93"/>
      <c r="E713" s="93"/>
      <c r="F713" s="93"/>
      <c r="G713" s="93"/>
      <c r="H713" s="38"/>
      <c r="I713" s="38"/>
      <c r="J713" s="133"/>
      <c r="K713" s="134"/>
      <c r="L713" s="134"/>
      <c r="M713" s="134"/>
      <c r="N713" s="135"/>
      <c r="O713" s="135" t="str">
        <f>IFERROR(INDEX('고객 리스트'!$A$4:$D$150,MATCH(N713,'고객 리스트'!$A$4:$A$150,0),3)," ")</f>
        <v xml:space="preserve"> </v>
      </c>
      <c r="P713" s="59"/>
      <c r="Q713" s="94"/>
      <c r="R713" s="38"/>
      <c r="S713" s="38"/>
      <c r="T713" s="38"/>
      <c r="U713" s="38"/>
      <c r="V713" s="38"/>
    </row>
    <row r="714" spans="1:22" s="29" customFormat="1" ht="19.5" customHeight="1">
      <c r="A714" s="130" t="str">
        <f>N714&amp;"_"&amp;COUNTIF($N$6:N714,N714)</f>
        <v>_0</v>
      </c>
      <c r="B714" s="38" t="s">
        <v>1503</v>
      </c>
      <c r="C714" s="92"/>
      <c r="D714" s="93"/>
      <c r="E714" s="93"/>
      <c r="F714" s="93"/>
      <c r="G714" s="93"/>
      <c r="H714" s="38"/>
      <c r="I714" s="38"/>
      <c r="J714" s="133"/>
      <c r="K714" s="134"/>
      <c r="L714" s="134"/>
      <c r="M714" s="134"/>
      <c r="N714" s="135"/>
      <c r="O714" s="135" t="str">
        <f>IFERROR(INDEX('고객 리스트'!$A$4:$D$150,MATCH(N714,'고객 리스트'!$A$4:$A$150,0),3)," ")</f>
        <v xml:space="preserve"> </v>
      </c>
      <c r="P714" s="59"/>
      <c r="Q714" s="94"/>
      <c r="R714" s="38"/>
      <c r="S714" s="38"/>
      <c r="T714" s="38"/>
      <c r="U714" s="38"/>
      <c r="V714" s="38"/>
    </row>
    <row r="715" spans="1:22" s="29" customFormat="1" ht="19.5" customHeight="1">
      <c r="A715" s="130" t="str">
        <f>N715&amp;"_"&amp;COUNTIF($N$6:N715,N715)</f>
        <v>_0</v>
      </c>
      <c r="B715" s="38" t="s">
        <v>1504</v>
      </c>
      <c r="C715" s="92"/>
      <c r="D715" s="93"/>
      <c r="E715" s="93"/>
      <c r="F715" s="93"/>
      <c r="G715" s="93"/>
      <c r="H715" s="38"/>
      <c r="I715" s="38"/>
      <c r="J715" s="133"/>
      <c r="K715" s="134"/>
      <c r="L715" s="134"/>
      <c r="M715" s="134"/>
      <c r="N715" s="135"/>
      <c r="O715" s="135" t="str">
        <f>IFERROR(INDEX('고객 리스트'!$A$4:$D$150,MATCH(N715,'고객 리스트'!$A$4:$A$150,0),3)," ")</f>
        <v xml:space="preserve"> </v>
      </c>
      <c r="P715" s="59"/>
      <c r="Q715" s="94"/>
      <c r="R715" s="38"/>
      <c r="S715" s="38"/>
      <c r="T715" s="38"/>
      <c r="U715" s="38"/>
      <c r="V715" s="38"/>
    </row>
    <row r="716" spans="1:22" s="29" customFormat="1" ht="19.5" customHeight="1">
      <c r="A716" s="130" t="str">
        <f>N716&amp;"_"&amp;COUNTIF($N$6:N716,N716)</f>
        <v>_0</v>
      </c>
      <c r="B716" s="38" t="s">
        <v>1505</v>
      </c>
      <c r="C716" s="92"/>
      <c r="D716" s="93"/>
      <c r="E716" s="93"/>
      <c r="F716" s="93"/>
      <c r="G716" s="93"/>
      <c r="H716" s="38"/>
      <c r="I716" s="38"/>
      <c r="J716" s="133"/>
      <c r="K716" s="134"/>
      <c r="L716" s="134"/>
      <c r="M716" s="134"/>
      <c r="N716" s="135"/>
      <c r="O716" s="135" t="str">
        <f>IFERROR(INDEX('고객 리스트'!$A$4:$D$150,MATCH(N716,'고객 리스트'!$A$4:$A$150,0),3)," ")</f>
        <v xml:space="preserve"> </v>
      </c>
      <c r="P716" s="59"/>
      <c r="Q716" s="94"/>
      <c r="R716" s="38"/>
      <c r="S716" s="38"/>
      <c r="T716" s="38"/>
      <c r="U716" s="38"/>
      <c r="V716" s="38"/>
    </row>
    <row r="717" spans="1:22" s="29" customFormat="1" ht="19.5" customHeight="1">
      <c r="A717" s="130" t="str">
        <f>N717&amp;"_"&amp;COUNTIF($N$6:N717,N717)</f>
        <v>_0</v>
      </c>
      <c r="B717" s="38" t="s">
        <v>1506</v>
      </c>
      <c r="C717" s="92"/>
      <c r="D717" s="93"/>
      <c r="E717" s="93"/>
      <c r="F717" s="93"/>
      <c r="G717" s="93"/>
      <c r="H717" s="38"/>
      <c r="I717" s="38"/>
      <c r="J717" s="133"/>
      <c r="K717" s="134"/>
      <c r="L717" s="134"/>
      <c r="M717" s="134"/>
      <c r="N717" s="135"/>
      <c r="O717" s="135" t="str">
        <f>IFERROR(INDEX('고객 리스트'!$A$4:$D$150,MATCH(N717,'고객 리스트'!$A$4:$A$150,0),3)," ")</f>
        <v xml:space="preserve"> </v>
      </c>
      <c r="P717" s="59"/>
      <c r="Q717" s="94"/>
      <c r="R717" s="38"/>
      <c r="S717" s="38"/>
      <c r="T717" s="38"/>
      <c r="U717" s="38"/>
      <c r="V717" s="38"/>
    </row>
    <row r="718" spans="1:22" s="29" customFormat="1" ht="19.5" customHeight="1">
      <c r="A718" s="130" t="str">
        <f>N718&amp;"_"&amp;COUNTIF($N$6:N718,N718)</f>
        <v>_0</v>
      </c>
      <c r="B718" s="38" t="s">
        <v>1507</v>
      </c>
      <c r="C718" s="92"/>
      <c r="D718" s="93"/>
      <c r="E718" s="93"/>
      <c r="F718" s="93"/>
      <c r="G718" s="93"/>
      <c r="H718" s="38"/>
      <c r="I718" s="38"/>
      <c r="J718" s="133"/>
      <c r="K718" s="134"/>
      <c r="L718" s="134"/>
      <c r="M718" s="134"/>
      <c r="N718" s="135"/>
      <c r="O718" s="135" t="str">
        <f>IFERROR(INDEX('고객 리스트'!$A$4:$D$150,MATCH(N718,'고객 리스트'!$A$4:$A$150,0),3)," ")</f>
        <v xml:space="preserve"> </v>
      </c>
      <c r="P718" s="59"/>
      <c r="Q718" s="94"/>
      <c r="R718" s="38"/>
      <c r="S718" s="38"/>
      <c r="T718" s="38"/>
      <c r="U718" s="38"/>
      <c r="V718" s="38"/>
    </row>
    <row r="719" spans="1:22" s="29" customFormat="1" ht="19.5" customHeight="1">
      <c r="A719" s="130" t="str">
        <f>N719&amp;"_"&amp;COUNTIF($N$6:N719,N719)</f>
        <v>_0</v>
      </c>
      <c r="B719" s="38" t="s">
        <v>1508</v>
      </c>
      <c r="C719" s="92"/>
      <c r="D719" s="93"/>
      <c r="E719" s="93"/>
      <c r="F719" s="93"/>
      <c r="G719" s="93"/>
      <c r="H719" s="38"/>
      <c r="I719" s="38"/>
      <c r="J719" s="133"/>
      <c r="K719" s="134"/>
      <c r="L719" s="134"/>
      <c r="M719" s="134"/>
      <c r="N719" s="135"/>
      <c r="O719" s="135" t="str">
        <f>IFERROR(INDEX('고객 리스트'!$A$4:$D$150,MATCH(N719,'고객 리스트'!$A$4:$A$150,0),3)," ")</f>
        <v xml:space="preserve"> </v>
      </c>
      <c r="P719" s="59"/>
      <c r="Q719" s="94"/>
      <c r="R719" s="38"/>
      <c r="S719" s="38"/>
      <c r="T719" s="38"/>
      <c r="U719" s="38"/>
      <c r="V719" s="38"/>
    </row>
    <row r="720" spans="1:22" s="29" customFormat="1" ht="19.5" customHeight="1">
      <c r="A720" s="130" t="str">
        <f>N720&amp;"_"&amp;COUNTIF($N$6:N720,N720)</f>
        <v>_0</v>
      </c>
      <c r="B720" s="38" t="s">
        <v>1509</v>
      </c>
      <c r="C720" s="92"/>
      <c r="D720" s="93"/>
      <c r="E720" s="93"/>
      <c r="F720" s="93"/>
      <c r="G720" s="93"/>
      <c r="H720" s="38"/>
      <c r="I720" s="38"/>
      <c r="J720" s="133"/>
      <c r="K720" s="134"/>
      <c r="L720" s="134"/>
      <c r="M720" s="134"/>
      <c r="N720" s="135"/>
      <c r="O720" s="135" t="str">
        <f>IFERROR(INDEX('고객 리스트'!$A$4:$D$150,MATCH(N720,'고객 리스트'!$A$4:$A$150,0),3)," ")</f>
        <v xml:space="preserve"> </v>
      </c>
      <c r="P720" s="59"/>
      <c r="Q720" s="94"/>
      <c r="R720" s="38"/>
      <c r="S720" s="38"/>
      <c r="T720" s="38"/>
      <c r="U720" s="38"/>
      <c r="V720" s="38"/>
    </row>
    <row r="721" spans="1:22" s="29" customFormat="1" ht="19.5" customHeight="1">
      <c r="A721" s="130" t="str">
        <f>N721&amp;"_"&amp;COUNTIF($N$6:N721,N721)</f>
        <v>_0</v>
      </c>
      <c r="B721" s="38" t="s">
        <v>1510</v>
      </c>
      <c r="C721" s="92"/>
      <c r="D721" s="93"/>
      <c r="E721" s="93"/>
      <c r="F721" s="93"/>
      <c r="G721" s="93"/>
      <c r="H721" s="38"/>
      <c r="I721" s="38"/>
      <c r="J721" s="133"/>
      <c r="K721" s="134"/>
      <c r="L721" s="134"/>
      <c r="M721" s="134"/>
      <c r="N721" s="135"/>
      <c r="O721" s="135" t="str">
        <f>IFERROR(INDEX('고객 리스트'!$A$4:$D$150,MATCH(N721,'고객 리스트'!$A$4:$A$150,0),3)," ")</f>
        <v xml:space="preserve"> </v>
      </c>
      <c r="P721" s="59"/>
      <c r="Q721" s="94"/>
      <c r="R721" s="38"/>
      <c r="S721" s="38"/>
      <c r="T721" s="38"/>
      <c r="U721" s="38"/>
      <c r="V721" s="38"/>
    </row>
    <row r="722" spans="1:22" s="29" customFormat="1" ht="19.5" customHeight="1">
      <c r="A722" s="130" t="str">
        <f>N722&amp;"_"&amp;COUNTIF($N$6:N722,N722)</f>
        <v>_0</v>
      </c>
      <c r="B722" s="38" t="s">
        <v>1511</v>
      </c>
      <c r="C722" s="92"/>
      <c r="D722" s="93"/>
      <c r="E722" s="93"/>
      <c r="F722" s="93"/>
      <c r="G722" s="93"/>
      <c r="H722" s="38"/>
      <c r="I722" s="38"/>
      <c r="J722" s="133"/>
      <c r="K722" s="134"/>
      <c r="L722" s="134"/>
      <c r="M722" s="134"/>
      <c r="N722" s="135"/>
      <c r="O722" s="135" t="str">
        <f>IFERROR(INDEX('고객 리스트'!$A$4:$D$150,MATCH(N722,'고객 리스트'!$A$4:$A$150,0),3)," ")</f>
        <v xml:space="preserve"> </v>
      </c>
      <c r="P722" s="59"/>
      <c r="Q722" s="94"/>
      <c r="R722" s="38"/>
      <c r="S722" s="38"/>
      <c r="T722" s="38"/>
      <c r="U722" s="38"/>
      <c r="V722" s="38"/>
    </row>
    <row r="723" spans="1:22" s="29" customFormat="1" ht="19.5" customHeight="1">
      <c r="A723" s="130" t="str">
        <f>N723&amp;"_"&amp;COUNTIF($N$6:N723,N723)</f>
        <v>_0</v>
      </c>
      <c r="B723" s="38" t="s">
        <v>1512</v>
      </c>
      <c r="C723" s="92"/>
      <c r="D723" s="93"/>
      <c r="E723" s="93"/>
      <c r="F723" s="93"/>
      <c r="G723" s="93"/>
      <c r="H723" s="38"/>
      <c r="I723" s="38"/>
      <c r="J723" s="133"/>
      <c r="K723" s="134"/>
      <c r="L723" s="134"/>
      <c r="M723" s="134"/>
      <c r="N723" s="135"/>
      <c r="O723" s="135" t="str">
        <f>IFERROR(INDEX('고객 리스트'!$A$4:$D$150,MATCH(N723,'고객 리스트'!$A$4:$A$150,0),3)," ")</f>
        <v xml:space="preserve"> </v>
      </c>
      <c r="P723" s="59"/>
      <c r="Q723" s="94"/>
      <c r="R723" s="38"/>
      <c r="S723" s="38"/>
      <c r="T723" s="38"/>
      <c r="U723" s="38"/>
      <c r="V723" s="38"/>
    </row>
    <row r="724" spans="1:22" s="29" customFormat="1" ht="19.5" customHeight="1">
      <c r="A724" s="130" t="str">
        <f>N724&amp;"_"&amp;COUNTIF($N$6:N724,N724)</f>
        <v>_0</v>
      </c>
      <c r="B724" s="38" t="s">
        <v>1513</v>
      </c>
      <c r="C724" s="92"/>
      <c r="D724" s="93"/>
      <c r="E724" s="93"/>
      <c r="F724" s="93"/>
      <c r="G724" s="93"/>
      <c r="H724" s="38"/>
      <c r="I724" s="38"/>
      <c r="J724" s="133"/>
      <c r="K724" s="134"/>
      <c r="L724" s="134"/>
      <c r="M724" s="134"/>
      <c r="N724" s="135"/>
      <c r="O724" s="135" t="str">
        <f>IFERROR(INDEX('고객 리스트'!$A$4:$D$150,MATCH(N724,'고객 리스트'!$A$4:$A$150,0),3)," ")</f>
        <v xml:space="preserve"> </v>
      </c>
      <c r="P724" s="59"/>
      <c r="Q724" s="94"/>
      <c r="R724" s="38"/>
      <c r="S724" s="38"/>
      <c r="T724" s="38"/>
      <c r="U724" s="38"/>
      <c r="V724" s="38"/>
    </row>
    <row r="725" spans="1:22" s="29" customFormat="1" ht="19.5" customHeight="1">
      <c r="A725" s="130" t="str">
        <f>N725&amp;"_"&amp;COUNTIF($N$6:N725,N725)</f>
        <v>_0</v>
      </c>
      <c r="B725" s="38" t="s">
        <v>1514</v>
      </c>
      <c r="C725" s="92"/>
      <c r="D725" s="93"/>
      <c r="E725" s="93"/>
      <c r="F725" s="93"/>
      <c r="G725" s="93"/>
      <c r="H725" s="38"/>
      <c r="I725" s="38"/>
      <c r="J725" s="133"/>
      <c r="K725" s="134"/>
      <c r="L725" s="134"/>
      <c r="M725" s="134"/>
      <c r="N725" s="135"/>
      <c r="O725" s="135" t="str">
        <f>IFERROR(INDEX('고객 리스트'!$A$4:$D$150,MATCH(N725,'고객 리스트'!$A$4:$A$150,0),3)," ")</f>
        <v xml:space="preserve"> </v>
      </c>
      <c r="P725" s="59"/>
      <c r="Q725" s="94"/>
      <c r="R725" s="38"/>
      <c r="S725" s="38"/>
      <c r="T725" s="38"/>
      <c r="U725" s="38"/>
      <c r="V725" s="38"/>
    </row>
    <row r="726" spans="1:22" s="29" customFormat="1" ht="19.5" customHeight="1">
      <c r="A726" s="130" t="str">
        <f>N726&amp;"_"&amp;COUNTIF($N$6:N726,N726)</f>
        <v>_0</v>
      </c>
      <c r="B726" s="38" t="s">
        <v>1515</v>
      </c>
      <c r="C726" s="92"/>
      <c r="D726" s="93"/>
      <c r="E726" s="93"/>
      <c r="F726" s="93"/>
      <c r="G726" s="93"/>
      <c r="H726" s="38"/>
      <c r="I726" s="38"/>
      <c r="J726" s="133"/>
      <c r="K726" s="134"/>
      <c r="L726" s="134"/>
      <c r="M726" s="134"/>
      <c r="N726" s="135"/>
      <c r="O726" s="135" t="str">
        <f>IFERROR(INDEX('고객 리스트'!$A$4:$D$150,MATCH(N726,'고객 리스트'!$A$4:$A$150,0),3)," ")</f>
        <v xml:space="preserve"> </v>
      </c>
      <c r="P726" s="59"/>
      <c r="Q726" s="94"/>
      <c r="R726" s="38"/>
      <c r="S726" s="38"/>
      <c r="T726" s="38"/>
      <c r="U726" s="38"/>
      <c r="V726" s="38"/>
    </row>
    <row r="727" spans="1:22" s="29" customFormat="1" ht="19.5" customHeight="1">
      <c r="A727" s="130" t="str">
        <f>N727&amp;"_"&amp;COUNTIF($N$6:N727,N727)</f>
        <v>_0</v>
      </c>
      <c r="B727" s="38" t="s">
        <v>1516</v>
      </c>
      <c r="C727" s="92"/>
      <c r="D727" s="93"/>
      <c r="E727" s="93"/>
      <c r="F727" s="93"/>
      <c r="G727" s="93"/>
      <c r="H727" s="38"/>
      <c r="I727" s="38"/>
      <c r="J727" s="133"/>
      <c r="K727" s="134"/>
      <c r="L727" s="134"/>
      <c r="M727" s="134"/>
      <c r="N727" s="135"/>
      <c r="O727" s="135" t="str">
        <f>IFERROR(INDEX('고객 리스트'!$A$4:$D$150,MATCH(N727,'고객 리스트'!$A$4:$A$150,0),3)," ")</f>
        <v xml:space="preserve"> </v>
      </c>
      <c r="P727" s="59"/>
      <c r="Q727" s="94"/>
      <c r="R727" s="38"/>
      <c r="S727" s="38"/>
      <c r="T727" s="38"/>
      <c r="U727" s="38"/>
      <c r="V727" s="38"/>
    </row>
    <row r="728" spans="1:22" s="29" customFormat="1" ht="19.5" customHeight="1">
      <c r="A728" s="130" t="str">
        <f>N728&amp;"_"&amp;COUNTIF($N$6:N728,N728)</f>
        <v>_0</v>
      </c>
      <c r="B728" s="38" t="s">
        <v>1517</v>
      </c>
      <c r="C728" s="92"/>
      <c r="D728" s="93"/>
      <c r="E728" s="93"/>
      <c r="F728" s="93"/>
      <c r="G728" s="93"/>
      <c r="H728" s="38"/>
      <c r="I728" s="38"/>
      <c r="J728" s="133"/>
      <c r="K728" s="134"/>
      <c r="L728" s="134"/>
      <c r="M728" s="134"/>
      <c r="N728" s="135"/>
      <c r="O728" s="135" t="str">
        <f>IFERROR(INDEX('고객 리스트'!$A$4:$D$150,MATCH(N728,'고객 리스트'!$A$4:$A$150,0),3)," ")</f>
        <v xml:space="preserve"> </v>
      </c>
      <c r="P728" s="59"/>
      <c r="Q728" s="94"/>
      <c r="R728" s="38"/>
      <c r="S728" s="38"/>
      <c r="T728" s="38"/>
      <c r="U728" s="38"/>
      <c r="V728" s="38"/>
    </row>
    <row r="729" spans="1:22" s="29" customFormat="1" ht="19.5" customHeight="1">
      <c r="A729" s="130" t="str">
        <f>N729&amp;"_"&amp;COUNTIF($N$6:N729,N729)</f>
        <v>_0</v>
      </c>
      <c r="B729" s="38" t="s">
        <v>1518</v>
      </c>
      <c r="C729" s="92"/>
      <c r="D729" s="93"/>
      <c r="E729" s="93"/>
      <c r="F729" s="93"/>
      <c r="G729" s="93"/>
      <c r="H729" s="38"/>
      <c r="I729" s="38"/>
      <c r="J729" s="133"/>
      <c r="K729" s="134"/>
      <c r="L729" s="134"/>
      <c r="M729" s="134"/>
      <c r="N729" s="135"/>
      <c r="O729" s="135" t="str">
        <f>IFERROR(INDEX('고객 리스트'!$A$4:$D$150,MATCH(N729,'고객 리스트'!$A$4:$A$150,0),3)," ")</f>
        <v xml:space="preserve"> </v>
      </c>
      <c r="P729" s="59"/>
      <c r="Q729" s="94"/>
      <c r="R729" s="38"/>
      <c r="S729" s="38"/>
      <c r="T729" s="38"/>
      <c r="U729" s="38"/>
      <c r="V729" s="38"/>
    </row>
    <row r="730" spans="1:22" s="29" customFormat="1" ht="19.5" customHeight="1">
      <c r="A730" s="130" t="str">
        <f>N730&amp;"_"&amp;COUNTIF($N$6:N730,N730)</f>
        <v>_0</v>
      </c>
      <c r="B730" s="38" t="s">
        <v>1519</v>
      </c>
      <c r="C730" s="92"/>
      <c r="D730" s="93"/>
      <c r="E730" s="93"/>
      <c r="F730" s="93"/>
      <c r="G730" s="93"/>
      <c r="H730" s="38"/>
      <c r="I730" s="38"/>
      <c r="J730" s="133"/>
      <c r="K730" s="134"/>
      <c r="L730" s="134"/>
      <c r="M730" s="134"/>
      <c r="N730" s="135"/>
      <c r="O730" s="135" t="str">
        <f>IFERROR(INDEX('고객 리스트'!$A$4:$D$150,MATCH(N730,'고객 리스트'!$A$4:$A$150,0),3)," ")</f>
        <v xml:space="preserve"> </v>
      </c>
      <c r="P730" s="59"/>
      <c r="Q730" s="94"/>
      <c r="R730" s="38"/>
      <c r="S730" s="38"/>
      <c r="T730" s="38"/>
      <c r="U730" s="38"/>
      <c r="V730" s="38"/>
    </row>
    <row r="731" spans="1:22" s="29" customFormat="1" ht="19.5" customHeight="1">
      <c r="A731" s="130" t="str">
        <f>N731&amp;"_"&amp;COUNTIF($N$6:N731,N731)</f>
        <v>_0</v>
      </c>
      <c r="B731" s="38" t="s">
        <v>1520</v>
      </c>
      <c r="C731" s="92"/>
      <c r="D731" s="93"/>
      <c r="E731" s="93"/>
      <c r="F731" s="93"/>
      <c r="G731" s="93"/>
      <c r="H731" s="38"/>
      <c r="I731" s="38"/>
      <c r="J731" s="133"/>
      <c r="K731" s="134"/>
      <c r="L731" s="134"/>
      <c r="M731" s="134"/>
      <c r="N731" s="135"/>
      <c r="O731" s="135" t="str">
        <f>IFERROR(INDEX('고객 리스트'!$A$4:$D$150,MATCH(N731,'고객 리스트'!$A$4:$A$150,0),3)," ")</f>
        <v xml:space="preserve"> </v>
      </c>
      <c r="P731" s="59"/>
      <c r="Q731" s="94"/>
      <c r="R731" s="38"/>
      <c r="S731" s="38"/>
      <c r="T731" s="38"/>
      <c r="U731" s="38"/>
      <c r="V731" s="38"/>
    </row>
    <row r="732" spans="1:22" s="29" customFormat="1" ht="19.5" customHeight="1">
      <c r="A732" s="130" t="str">
        <f>N732&amp;"_"&amp;COUNTIF($N$6:N732,N732)</f>
        <v>_0</v>
      </c>
      <c r="B732" s="38" t="s">
        <v>1521</v>
      </c>
      <c r="C732" s="92"/>
      <c r="D732" s="93"/>
      <c r="E732" s="93"/>
      <c r="F732" s="93"/>
      <c r="G732" s="93"/>
      <c r="H732" s="38"/>
      <c r="I732" s="38"/>
      <c r="J732" s="133"/>
      <c r="K732" s="134"/>
      <c r="L732" s="134"/>
      <c r="M732" s="134"/>
      <c r="N732" s="135"/>
      <c r="O732" s="135" t="str">
        <f>IFERROR(INDEX('고객 리스트'!$A$4:$D$150,MATCH(N732,'고객 리스트'!$A$4:$A$150,0),3)," ")</f>
        <v xml:space="preserve"> </v>
      </c>
      <c r="P732" s="59"/>
      <c r="Q732" s="94"/>
      <c r="R732" s="38"/>
      <c r="S732" s="38"/>
      <c r="T732" s="38"/>
      <c r="U732" s="38"/>
      <c r="V732" s="38"/>
    </row>
    <row r="733" spans="1:22" s="29" customFormat="1" ht="19.5" customHeight="1">
      <c r="A733" s="130" t="str">
        <f>N733&amp;"_"&amp;COUNTIF($N$6:N733,N733)</f>
        <v>_0</v>
      </c>
      <c r="B733" s="38" t="s">
        <v>1522</v>
      </c>
      <c r="C733" s="92"/>
      <c r="D733" s="93"/>
      <c r="E733" s="93"/>
      <c r="F733" s="93"/>
      <c r="G733" s="93"/>
      <c r="H733" s="38"/>
      <c r="I733" s="38"/>
      <c r="J733" s="133"/>
      <c r="K733" s="134"/>
      <c r="L733" s="134"/>
      <c r="M733" s="134"/>
      <c r="N733" s="135"/>
      <c r="O733" s="135" t="str">
        <f>IFERROR(INDEX('고객 리스트'!$A$4:$D$150,MATCH(N733,'고객 리스트'!$A$4:$A$150,0),3)," ")</f>
        <v xml:space="preserve"> </v>
      </c>
      <c r="P733" s="59"/>
      <c r="Q733" s="94"/>
      <c r="R733" s="38"/>
      <c r="S733" s="38"/>
      <c r="T733" s="38"/>
      <c r="U733" s="38"/>
      <c r="V733" s="38"/>
    </row>
    <row r="734" spans="1:22" s="29" customFormat="1" ht="19.5" customHeight="1">
      <c r="A734" s="130" t="str">
        <f>N734&amp;"_"&amp;COUNTIF($N$6:N734,N734)</f>
        <v>_0</v>
      </c>
      <c r="B734" s="38" t="s">
        <v>1523</v>
      </c>
      <c r="C734" s="92"/>
      <c r="D734" s="93"/>
      <c r="E734" s="93"/>
      <c r="F734" s="93"/>
      <c r="G734" s="93"/>
      <c r="H734" s="38"/>
      <c r="I734" s="38"/>
      <c r="J734" s="133"/>
      <c r="K734" s="134"/>
      <c r="L734" s="134"/>
      <c r="M734" s="134"/>
      <c r="N734" s="135"/>
      <c r="O734" s="135" t="str">
        <f>IFERROR(INDEX('고객 리스트'!$A$4:$D$150,MATCH(N734,'고객 리스트'!$A$4:$A$150,0),3)," ")</f>
        <v xml:space="preserve"> </v>
      </c>
      <c r="P734" s="59"/>
      <c r="Q734" s="94"/>
      <c r="R734" s="38"/>
      <c r="S734" s="38"/>
      <c r="T734" s="38"/>
      <c r="U734" s="38"/>
      <c r="V734" s="38"/>
    </row>
    <row r="735" spans="1:22" s="29" customFormat="1" ht="19.5" customHeight="1">
      <c r="A735" s="130" t="str">
        <f>N735&amp;"_"&amp;COUNTIF($N$6:N735,N735)</f>
        <v>_0</v>
      </c>
      <c r="B735" s="38" t="s">
        <v>1524</v>
      </c>
      <c r="C735" s="92"/>
      <c r="D735" s="93"/>
      <c r="E735" s="93"/>
      <c r="F735" s="93"/>
      <c r="G735" s="93"/>
      <c r="H735" s="38"/>
      <c r="I735" s="38"/>
      <c r="J735" s="133"/>
      <c r="K735" s="134"/>
      <c r="L735" s="134"/>
      <c r="M735" s="134"/>
      <c r="N735" s="135"/>
      <c r="O735" s="135" t="str">
        <f>IFERROR(INDEX('고객 리스트'!$A$4:$D$150,MATCH(N735,'고객 리스트'!$A$4:$A$150,0),3)," ")</f>
        <v xml:space="preserve"> </v>
      </c>
      <c r="P735" s="59"/>
      <c r="Q735" s="94"/>
      <c r="R735" s="38"/>
      <c r="S735" s="38"/>
      <c r="T735" s="38"/>
      <c r="U735" s="38"/>
      <c r="V735" s="38"/>
    </row>
    <row r="736" spans="1:22" s="29" customFormat="1" ht="19.5" customHeight="1">
      <c r="A736" s="130" t="str">
        <f>N736&amp;"_"&amp;COUNTIF($N$6:N736,N736)</f>
        <v>_0</v>
      </c>
      <c r="B736" s="38" t="s">
        <v>1525</v>
      </c>
      <c r="C736" s="92"/>
      <c r="D736" s="93"/>
      <c r="E736" s="93"/>
      <c r="F736" s="93"/>
      <c r="G736" s="93"/>
      <c r="H736" s="38"/>
      <c r="I736" s="38"/>
      <c r="J736" s="133"/>
      <c r="K736" s="134"/>
      <c r="L736" s="134"/>
      <c r="M736" s="134"/>
      <c r="N736" s="135"/>
      <c r="O736" s="135" t="str">
        <f>IFERROR(INDEX('고객 리스트'!$A$4:$D$150,MATCH(N736,'고객 리스트'!$A$4:$A$150,0),3)," ")</f>
        <v xml:space="preserve"> </v>
      </c>
      <c r="P736" s="59"/>
      <c r="Q736" s="94"/>
      <c r="R736" s="38"/>
      <c r="S736" s="38"/>
      <c r="T736" s="38"/>
      <c r="U736" s="38"/>
      <c r="V736" s="38"/>
    </row>
    <row r="737" spans="1:22" s="29" customFormat="1" ht="19.5" customHeight="1">
      <c r="A737" s="130" t="str">
        <f>N737&amp;"_"&amp;COUNTIF($N$6:N737,N737)</f>
        <v>_0</v>
      </c>
      <c r="B737" s="38" t="s">
        <v>1526</v>
      </c>
      <c r="C737" s="92"/>
      <c r="D737" s="93"/>
      <c r="E737" s="93"/>
      <c r="F737" s="93"/>
      <c r="G737" s="93"/>
      <c r="H737" s="38"/>
      <c r="I737" s="38"/>
      <c r="J737" s="133"/>
      <c r="K737" s="134"/>
      <c r="L737" s="134"/>
      <c r="M737" s="134"/>
      <c r="N737" s="135"/>
      <c r="O737" s="135" t="str">
        <f>IFERROR(INDEX('고객 리스트'!$A$4:$D$150,MATCH(N737,'고객 리스트'!$A$4:$A$150,0),3)," ")</f>
        <v xml:space="preserve"> </v>
      </c>
      <c r="P737" s="59"/>
      <c r="Q737" s="94"/>
      <c r="R737" s="38"/>
      <c r="S737" s="38"/>
      <c r="T737" s="38"/>
      <c r="U737" s="38"/>
      <c r="V737" s="38"/>
    </row>
    <row r="738" spans="1:22" s="29" customFormat="1" ht="19.5" customHeight="1">
      <c r="A738" s="130" t="str">
        <f>N738&amp;"_"&amp;COUNTIF($N$6:N738,N738)</f>
        <v>_0</v>
      </c>
      <c r="B738" s="38" t="s">
        <v>1527</v>
      </c>
      <c r="C738" s="92"/>
      <c r="D738" s="93"/>
      <c r="E738" s="93"/>
      <c r="F738" s="93"/>
      <c r="G738" s="93"/>
      <c r="H738" s="38"/>
      <c r="I738" s="38"/>
      <c r="J738" s="133"/>
      <c r="K738" s="134"/>
      <c r="L738" s="134"/>
      <c r="M738" s="134"/>
      <c r="N738" s="135"/>
      <c r="O738" s="135" t="str">
        <f>IFERROR(INDEX('고객 리스트'!$A$4:$D$150,MATCH(N738,'고객 리스트'!$A$4:$A$150,0),3)," ")</f>
        <v xml:space="preserve"> </v>
      </c>
      <c r="P738" s="59"/>
      <c r="Q738" s="94"/>
      <c r="R738" s="38"/>
      <c r="S738" s="38"/>
      <c r="T738" s="38"/>
      <c r="U738" s="38"/>
      <c r="V738" s="38"/>
    </row>
    <row r="739" spans="1:22" s="29" customFormat="1" ht="19.5" customHeight="1">
      <c r="A739" s="130" t="str">
        <f>N739&amp;"_"&amp;COUNTIF($N$6:N739,N739)</f>
        <v>_0</v>
      </c>
      <c r="B739" s="38" t="s">
        <v>1528</v>
      </c>
      <c r="C739" s="92"/>
      <c r="D739" s="93"/>
      <c r="E739" s="93"/>
      <c r="F739" s="93"/>
      <c r="G739" s="93"/>
      <c r="H739" s="38"/>
      <c r="I739" s="38"/>
      <c r="J739" s="133"/>
      <c r="K739" s="134"/>
      <c r="L739" s="134"/>
      <c r="M739" s="134"/>
      <c r="N739" s="135"/>
      <c r="O739" s="135" t="str">
        <f>IFERROR(INDEX('고객 리스트'!$A$4:$D$150,MATCH(N739,'고객 리스트'!$A$4:$A$150,0),3)," ")</f>
        <v xml:space="preserve"> </v>
      </c>
      <c r="P739" s="59"/>
      <c r="Q739" s="94"/>
      <c r="R739" s="38"/>
      <c r="S739" s="38"/>
      <c r="T739" s="38"/>
      <c r="U739" s="38"/>
      <c r="V739" s="38"/>
    </row>
    <row r="740" spans="1:22" s="29" customFormat="1" ht="19.5" customHeight="1">
      <c r="A740" s="130" t="str">
        <f>N740&amp;"_"&amp;COUNTIF($N$6:N740,N740)</f>
        <v>_0</v>
      </c>
      <c r="B740" s="38" t="s">
        <v>1529</v>
      </c>
      <c r="C740" s="92"/>
      <c r="D740" s="93"/>
      <c r="E740" s="93"/>
      <c r="F740" s="93"/>
      <c r="G740" s="93"/>
      <c r="H740" s="38"/>
      <c r="I740" s="38"/>
      <c r="J740" s="133"/>
      <c r="K740" s="134"/>
      <c r="L740" s="134"/>
      <c r="M740" s="134"/>
      <c r="N740" s="135"/>
      <c r="O740" s="135" t="str">
        <f>IFERROR(INDEX('고객 리스트'!$A$4:$D$150,MATCH(N740,'고객 리스트'!$A$4:$A$150,0),3)," ")</f>
        <v xml:space="preserve"> </v>
      </c>
      <c r="P740" s="59"/>
      <c r="Q740" s="94"/>
      <c r="R740" s="38"/>
      <c r="S740" s="38"/>
      <c r="T740" s="38"/>
      <c r="U740" s="38"/>
      <c r="V740" s="38"/>
    </row>
    <row r="741" spans="1:22" s="29" customFormat="1" ht="19.5" customHeight="1">
      <c r="A741" s="130" t="str">
        <f>N741&amp;"_"&amp;COUNTIF($N$6:N741,N741)</f>
        <v>_0</v>
      </c>
      <c r="B741" s="38" t="s">
        <v>1530</v>
      </c>
      <c r="C741" s="92"/>
      <c r="D741" s="93"/>
      <c r="E741" s="93"/>
      <c r="F741" s="93"/>
      <c r="G741" s="93"/>
      <c r="H741" s="38"/>
      <c r="I741" s="38"/>
      <c r="J741" s="133"/>
      <c r="K741" s="134"/>
      <c r="L741" s="134"/>
      <c r="M741" s="134"/>
      <c r="N741" s="135"/>
      <c r="O741" s="135" t="str">
        <f>IFERROR(INDEX('고객 리스트'!$A$4:$D$150,MATCH(N741,'고객 리스트'!$A$4:$A$150,0),3)," ")</f>
        <v xml:space="preserve"> </v>
      </c>
      <c r="P741" s="59"/>
      <c r="Q741" s="94"/>
      <c r="R741" s="38"/>
      <c r="S741" s="38"/>
      <c r="T741" s="38"/>
      <c r="U741" s="38"/>
      <c r="V741" s="38"/>
    </row>
    <row r="742" spans="1:22" s="29" customFormat="1" ht="19.5" customHeight="1">
      <c r="A742" s="130" t="str">
        <f>N742&amp;"_"&amp;COUNTIF($N$6:N742,N742)</f>
        <v>_0</v>
      </c>
      <c r="B742" s="38" t="s">
        <v>1531</v>
      </c>
      <c r="C742" s="92"/>
      <c r="D742" s="93"/>
      <c r="E742" s="93"/>
      <c r="F742" s="93"/>
      <c r="G742" s="93"/>
      <c r="H742" s="38"/>
      <c r="I742" s="38"/>
      <c r="J742" s="133"/>
      <c r="K742" s="134"/>
      <c r="L742" s="134"/>
      <c r="M742" s="134"/>
      <c r="N742" s="135"/>
      <c r="O742" s="135" t="str">
        <f>IFERROR(INDEX('고객 리스트'!$A$4:$D$150,MATCH(N742,'고객 리스트'!$A$4:$A$150,0),3)," ")</f>
        <v xml:space="preserve"> </v>
      </c>
      <c r="P742" s="59"/>
      <c r="Q742" s="94"/>
      <c r="R742" s="38"/>
      <c r="S742" s="38"/>
      <c r="T742" s="38"/>
      <c r="U742" s="38"/>
      <c r="V742" s="38"/>
    </row>
    <row r="743" spans="1:22" s="29" customFormat="1" ht="19.5" customHeight="1">
      <c r="A743" s="130" t="str">
        <f>N743&amp;"_"&amp;COUNTIF($N$6:N743,N743)</f>
        <v>_0</v>
      </c>
      <c r="B743" s="38" t="s">
        <v>1532</v>
      </c>
      <c r="C743" s="92"/>
      <c r="D743" s="93"/>
      <c r="E743" s="93"/>
      <c r="F743" s="93"/>
      <c r="G743" s="93"/>
      <c r="H743" s="38"/>
      <c r="I743" s="38"/>
      <c r="J743" s="133"/>
      <c r="K743" s="134"/>
      <c r="L743" s="134"/>
      <c r="M743" s="134"/>
      <c r="N743" s="135"/>
      <c r="O743" s="135" t="str">
        <f>IFERROR(INDEX('고객 리스트'!$A$4:$D$150,MATCH(N743,'고객 리스트'!$A$4:$A$150,0),3)," ")</f>
        <v xml:space="preserve"> </v>
      </c>
      <c r="P743" s="59"/>
      <c r="Q743" s="94"/>
      <c r="R743" s="38"/>
      <c r="S743" s="38"/>
      <c r="T743" s="38"/>
      <c r="U743" s="38"/>
      <c r="V743" s="38"/>
    </row>
    <row r="744" spans="1:22" s="29" customFormat="1" ht="19.5" customHeight="1">
      <c r="A744" s="130" t="str">
        <f>N744&amp;"_"&amp;COUNTIF($N$6:N744,N744)</f>
        <v>_0</v>
      </c>
      <c r="B744" s="38" t="s">
        <v>1533</v>
      </c>
      <c r="C744" s="92"/>
      <c r="D744" s="93"/>
      <c r="E744" s="93"/>
      <c r="F744" s="93"/>
      <c r="G744" s="93"/>
      <c r="H744" s="38"/>
      <c r="I744" s="38"/>
      <c r="J744" s="133"/>
      <c r="K744" s="134"/>
      <c r="L744" s="134"/>
      <c r="M744" s="134"/>
      <c r="N744" s="135"/>
      <c r="O744" s="135" t="str">
        <f>IFERROR(INDEX('고객 리스트'!$A$4:$D$150,MATCH(N744,'고객 리스트'!$A$4:$A$150,0),3)," ")</f>
        <v xml:space="preserve"> </v>
      </c>
      <c r="P744" s="59"/>
      <c r="Q744" s="94"/>
      <c r="R744" s="38"/>
      <c r="S744" s="38"/>
      <c r="T744" s="38"/>
      <c r="U744" s="38"/>
      <c r="V744" s="38"/>
    </row>
    <row r="745" spans="1:22" s="29" customFormat="1" ht="19.5" customHeight="1">
      <c r="A745" s="130" t="str">
        <f>N745&amp;"_"&amp;COUNTIF($N$6:N745,N745)</f>
        <v>_0</v>
      </c>
      <c r="B745" s="38" t="s">
        <v>1534</v>
      </c>
      <c r="C745" s="92"/>
      <c r="D745" s="93"/>
      <c r="E745" s="93"/>
      <c r="F745" s="93"/>
      <c r="G745" s="93"/>
      <c r="H745" s="38"/>
      <c r="I745" s="38"/>
      <c r="J745" s="133"/>
      <c r="K745" s="134"/>
      <c r="L745" s="134"/>
      <c r="M745" s="134"/>
      <c r="N745" s="135"/>
      <c r="O745" s="135" t="str">
        <f>IFERROR(INDEX('고객 리스트'!$A$4:$D$150,MATCH(N745,'고객 리스트'!$A$4:$A$150,0),3)," ")</f>
        <v xml:space="preserve"> </v>
      </c>
      <c r="P745" s="59"/>
      <c r="Q745" s="94"/>
      <c r="R745" s="38"/>
      <c r="S745" s="38"/>
      <c r="T745" s="38"/>
      <c r="U745" s="38"/>
      <c r="V745" s="38"/>
    </row>
    <row r="746" spans="1:22" s="29" customFormat="1" ht="19.5" customHeight="1">
      <c r="A746" s="130" t="str">
        <f>N746&amp;"_"&amp;COUNTIF($N$6:N746,N746)</f>
        <v>_0</v>
      </c>
      <c r="B746" s="38" t="s">
        <v>1535</v>
      </c>
      <c r="C746" s="92"/>
      <c r="D746" s="93"/>
      <c r="E746" s="93"/>
      <c r="F746" s="93"/>
      <c r="G746" s="93"/>
      <c r="H746" s="38"/>
      <c r="I746" s="38"/>
      <c r="J746" s="133"/>
      <c r="K746" s="134"/>
      <c r="L746" s="134"/>
      <c r="M746" s="134"/>
      <c r="N746" s="135"/>
      <c r="O746" s="135" t="str">
        <f>IFERROR(INDEX('고객 리스트'!$A$4:$D$150,MATCH(N746,'고객 리스트'!$A$4:$A$150,0),3)," ")</f>
        <v xml:space="preserve"> </v>
      </c>
      <c r="P746" s="59"/>
      <c r="Q746" s="94"/>
      <c r="R746" s="38"/>
      <c r="S746" s="38"/>
      <c r="T746" s="38"/>
      <c r="U746" s="38"/>
      <c r="V746" s="38"/>
    </row>
    <row r="747" spans="1:22" s="29" customFormat="1" ht="19.5" customHeight="1">
      <c r="A747" s="130" t="str">
        <f>N747&amp;"_"&amp;COUNTIF($N$6:N747,N747)</f>
        <v>_0</v>
      </c>
      <c r="B747" s="38" t="s">
        <v>1536</v>
      </c>
      <c r="C747" s="92"/>
      <c r="D747" s="93"/>
      <c r="E747" s="93"/>
      <c r="F747" s="93"/>
      <c r="G747" s="93"/>
      <c r="H747" s="38"/>
      <c r="I747" s="38"/>
      <c r="J747" s="133"/>
      <c r="K747" s="134"/>
      <c r="L747" s="134"/>
      <c r="M747" s="134"/>
      <c r="N747" s="135"/>
      <c r="O747" s="135" t="str">
        <f>IFERROR(INDEX('고객 리스트'!$A$4:$D$150,MATCH(N747,'고객 리스트'!$A$4:$A$150,0),3)," ")</f>
        <v xml:space="preserve"> </v>
      </c>
      <c r="P747" s="59"/>
      <c r="Q747" s="94"/>
      <c r="R747" s="38"/>
      <c r="S747" s="38"/>
      <c r="T747" s="38"/>
      <c r="U747" s="38"/>
      <c r="V747" s="38"/>
    </row>
    <row r="748" spans="1:22" s="29" customFormat="1" ht="19.5" customHeight="1">
      <c r="A748" s="130" t="str">
        <f>N748&amp;"_"&amp;COUNTIF($N$6:N748,N748)</f>
        <v>_0</v>
      </c>
      <c r="B748" s="38" t="s">
        <v>1537</v>
      </c>
      <c r="C748" s="92"/>
      <c r="D748" s="93"/>
      <c r="E748" s="93"/>
      <c r="F748" s="93"/>
      <c r="G748" s="93"/>
      <c r="H748" s="38"/>
      <c r="I748" s="38"/>
      <c r="J748" s="133"/>
      <c r="K748" s="134"/>
      <c r="L748" s="134"/>
      <c r="M748" s="134"/>
      <c r="N748" s="135"/>
      <c r="O748" s="135" t="str">
        <f>IFERROR(INDEX('고객 리스트'!$A$4:$D$150,MATCH(N748,'고객 리스트'!$A$4:$A$150,0),3)," ")</f>
        <v xml:space="preserve"> </v>
      </c>
      <c r="P748" s="59"/>
      <c r="Q748" s="94"/>
      <c r="R748" s="38"/>
      <c r="S748" s="38"/>
      <c r="T748" s="38"/>
      <c r="U748" s="38"/>
      <c r="V748" s="38"/>
    </row>
    <row r="749" spans="1:22" s="29" customFormat="1" ht="19.5" customHeight="1">
      <c r="A749" s="130" t="str">
        <f>N749&amp;"_"&amp;COUNTIF($N$6:N749,N749)</f>
        <v>_0</v>
      </c>
      <c r="B749" s="38" t="s">
        <v>1538</v>
      </c>
      <c r="C749" s="92"/>
      <c r="D749" s="93"/>
      <c r="E749" s="93"/>
      <c r="F749" s="93"/>
      <c r="G749" s="93"/>
      <c r="H749" s="38"/>
      <c r="I749" s="38"/>
      <c r="J749" s="133"/>
      <c r="K749" s="134"/>
      <c r="L749" s="134"/>
      <c r="M749" s="134"/>
      <c r="N749" s="135"/>
      <c r="O749" s="135" t="str">
        <f>IFERROR(INDEX('고객 리스트'!$A$4:$D$150,MATCH(N749,'고객 리스트'!$A$4:$A$150,0),3)," ")</f>
        <v xml:space="preserve"> </v>
      </c>
      <c r="P749" s="59"/>
      <c r="Q749" s="94"/>
      <c r="R749" s="38"/>
      <c r="S749" s="38"/>
      <c r="T749" s="38"/>
      <c r="U749" s="38"/>
      <c r="V749" s="38"/>
    </row>
    <row r="750" spans="1:22" s="29" customFormat="1" ht="19.5" customHeight="1">
      <c r="A750" s="130" t="str">
        <f>N750&amp;"_"&amp;COUNTIF($N$6:N750,N750)</f>
        <v>_0</v>
      </c>
      <c r="B750" s="38" t="s">
        <v>1539</v>
      </c>
      <c r="C750" s="92"/>
      <c r="D750" s="93"/>
      <c r="E750" s="93"/>
      <c r="F750" s="93"/>
      <c r="G750" s="93"/>
      <c r="H750" s="38"/>
      <c r="I750" s="38"/>
      <c r="J750" s="133"/>
      <c r="K750" s="134"/>
      <c r="L750" s="134"/>
      <c r="M750" s="134"/>
      <c r="N750" s="135"/>
      <c r="O750" s="135" t="str">
        <f>IFERROR(INDEX('고객 리스트'!$A$4:$D$150,MATCH(N750,'고객 리스트'!$A$4:$A$150,0),3)," ")</f>
        <v xml:space="preserve"> </v>
      </c>
      <c r="P750" s="59"/>
      <c r="Q750" s="94"/>
      <c r="R750" s="38"/>
      <c r="S750" s="38"/>
      <c r="T750" s="38"/>
      <c r="U750" s="38"/>
      <c r="V750" s="38"/>
    </row>
    <row r="751" spans="1:22" s="29" customFormat="1" ht="19.5" customHeight="1">
      <c r="A751" s="130" t="str">
        <f>N751&amp;"_"&amp;COUNTIF($N$6:N751,N751)</f>
        <v>_0</v>
      </c>
      <c r="B751" s="38" t="s">
        <v>1540</v>
      </c>
      <c r="C751" s="92"/>
      <c r="D751" s="93"/>
      <c r="E751" s="93"/>
      <c r="F751" s="93"/>
      <c r="G751" s="93"/>
      <c r="H751" s="38"/>
      <c r="I751" s="38"/>
      <c r="J751" s="133"/>
      <c r="K751" s="134"/>
      <c r="L751" s="134"/>
      <c r="M751" s="134"/>
      <c r="N751" s="135"/>
      <c r="O751" s="135" t="str">
        <f>IFERROR(INDEX('고객 리스트'!$A$4:$D$150,MATCH(N751,'고객 리스트'!$A$4:$A$150,0),3)," ")</f>
        <v xml:space="preserve"> </v>
      </c>
      <c r="P751" s="59"/>
      <c r="Q751" s="94"/>
      <c r="R751" s="38"/>
      <c r="S751" s="38"/>
      <c r="T751" s="38"/>
      <c r="U751" s="38"/>
      <c r="V751" s="38"/>
    </row>
    <row r="752" spans="1:22" s="29" customFormat="1" ht="19.5" customHeight="1">
      <c r="A752" s="130" t="str">
        <f>N752&amp;"_"&amp;COUNTIF($N$6:N752,N752)</f>
        <v>_0</v>
      </c>
      <c r="B752" s="38" t="s">
        <v>1541</v>
      </c>
      <c r="C752" s="92"/>
      <c r="D752" s="93"/>
      <c r="E752" s="93"/>
      <c r="F752" s="93"/>
      <c r="G752" s="93"/>
      <c r="H752" s="38"/>
      <c r="I752" s="38"/>
      <c r="J752" s="133"/>
      <c r="K752" s="134"/>
      <c r="L752" s="134"/>
      <c r="M752" s="134"/>
      <c r="N752" s="135"/>
      <c r="O752" s="135" t="str">
        <f>IFERROR(INDEX('고객 리스트'!$A$4:$D$150,MATCH(N752,'고객 리스트'!$A$4:$A$150,0),3)," ")</f>
        <v xml:space="preserve"> </v>
      </c>
      <c r="P752" s="59"/>
      <c r="Q752" s="94"/>
      <c r="R752" s="38"/>
      <c r="S752" s="38"/>
      <c r="T752" s="38"/>
      <c r="U752" s="38"/>
      <c r="V752" s="38"/>
    </row>
    <row r="753" spans="1:22" s="29" customFormat="1" ht="19.5" customHeight="1">
      <c r="A753" s="130" t="str">
        <f>N753&amp;"_"&amp;COUNTIF($N$6:N753,N753)</f>
        <v>_0</v>
      </c>
      <c r="B753" s="38" t="s">
        <v>1542</v>
      </c>
      <c r="C753" s="92"/>
      <c r="D753" s="93"/>
      <c r="E753" s="93"/>
      <c r="F753" s="93"/>
      <c r="G753" s="93"/>
      <c r="H753" s="38"/>
      <c r="I753" s="38"/>
      <c r="J753" s="133"/>
      <c r="K753" s="134"/>
      <c r="L753" s="134"/>
      <c r="M753" s="134"/>
      <c r="N753" s="135"/>
      <c r="O753" s="135" t="str">
        <f>IFERROR(INDEX('고객 리스트'!$A$4:$D$150,MATCH(N753,'고객 리스트'!$A$4:$A$150,0),3)," ")</f>
        <v xml:space="preserve"> </v>
      </c>
      <c r="P753" s="59"/>
      <c r="Q753" s="94"/>
      <c r="R753" s="38"/>
      <c r="S753" s="38"/>
      <c r="T753" s="38"/>
      <c r="U753" s="38"/>
      <c r="V753" s="38"/>
    </row>
    <row r="754" spans="1:22" s="29" customFormat="1" ht="19.5" customHeight="1">
      <c r="A754" s="130" t="str">
        <f>N754&amp;"_"&amp;COUNTIF($N$6:N754,N754)</f>
        <v>_0</v>
      </c>
      <c r="B754" s="38" t="s">
        <v>1543</v>
      </c>
      <c r="C754" s="92"/>
      <c r="D754" s="93"/>
      <c r="E754" s="93"/>
      <c r="F754" s="93"/>
      <c r="G754" s="93"/>
      <c r="H754" s="38"/>
      <c r="I754" s="38"/>
      <c r="J754" s="133"/>
      <c r="K754" s="134"/>
      <c r="L754" s="134"/>
      <c r="M754" s="134"/>
      <c r="N754" s="135"/>
      <c r="O754" s="135" t="str">
        <f>IFERROR(INDEX('고객 리스트'!$A$4:$D$150,MATCH(N754,'고객 리스트'!$A$4:$A$150,0),3)," ")</f>
        <v xml:space="preserve"> </v>
      </c>
      <c r="P754" s="59"/>
      <c r="Q754" s="94"/>
      <c r="R754" s="38"/>
      <c r="S754" s="38"/>
      <c r="T754" s="38"/>
      <c r="U754" s="38"/>
      <c r="V754" s="38"/>
    </row>
    <row r="755" spans="1:22" s="29" customFormat="1" ht="19.5" customHeight="1">
      <c r="A755" s="130" t="str">
        <f>N755&amp;"_"&amp;COUNTIF($N$6:N755,N755)</f>
        <v>_0</v>
      </c>
      <c r="B755" s="38" t="s">
        <v>1544</v>
      </c>
      <c r="C755" s="92"/>
      <c r="D755" s="93"/>
      <c r="E755" s="93"/>
      <c r="F755" s="93"/>
      <c r="G755" s="93"/>
      <c r="H755" s="38"/>
      <c r="I755" s="38"/>
      <c r="J755" s="133"/>
      <c r="K755" s="134"/>
      <c r="L755" s="134"/>
      <c r="M755" s="134"/>
      <c r="N755" s="135"/>
      <c r="O755" s="135" t="str">
        <f>IFERROR(INDEX('고객 리스트'!$A$4:$D$150,MATCH(N755,'고객 리스트'!$A$4:$A$150,0),3)," ")</f>
        <v xml:space="preserve"> </v>
      </c>
      <c r="P755" s="59"/>
      <c r="Q755" s="94"/>
      <c r="R755" s="38"/>
      <c r="S755" s="38"/>
      <c r="T755" s="38"/>
      <c r="U755" s="38"/>
      <c r="V755" s="38"/>
    </row>
    <row r="756" spans="1:22" s="29" customFormat="1" ht="19.5" customHeight="1">
      <c r="A756" s="130" t="str">
        <f>N756&amp;"_"&amp;COUNTIF($N$6:N756,N756)</f>
        <v>_0</v>
      </c>
      <c r="B756" s="38" t="s">
        <v>1545</v>
      </c>
      <c r="C756" s="92"/>
      <c r="D756" s="93"/>
      <c r="E756" s="93"/>
      <c r="F756" s="93"/>
      <c r="G756" s="93"/>
      <c r="H756" s="38"/>
      <c r="I756" s="38"/>
      <c r="J756" s="133"/>
      <c r="K756" s="134"/>
      <c r="L756" s="134"/>
      <c r="M756" s="134"/>
      <c r="N756" s="135"/>
      <c r="O756" s="135" t="str">
        <f>IFERROR(INDEX('고객 리스트'!$A$4:$D$150,MATCH(N756,'고객 리스트'!$A$4:$A$150,0),3)," ")</f>
        <v xml:space="preserve"> </v>
      </c>
      <c r="P756" s="59"/>
      <c r="Q756" s="94"/>
      <c r="R756" s="38"/>
      <c r="S756" s="38"/>
      <c r="T756" s="38"/>
      <c r="U756" s="38"/>
      <c r="V756" s="38"/>
    </row>
    <row r="757" spans="1:22" s="29" customFormat="1" ht="19.5" customHeight="1">
      <c r="A757" s="130" t="str">
        <f>N757&amp;"_"&amp;COUNTIF($N$6:N757,N757)</f>
        <v>_0</v>
      </c>
      <c r="B757" s="38" t="s">
        <v>1546</v>
      </c>
      <c r="C757" s="92"/>
      <c r="D757" s="93"/>
      <c r="E757" s="93"/>
      <c r="F757" s="93"/>
      <c r="G757" s="93"/>
      <c r="H757" s="38"/>
      <c r="I757" s="38"/>
      <c r="J757" s="133"/>
      <c r="K757" s="134"/>
      <c r="L757" s="134"/>
      <c r="M757" s="134"/>
      <c r="N757" s="135"/>
      <c r="O757" s="135" t="str">
        <f>IFERROR(INDEX('고객 리스트'!$A$4:$D$150,MATCH(N757,'고객 리스트'!$A$4:$A$150,0),3)," ")</f>
        <v xml:space="preserve"> </v>
      </c>
      <c r="P757" s="59"/>
      <c r="Q757" s="94"/>
      <c r="R757" s="38"/>
      <c r="S757" s="38"/>
      <c r="T757" s="38"/>
      <c r="U757" s="38"/>
      <c r="V757" s="38"/>
    </row>
    <row r="758" spans="1:22" s="29" customFormat="1" ht="19.5" customHeight="1">
      <c r="A758" s="130" t="str">
        <f>N758&amp;"_"&amp;COUNTIF($N$6:N758,N758)</f>
        <v>_0</v>
      </c>
      <c r="B758" s="38" t="s">
        <v>1547</v>
      </c>
      <c r="C758" s="92"/>
      <c r="D758" s="93"/>
      <c r="E758" s="93"/>
      <c r="F758" s="93"/>
      <c r="G758" s="93"/>
      <c r="H758" s="38"/>
      <c r="I758" s="38"/>
      <c r="J758" s="133"/>
      <c r="K758" s="134"/>
      <c r="L758" s="134"/>
      <c r="M758" s="134"/>
      <c r="N758" s="135"/>
      <c r="O758" s="135" t="str">
        <f>IFERROR(INDEX('고객 리스트'!$A$4:$D$150,MATCH(N758,'고객 리스트'!$A$4:$A$150,0),3)," ")</f>
        <v xml:space="preserve"> </v>
      </c>
      <c r="P758" s="59"/>
      <c r="Q758" s="94"/>
      <c r="R758" s="38"/>
      <c r="S758" s="38"/>
      <c r="T758" s="38"/>
      <c r="U758" s="38"/>
      <c r="V758" s="38"/>
    </row>
    <row r="759" spans="1:22" s="29" customFormat="1" ht="19.5" customHeight="1">
      <c r="A759" s="130" t="str">
        <f>N759&amp;"_"&amp;COUNTIF($N$6:N759,N759)</f>
        <v>_0</v>
      </c>
      <c r="B759" s="38" t="s">
        <v>1548</v>
      </c>
      <c r="C759" s="92"/>
      <c r="D759" s="93"/>
      <c r="E759" s="93"/>
      <c r="F759" s="93"/>
      <c r="G759" s="93"/>
      <c r="H759" s="38"/>
      <c r="I759" s="38"/>
      <c r="J759" s="133"/>
      <c r="K759" s="134"/>
      <c r="L759" s="134"/>
      <c r="M759" s="134"/>
      <c r="N759" s="135"/>
      <c r="O759" s="135" t="str">
        <f>IFERROR(INDEX('고객 리스트'!$A$4:$D$150,MATCH(N759,'고객 리스트'!$A$4:$A$150,0),3)," ")</f>
        <v xml:space="preserve"> </v>
      </c>
      <c r="P759" s="59"/>
      <c r="Q759" s="94"/>
      <c r="R759" s="38"/>
      <c r="S759" s="38"/>
      <c r="T759" s="38"/>
      <c r="U759" s="38"/>
      <c r="V759" s="38"/>
    </row>
    <row r="760" spans="1:22" s="29" customFormat="1" ht="19.5" customHeight="1">
      <c r="A760" s="130" t="str">
        <f>N760&amp;"_"&amp;COUNTIF($N$6:N760,N760)</f>
        <v>_0</v>
      </c>
      <c r="B760" s="38" t="s">
        <v>1549</v>
      </c>
      <c r="C760" s="92"/>
      <c r="D760" s="93"/>
      <c r="E760" s="93"/>
      <c r="F760" s="93"/>
      <c r="G760" s="93"/>
      <c r="H760" s="38"/>
      <c r="I760" s="38"/>
      <c r="J760" s="133"/>
      <c r="K760" s="134"/>
      <c r="L760" s="134"/>
      <c r="M760" s="134"/>
      <c r="N760" s="135"/>
      <c r="O760" s="135" t="str">
        <f>IFERROR(INDEX('고객 리스트'!$A$4:$D$150,MATCH(N760,'고객 리스트'!$A$4:$A$150,0),3)," ")</f>
        <v xml:space="preserve"> </v>
      </c>
      <c r="P760" s="59"/>
      <c r="Q760" s="94"/>
      <c r="R760" s="38"/>
      <c r="S760" s="38"/>
      <c r="T760" s="38"/>
      <c r="U760" s="38"/>
      <c r="V760" s="38"/>
    </row>
    <row r="761" spans="1:22" s="29" customFormat="1" ht="19.5" customHeight="1">
      <c r="A761" s="130" t="str">
        <f>N761&amp;"_"&amp;COUNTIF($N$6:N761,N761)</f>
        <v>_0</v>
      </c>
      <c r="B761" s="38" t="s">
        <v>1550</v>
      </c>
      <c r="C761" s="92"/>
      <c r="D761" s="93"/>
      <c r="E761" s="93"/>
      <c r="F761" s="93"/>
      <c r="G761" s="93"/>
      <c r="H761" s="38"/>
      <c r="I761" s="38"/>
      <c r="J761" s="133"/>
      <c r="K761" s="134"/>
      <c r="L761" s="134"/>
      <c r="M761" s="134"/>
      <c r="N761" s="135"/>
      <c r="O761" s="135" t="str">
        <f>IFERROR(INDEX('고객 리스트'!$A$4:$D$150,MATCH(N761,'고객 리스트'!$A$4:$A$150,0),3)," ")</f>
        <v xml:space="preserve"> </v>
      </c>
      <c r="P761" s="59"/>
      <c r="Q761" s="94"/>
      <c r="R761" s="38"/>
      <c r="S761" s="38"/>
      <c r="T761" s="38"/>
      <c r="U761" s="38"/>
      <c r="V761" s="38"/>
    </row>
    <row r="762" spans="1:22" s="29" customFormat="1" ht="19.5" customHeight="1">
      <c r="A762" s="130" t="str">
        <f>N762&amp;"_"&amp;COUNTIF($N$6:N762,N762)</f>
        <v>_0</v>
      </c>
      <c r="B762" s="38" t="s">
        <v>1551</v>
      </c>
      <c r="C762" s="92"/>
      <c r="D762" s="93"/>
      <c r="E762" s="93"/>
      <c r="F762" s="93"/>
      <c r="G762" s="93"/>
      <c r="H762" s="38"/>
      <c r="I762" s="38"/>
      <c r="J762" s="133"/>
      <c r="K762" s="134"/>
      <c r="L762" s="134"/>
      <c r="M762" s="134"/>
      <c r="N762" s="135"/>
      <c r="O762" s="135" t="str">
        <f>IFERROR(INDEX('고객 리스트'!$A$4:$D$150,MATCH(N762,'고객 리스트'!$A$4:$A$150,0),3)," ")</f>
        <v xml:space="preserve"> </v>
      </c>
      <c r="P762" s="59"/>
      <c r="Q762" s="94"/>
      <c r="R762" s="38"/>
      <c r="S762" s="38"/>
      <c r="T762" s="38"/>
      <c r="U762" s="38"/>
      <c r="V762" s="38"/>
    </row>
    <row r="763" spans="1:22" s="29" customFormat="1" ht="19.5" customHeight="1">
      <c r="A763" s="130" t="str">
        <f>N763&amp;"_"&amp;COUNTIF($N$6:N763,N763)</f>
        <v>_0</v>
      </c>
      <c r="B763" s="38" t="s">
        <v>1552</v>
      </c>
      <c r="C763" s="92"/>
      <c r="D763" s="93"/>
      <c r="E763" s="93"/>
      <c r="F763" s="93"/>
      <c r="G763" s="93"/>
      <c r="H763" s="38"/>
      <c r="I763" s="38"/>
      <c r="J763" s="133"/>
      <c r="K763" s="134"/>
      <c r="L763" s="134"/>
      <c r="M763" s="134"/>
      <c r="N763" s="135"/>
      <c r="O763" s="135" t="str">
        <f>IFERROR(INDEX('고객 리스트'!$A$4:$D$150,MATCH(N763,'고객 리스트'!$A$4:$A$150,0),3)," ")</f>
        <v xml:space="preserve"> </v>
      </c>
      <c r="P763" s="59"/>
      <c r="Q763" s="94"/>
      <c r="R763" s="38"/>
      <c r="S763" s="38"/>
      <c r="T763" s="38"/>
      <c r="U763" s="38"/>
      <c r="V763" s="38"/>
    </row>
    <row r="764" spans="1:22" s="29" customFormat="1" ht="19.5" customHeight="1">
      <c r="A764" s="130" t="str">
        <f>N764&amp;"_"&amp;COUNTIF($N$6:N764,N764)</f>
        <v>_0</v>
      </c>
      <c r="B764" s="38" t="s">
        <v>1553</v>
      </c>
      <c r="C764" s="92"/>
      <c r="D764" s="93"/>
      <c r="E764" s="93"/>
      <c r="F764" s="93"/>
      <c r="G764" s="93"/>
      <c r="H764" s="38"/>
      <c r="I764" s="38"/>
      <c r="J764" s="133"/>
      <c r="K764" s="134"/>
      <c r="L764" s="134"/>
      <c r="M764" s="134"/>
      <c r="N764" s="135"/>
      <c r="O764" s="135" t="str">
        <f>IFERROR(INDEX('고객 리스트'!$A$4:$D$150,MATCH(N764,'고객 리스트'!$A$4:$A$150,0),3)," ")</f>
        <v xml:space="preserve"> </v>
      </c>
      <c r="P764" s="59"/>
      <c r="Q764" s="94"/>
      <c r="R764" s="38"/>
      <c r="S764" s="38"/>
      <c r="T764" s="38"/>
      <c r="U764" s="38"/>
      <c r="V764" s="38"/>
    </row>
    <row r="765" spans="1:22" s="29" customFormat="1" ht="19.5" customHeight="1">
      <c r="A765" s="130" t="str">
        <f>N765&amp;"_"&amp;COUNTIF($N$6:N765,N765)</f>
        <v>_0</v>
      </c>
      <c r="B765" s="38" t="s">
        <v>1554</v>
      </c>
      <c r="C765" s="92"/>
      <c r="D765" s="93"/>
      <c r="E765" s="93"/>
      <c r="F765" s="93"/>
      <c r="G765" s="93"/>
      <c r="H765" s="38"/>
      <c r="I765" s="38"/>
      <c r="J765" s="133"/>
      <c r="K765" s="134"/>
      <c r="L765" s="134"/>
      <c r="M765" s="134"/>
      <c r="N765" s="135"/>
      <c r="O765" s="135" t="str">
        <f>IFERROR(INDEX('고객 리스트'!$A$4:$D$150,MATCH(N765,'고객 리스트'!$A$4:$A$150,0),3)," ")</f>
        <v xml:space="preserve"> </v>
      </c>
      <c r="P765" s="59"/>
      <c r="Q765" s="94"/>
      <c r="R765" s="38"/>
      <c r="S765" s="38"/>
      <c r="T765" s="38"/>
      <c r="U765" s="38"/>
      <c r="V765" s="38"/>
    </row>
    <row r="766" spans="1:22" s="29" customFormat="1" ht="19.5" customHeight="1">
      <c r="A766" s="130" t="str">
        <f>N766&amp;"_"&amp;COUNTIF($N$6:N766,N766)</f>
        <v>_0</v>
      </c>
      <c r="B766" s="38" t="s">
        <v>1555</v>
      </c>
      <c r="C766" s="92"/>
      <c r="D766" s="93"/>
      <c r="E766" s="93"/>
      <c r="F766" s="93"/>
      <c r="G766" s="93"/>
      <c r="H766" s="38"/>
      <c r="I766" s="38"/>
      <c r="J766" s="133"/>
      <c r="K766" s="134"/>
      <c r="L766" s="134"/>
      <c r="M766" s="134"/>
      <c r="N766" s="135"/>
      <c r="O766" s="135" t="str">
        <f>IFERROR(INDEX('고객 리스트'!$A$4:$D$150,MATCH(N766,'고객 리스트'!$A$4:$A$150,0),3)," ")</f>
        <v xml:space="preserve"> </v>
      </c>
      <c r="P766" s="59"/>
      <c r="Q766" s="94"/>
      <c r="R766" s="38"/>
      <c r="S766" s="38"/>
      <c r="T766" s="38"/>
      <c r="U766" s="38"/>
      <c r="V766" s="38"/>
    </row>
    <row r="767" spans="1:22" s="29" customFormat="1" ht="19.5" customHeight="1">
      <c r="A767" s="130" t="str">
        <f>N767&amp;"_"&amp;COUNTIF($N$6:N767,N767)</f>
        <v>_0</v>
      </c>
      <c r="B767" s="38" t="s">
        <v>1556</v>
      </c>
      <c r="C767" s="92"/>
      <c r="D767" s="93"/>
      <c r="E767" s="93"/>
      <c r="F767" s="93"/>
      <c r="G767" s="93"/>
      <c r="H767" s="38"/>
      <c r="I767" s="38"/>
      <c r="J767" s="133"/>
      <c r="K767" s="134"/>
      <c r="L767" s="134"/>
      <c r="M767" s="134"/>
      <c r="N767" s="135"/>
      <c r="O767" s="135" t="str">
        <f>IFERROR(INDEX('고객 리스트'!$A$4:$D$150,MATCH(N767,'고객 리스트'!$A$4:$A$150,0),3)," ")</f>
        <v xml:space="preserve"> </v>
      </c>
      <c r="P767" s="59"/>
      <c r="Q767" s="94"/>
      <c r="R767" s="38"/>
      <c r="S767" s="38"/>
      <c r="T767" s="38"/>
      <c r="U767" s="38"/>
      <c r="V767" s="38"/>
    </row>
    <row r="768" spans="1:22" s="29" customFormat="1" ht="19.5" customHeight="1">
      <c r="A768" s="130" t="str">
        <f>N768&amp;"_"&amp;COUNTIF($N$6:N768,N768)</f>
        <v>_0</v>
      </c>
      <c r="B768" s="38" t="s">
        <v>1557</v>
      </c>
      <c r="C768" s="92"/>
      <c r="D768" s="93"/>
      <c r="E768" s="93"/>
      <c r="F768" s="93"/>
      <c r="G768" s="93"/>
      <c r="H768" s="38"/>
      <c r="I768" s="38"/>
      <c r="J768" s="133"/>
      <c r="K768" s="134"/>
      <c r="L768" s="134"/>
      <c r="M768" s="134"/>
      <c r="N768" s="135"/>
      <c r="O768" s="135" t="str">
        <f>IFERROR(INDEX('고객 리스트'!$A$4:$D$150,MATCH(N768,'고객 리스트'!$A$4:$A$150,0),3)," ")</f>
        <v xml:space="preserve"> </v>
      </c>
      <c r="P768" s="59"/>
      <c r="Q768" s="94"/>
      <c r="R768" s="38"/>
      <c r="S768" s="38"/>
      <c r="T768" s="38"/>
      <c r="U768" s="38"/>
      <c r="V768" s="38"/>
    </row>
    <row r="769" spans="1:22" s="29" customFormat="1" ht="19.5" customHeight="1">
      <c r="A769" s="130" t="str">
        <f>N769&amp;"_"&amp;COUNTIF($N$6:N769,N769)</f>
        <v>_0</v>
      </c>
      <c r="B769" s="38" t="s">
        <v>1558</v>
      </c>
      <c r="C769" s="92"/>
      <c r="D769" s="93"/>
      <c r="E769" s="93"/>
      <c r="F769" s="93"/>
      <c r="G769" s="93"/>
      <c r="H769" s="38"/>
      <c r="I769" s="38"/>
      <c r="J769" s="133"/>
      <c r="K769" s="134"/>
      <c r="L769" s="134"/>
      <c r="M769" s="134"/>
      <c r="N769" s="135"/>
      <c r="O769" s="135" t="str">
        <f>IFERROR(INDEX('고객 리스트'!$A$4:$D$150,MATCH(N769,'고객 리스트'!$A$4:$A$150,0),3)," ")</f>
        <v xml:space="preserve"> </v>
      </c>
      <c r="P769" s="59"/>
      <c r="Q769" s="94"/>
      <c r="R769" s="38"/>
      <c r="S769" s="38"/>
      <c r="T769" s="38"/>
      <c r="U769" s="38"/>
      <c r="V769" s="38"/>
    </row>
    <row r="770" spans="1:22" s="29" customFormat="1" ht="19.5" customHeight="1">
      <c r="A770" s="130" t="str">
        <f>N770&amp;"_"&amp;COUNTIF($N$6:N770,N770)</f>
        <v>_0</v>
      </c>
      <c r="B770" s="38" t="s">
        <v>1559</v>
      </c>
      <c r="C770" s="92"/>
      <c r="D770" s="93"/>
      <c r="E770" s="93"/>
      <c r="F770" s="93"/>
      <c r="G770" s="93"/>
      <c r="H770" s="38"/>
      <c r="I770" s="38"/>
      <c r="J770" s="133"/>
      <c r="K770" s="134"/>
      <c r="L770" s="134"/>
      <c r="M770" s="134"/>
      <c r="N770" s="135"/>
      <c r="O770" s="135" t="str">
        <f>IFERROR(INDEX('고객 리스트'!$A$4:$D$150,MATCH(N770,'고객 리스트'!$A$4:$A$150,0),3)," ")</f>
        <v xml:space="preserve"> </v>
      </c>
      <c r="P770" s="59"/>
      <c r="Q770" s="94"/>
      <c r="R770" s="38"/>
      <c r="S770" s="38"/>
      <c r="T770" s="38"/>
      <c r="U770" s="38"/>
      <c r="V770" s="38"/>
    </row>
    <row r="771" spans="1:22" s="29" customFormat="1" ht="19.5" customHeight="1">
      <c r="A771" s="130" t="str">
        <f>N771&amp;"_"&amp;COUNTIF($N$6:N771,N771)</f>
        <v>_0</v>
      </c>
      <c r="B771" s="38" t="s">
        <v>1560</v>
      </c>
      <c r="C771" s="92"/>
      <c r="D771" s="93"/>
      <c r="E771" s="93"/>
      <c r="F771" s="93"/>
      <c r="G771" s="93"/>
      <c r="H771" s="38"/>
      <c r="I771" s="38"/>
      <c r="J771" s="133"/>
      <c r="K771" s="134"/>
      <c r="L771" s="134"/>
      <c r="M771" s="134"/>
      <c r="N771" s="135"/>
      <c r="O771" s="135" t="str">
        <f>IFERROR(INDEX('고객 리스트'!$A$4:$D$150,MATCH(N771,'고객 리스트'!$A$4:$A$150,0),3)," ")</f>
        <v xml:space="preserve"> </v>
      </c>
      <c r="P771" s="59"/>
      <c r="Q771" s="94"/>
      <c r="R771" s="38"/>
      <c r="S771" s="38"/>
      <c r="T771" s="38"/>
      <c r="U771" s="38"/>
      <c r="V771" s="38"/>
    </row>
    <row r="772" spans="1:22" s="29" customFormat="1" ht="19.5" customHeight="1">
      <c r="A772" s="130" t="str">
        <f>N772&amp;"_"&amp;COUNTIF($N$6:N772,N772)</f>
        <v>_0</v>
      </c>
      <c r="B772" s="38" t="s">
        <v>1561</v>
      </c>
      <c r="C772" s="92"/>
      <c r="D772" s="93"/>
      <c r="E772" s="93"/>
      <c r="F772" s="93"/>
      <c r="G772" s="93"/>
      <c r="H772" s="38"/>
      <c r="I772" s="38"/>
      <c r="J772" s="133"/>
      <c r="K772" s="134"/>
      <c r="L772" s="134"/>
      <c r="M772" s="134"/>
      <c r="N772" s="135"/>
      <c r="O772" s="135" t="str">
        <f>IFERROR(INDEX('고객 리스트'!$A$4:$D$150,MATCH(N772,'고객 리스트'!$A$4:$A$150,0),3)," ")</f>
        <v xml:space="preserve"> </v>
      </c>
      <c r="P772" s="59"/>
      <c r="Q772" s="94"/>
      <c r="R772" s="38"/>
      <c r="S772" s="38"/>
      <c r="T772" s="38"/>
      <c r="U772" s="38"/>
      <c r="V772" s="38"/>
    </row>
    <row r="773" spans="1:22" s="29" customFormat="1" ht="19.5" customHeight="1">
      <c r="A773" s="130" t="str">
        <f>N773&amp;"_"&amp;COUNTIF($N$6:N773,N773)</f>
        <v>_0</v>
      </c>
      <c r="B773" s="38" t="s">
        <v>1562</v>
      </c>
      <c r="C773" s="92"/>
      <c r="D773" s="93"/>
      <c r="E773" s="93"/>
      <c r="F773" s="93"/>
      <c r="G773" s="93"/>
      <c r="H773" s="38"/>
      <c r="I773" s="38"/>
      <c r="J773" s="133"/>
      <c r="K773" s="134"/>
      <c r="L773" s="134"/>
      <c r="M773" s="134"/>
      <c r="N773" s="135"/>
      <c r="O773" s="135" t="str">
        <f>IFERROR(INDEX('고객 리스트'!$A$4:$D$150,MATCH(N773,'고객 리스트'!$A$4:$A$150,0),3)," ")</f>
        <v xml:space="preserve"> </v>
      </c>
      <c r="P773" s="59"/>
      <c r="Q773" s="94"/>
      <c r="R773" s="38"/>
      <c r="S773" s="38"/>
      <c r="T773" s="38"/>
      <c r="U773" s="38"/>
      <c r="V773" s="38"/>
    </row>
    <row r="774" spans="1:22" s="29" customFormat="1" ht="19.5" customHeight="1">
      <c r="A774" s="130" t="str">
        <f>N774&amp;"_"&amp;COUNTIF($N$6:N774,N774)</f>
        <v>_0</v>
      </c>
      <c r="B774" s="38" t="s">
        <v>1563</v>
      </c>
      <c r="C774" s="92"/>
      <c r="D774" s="93"/>
      <c r="E774" s="93"/>
      <c r="F774" s="93"/>
      <c r="G774" s="93"/>
      <c r="H774" s="38"/>
      <c r="I774" s="38"/>
      <c r="J774" s="133"/>
      <c r="K774" s="134"/>
      <c r="L774" s="134"/>
      <c r="M774" s="134"/>
      <c r="N774" s="135"/>
      <c r="O774" s="135" t="str">
        <f>IFERROR(INDEX('고객 리스트'!$A$4:$D$150,MATCH(N774,'고객 리스트'!$A$4:$A$150,0),3)," ")</f>
        <v xml:space="preserve"> </v>
      </c>
      <c r="P774" s="59"/>
      <c r="Q774" s="94"/>
      <c r="R774" s="38"/>
      <c r="S774" s="38"/>
      <c r="T774" s="38"/>
      <c r="U774" s="38"/>
      <c r="V774" s="38"/>
    </row>
    <row r="775" spans="1:22" s="29" customFormat="1" ht="19.5" customHeight="1">
      <c r="A775" s="130" t="str">
        <f>N775&amp;"_"&amp;COUNTIF($N$6:N775,N775)</f>
        <v>_0</v>
      </c>
      <c r="B775" s="38" t="s">
        <v>1564</v>
      </c>
      <c r="C775" s="92"/>
      <c r="D775" s="93"/>
      <c r="E775" s="93"/>
      <c r="F775" s="93"/>
      <c r="G775" s="93"/>
      <c r="H775" s="38"/>
      <c r="I775" s="38"/>
      <c r="J775" s="133"/>
      <c r="K775" s="134"/>
      <c r="L775" s="134"/>
      <c r="M775" s="134"/>
      <c r="N775" s="135"/>
      <c r="O775" s="135" t="str">
        <f>IFERROR(INDEX('고객 리스트'!$A$4:$D$150,MATCH(N775,'고객 리스트'!$A$4:$A$150,0),3)," ")</f>
        <v xml:space="preserve"> </v>
      </c>
      <c r="P775" s="59"/>
      <c r="Q775" s="94"/>
      <c r="R775" s="38"/>
      <c r="S775" s="38"/>
      <c r="T775" s="38"/>
      <c r="U775" s="38"/>
      <c r="V775" s="38"/>
    </row>
    <row r="776" spans="1:22" s="29" customFormat="1" ht="19.5" customHeight="1">
      <c r="A776" s="130" t="str">
        <f>N776&amp;"_"&amp;COUNTIF($N$6:N776,N776)</f>
        <v>_0</v>
      </c>
      <c r="B776" s="38" t="s">
        <v>1565</v>
      </c>
      <c r="C776" s="92"/>
      <c r="D776" s="93"/>
      <c r="E776" s="93"/>
      <c r="F776" s="93"/>
      <c r="G776" s="93"/>
      <c r="H776" s="38"/>
      <c r="I776" s="38"/>
      <c r="J776" s="133"/>
      <c r="K776" s="134"/>
      <c r="L776" s="134"/>
      <c r="M776" s="134"/>
      <c r="N776" s="135"/>
      <c r="O776" s="135" t="str">
        <f>IFERROR(INDEX('고객 리스트'!$A$4:$D$150,MATCH(N776,'고객 리스트'!$A$4:$A$150,0),3)," ")</f>
        <v xml:space="preserve"> </v>
      </c>
      <c r="P776" s="59"/>
      <c r="Q776" s="94"/>
      <c r="R776" s="38"/>
      <c r="S776" s="38"/>
      <c r="T776" s="38"/>
      <c r="U776" s="38"/>
      <c r="V776" s="38"/>
    </row>
    <row r="777" spans="1:22" s="29" customFormat="1" ht="19.5" customHeight="1">
      <c r="A777" s="130" t="str">
        <f>N777&amp;"_"&amp;COUNTIF($N$6:N777,N777)</f>
        <v>_0</v>
      </c>
      <c r="B777" s="38" t="s">
        <v>1566</v>
      </c>
      <c r="C777" s="92"/>
      <c r="D777" s="93"/>
      <c r="E777" s="93"/>
      <c r="F777" s="93"/>
      <c r="G777" s="93"/>
      <c r="H777" s="38"/>
      <c r="I777" s="38"/>
      <c r="J777" s="133"/>
      <c r="K777" s="134"/>
      <c r="L777" s="134"/>
      <c r="M777" s="134"/>
      <c r="N777" s="135"/>
      <c r="O777" s="135" t="str">
        <f>IFERROR(INDEX('고객 리스트'!$A$4:$D$150,MATCH(N777,'고객 리스트'!$A$4:$A$150,0),3)," ")</f>
        <v xml:space="preserve"> </v>
      </c>
      <c r="P777" s="59"/>
      <c r="Q777" s="94"/>
      <c r="R777" s="38"/>
      <c r="S777" s="38"/>
      <c r="T777" s="38"/>
      <c r="U777" s="38"/>
      <c r="V777" s="38"/>
    </row>
    <row r="778" spans="1:22" s="29" customFormat="1" ht="19.5" customHeight="1">
      <c r="A778" s="130" t="str">
        <f>N778&amp;"_"&amp;COUNTIF($N$6:N778,N778)</f>
        <v>_0</v>
      </c>
      <c r="B778" s="38" t="s">
        <v>1567</v>
      </c>
      <c r="C778" s="92"/>
      <c r="D778" s="93"/>
      <c r="E778" s="93"/>
      <c r="F778" s="93"/>
      <c r="G778" s="93"/>
      <c r="H778" s="38"/>
      <c r="I778" s="38"/>
      <c r="J778" s="133"/>
      <c r="K778" s="134"/>
      <c r="L778" s="134"/>
      <c r="M778" s="134"/>
      <c r="N778" s="135"/>
      <c r="O778" s="135" t="str">
        <f>IFERROR(INDEX('고객 리스트'!$A$4:$D$150,MATCH(N778,'고객 리스트'!$A$4:$A$150,0),3)," ")</f>
        <v xml:space="preserve"> </v>
      </c>
      <c r="P778" s="59"/>
      <c r="Q778" s="94"/>
      <c r="R778" s="38"/>
      <c r="S778" s="38"/>
      <c r="T778" s="38"/>
      <c r="U778" s="38"/>
      <c r="V778" s="38"/>
    </row>
    <row r="779" spans="1:22" s="29" customFormat="1" ht="19.5" customHeight="1">
      <c r="A779" s="130" t="str">
        <f>N779&amp;"_"&amp;COUNTIF($N$6:N779,N779)</f>
        <v>_0</v>
      </c>
      <c r="B779" s="38" t="s">
        <v>1568</v>
      </c>
      <c r="C779" s="92"/>
      <c r="D779" s="93"/>
      <c r="E779" s="93"/>
      <c r="F779" s="93"/>
      <c r="G779" s="93"/>
      <c r="H779" s="38"/>
      <c r="I779" s="38"/>
      <c r="J779" s="133"/>
      <c r="K779" s="134"/>
      <c r="L779" s="134"/>
      <c r="M779" s="134"/>
      <c r="N779" s="135"/>
      <c r="O779" s="135" t="str">
        <f>IFERROR(INDEX('고객 리스트'!$A$4:$D$150,MATCH(N779,'고객 리스트'!$A$4:$A$150,0),3)," ")</f>
        <v xml:space="preserve"> </v>
      </c>
      <c r="P779" s="59"/>
      <c r="Q779" s="94"/>
      <c r="R779" s="38"/>
      <c r="S779" s="38"/>
      <c r="T779" s="38"/>
      <c r="U779" s="38"/>
      <c r="V779" s="38"/>
    </row>
    <row r="780" spans="1:22" s="29" customFormat="1" ht="19.5" customHeight="1">
      <c r="A780" s="130" t="str">
        <f>N780&amp;"_"&amp;COUNTIF($N$6:N780,N780)</f>
        <v>_0</v>
      </c>
      <c r="B780" s="38" t="s">
        <v>1569</v>
      </c>
      <c r="C780" s="92"/>
      <c r="D780" s="93"/>
      <c r="E780" s="93"/>
      <c r="F780" s="93"/>
      <c r="G780" s="93"/>
      <c r="H780" s="38"/>
      <c r="I780" s="38"/>
      <c r="J780" s="133"/>
      <c r="K780" s="134"/>
      <c r="L780" s="134"/>
      <c r="M780" s="134"/>
      <c r="N780" s="135"/>
      <c r="O780" s="135" t="str">
        <f>IFERROR(INDEX('고객 리스트'!$A$4:$D$150,MATCH(N780,'고객 리스트'!$A$4:$A$150,0),3)," ")</f>
        <v xml:space="preserve"> </v>
      </c>
      <c r="P780" s="59"/>
      <c r="Q780" s="94"/>
      <c r="R780" s="38"/>
      <c r="S780" s="38"/>
      <c r="T780" s="38"/>
      <c r="U780" s="38"/>
      <c r="V780" s="38"/>
    </row>
    <row r="781" spans="1:22" s="29" customFormat="1" ht="19.5" customHeight="1">
      <c r="A781" s="130" t="str">
        <f>N781&amp;"_"&amp;COUNTIF($N$6:N781,N781)</f>
        <v>_0</v>
      </c>
      <c r="B781" s="38" t="s">
        <v>1570</v>
      </c>
      <c r="C781" s="92"/>
      <c r="D781" s="93"/>
      <c r="E781" s="93"/>
      <c r="F781" s="93"/>
      <c r="G781" s="93"/>
      <c r="H781" s="38"/>
      <c r="I781" s="38"/>
      <c r="J781" s="133"/>
      <c r="K781" s="134"/>
      <c r="L781" s="134"/>
      <c r="M781" s="134"/>
      <c r="N781" s="135"/>
      <c r="O781" s="135" t="str">
        <f>IFERROR(INDEX('고객 리스트'!$A$4:$D$150,MATCH(N781,'고객 리스트'!$A$4:$A$150,0),3)," ")</f>
        <v xml:space="preserve"> </v>
      </c>
      <c r="P781" s="59"/>
      <c r="Q781" s="94"/>
      <c r="R781" s="38"/>
      <c r="S781" s="38"/>
      <c r="T781" s="38"/>
      <c r="U781" s="38"/>
      <c r="V781" s="38"/>
    </row>
    <row r="782" spans="1:22" s="29" customFormat="1" ht="19.5" customHeight="1">
      <c r="A782" s="130" t="str">
        <f>N782&amp;"_"&amp;COUNTIF($N$6:N782,N782)</f>
        <v>_0</v>
      </c>
      <c r="B782" s="38" t="s">
        <v>1571</v>
      </c>
      <c r="C782" s="92"/>
      <c r="D782" s="93"/>
      <c r="E782" s="93"/>
      <c r="F782" s="93"/>
      <c r="G782" s="93"/>
      <c r="H782" s="38"/>
      <c r="I782" s="38"/>
      <c r="J782" s="133"/>
      <c r="K782" s="134"/>
      <c r="L782" s="134"/>
      <c r="M782" s="134"/>
      <c r="N782" s="135"/>
      <c r="O782" s="135" t="str">
        <f>IFERROR(INDEX('고객 리스트'!$A$4:$D$150,MATCH(N782,'고객 리스트'!$A$4:$A$150,0),3)," ")</f>
        <v xml:space="preserve"> </v>
      </c>
      <c r="P782" s="59"/>
      <c r="Q782" s="94"/>
      <c r="R782" s="38"/>
      <c r="S782" s="38"/>
      <c r="T782" s="38"/>
      <c r="U782" s="38"/>
      <c r="V782" s="38"/>
    </row>
    <row r="783" spans="1:22" s="29" customFormat="1" ht="19.5" customHeight="1">
      <c r="A783" s="130" t="str">
        <f>N783&amp;"_"&amp;COUNTIF($N$6:N783,N783)</f>
        <v>_0</v>
      </c>
      <c r="B783" s="38" t="s">
        <v>1572</v>
      </c>
      <c r="C783" s="92"/>
      <c r="D783" s="93"/>
      <c r="E783" s="93"/>
      <c r="F783" s="93"/>
      <c r="G783" s="93"/>
      <c r="H783" s="38"/>
      <c r="I783" s="38"/>
      <c r="J783" s="133"/>
      <c r="K783" s="134"/>
      <c r="L783" s="134"/>
      <c r="M783" s="134"/>
      <c r="N783" s="135"/>
      <c r="O783" s="135" t="str">
        <f>IFERROR(INDEX('고객 리스트'!$A$4:$D$150,MATCH(N783,'고객 리스트'!$A$4:$A$150,0),3)," ")</f>
        <v xml:space="preserve"> </v>
      </c>
      <c r="P783" s="59"/>
      <c r="Q783" s="94"/>
      <c r="R783" s="38"/>
      <c r="S783" s="38"/>
      <c r="T783" s="38"/>
      <c r="U783" s="38"/>
      <c r="V783" s="38"/>
    </row>
    <row r="784" spans="1:22" s="29" customFormat="1" ht="19.5" customHeight="1">
      <c r="A784" s="130" t="str">
        <f>N784&amp;"_"&amp;COUNTIF($N$6:N784,N784)</f>
        <v>_0</v>
      </c>
      <c r="B784" s="38" t="s">
        <v>1573</v>
      </c>
      <c r="C784" s="92"/>
      <c r="D784" s="93"/>
      <c r="E784" s="93"/>
      <c r="F784" s="93"/>
      <c r="G784" s="93"/>
      <c r="H784" s="38"/>
      <c r="I784" s="38"/>
      <c r="J784" s="133"/>
      <c r="K784" s="134"/>
      <c r="L784" s="134"/>
      <c r="M784" s="134"/>
      <c r="N784" s="135"/>
      <c r="O784" s="135" t="str">
        <f>IFERROR(INDEX('고객 리스트'!$A$4:$D$150,MATCH(N784,'고객 리스트'!$A$4:$A$150,0),3)," ")</f>
        <v xml:space="preserve"> </v>
      </c>
      <c r="P784" s="59"/>
      <c r="Q784" s="94"/>
      <c r="R784" s="38"/>
      <c r="S784" s="38"/>
      <c r="T784" s="38"/>
      <c r="U784" s="38"/>
      <c r="V784" s="38"/>
    </row>
    <row r="785" spans="1:22" s="29" customFormat="1" ht="19.5" customHeight="1">
      <c r="A785" s="130" t="str">
        <f>N785&amp;"_"&amp;COUNTIF($N$6:N785,N785)</f>
        <v>_0</v>
      </c>
      <c r="B785" s="38" t="s">
        <v>1574</v>
      </c>
      <c r="C785" s="92"/>
      <c r="D785" s="93"/>
      <c r="E785" s="93"/>
      <c r="F785" s="93"/>
      <c r="G785" s="93"/>
      <c r="H785" s="38"/>
      <c r="I785" s="38"/>
      <c r="J785" s="133"/>
      <c r="K785" s="134"/>
      <c r="L785" s="134"/>
      <c r="M785" s="134"/>
      <c r="N785" s="135"/>
      <c r="O785" s="135" t="str">
        <f>IFERROR(INDEX('고객 리스트'!$A$4:$D$150,MATCH(N785,'고객 리스트'!$A$4:$A$150,0),3)," ")</f>
        <v xml:space="preserve"> </v>
      </c>
      <c r="P785" s="59"/>
      <c r="Q785" s="94"/>
      <c r="R785" s="38"/>
      <c r="S785" s="38"/>
      <c r="T785" s="38"/>
      <c r="U785" s="38"/>
      <c r="V785" s="38"/>
    </row>
    <row r="786" spans="1:22" s="29" customFormat="1" ht="19.5" customHeight="1">
      <c r="A786" s="130" t="str">
        <f>N786&amp;"_"&amp;COUNTIF($N$6:N786,N786)</f>
        <v>_0</v>
      </c>
      <c r="B786" s="38" t="s">
        <v>1575</v>
      </c>
      <c r="C786" s="92"/>
      <c r="D786" s="93"/>
      <c r="E786" s="93"/>
      <c r="F786" s="93"/>
      <c r="G786" s="93"/>
      <c r="H786" s="38"/>
      <c r="I786" s="38"/>
      <c r="J786" s="133"/>
      <c r="K786" s="134"/>
      <c r="L786" s="134"/>
      <c r="M786" s="134"/>
      <c r="N786" s="135"/>
      <c r="O786" s="135" t="str">
        <f>IFERROR(INDEX('고객 리스트'!$A$4:$D$150,MATCH(N786,'고객 리스트'!$A$4:$A$150,0),3)," ")</f>
        <v xml:space="preserve"> </v>
      </c>
      <c r="P786" s="59"/>
      <c r="Q786" s="94"/>
      <c r="R786" s="38"/>
      <c r="S786" s="38"/>
      <c r="T786" s="38"/>
      <c r="U786" s="38"/>
      <c r="V786" s="38"/>
    </row>
    <row r="787" spans="1:22" s="29" customFormat="1" ht="19.5" customHeight="1">
      <c r="A787" s="130" t="str">
        <f>N787&amp;"_"&amp;COUNTIF($N$6:N787,N787)</f>
        <v>_0</v>
      </c>
      <c r="B787" s="38" t="s">
        <v>1576</v>
      </c>
      <c r="C787" s="92"/>
      <c r="D787" s="93"/>
      <c r="E787" s="93"/>
      <c r="F787" s="93"/>
      <c r="G787" s="93"/>
      <c r="H787" s="38"/>
      <c r="I787" s="38"/>
      <c r="J787" s="133"/>
      <c r="K787" s="134"/>
      <c r="L787" s="134"/>
      <c r="M787" s="134"/>
      <c r="N787" s="135"/>
      <c r="O787" s="135" t="str">
        <f>IFERROR(INDEX('고객 리스트'!$A$4:$D$150,MATCH(N787,'고객 리스트'!$A$4:$A$150,0),3)," ")</f>
        <v xml:space="preserve"> </v>
      </c>
      <c r="P787" s="59"/>
      <c r="Q787" s="94"/>
      <c r="R787" s="38"/>
      <c r="S787" s="38"/>
      <c r="T787" s="38"/>
      <c r="U787" s="38"/>
      <c r="V787" s="38"/>
    </row>
    <row r="788" spans="1:22" s="29" customFormat="1" ht="19.5" customHeight="1">
      <c r="A788" s="130" t="str">
        <f>N788&amp;"_"&amp;COUNTIF($N$6:N788,N788)</f>
        <v>_0</v>
      </c>
      <c r="B788" s="38" t="s">
        <v>1577</v>
      </c>
      <c r="C788" s="92"/>
      <c r="D788" s="93"/>
      <c r="E788" s="93"/>
      <c r="F788" s="93"/>
      <c r="G788" s="93"/>
      <c r="H788" s="38"/>
      <c r="I788" s="38"/>
      <c r="J788" s="133"/>
      <c r="K788" s="134"/>
      <c r="L788" s="134"/>
      <c r="M788" s="134"/>
      <c r="N788" s="135"/>
      <c r="O788" s="135" t="str">
        <f>IFERROR(INDEX('고객 리스트'!$A$4:$D$150,MATCH(N788,'고객 리스트'!$A$4:$A$150,0),3)," ")</f>
        <v xml:space="preserve"> </v>
      </c>
      <c r="P788" s="59"/>
      <c r="Q788" s="94"/>
      <c r="R788" s="38"/>
      <c r="S788" s="38"/>
      <c r="T788" s="38"/>
      <c r="U788" s="38"/>
      <c r="V788" s="38"/>
    </row>
    <row r="789" spans="1:22" s="29" customFormat="1" ht="19.5" customHeight="1">
      <c r="A789" s="130" t="str">
        <f>N789&amp;"_"&amp;COUNTIF($N$6:N789,N789)</f>
        <v>_0</v>
      </c>
      <c r="B789" s="38" t="s">
        <v>1578</v>
      </c>
      <c r="C789" s="92"/>
      <c r="D789" s="93"/>
      <c r="E789" s="93"/>
      <c r="F789" s="93"/>
      <c r="G789" s="93"/>
      <c r="H789" s="38"/>
      <c r="I789" s="38"/>
      <c r="J789" s="133"/>
      <c r="K789" s="134"/>
      <c r="L789" s="134"/>
      <c r="M789" s="134"/>
      <c r="N789" s="135"/>
      <c r="O789" s="135" t="str">
        <f>IFERROR(INDEX('고객 리스트'!$A$4:$D$150,MATCH(N789,'고객 리스트'!$A$4:$A$150,0),3)," ")</f>
        <v xml:space="preserve"> </v>
      </c>
      <c r="P789" s="59"/>
      <c r="Q789" s="94"/>
      <c r="R789" s="38"/>
      <c r="S789" s="38"/>
      <c r="T789" s="38"/>
      <c r="U789" s="38"/>
      <c r="V789" s="38"/>
    </row>
    <row r="790" spans="1:22" s="29" customFormat="1" ht="19.5" customHeight="1">
      <c r="A790" s="130" t="str">
        <f>N790&amp;"_"&amp;COUNTIF($N$6:N790,N790)</f>
        <v>_0</v>
      </c>
      <c r="B790" s="38" t="s">
        <v>1579</v>
      </c>
      <c r="C790" s="92"/>
      <c r="D790" s="93"/>
      <c r="E790" s="93"/>
      <c r="F790" s="93"/>
      <c r="G790" s="93"/>
      <c r="H790" s="38"/>
      <c r="I790" s="38"/>
      <c r="J790" s="133"/>
      <c r="K790" s="134"/>
      <c r="L790" s="134"/>
      <c r="M790" s="134"/>
      <c r="N790" s="135"/>
      <c r="O790" s="135" t="str">
        <f>IFERROR(INDEX('고객 리스트'!$A$4:$D$150,MATCH(N790,'고객 리스트'!$A$4:$A$150,0),3)," ")</f>
        <v xml:space="preserve"> </v>
      </c>
      <c r="P790" s="59"/>
      <c r="Q790" s="94"/>
      <c r="R790" s="38"/>
      <c r="S790" s="38"/>
      <c r="T790" s="38"/>
      <c r="U790" s="38"/>
      <c r="V790" s="38"/>
    </row>
    <row r="791" spans="1:22" s="29" customFormat="1" ht="19.5" customHeight="1">
      <c r="A791" s="130" t="str">
        <f>N791&amp;"_"&amp;COUNTIF($N$6:N791,N791)</f>
        <v>_0</v>
      </c>
      <c r="B791" s="38" t="s">
        <v>1580</v>
      </c>
      <c r="C791" s="92"/>
      <c r="D791" s="93"/>
      <c r="E791" s="93"/>
      <c r="F791" s="93"/>
      <c r="G791" s="93"/>
      <c r="H791" s="38"/>
      <c r="I791" s="38"/>
      <c r="J791" s="133"/>
      <c r="K791" s="134"/>
      <c r="L791" s="134"/>
      <c r="M791" s="134"/>
      <c r="N791" s="135"/>
      <c r="O791" s="135" t="str">
        <f>IFERROR(INDEX('고객 리스트'!$A$4:$D$150,MATCH(N791,'고객 리스트'!$A$4:$A$150,0),3)," ")</f>
        <v xml:space="preserve"> </v>
      </c>
      <c r="P791" s="59"/>
      <c r="Q791" s="94"/>
      <c r="R791" s="38"/>
      <c r="S791" s="38"/>
      <c r="T791" s="38"/>
      <c r="U791" s="38"/>
      <c r="V791" s="38"/>
    </row>
    <row r="792" spans="1:22" s="29" customFormat="1" ht="19.5" customHeight="1">
      <c r="A792" s="130" t="str">
        <f>N792&amp;"_"&amp;COUNTIF($N$6:N792,N792)</f>
        <v>_0</v>
      </c>
      <c r="B792" s="38" t="s">
        <v>1581</v>
      </c>
      <c r="C792" s="92"/>
      <c r="D792" s="93"/>
      <c r="E792" s="93"/>
      <c r="F792" s="93"/>
      <c r="G792" s="93"/>
      <c r="H792" s="38"/>
      <c r="I792" s="38"/>
      <c r="J792" s="133"/>
      <c r="K792" s="134"/>
      <c r="L792" s="134"/>
      <c r="M792" s="134"/>
      <c r="N792" s="135"/>
      <c r="O792" s="135" t="str">
        <f>IFERROR(INDEX('고객 리스트'!$A$4:$D$150,MATCH(N792,'고객 리스트'!$A$4:$A$150,0),3)," ")</f>
        <v xml:space="preserve"> </v>
      </c>
      <c r="P792" s="59"/>
      <c r="Q792" s="94"/>
      <c r="R792" s="38"/>
      <c r="S792" s="38"/>
      <c r="T792" s="38"/>
      <c r="U792" s="38"/>
      <c r="V792" s="38"/>
    </row>
    <row r="793" spans="1:22" s="29" customFormat="1" ht="19.5" customHeight="1">
      <c r="A793" s="130" t="str">
        <f>N793&amp;"_"&amp;COUNTIF($N$6:N793,N793)</f>
        <v>_0</v>
      </c>
      <c r="B793" s="38" t="s">
        <v>1582</v>
      </c>
      <c r="C793" s="92"/>
      <c r="D793" s="93"/>
      <c r="E793" s="93"/>
      <c r="F793" s="93"/>
      <c r="G793" s="93"/>
      <c r="H793" s="38"/>
      <c r="I793" s="38"/>
      <c r="J793" s="133"/>
      <c r="K793" s="134"/>
      <c r="L793" s="134"/>
      <c r="M793" s="134"/>
      <c r="N793" s="135"/>
      <c r="O793" s="135" t="str">
        <f>IFERROR(INDEX('고객 리스트'!$A$4:$D$150,MATCH(N793,'고객 리스트'!$A$4:$A$150,0),3)," ")</f>
        <v xml:space="preserve"> </v>
      </c>
      <c r="P793" s="59"/>
      <c r="Q793" s="94"/>
      <c r="R793" s="38"/>
      <c r="S793" s="38"/>
      <c r="T793" s="38"/>
      <c r="U793" s="38"/>
      <c r="V793" s="38"/>
    </row>
    <row r="794" spans="1:22" s="29" customFormat="1" ht="19.5" customHeight="1">
      <c r="A794" s="130" t="str">
        <f>N794&amp;"_"&amp;COUNTIF($N$6:N794,N794)</f>
        <v>_0</v>
      </c>
      <c r="B794" s="38" t="s">
        <v>1583</v>
      </c>
      <c r="C794" s="92"/>
      <c r="D794" s="93"/>
      <c r="E794" s="93"/>
      <c r="F794" s="93"/>
      <c r="G794" s="93"/>
      <c r="H794" s="38"/>
      <c r="I794" s="38"/>
      <c r="J794" s="133"/>
      <c r="K794" s="134"/>
      <c r="L794" s="134"/>
      <c r="M794" s="134"/>
      <c r="N794" s="135"/>
      <c r="O794" s="135" t="str">
        <f>IFERROR(INDEX('고객 리스트'!$A$4:$D$150,MATCH(N794,'고객 리스트'!$A$4:$A$150,0),3)," ")</f>
        <v xml:space="preserve"> </v>
      </c>
      <c r="P794" s="59"/>
      <c r="Q794" s="94"/>
      <c r="R794" s="38"/>
      <c r="S794" s="38"/>
      <c r="T794" s="38"/>
      <c r="U794" s="38"/>
      <c r="V794" s="38"/>
    </row>
    <row r="795" spans="1:22" s="29" customFormat="1" ht="19.5" customHeight="1">
      <c r="A795" s="130" t="str">
        <f>N795&amp;"_"&amp;COUNTIF($N$6:N795,N795)</f>
        <v>_0</v>
      </c>
      <c r="B795" s="38" t="s">
        <v>1584</v>
      </c>
      <c r="C795" s="92"/>
      <c r="D795" s="93"/>
      <c r="E795" s="93"/>
      <c r="F795" s="93"/>
      <c r="G795" s="93"/>
      <c r="H795" s="38"/>
      <c r="I795" s="38"/>
      <c r="J795" s="133"/>
      <c r="K795" s="134"/>
      <c r="L795" s="134"/>
      <c r="M795" s="134"/>
      <c r="N795" s="135"/>
      <c r="O795" s="135" t="str">
        <f>IFERROR(INDEX('고객 리스트'!$A$4:$D$150,MATCH(N795,'고객 리스트'!$A$4:$A$150,0),3)," ")</f>
        <v xml:space="preserve"> </v>
      </c>
      <c r="P795" s="59"/>
      <c r="Q795" s="94"/>
      <c r="R795" s="38"/>
      <c r="S795" s="38"/>
      <c r="T795" s="38"/>
      <c r="U795" s="38"/>
      <c r="V795" s="38"/>
    </row>
    <row r="796" spans="1:22" s="29" customFormat="1" ht="19.5" customHeight="1">
      <c r="A796" s="130" t="str">
        <f>N796&amp;"_"&amp;COUNTIF($N$6:N796,N796)</f>
        <v>_0</v>
      </c>
      <c r="B796" s="38" t="s">
        <v>1585</v>
      </c>
      <c r="C796" s="92"/>
      <c r="D796" s="93"/>
      <c r="E796" s="93"/>
      <c r="F796" s="93"/>
      <c r="G796" s="93"/>
      <c r="H796" s="38"/>
      <c r="I796" s="38"/>
      <c r="J796" s="133"/>
      <c r="K796" s="134"/>
      <c r="L796" s="134"/>
      <c r="M796" s="134"/>
      <c r="N796" s="135"/>
      <c r="O796" s="135" t="str">
        <f>IFERROR(INDEX('고객 리스트'!$A$4:$D$150,MATCH(N796,'고객 리스트'!$A$4:$A$150,0),3)," ")</f>
        <v xml:space="preserve"> </v>
      </c>
      <c r="P796" s="59"/>
      <c r="Q796" s="94"/>
      <c r="R796" s="38"/>
      <c r="S796" s="38"/>
      <c r="T796" s="38"/>
      <c r="U796" s="38"/>
      <c r="V796" s="38"/>
    </row>
    <row r="797" spans="1:22" s="29" customFormat="1" ht="19.5" customHeight="1">
      <c r="A797" s="130" t="str">
        <f>N797&amp;"_"&amp;COUNTIF($N$6:N797,N797)</f>
        <v>_0</v>
      </c>
      <c r="B797" s="38" t="s">
        <v>1586</v>
      </c>
      <c r="C797" s="92"/>
      <c r="D797" s="93"/>
      <c r="E797" s="93"/>
      <c r="F797" s="93"/>
      <c r="G797" s="93"/>
      <c r="H797" s="38"/>
      <c r="I797" s="38"/>
      <c r="J797" s="133"/>
      <c r="K797" s="134"/>
      <c r="L797" s="134"/>
      <c r="M797" s="134"/>
      <c r="N797" s="135"/>
      <c r="O797" s="135" t="str">
        <f>IFERROR(INDEX('고객 리스트'!$A$4:$D$150,MATCH(N797,'고객 리스트'!$A$4:$A$150,0),3)," ")</f>
        <v xml:space="preserve"> </v>
      </c>
      <c r="P797" s="59"/>
      <c r="Q797" s="94"/>
      <c r="R797" s="38"/>
      <c r="S797" s="38"/>
      <c r="T797" s="38"/>
      <c r="U797" s="38"/>
      <c r="V797" s="38"/>
    </row>
    <row r="798" spans="1:22" s="29" customFormat="1" ht="19.5" customHeight="1">
      <c r="A798" s="130" t="str">
        <f>N798&amp;"_"&amp;COUNTIF($N$6:N798,N798)</f>
        <v>_0</v>
      </c>
      <c r="B798" s="38" t="s">
        <v>1587</v>
      </c>
      <c r="C798" s="92"/>
      <c r="D798" s="93"/>
      <c r="E798" s="93"/>
      <c r="F798" s="93"/>
      <c r="G798" s="93"/>
      <c r="H798" s="38"/>
      <c r="I798" s="38"/>
      <c r="J798" s="133"/>
      <c r="K798" s="134"/>
      <c r="L798" s="134"/>
      <c r="M798" s="134"/>
      <c r="N798" s="135"/>
      <c r="O798" s="135" t="str">
        <f>IFERROR(INDEX('고객 리스트'!$A$4:$D$150,MATCH(N798,'고객 리스트'!$A$4:$A$150,0),3)," ")</f>
        <v xml:space="preserve"> </v>
      </c>
      <c r="P798" s="59"/>
      <c r="Q798" s="94"/>
      <c r="R798" s="38"/>
      <c r="S798" s="38"/>
      <c r="T798" s="38"/>
      <c r="U798" s="38"/>
      <c r="V798" s="38"/>
    </row>
    <row r="799" spans="1:22" s="29" customFormat="1" ht="19.5" customHeight="1">
      <c r="A799" s="130" t="str">
        <f>N799&amp;"_"&amp;COUNTIF($N$6:N799,N799)</f>
        <v>_0</v>
      </c>
      <c r="B799" s="38" t="s">
        <v>1588</v>
      </c>
      <c r="C799" s="92"/>
      <c r="D799" s="93"/>
      <c r="E799" s="93"/>
      <c r="F799" s="93"/>
      <c r="G799" s="93"/>
      <c r="H799" s="38"/>
      <c r="I799" s="38"/>
      <c r="J799" s="133"/>
      <c r="K799" s="134"/>
      <c r="L799" s="134"/>
      <c r="M799" s="134"/>
      <c r="N799" s="135"/>
      <c r="O799" s="135" t="str">
        <f>IFERROR(INDEX('고객 리스트'!$A$4:$D$150,MATCH(N799,'고객 리스트'!$A$4:$A$150,0),3)," ")</f>
        <v xml:space="preserve"> </v>
      </c>
      <c r="P799" s="59"/>
      <c r="Q799" s="94"/>
      <c r="R799" s="38"/>
      <c r="S799" s="38"/>
      <c r="T799" s="38"/>
      <c r="U799" s="38"/>
      <c r="V799" s="38"/>
    </row>
    <row r="800" spans="1:22" s="29" customFormat="1" ht="19.5" customHeight="1">
      <c r="A800" s="130" t="str">
        <f>N800&amp;"_"&amp;COUNTIF($N$6:N800,N800)</f>
        <v>_0</v>
      </c>
      <c r="B800" s="38" t="s">
        <v>1589</v>
      </c>
      <c r="C800" s="92"/>
      <c r="D800" s="93"/>
      <c r="E800" s="93"/>
      <c r="F800" s="93"/>
      <c r="G800" s="93"/>
      <c r="H800" s="38"/>
      <c r="I800" s="38"/>
      <c r="J800" s="133"/>
      <c r="K800" s="134"/>
      <c r="L800" s="134"/>
      <c r="M800" s="134"/>
      <c r="N800" s="135"/>
      <c r="O800" s="135" t="str">
        <f>IFERROR(INDEX('고객 리스트'!$A$4:$D$150,MATCH(N800,'고객 리스트'!$A$4:$A$150,0),3)," ")</f>
        <v xml:space="preserve"> </v>
      </c>
      <c r="P800" s="59"/>
      <c r="Q800" s="94"/>
      <c r="R800" s="38"/>
      <c r="S800" s="38"/>
      <c r="T800" s="38"/>
      <c r="U800" s="38"/>
      <c r="V800" s="38"/>
    </row>
    <row r="801" spans="1:22" s="29" customFormat="1" ht="19.5" customHeight="1">
      <c r="A801" s="130" t="str">
        <f>N801&amp;"_"&amp;COUNTIF($N$6:N801,N801)</f>
        <v>_0</v>
      </c>
      <c r="B801" s="38" t="s">
        <v>1590</v>
      </c>
      <c r="C801" s="92"/>
      <c r="D801" s="93"/>
      <c r="E801" s="93"/>
      <c r="F801" s="93"/>
      <c r="G801" s="93"/>
      <c r="H801" s="38"/>
      <c r="I801" s="38"/>
      <c r="J801" s="133"/>
      <c r="K801" s="134"/>
      <c r="L801" s="134"/>
      <c r="M801" s="134"/>
      <c r="N801" s="135"/>
      <c r="O801" s="135" t="str">
        <f>IFERROR(INDEX('고객 리스트'!$A$4:$D$150,MATCH(N801,'고객 리스트'!$A$4:$A$150,0),3)," ")</f>
        <v xml:space="preserve"> </v>
      </c>
      <c r="P801" s="59"/>
      <c r="Q801" s="94"/>
      <c r="R801" s="38"/>
      <c r="S801" s="38"/>
      <c r="T801" s="38"/>
      <c r="U801" s="38"/>
      <c r="V801" s="38"/>
    </row>
    <row r="802" spans="1:22" s="29" customFormat="1" ht="19.5" customHeight="1">
      <c r="A802" s="130" t="str">
        <f>N802&amp;"_"&amp;COUNTIF($N$6:N802,N802)</f>
        <v>_0</v>
      </c>
      <c r="B802" s="38" t="s">
        <v>1591</v>
      </c>
      <c r="C802" s="92"/>
      <c r="D802" s="93"/>
      <c r="E802" s="93"/>
      <c r="F802" s="93"/>
      <c r="G802" s="93"/>
      <c r="H802" s="38"/>
      <c r="I802" s="38"/>
      <c r="J802" s="133"/>
      <c r="K802" s="134"/>
      <c r="L802" s="134"/>
      <c r="M802" s="134"/>
      <c r="N802" s="135"/>
      <c r="O802" s="135" t="str">
        <f>IFERROR(INDEX('고객 리스트'!$A$4:$D$150,MATCH(N802,'고객 리스트'!$A$4:$A$150,0),3)," ")</f>
        <v xml:space="preserve"> </v>
      </c>
      <c r="P802" s="59"/>
      <c r="Q802" s="94"/>
      <c r="R802" s="38"/>
      <c r="S802" s="38"/>
      <c r="T802" s="38"/>
      <c r="U802" s="38"/>
      <c r="V802" s="38"/>
    </row>
    <row r="803" spans="1:22" s="29" customFormat="1" ht="19.5" customHeight="1">
      <c r="A803" s="130" t="str">
        <f>N803&amp;"_"&amp;COUNTIF($N$6:N803,N803)</f>
        <v>_0</v>
      </c>
      <c r="B803" s="38" t="s">
        <v>1592</v>
      </c>
      <c r="C803" s="92"/>
      <c r="D803" s="93"/>
      <c r="E803" s="93"/>
      <c r="F803" s="93"/>
      <c r="G803" s="93"/>
      <c r="H803" s="38"/>
      <c r="I803" s="38"/>
      <c r="J803" s="133"/>
      <c r="K803" s="134"/>
      <c r="L803" s="134"/>
      <c r="M803" s="134"/>
      <c r="N803" s="135"/>
      <c r="O803" s="135" t="str">
        <f>IFERROR(INDEX('고객 리스트'!$A$4:$D$150,MATCH(N803,'고객 리스트'!$A$4:$A$150,0),3)," ")</f>
        <v xml:space="preserve"> </v>
      </c>
      <c r="P803" s="59"/>
      <c r="Q803" s="94"/>
      <c r="R803" s="38"/>
      <c r="S803" s="38"/>
      <c r="T803" s="38"/>
      <c r="U803" s="38"/>
      <c r="V803" s="38"/>
    </row>
    <row r="804" spans="1:22" s="29" customFormat="1" ht="19.5" customHeight="1">
      <c r="A804" s="130" t="str">
        <f>N804&amp;"_"&amp;COUNTIF($N$6:N804,N804)</f>
        <v>_0</v>
      </c>
      <c r="B804" s="38" t="s">
        <v>1593</v>
      </c>
      <c r="C804" s="92"/>
      <c r="D804" s="93"/>
      <c r="E804" s="93"/>
      <c r="F804" s="93"/>
      <c r="G804" s="93"/>
      <c r="H804" s="38"/>
      <c r="I804" s="38"/>
      <c r="J804" s="133"/>
      <c r="K804" s="134"/>
      <c r="L804" s="134"/>
      <c r="M804" s="134"/>
      <c r="N804" s="135"/>
      <c r="O804" s="135" t="str">
        <f>IFERROR(INDEX('고객 리스트'!$A$4:$D$150,MATCH(N804,'고객 리스트'!$A$4:$A$150,0),3)," ")</f>
        <v xml:space="preserve"> </v>
      </c>
      <c r="P804" s="59"/>
      <c r="Q804" s="94"/>
      <c r="R804" s="38"/>
      <c r="S804" s="38"/>
      <c r="T804" s="38"/>
      <c r="U804" s="38"/>
      <c r="V804" s="38"/>
    </row>
    <row r="805" spans="1:22" s="29" customFormat="1" ht="19.5" customHeight="1">
      <c r="A805" s="130" t="str">
        <f>N805&amp;"_"&amp;COUNTIF($N$6:N805,N805)</f>
        <v>_0</v>
      </c>
      <c r="B805" s="38" t="s">
        <v>1594</v>
      </c>
      <c r="C805" s="92"/>
      <c r="D805" s="93"/>
      <c r="E805" s="93"/>
      <c r="F805" s="93"/>
      <c r="G805" s="93"/>
      <c r="H805" s="38"/>
      <c r="I805" s="38"/>
      <c r="J805" s="133"/>
      <c r="K805" s="134"/>
      <c r="L805" s="134"/>
      <c r="M805" s="134"/>
      <c r="N805" s="135"/>
      <c r="O805" s="135" t="str">
        <f>IFERROR(INDEX('고객 리스트'!$A$4:$D$150,MATCH(N805,'고객 리스트'!$A$4:$A$150,0),3)," ")</f>
        <v xml:space="preserve"> </v>
      </c>
      <c r="P805" s="59"/>
      <c r="Q805" s="94"/>
      <c r="R805" s="38"/>
      <c r="S805" s="38"/>
      <c r="T805" s="38"/>
      <c r="U805" s="38"/>
      <c r="V805" s="38"/>
    </row>
    <row r="806" spans="1:22" s="29" customFormat="1" ht="19.5" customHeight="1">
      <c r="A806" s="130" t="str">
        <f>N806&amp;"_"&amp;COUNTIF($N$6:N806,N806)</f>
        <v>_0</v>
      </c>
      <c r="B806" s="38" t="s">
        <v>1595</v>
      </c>
      <c r="C806" s="92"/>
      <c r="D806" s="93"/>
      <c r="E806" s="93"/>
      <c r="F806" s="93"/>
      <c r="G806" s="93"/>
      <c r="H806" s="38"/>
      <c r="I806" s="38"/>
      <c r="J806" s="133"/>
      <c r="K806" s="134"/>
      <c r="L806" s="134"/>
      <c r="M806" s="134"/>
      <c r="N806" s="135"/>
      <c r="O806" s="135" t="str">
        <f>IFERROR(INDEX('고객 리스트'!$A$4:$D$150,MATCH(N806,'고객 리스트'!$A$4:$A$150,0),3)," ")</f>
        <v xml:space="preserve"> </v>
      </c>
      <c r="P806" s="59"/>
      <c r="Q806" s="94"/>
      <c r="R806" s="38"/>
      <c r="S806" s="38"/>
      <c r="T806" s="38"/>
      <c r="U806" s="38"/>
      <c r="V806" s="38"/>
    </row>
    <row r="807" spans="1:22" s="29" customFormat="1" ht="19.5" customHeight="1">
      <c r="A807" s="130" t="str">
        <f>N807&amp;"_"&amp;COUNTIF($N$6:N807,N807)</f>
        <v>_0</v>
      </c>
      <c r="B807" s="38" t="s">
        <v>1596</v>
      </c>
      <c r="C807" s="92"/>
      <c r="D807" s="93"/>
      <c r="E807" s="93"/>
      <c r="F807" s="93"/>
      <c r="G807" s="93"/>
      <c r="H807" s="38"/>
      <c r="I807" s="38"/>
      <c r="J807" s="133"/>
      <c r="K807" s="134"/>
      <c r="L807" s="134"/>
      <c r="M807" s="134"/>
      <c r="N807" s="135"/>
      <c r="O807" s="135" t="str">
        <f>IFERROR(INDEX('고객 리스트'!$A$4:$D$150,MATCH(N807,'고객 리스트'!$A$4:$A$150,0),3)," ")</f>
        <v xml:space="preserve"> </v>
      </c>
      <c r="P807" s="59"/>
      <c r="Q807" s="94"/>
      <c r="R807" s="38"/>
      <c r="S807" s="38"/>
      <c r="T807" s="38"/>
      <c r="U807" s="38"/>
      <c r="V807" s="38"/>
    </row>
    <row r="808" spans="1:22" s="29" customFormat="1" ht="19.5" customHeight="1">
      <c r="A808" s="130" t="str">
        <f>N808&amp;"_"&amp;COUNTIF($N$6:N808,N808)</f>
        <v>_0</v>
      </c>
      <c r="B808" s="38" t="s">
        <v>1597</v>
      </c>
      <c r="C808" s="92"/>
      <c r="D808" s="93"/>
      <c r="E808" s="93"/>
      <c r="F808" s="93"/>
      <c r="G808" s="93"/>
      <c r="H808" s="38"/>
      <c r="I808" s="38"/>
      <c r="J808" s="133"/>
      <c r="K808" s="134"/>
      <c r="L808" s="134"/>
      <c r="M808" s="134"/>
      <c r="N808" s="135"/>
      <c r="O808" s="135" t="str">
        <f>IFERROR(INDEX('고객 리스트'!$A$4:$D$150,MATCH(N808,'고객 리스트'!$A$4:$A$150,0),3)," ")</f>
        <v xml:space="preserve"> </v>
      </c>
      <c r="P808" s="59"/>
      <c r="Q808" s="94"/>
      <c r="R808" s="38"/>
      <c r="S808" s="38"/>
      <c r="T808" s="38"/>
      <c r="U808" s="38"/>
      <c r="V808" s="38"/>
    </row>
    <row r="809" spans="1:22" s="29" customFormat="1" ht="19.5" customHeight="1">
      <c r="A809" s="130" t="str">
        <f>N809&amp;"_"&amp;COUNTIF($N$6:N809,N809)</f>
        <v>_0</v>
      </c>
      <c r="B809" s="38" t="s">
        <v>1598</v>
      </c>
      <c r="C809" s="92"/>
      <c r="D809" s="93"/>
      <c r="E809" s="93"/>
      <c r="F809" s="93"/>
      <c r="G809" s="93"/>
      <c r="H809" s="38"/>
      <c r="I809" s="38"/>
      <c r="J809" s="133"/>
      <c r="K809" s="134"/>
      <c r="L809" s="134"/>
      <c r="M809" s="134"/>
      <c r="N809" s="135"/>
      <c r="O809" s="135" t="str">
        <f>IFERROR(INDEX('고객 리스트'!$A$4:$D$150,MATCH(N809,'고객 리스트'!$A$4:$A$150,0),3)," ")</f>
        <v xml:space="preserve"> </v>
      </c>
      <c r="P809" s="59"/>
      <c r="Q809" s="94"/>
      <c r="R809" s="38"/>
      <c r="S809" s="38"/>
      <c r="T809" s="38"/>
      <c r="U809" s="38"/>
      <c r="V809" s="38"/>
    </row>
    <row r="810" spans="1:22" s="29" customFormat="1" ht="19.5" customHeight="1">
      <c r="A810" s="130" t="str">
        <f>N810&amp;"_"&amp;COUNTIF($N$6:N810,N810)</f>
        <v>_0</v>
      </c>
      <c r="B810" s="38" t="s">
        <v>1599</v>
      </c>
      <c r="C810" s="92"/>
      <c r="D810" s="93"/>
      <c r="E810" s="93"/>
      <c r="F810" s="93"/>
      <c r="G810" s="93"/>
      <c r="H810" s="38"/>
      <c r="I810" s="38"/>
      <c r="J810" s="133"/>
      <c r="K810" s="134"/>
      <c r="L810" s="134"/>
      <c r="M810" s="134"/>
      <c r="N810" s="135"/>
      <c r="O810" s="135" t="str">
        <f>IFERROR(INDEX('고객 리스트'!$A$4:$D$150,MATCH(N810,'고객 리스트'!$A$4:$A$150,0),3)," ")</f>
        <v xml:space="preserve"> </v>
      </c>
      <c r="P810" s="59"/>
      <c r="Q810" s="94"/>
      <c r="R810" s="38"/>
      <c r="S810" s="38"/>
      <c r="T810" s="38"/>
      <c r="U810" s="38"/>
      <c r="V810" s="38"/>
    </row>
    <row r="811" spans="1:22" s="29" customFormat="1" ht="19.5" customHeight="1">
      <c r="A811" s="130" t="str">
        <f>N811&amp;"_"&amp;COUNTIF($N$6:N811,N811)</f>
        <v>_0</v>
      </c>
      <c r="B811" s="38" t="s">
        <v>1600</v>
      </c>
      <c r="C811" s="92"/>
      <c r="D811" s="93"/>
      <c r="E811" s="93"/>
      <c r="F811" s="93"/>
      <c r="G811" s="93"/>
      <c r="H811" s="38"/>
      <c r="I811" s="38"/>
      <c r="J811" s="133"/>
      <c r="K811" s="134"/>
      <c r="L811" s="134"/>
      <c r="M811" s="134"/>
      <c r="N811" s="135"/>
      <c r="O811" s="135" t="str">
        <f>IFERROR(INDEX('고객 리스트'!$A$4:$D$150,MATCH(N811,'고객 리스트'!$A$4:$A$150,0),3)," ")</f>
        <v xml:space="preserve"> </v>
      </c>
      <c r="P811" s="59"/>
      <c r="Q811" s="94"/>
      <c r="R811" s="38"/>
      <c r="S811" s="38"/>
      <c r="T811" s="38"/>
      <c r="U811" s="38"/>
      <c r="V811" s="38"/>
    </row>
    <row r="812" spans="1:22" s="29" customFormat="1" ht="19.5" customHeight="1">
      <c r="A812" s="130" t="str">
        <f>N812&amp;"_"&amp;COUNTIF($N$6:N812,N812)</f>
        <v>_0</v>
      </c>
      <c r="B812" s="38" t="s">
        <v>1601</v>
      </c>
      <c r="C812" s="92"/>
      <c r="D812" s="93"/>
      <c r="E812" s="93"/>
      <c r="F812" s="93"/>
      <c r="G812" s="93"/>
      <c r="H812" s="38"/>
      <c r="I812" s="38"/>
      <c r="J812" s="133"/>
      <c r="K812" s="134"/>
      <c r="L812" s="134"/>
      <c r="M812" s="134"/>
      <c r="N812" s="135"/>
      <c r="O812" s="135" t="str">
        <f>IFERROR(INDEX('고객 리스트'!$A$4:$D$150,MATCH(N812,'고객 리스트'!$A$4:$A$150,0),3)," ")</f>
        <v xml:space="preserve"> </v>
      </c>
      <c r="P812" s="59"/>
      <c r="Q812" s="94"/>
      <c r="R812" s="38"/>
      <c r="S812" s="38"/>
      <c r="T812" s="38"/>
      <c r="U812" s="38"/>
      <c r="V812" s="38"/>
    </row>
    <row r="813" spans="1:22" s="29" customFormat="1" ht="19.5" customHeight="1">
      <c r="A813" s="130" t="str">
        <f>N813&amp;"_"&amp;COUNTIF($N$6:N813,N813)</f>
        <v>_0</v>
      </c>
      <c r="B813" s="38" t="s">
        <v>1602</v>
      </c>
      <c r="C813" s="92"/>
      <c r="D813" s="93"/>
      <c r="E813" s="93"/>
      <c r="F813" s="93"/>
      <c r="G813" s="93"/>
      <c r="H813" s="38"/>
      <c r="I813" s="38"/>
      <c r="J813" s="133"/>
      <c r="K813" s="134"/>
      <c r="L813" s="134"/>
      <c r="M813" s="134"/>
      <c r="N813" s="135"/>
      <c r="O813" s="135" t="str">
        <f>IFERROR(INDEX('고객 리스트'!$A$4:$D$150,MATCH(N813,'고객 리스트'!$A$4:$A$150,0),3)," ")</f>
        <v xml:space="preserve"> </v>
      </c>
      <c r="P813" s="59"/>
      <c r="Q813" s="94"/>
      <c r="R813" s="38"/>
      <c r="S813" s="38"/>
      <c r="T813" s="38"/>
      <c r="U813" s="38"/>
      <c r="V813" s="38"/>
    </row>
    <row r="814" spans="1:22" s="29" customFormat="1" ht="19.5" customHeight="1">
      <c r="A814" s="130" t="str">
        <f>N814&amp;"_"&amp;COUNTIF($N$6:N814,N814)</f>
        <v>_0</v>
      </c>
      <c r="B814" s="38" t="s">
        <v>1603</v>
      </c>
      <c r="C814" s="92"/>
      <c r="D814" s="93"/>
      <c r="E814" s="93"/>
      <c r="F814" s="93"/>
      <c r="G814" s="93"/>
      <c r="H814" s="38"/>
      <c r="I814" s="38"/>
      <c r="J814" s="133"/>
      <c r="K814" s="134"/>
      <c r="L814" s="134"/>
      <c r="M814" s="134"/>
      <c r="N814" s="135"/>
      <c r="O814" s="135" t="str">
        <f>IFERROR(INDEX('고객 리스트'!$A$4:$D$150,MATCH(N814,'고객 리스트'!$A$4:$A$150,0),3)," ")</f>
        <v xml:space="preserve"> </v>
      </c>
      <c r="P814" s="59"/>
      <c r="Q814" s="94"/>
      <c r="R814" s="38"/>
      <c r="S814" s="38"/>
      <c r="T814" s="38"/>
      <c r="U814" s="38"/>
      <c r="V814" s="38"/>
    </row>
    <row r="815" spans="1:22" s="29" customFormat="1" ht="19.5" customHeight="1">
      <c r="A815" s="130" t="str">
        <f>N815&amp;"_"&amp;COUNTIF($N$6:N815,N815)</f>
        <v>_0</v>
      </c>
      <c r="B815" s="38" t="s">
        <v>1604</v>
      </c>
      <c r="C815" s="92"/>
      <c r="D815" s="93"/>
      <c r="E815" s="93"/>
      <c r="F815" s="93"/>
      <c r="G815" s="93"/>
      <c r="H815" s="38"/>
      <c r="I815" s="38"/>
      <c r="J815" s="133"/>
      <c r="K815" s="134"/>
      <c r="L815" s="134"/>
      <c r="M815" s="134"/>
      <c r="N815" s="135"/>
      <c r="O815" s="135" t="str">
        <f>IFERROR(INDEX('고객 리스트'!$A$4:$D$150,MATCH(N815,'고객 리스트'!$A$4:$A$150,0),3)," ")</f>
        <v xml:space="preserve"> </v>
      </c>
      <c r="P815" s="59"/>
      <c r="Q815" s="94"/>
      <c r="R815" s="38"/>
      <c r="S815" s="38"/>
      <c r="T815" s="38"/>
      <c r="U815" s="38"/>
      <c r="V815" s="38"/>
    </row>
    <row r="816" spans="1:22" s="29" customFormat="1" ht="19.5" customHeight="1">
      <c r="A816" s="130" t="str">
        <f>N816&amp;"_"&amp;COUNTIF($N$6:N816,N816)</f>
        <v>_0</v>
      </c>
      <c r="B816" s="38" t="s">
        <v>1605</v>
      </c>
      <c r="C816" s="92"/>
      <c r="D816" s="93"/>
      <c r="E816" s="93"/>
      <c r="F816" s="93"/>
      <c r="G816" s="93"/>
      <c r="H816" s="38"/>
      <c r="I816" s="38"/>
      <c r="J816" s="133"/>
      <c r="K816" s="134"/>
      <c r="L816" s="134"/>
      <c r="M816" s="134"/>
      <c r="N816" s="135"/>
      <c r="O816" s="135" t="str">
        <f>IFERROR(INDEX('고객 리스트'!$A$4:$D$150,MATCH(N816,'고객 리스트'!$A$4:$A$150,0),3)," ")</f>
        <v xml:space="preserve"> </v>
      </c>
      <c r="P816" s="59"/>
      <c r="Q816" s="94"/>
      <c r="R816" s="38"/>
      <c r="S816" s="38"/>
      <c r="T816" s="38"/>
      <c r="U816" s="38"/>
      <c r="V816" s="38"/>
    </row>
    <row r="817" spans="1:22" s="29" customFormat="1" ht="19.5" customHeight="1">
      <c r="A817" s="130" t="str">
        <f>N817&amp;"_"&amp;COUNTIF($N$6:N817,N817)</f>
        <v>_0</v>
      </c>
      <c r="B817" s="38" t="s">
        <v>1606</v>
      </c>
      <c r="C817" s="92"/>
      <c r="D817" s="93"/>
      <c r="E817" s="93"/>
      <c r="F817" s="93"/>
      <c r="G817" s="93"/>
      <c r="H817" s="38"/>
      <c r="I817" s="38"/>
      <c r="J817" s="133"/>
      <c r="K817" s="134"/>
      <c r="L817" s="134"/>
      <c r="M817" s="134"/>
      <c r="N817" s="135"/>
      <c r="O817" s="135" t="str">
        <f>IFERROR(INDEX('고객 리스트'!$A$4:$D$150,MATCH(N817,'고객 리스트'!$A$4:$A$150,0),3)," ")</f>
        <v xml:space="preserve"> </v>
      </c>
      <c r="P817" s="59"/>
      <c r="Q817" s="94"/>
      <c r="R817" s="38"/>
      <c r="S817" s="38"/>
      <c r="T817" s="38"/>
      <c r="U817" s="38"/>
      <c r="V817" s="38"/>
    </row>
    <row r="818" spans="1:22" s="29" customFormat="1" ht="19.5" customHeight="1">
      <c r="A818" s="130" t="str">
        <f>N818&amp;"_"&amp;COUNTIF($N$6:N818,N818)</f>
        <v>_0</v>
      </c>
      <c r="B818" s="38" t="s">
        <v>1607</v>
      </c>
      <c r="C818" s="92"/>
      <c r="D818" s="93"/>
      <c r="E818" s="93"/>
      <c r="F818" s="93"/>
      <c r="G818" s="93"/>
      <c r="H818" s="38"/>
      <c r="I818" s="38"/>
      <c r="J818" s="133"/>
      <c r="K818" s="134"/>
      <c r="L818" s="134"/>
      <c r="M818" s="134"/>
      <c r="N818" s="135"/>
      <c r="O818" s="135" t="str">
        <f>IFERROR(INDEX('고객 리스트'!$A$4:$D$150,MATCH(N818,'고객 리스트'!$A$4:$A$150,0),3)," ")</f>
        <v xml:space="preserve"> </v>
      </c>
      <c r="P818" s="59"/>
      <c r="Q818" s="94"/>
      <c r="R818" s="38"/>
      <c r="S818" s="38"/>
      <c r="T818" s="38"/>
      <c r="U818" s="38"/>
      <c r="V818" s="38"/>
    </row>
    <row r="819" spans="1:22" s="29" customFormat="1" ht="19.5" customHeight="1">
      <c r="A819" s="130" t="str">
        <f>N819&amp;"_"&amp;COUNTIF($N$6:N819,N819)</f>
        <v>_0</v>
      </c>
      <c r="B819" s="38" t="s">
        <v>1608</v>
      </c>
      <c r="C819" s="92"/>
      <c r="D819" s="93"/>
      <c r="E819" s="93"/>
      <c r="F819" s="93"/>
      <c r="G819" s="93"/>
      <c r="H819" s="38"/>
      <c r="I819" s="38"/>
      <c r="J819" s="133"/>
      <c r="K819" s="134"/>
      <c r="L819" s="134"/>
      <c r="M819" s="134"/>
      <c r="N819" s="135"/>
      <c r="O819" s="135" t="str">
        <f>IFERROR(INDEX('고객 리스트'!$A$4:$D$150,MATCH(N819,'고객 리스트'!$A$4:$A$150,0),3)," ")</f>
        <v xml:space="preserve"> </v>
      </c>
      <c r="P819" s="59"/>
      <c r="Q819" s="94"/>
      <c r="R819" s="38"/>
      <c r="S819" s="38"/>
      <c r="T819" s="38"/>
      <c r="U819" s="38"/>
      <c r="V819" s="38"/>
    </row>
    <row r="820" spans="1:22" s="29" customFormat="1" ht="19.5" customHeight="1">
      <c r="A820" s="130" t="str">
        <f>N820&amp;"_"&amp;COUNTIF($N$6:N820,N820)</f>
        <v>_0</v>
      </c>
      <c r="B820" s="38" t="s">
        <v>1609</v>
      </c>
      <c r="C820" s="92"/>
      <c r="D820" s="93"/>
      <c r="E820" s="93"/>
      <c r="F820" s="93"/>
      <c r="G820" s="93"/>
      <c r="H820" s="38"/>
      <c r="I820" s="38"/>
      <c r="J820" s="133"/>
      <c r="K820" s="134"/>
      <c r="L820" s="134"/>
      <c r="M820" s="134"/>
      <c r="N820" s="135"/>
      <c r="O820" s="135" t="str">
        <f>IFERROR(INDEX('고객 리스트'!$A$4:$D$150,MATCH(N820,'고객 리스트'!$A$4:$A$150,0),3)," ")</f>
        <v xml:space="preserve"> </v>
      </c>
      <c r="P820" s="59"/>
      <c r="Q820" s="94"/>
      <c r="R820" s="38"/>
      <c r="S820" s="38"/>
      <c r="T820" s="38"/>
      <c r="U820" s="38"/>
      <c r="V820" s="38"/>
    </row>
    <row r="821" spans="1:22" s="29" customFormat="1" ht="19.5" customHeight="1">
      <c r="A821" s="130" t="str">
        <f>N821&amp;"_"&amp;COUNTIF($N$6:N821,N821)</f>
        <v>_0</v>
      </c>
      <c r="B821" s="38" t="s">
        <v>1610</v>
      </c>
      <c r="C821" s="92"/>
      <c r="D821" s="93"/>
      <c r="E821" s="93"/>
      <c r="F821" s="93"/>
      <c r="G821" s="93"/>
      <c r="H821" s="38"/>
      <c r="I821" s="38"/>
      <c r="J821" s="133"/>
      <c r="K821" s="134"/>
      <c r="L821" s="134"/>
      <c r="M821" s="134"/>
      <c r="N821" s="135"/>
      <c r="O821" s="135" t="str">
        <f>IFERROR(INDEX('고객 리스트'!$A$4:$D$150,MATCH(N821,'고객 리스트'!$A$4:$A$150,0),3)," ")</f>
        <v xml:space="preserve"> </v>
      </c>
      <c r="P821" s="59"/>
      <c r="Q821" s="94"/>
      <c r="R821" s="38"/>
      <c r="S821" s="38"/>
      <c r="T821" s="38"/>
      <c r="U821" s="38"/>
      <c r="V821" s="38"/>
    </row>
    <row r="822" spans="1:22" s="29" customFormat="1" ht="19.5" customHeight="1">
      <c r="A822" s="130" t="str">
        <f>N822&amp;"_"&amp;COUNTIF($N$6:N822,N822)</f>
        <v>_0</v>
      </c>
      <c r="B822" s="38" t="s">
        <v>1611</v>
      </c>
      <c r="C822" s="92"/>
      <c r="D822" s="93"/>
      <c r="E822" s="93"/>
      <c r="F822" s="93"/>
      <c r="G822" s="93"/>
      <c r="H822" s="38"/>
      <c r="I822" s="38"/>
      <c r="J822" s="133"/>
      <c r="K822" s="134"/>
      <c r="L822" s="134"/>
      <c r="M822" s="134"/>
      <c r="N822" s="135"/>
      <c r="O822" s="135" t="str">
        <f>IFERROR(INDEX('고객 리스트'!$A$4:$D$150,MATCH(N822,'고객 리스트'!$A$4:$A$150,0),3)," ")</f>
        <v xml:space="preserve"> </v>
      </c>
      <c r="P822" s="59"/>
      <c r="Q822" s="94"/>
      <c r="R822" s="38"/>
      <c r="S822" s="38"/>
      <c r="T822" s="38"/>
      <c r="U822" s="38"/>
      <c r="V822" s="38"/>
    </row>
    <row r="823" spans="1:22" s="29" customFormat="1" ht="19.5" customHeight="1">
      <c r="A823" s="130" t="str">
        <f>N823&amp;"_"&amp;COUNTIF($N$6:N823,N823)</f>
        <v>_0</v>
      </c>
      <c r="B823" s="38" t="s">
        <v>1612</v>
      </c>
      <c r="C823" s="92"/>
      <c r="D823" s="93"/>
      <c r="E823" s="93"/>
      <c r="F823" s="93"/>
      <c r="G823" s="93"/>
      <c r="H823" s="38"/>
      <c r="I823" s="38"/>
      <c r="J823" s="133"/>
      <c r="K823" s="134"/>
      <c r="L823" s="134"/>
      <c r="M823" s="134"/>
      <c r="N823" s="135"/>
      <c r="O823" s="135" t="str">
        <f>IFERROR(INDEX('고객 리스트'!$A$4:$D$150,MATCH(N823,'고객 리스트'!$A$4:$A$150,0),3)," ")</f>
        <v xml:space="preserve"> </v>
      </c>
      <c r="P823" s="59"/>
      <c r="Q823" s="94"/>
      <c r="R823" s="38"/>
      <c r="S823" s="38"/>
      <c r="T823" s="38"/>
      <c r="U823" s="38"/>
      <c r="V823" s="38"/>
    </row>
    <row r="824" spans="1:22" s="29" customFormat="1" ht="19.5" customHeight="1">
      <c r="A824" s="130" t="str">
        <f>N824&amp;"_"&amp;COUNTIF($N$6:N824,N824)</f>
        <v>_0</v>
      </c>
      <c r="B824" s="38" t="s">
        <v>1613</v>
      </c>
      <c r="C824" s="92"/>
      <c r="D824" s="93"/>
      <c r="E824" s="93"/>
      <c r="F824" s="93"/>
      <c r="G824" s="93"/>
      <c r="H824" s="38"/>
      <c r="I824" s="38"/>
      <c r="J824" s="133"/>
      <c r="K824" s="134"/>
      <c r="L824" s="134"/>
      <c r="M824" s="134"/>
      <c r="N824" s="135"/>
      <c r="O824" s="135" t="str">
        <f>IFERROR(INDEX('고객 리스트'!$A$4:$D$150,MATCH(N824,'고객 리스트'!$A$4:$A$150,0),3)," ")</f>
        <v xml:space="preserve"> </v>
      </c>
      <c r="P824" s="59"/>
      <c r="Q824" s="94"/>
      <c r="R824" s="38"/>
      <c r="S824" s="38"/>
      <c r="T824" s="38"/>
      <c r="U824" s="38"/>
      <c r="V824" s="38"/>
    </row>
    <row r="825" spans="1:22" s="29" customFormat="1" ht="19.5" customHeight="1">
      <c r="A825" s="130" t="str">
        <f>N825&amp;"_"&amp;COUNTIF($N$6:N825,N825)</f>
        <v>_0</v>
      </c>
      <c r="B825" s="38" t="s">
        <v>1614</v>
      </c>
      <c r="C825" s="92"/>
      <c r="D825" s="93"/>
      <c r="E825" s="93"/>
      <c r="F825" s="93"/>
      <c r="G825" s="93"/>
      <c r="H825" s="38"/>
      <c r="I825" s="38"/>
      <c r="J825" s="133"/>
      <c r="K825" s="134"/>
      <c r="L825" s="134"/>
      <c r="M825" s="134"/>
      <c r="N825" s="135"/>
      <c r="O825" s="135" t="str">
        <f>IFERROR(INDEX('고객 리스트'!$A$4:$D$150,MATCH(N825,'고객 리스트'!$A$4:$A$150,0),3)," ")</f>
        <v xml:space="preserve"> </v>
      </c>
      <c r="P825" s="59"/>
      <c r="Q825" s="94"/>
      <c r="R825" s="38"/>
      <c r="S825" s="38"/>
      <c r="T825" s="38"/>
      <c r="U825" s="38"/>
      <c r="V825" s="38"/>
    </row>
    <row r="826" spans="1:22" s="29" customFormat="1" ht="19.5" customHeight="1">
      <c r="A826" s="130" t="str">
        <f>N826&amp;"_"&amp;COUNTIF($N$6:N826,N826)</f>
        <v>_0</v>
      </c>
      <c r="B826" s="38" t="s">
        <v>1615</v>
      </c>
      <c r="C826" s="92"/>
      <c r="D826" s="93"/>
      <c r="E826" s="93"/>
      <c r="F826" s="93"/>
      <c r="G826" s="93"/>
      <c r="H826" s="38"/>
      <c r="I826" s="38"/>
      <c r="J826" s="133"/>
      <c r="K826" s="134"/>
      <c r="L826" s="134"/>
      <c r="M826" s="134"/>
      <c r="N826" s="135"/>
      <c r="O826" s="135" t="str">
        <f>IFERROR(INDEX('고객 리스트'!$A$4:$D$150,MATCH(N826,'고객 리스트'!$A$4:$A$150,0),3)," ")</f>
        <v xml:space="preserve"> </v>
      </c>
      <c r="P826" s="59"/>
      <c r="Q826" s="94"/>
      <c r="R826" s="38"/>
      <c r="S826" s="38"/>
      <c r="T826" s="38"/>
      <c r="U826" s="38"/>
      <c r="V826" s="38"/>
    </row>
    <row r="827" spans="1:22" s="29" customFormat="1" ht="19.5" customHeight="1">
      <c r="A827" s="130" t="str">
        <f>N827&amp;"_"&amp;COUNTIF($N$6:N827,N827)</f>
        <v>_0</v>
      </c>
      <c r="B827" s="38" t="s">
        <v>1616</v>
      </c>
      <c r="C827" s="92"/>
      <c r="D827" s="93"/>
      <c r="E827" s="93"/>
      <c r="F827" s="93"/>
      <c r="G827" s="93"/>
      <c r="H827" s="38"/>
      <c r="I827" s="38"/>
      <c r="J827" s="133"/>
      <c r="K827" s="134"/>
      <c r="L827" s="134"/>
      <c r="M827" s="134"/>
      <c r="N827" s="135"/>
      <c r="O827" s="135" t="str">
        <f>IFERROR(INDEX('고객 리스트'!$A$4:$D$150,MATCH(N827,'고객 리스트'!$A$4:$A$150,0),3)," ")</f>
        <v xml:space="preserve"> </v>
      </c>
      <c r="P827" s="59"/>
      <c r="Q827" s="94"/>
      <c r="R827" s="38"/>
      <c r="S827" s="38"/>
      <c r="T827" s="38"/>
      <c r="U827" s="38"/>
      <c r="V827" s="38"/>
    </row>
    <row r="828" spans="1:22" s="29" customFormat="1" ht="19.5" customHeight="1">
      <c r="A828" s="130" t="str">
        <f>N828&amp;"_"&amp;COUNTIF($N$6:N828,N828)</f>
        <v>_0</v>
      </c>
      <c r="B828" s="38" t="s">
        <v>1617</v>
      </c>
      <c r="C828" s="92"/>
      <c r="D828" s="93"/>
      <c r="E828" s="93"/>
      <c r="F828" s="93"/>
      <c r="G828" s="93"/>
      <c r="H828" s="38"/>
      <c r="I828" s="38"/>
      <c r="J828" s="133"/>
      <c r="K828" s="134"/>
      <c r="L828" s="134"/>
      <c r="M828" s="134"/>
      <c r="N828" s="135"/>
      <c r="O828" s="135" t="str">
        <f>IFERROR(INDEX('고객 리스트'!$A$4:$D$150,MATCH(N828,'고객 리스트'!$A$4:$A$150,0),3)," ")</f>
        <v xml:space="preserve"> </v>
      </c>
      <c r="P828" s="59"/>
      <c r="Q828" s="94"/>
      <c r="R828" s="38"/>
      <c r="S828" s="38"/>
      <c r="T828" s="38"/>
      <c r="U828" s="38"/>
      <c r="V828" s="38"/>
    </row>
    <row r="829" spans="1:22" s="29" customFormat="1" ht="19.5" customHeight="1">
      <c r="A829" s="130" t="str">
        <f>N829&amp;"_"&amp;COUNTIF($N$6:N829,N829)</f>
        <v>_0</v>
      </c>
      <c r="B829" s="38" t="s">
        <v>1618</v>
      </c>
      <c r="C829" s="92"/>
      <c r="D829" s="93"/>
      <c r="E829" s="93"/>
      <c r="F829" s="93"/>
      <c r="G829" s="93"/>
      <c r="H829" s="38"/>
      <c r="I829" s="38"/>
      <c r="J829" s="133"/>
      <c r="K829" s="134"/>
      <c r="L829" s="134"/>
      <c r="M829" s="134"/>
      <c r="N829" s="135"/>
      <c r="O829" s="135" t="str">
        <f>IFERROR(INDEX('고객 리스트'!$A$4:$D$150,MATCH(N829,'고객 리스트'!$A$4:$A$150,0),3)," ")</f>
        <v xml:space="preserve"> </v>
      </c>
      <c r="P829" s="59"/>
      <c r="Q829" s="94"/>
      <c r="R829" s="38"/>
      <c r="S829" s="38"/>
      <c r="T829" s="38"/>
      <c r="U829" s="38"/>
      <c r="V829" s="38"/>
    </row>
    <row r="830" spans="1:22" s="29" customFormat="1" ht="19.5" customHeight="1">
      <c r="A830" s="130" t="str">
        <f>N830&amp;"_"&amp;COUNTIF($N$6:N830,N830)</f>
        <v>_0</v>
      </c>
      <c r="B830" s="38" t="s">
        <v>1619</v>
      </c>
      <c r="C830" s="92"/>
      <c r="D830" s="93"/>
      <c r="E830" s="93"/>
      <c r="F830" s="93"/>
      <c r="G830" s="93"/>
      <c r="H830" s="38"/>
      <c r="I830" s="38"/>
      <c r="J830" s="133"/>
      <c r="K830" s="134"/>
      <c r="L830" s="134"/>
      <c r="M830" s="134"/>
      <c r="N830" s="135"/>
      <c r="O830" s="135" t="str">
        <f>IFERROR(INDEX('고객 리스트'!$A$4:$D$150,MATCH(N830,'고객 리스트'!$A$4:$A$150,0),3)," ")</f>
        <v xml:space="preserve"> </v>
      </c>
      <c r="P830" s="59"/>
      <c r="Q830" s="94"/>
      <c r="R830" s="38"/>
      <c r="S830" s="38"/>
      <c r="T830" s="38"/>
      <c r="U830" s="38"/>
      <c r="V830" s="38"/>
    </row>
    <row r="831" spans="1:22" s="29" customFormat="1" ht="19.5" customHeight="1">
      <c r="A831" s="130" t="str">
        <f>N831&amp;"_"&amp;COUNTIF($N$6:N831,N831)</f>
        <v>_0</v>
      </c>
      <c r="B831" s="38" t="s">
        <v>1620</v>
      </c>
      <c r="C831" s="92"/>
      <c r="D831" s="93"/>
      <c r="E831" s="93"/>
      <c r="F831" s="93"/>
      <c r="G831" s="93"/>
      <c r="H831" s="38"/>
      <c r="I831" s="38"/>
      <c r="J831" s="133"/>
      <c r="K831" s="134"/>
      <c r="L831" s="134"/>
      <c r="M831" s="134"/>
      <c r="N831" s="135"/>
      <c r="O831" s="135" t="str">
        <f>IFERROR(INDEX('고객 리스트'!$A$4:$D$150,MATCH(N831,'고객 리스트'!$A$4:$A$150,0),3)," ")</f>
        <v xml:space="preserve"> </v>
      </c>
      <c r="P831" s="59"/>
      <c r="Q831" s="94"/>
      <c r="R831" s="38"/>
      <c r="S831" s="38"/>
      <c r="T831" s="38"/>
      <c r="U831" s="38"/>
      <c r="V831" s="38"/>
    </row>
    <row r="832" spans="1:22" s="29" customFormat="1" ht="19.5" customHeight="1">
      <c r="A832" s="130" t="str">
        <f>N832&amp;"_"&amp;COUNTIF($N$6:N832,N832)</f>
        <v>_0</v>
      </c>
      <c r="B832" s="38" t="s">
        <v>1621</v>
      </c>
      <c r="C832" s="92"/>
      <c r="D832" s="93"/>
      <c r="E832" s="93"/>
      <c r="F832" s="93"/>
      <c r="G832" s="93"/>
      <c r="H832" s="38"/>
      <c r="I832" s="38"/>
      <c r="J832" s="133"/>
      <c r="K832" s="134"/>
      <c r="L832" s="134"/>
      <c r="M832" s="134"/>
      <c r="N832" s="135"/>
      <c r="O832" s="135" t="str">
        <f>IFERROR(INDEX('고객 리스트'!$A$4:$D$150,MATCH(N832,'고객 리스트'!$A$4:$A$150,0),3)," ")</f>
        <v xml:space="preserve"> </v>
      </c>
      <c r="P832" s="59"/>
      <c r="Q832" s="94"/>
      <c r="R832" s="38"/>
      <c r="S832" s="38"/>
      <c r="T832" s="38"/>
      <c r="U832" s="38"/>
      <c r="V832" s="38"/>
    </row>
    <row r="833" spans="1:22" s="29" customFormat="1" ht="19.5" customHeight="1">
      <c r="A833" s="130" t="str">
        <f>N833&amp;"_"&amp;COUNTIF($N$6:N833,N833)</f>
        <v>_0</v>
      </c>
      <c r="B833" s="38" t="s">
        <v>1622</v>
      </c>
      <c r="C833" s="92"/>
      <c r="D833" s="93"/>
      <c r="E833" s="93"/>
      <c r="F833" s="93"/>
      <c r="G833" s="93"/>
      <c r="H833" s="38"/>
      <c r="I833" s="38"/>
      <c r="J833" s="133"/>
      <c r="K833" s="134"/>
      <c r="L833" s="134"/>
      <c r="M833" s="134"/>
      <c r="N833" s="135"/>
      <c r="O833" s="135" t="str">
        <f>IFERROR(INDEX('고객 리스트'!$A$4:$D$150,MATCH(N833,'고객 리스트'!$A$4:$A$150,0),3)," ")</f>
        <v xml:space="preserve"> </v>
      </c>
      <c r="P833" s="59"/>
      <c r="Q833" s="94"/>
      <c r="R833" s="38"/>
      <c r="S833" s="38"/>
      <c r="T833" s="38"/>
      <c r="U833" s="38"/>
      <c r="V833" s="38"/>
    </row>
    <row r="834" spans="1:22" s="29" customFormat="1" ht="19.5" customHeight="1">
      <c r="A834" s="130" t="str">
        <f>N834&amp;"_"&amp;COUNTIF($N$6:N834,N834)</f>
        <v>_0</v>
      </c>
      <c r="B834" s="38" t="s">
        <v>1623</v>
      </c>
      <c r="C834" s="92"/>
      <c r="D834" s="93"/>
      <c r="E834" s="93"/>
      <c r="F834" s="93"/>
      <c r="G834" s="93"/>
      <c r="H834" s="38"/>
      <c r="I834" s="38"/>
      <c r="J834" s="133"/>
      <c r="K834" s="134"/>
      <c r="L834" s="134"/>
      <c r="M834" s="134"/>
      <c r="N834" s="135"/>
      <c r="O834" s="135" t="str">
        <f>IFERROR(INDEX('고객 리스트'!$A$4:$D$150,MATCH(N834,'고객 리스트'!$A$4:$A$150,0),3)," ")</f>
        <v xml:space="preserve"> </v>
      </c>
      <c r="P834" s="59"/>
      <c r="Q834" s="94"/>
      <c r="R834" s="38"/>
      <c r="S834" s="38"/>
      <c r="T834" s="38"/>
      <c r="U834" s="38"/>
      <c r="V834" s="38"/>
    </row>
    <row r="835" spans="1:22" s="29" customFormat="1" ht="19.5" customHeight="1">
      <c r="A835" s="130" t="str">
        <f>N835&amp;"_"&amp;COUNTIF($N$6:N835,N835)</f>
        <v>_0</v>
      </c>
      <c r="B835" s="38" t="s">
        <v>1624</v>
      </c>
      <c r="C835" s="92"/>
      <c r="D835" s="93"/>
      <c r="E835" s="93"/>
      <c r="F835" s="93"/>
      <c r="G835" s="93"/>
      <c r="H835" s="38"/>
      <c r="I835" s="38"/>
      <c r="J835" s="133"/>
      <c r="K835" s="134"/>
      <c r="L835" s="134"/>
      <c r="M835" s="134"/>
      <c r="N835" s="135"/>
      <c r="O835" s="135" t="str">
        <f>IFERROR(INDEX('고객 리스트'!$A$4:$D$150,MATCH(N835,'고객 리스트'!$A$4:$A$150,0),3)," ")</f>
        <v xml:space="preserve"> </v>
      </c>
      <c r="P835" s="59"/>
      <c r="Q835" s="94"/>
      <c r="R835" s="38"/>
      <c r="S835" s="38"/>
      <c r="T835" s="38"/>
      <c r="U835" s="38"/>
      <c r="V835" s="38"/>
    </row>
    <row r="836" spans="1:22" s="29" customFormat="1" ht="19.5" customHeight="1">
      <c r="A836" s="130" t="str">
        <f>N836&amp;"_"&amp;COUNTIF($N$6:N836,N836)</f>
        <v>_0</v>
      </c>
      <c r="B836" s="38" t="s">
        <v>1625</v>
      </c>
      <c r="C836" s="92"/>
      <c r="D836" s="93"/>
      <c r="E836" s="93"/>
      <c r="F836" s="93"/>
      <c r="G836" s="93"/>
      <c r="H836" s="38"/>
      <c r="I836" s="38"/>
      <c r="J836" s="133"/>
      <c r="K836" s="134"/>
      <c r="L836" s="134"/>
      <c r="M836" s="134"/>
      <c r="N836" s="135"/>
      <c r="O836" s="135" t="str">
        <f>IFERROR(INDEX('고객 리스트'!$A$4:$D$150,MATCH(N836,'고객 리스트'!$A$4:$A$150,0),3)," ")</f>
        <v xml:space="preserve"> </v>
      </c>
      <c r="P836" s="59"/>
      <c r="Q836" s="94"/>
      <c r="R836" s="38"/>
      <c r="S836" s="38"/>
      <c r="T836" s="38"/>
      <c r="U836" s="38"/>
      <c r="V836" s="38"/>
    </row>
    <row r="837" spans="1:22" s="29" customFormat="1" ht="19.5" customHeight="1">
      <c r="A837" s="130" t="str">
        <f>N837&amp;"_"&amp;COUNTIF($N$6:N837,N837)</f>
        <v>_0</v>
      </c>
      <c r="B837" s="38" t="s">
        <v>1626</v>
      </c>
      <c r="C837" s="92"/>
      <c r="D837" s="93"/>
      <c r="E837" s="93"/>
      <c r="F837" s="93"/>
      <c r="G837" s="93"/>
      <c r="H837" s="38"/>
      <c r="I837" s="38"/>
      <c r="J837" s="133"/>
      <c r="K837" s="134"/>
      <c r="L837" s="134"/>
      <c r="M837" s="134"/>
      <c r="N837" s="135"/>
      <c r="O837" s="135" t="str">
        <f>IFERROR(INDEX('고객 리스트'!$A$4:$D$150,MATCH(N837,'고객 리스트'!$A$4:$A$150,0),3)," ")</f>
        <v xml:space="preserve"> </v>
      </c>
      <c r="P837" s="59"/>
      <c r="Q837" s="94"/>
      <c r="R837" s="38"/>
      <c r="S837" s="38"/>
      <c r="T837" s="38"/>
      <c r="U837" s="38"/>
      <c r="V837" s="38"/>
    </row>
    <row r="838" spans="1:22" s="29" customFormat="1" ht="19.5" customHeight="1">
      <c r="A838" s="130" t="str">
        <f>N838&amp;"_"&amp;COUNTIF($N$6:N838,N838)</f>
        <v>_0</v>
      </c>
      <c r="B838" s="38" t="s">
        <v>1627</v>
      </c>
      <c r="C838" s="92"/>
      <c r="D838" s="93"/>
      <c r="E838" s="93"/>
      <c r="F838" s="93"/>
      <c r="G838" s="93"/>
      <c r="H838" s="38"/>
      <c r="I838" s="38"/>
      <c r="J838" s="133"/>
      <c r="K838" s="134"/>
      <c r="L838" s="134"/>
      <c r="M838" s="134"/>
      <c r="N838" s="135"/>
      <c r="O838" s="135" t="str">
        <f>IFERROR(INDEX('고객 리스트'!$A$4:$D$150,MATCH(N838,'고객 리스트'!$A$4:$A$150,0),3)," ")</f>
        <v xml:space="preserve"> </v>
      </c>
      <c r="P838" s="59"/>
      <c r="Q838" s="94"/>
      <c r="R838" s="38"/>
      <c r="S838" s="38"/>
      <c r="T838" s="38"/>
      <c r="U838" s="38"/>
      <c r="V838" s="38"/>
    </row>
    <row r="839" spans="1:22" s="29" customFormat="1" ht="19.5" customHeight="1">
      <c r="A839" s="130" t="str">
        <f>N839&amp;"_"&amp;COUNTIF($N$6:N839,N839)</f>
        <v>_0</v>
      </c>
      <c r="B839" s="38" t="s">
        <v>1628</v>
      </c>
      <c r="C839" s="92"/>
      <c r="D839" s="93"/>
      <c r="E839" s="93"/>
      <c r="F839" s="93"/>
      <c r="G839" s="93"/>
      <c r="H839" s="38"/>
      <c r="I839" s="38"/>
      <c r="J839" s="133"/>
      <c r="K839" s="134"/>
      <c r="L839" s="134"/>
      <c r="M839" s="134"/>
      <c r="N839" s="135"/>
      <c r="O839" s="135" t="str">
        <f>IFERROR(INDEX('고객 리스트'!$A$4:$D$150,MATCH(N839,'고객 리스트'!$A$4:$A$150,0),3)," ")</f>
        <v xml:space="preserve"> </v>
      </c>
      <c r="P839" s="59"/>
      <c r="Q839" s="94"/>
      <c r="R839" s="38"/>
      <c r="S839" s="38"/>
      <c r="T839" s="38"/>
      <c r="U839" s="38"/>
      <c r="V839" s="38"/>
    </row>
    <row r="840" spans="1:22" s="29" customFormat="1" ht="19.5" customHeight="1">
      <c r="A840" s="130" t="str">
        <f>N840&amp;"_"&amp;COUNTIF($N$6:N840,N840)</f>
        <v>_0</v>
      </c>
      <c r="B840" s="38" t="s">
        <v>1629</v>
      </c>
      <c r="C840" s="92"/>
      <c r="D840" s="93"/>
      <c r="E840" s="93"/>
      <c r="F840" s="93"/>
      <c r="G840" s="93"/>
      <c r="H840" s="38"/>
      <c r="I840" s="38"/>
      <c r="J840" s="133"/>
      <c r="K840" s="134"/>
      <c r="L840" s="134"/>
      <c r="M840" s="134"/>
      <c r="N840" s="135"/>
      <c r="O840" s="135" t="str">
        <f>IFERROR(INDEX('고객 리스트'!$A$4:$D$150,MATCH(N840,'고객 리스트'!$A$4:$A$150,0),3)," ")</f>
        <v xml:space="preserve"> </v>
      </c>
      <c r="P840" s="59"/>
      <c r="Q840" s="94"/>
      <c r="R840" s="38"/>
      <c r="S840" s="38"/>
      <c r="T840" s="38"/>
      <c r="U840" s="38"/>
      <c r="V840" s="38"/>
    </row>
    <row r="841" spans="1:22" s="29" customFormat="1" ht="19.5" customHeight="1">
      <c r="A841" s="130" t="str">
        <f>N841&amp;"_"&amp;COUNTIF($N$6:N841,N841)</f>
        <v>_0</v>
      </c>
      <c r="B841" s="38" t="s">
        <v>1630</v>
      </c>
      <c r="C841" s="92"/>
      <c r="D841" s="93"/>
      <c r="E841" s="93"/>
      <c r="F841" s="93"/>
      <c r="G841" s="93"/>
      <c r="H841" s="38"/>
      <c r="I841" s="38"/>
      <c r="J841" s="133"/>
      <c r="K841" s="134"/>
      <c r="L841" s="134"/>
      <c r="M841" s="134"/>
      <c r="N841" s="135"/>
      <c r="O841" s="135" t="str">
        <f>IFERROR(INDEX('고객 리스트'!$A$4:$D$150,MATCH(N841,'고객 리스트'!$A$4:$A$150,0),3)," ")</f>
        <v xml:space="preserve"> </v>
      </c>
      <c r="P841" s="59"/>
      <c r="Q841" s="94"/>
      <c r="R841" s="38"/>
      <c r="S841" s="38"/>
      <c r="T841" s="38"/>
      <c r="U841" s="38"/>
      <c r="V841" s="38"/>
    </row>
    <row r="842" spans="1:22" s="29" customFormat="1" ht="19.5" customHeight="1">
      <c r="A842" s="130" t="str">
        <f>N842&amp;"_"&amp;COUNTIF($N$6:N842,N842)</f>
        <v>_0</v>
      </c>
      <c r="B842" s="38" t="s">
        <v>1631</v>
      </c>
      <c r="C842" s="92"/>
      <c r="D842" s="93"/>
      <c r="E842" s="93"/>
      <c r="F842" s="93"/>
      <c r="G842" s="93"/>
      <c r="H842" s="38"/>
      <c r="I842" s="38"/>
      <c r="J842" s="133"/>
      <c r="K842" s="134"/>
      <c r="L842" s="134"/>
      <c r="M842" s="134"/>
      <c r="N842" s="135"/>
      <c r="O842" s="135" t="str">
        <f>IFERROR(INDEX('고객 리스트'!$A$4:$D$150,MATCH(N842,'고객 리스트'!$A$4:$A$150,0),3)," ")</f>
        <v xml:space="preserve"> </v>
      </c>
      <c r="P842" s="59"/>
      <c r="Q842" s="94"/>
      <c r="R842" s="38"/>
      <c r="S842" s="38"/>
      <c r="T842" s="38"/>
      <c r="U842" s="38"/>
      <c r="V842" s="38"/>
    </row>
    <row r="843" spans="1:22" s="29" customFormat="1" ht="19.5" customHeight="1">
      <c r="A843" s="130" t="str">
        <f>N843&amp;"_"&amp;COUNTIF($N$6:N843,N843)</f>
        <v>_0</v>
      </c>
      <c r="B843" s="38" t="s">
        <v>1632</v>
      </c>
      <c r="C843" s="92"/>
      <c r="D843" s="93"/>
      <c r="E843" s="93"/>
      <c r="F843" s="93"/>
      <c r="G843" s="93"/>
      <c r="H843" s="38"/>
      <c r="I843" s="38"/>
      <c r="J843" s="133"/>
      <c r="K843" s="134"/>
      <c r="L843" s="134"/>
      <c r="M843" s="134"/>
      <c r="N843" s="135"/>
      <c r="O843" s="135" t="str">
        <f>IFERROR(INDEX('고객 리스트'!$A$4:$D$150,MATCH(N843,'고객 리스트'!$A$4:$A$150,0),3)," ")</f>
        <v xml:space="preserve"> </v>
      </c>
      <c r="P843" s="59"/>
      <c r="Q843" s="94"/>
      <c r="R843" s="38"/>
      <c r="S843" s="38"/>
      <c r="T843" s="38"/>
      <c r="U843" s="38"/>
      <c r="V843" s="38"/>
    </row>
    <row r="844" spans="1:22" s="29" customFormat="1" ht="19.5" customHeight="1">
      <c r="A844" s="130" t="str">
        <f>N844&amp;"_"&amp;COUNTIF($N$6:N844,N844)</f>
        <v>_0</v>
      </c>
      <c r="B844" s="38" t="s">
        <v>1633</v>
      </c>
      <c r="C844" s="92"/>
      <c r="D844" s="93"/>
      <c r="E844" s="93"/>
      <c r="F844" s="93"/>
      <c r="G844" s="93"/>
      <c r="H844" s="38"/>
      <c r="I844" s="38"/>
      <c r="J844" s="133"/>
      <c r="K844" s="134"/>
      <c r="L844" s="134"/>
      <c r="M844" s="134"/>
      <c r="N844" s="135"/>
      <c r="O844" s="135" t="str">
        <f>IFERROR(INDEX('고객 리스트'!$A$4:$D$150,MATCH(N844,'고객 리스트'!$A$4:$A$150,0),3)," ")</f>
        <v xml:space="preserve"> </v>
      </c>
      <c r="P844" s="59"/>
      <c r="Q844" s="94"/>
      <c r="R844" s="38"/>
      <c r="S844" s="38"/>
      <c r="T844" s="38"/>
      <c r="U844" s="38"/>
      <c r="V844" s="38"/>
    </row>
    <row r="845" spans="1:22" s="29" customFormat="1" ht="19.5" customHeight="1">
      <c r="A845" s="130" t="str">
        <f>N845&amp;"_"&amp;COUNTIF($N$6:N845,N845)</f>
        <v>_0</v>
      </c>
      <c r="B845" s="38" t="s">
        <v>1634</v>
      </c>
      <c r="C845" s="92"/>
      <c r="D845" s="93"/>
      <c r="E845" s="93"/>
      <c r="F845" s="93"/>
      <c r="G845" s="93"/>
      <c r="H845" s="38"/>
      <c r="I845" s="38"/>
      <c r="J845" s="133"/>
      <c r="K845" s="134"/>
      <c r="L845" s="134"/>
      <c r="M845" s="134"/>
      <c r="N845" s="135"/>
      <c r="O845" s="135" t="str">
        <f>IFERROR(INDEX('고객 리스트'!$A$4:$D$150,MATCH(N845,'고객 리스트'!$A$4:$A$150,0),3)," ")</f>
        <v xml:space="preserve"> </v>
      </c>
      <c r="P845" s="59"/>
      <c r="Q845" s="94"/>
      <c r="R845" s="38"/>
      <c r="S845" s="38"/>
      <c r="T845" s="38"/>
      <c r="U845" s="38"/>
      <c r="V845" s="38"/>
    </row>
    <row r="846" spans="1:22" s="29" customFormat="1" ht="19.5" customHeight="1">
      <c r="A846" s="130" t="str">
        <f>N846&amp;"_"&amp;COUNTIF($N$6:N846,N846)</f>
        <v>_0</v>
      </c>
      <c r="B846" s="38" t="s">
        <v>1635</v>
      </c>
      <c r="C846" s="92"/>
      <c r="D846" s="93"/>
      <c r="E846" s="93"/>
      <c r="F846" s="93"/>
      <c r="G846" s="93"/>
      <c r="H846" s="38"/>
      <c r="I846" s="38"/>
      <c r="J846" s="133"/>
      <c r="K846" s="134"/>
      <c r="L846" s="134"/>
      <c r="M846" s="134"/>
      <c r="N846" s="135"/>
      <c r="O846" s="135" t="str">
        <f>IFERROR(INDEX('고객 리스트'!$A$4:$D$150,MATCH(N846,'고객 리스트'!$A$4:$A$150,0),3)," ")</f>
        <v xml:space="preserve"> </v>
      </c>
      <c r="P846" s="59"/>
      <c r="Q846" s="94"/>
      <c r="R846" s="38"/>
      <c r="S846" s="38"/>
      <c r="T846" s="38"/>
      <c r="U846" s="38"/>
      <c r="V846" s="38"/>
    </row>
    <row r="847" spans="1:22" s="29" customFormat="1" ht="19.5" customHeight="1">
      <c r="A847" s="130" t="str">
        <f>N847&amp;"_"&amp;COUNTIF($N$6:N847,N847)</f>
        <v>_0</v>
      </c>
      <c r="B847" s="38" t="s">
        <v>1636</v>
      </c>
      <c r="C847" s="92"/>
      <c r="D847" s="93"/>
      <c r="E847" s="93"/>
      <c r="F847" s="93"/>
      <c r="G847" s="93"/>
      <c r="H847" s="38"/>
      <c r="I847" s="38"/>
      <c r="J847" s="133"/>
      <c r="K847" s="134"/>
      <c r="L847" s="134"/>
      <c r="M847" s="134"/>
      <c r="N847" s="135"/>
      <c r="O847" s="135" t="str">
        <f>IFERROR(INDEX('고객 리스트'!$A$4:$D$150,MATCH(N847,'고객 리스트'!$A$4:$A$150,0),3)," ")</f>
        <v xml:space="preserve"> </v>
      </c>
      <c r="P847" s="59"/>
      <c r="Q847" s="94"/>
      <c r="R847" s="38"/>
      <c r="S847" s="38"/>
      <c r="T847" s="38"/>
      <c r="U847" s="38"/>
      <c r="V847" s="38"/>
    </row>
    <row r="848" spans="1:22" s="29" customFormat="1" ht="19.5" customHeight="1">
      <c r="A848" s="130" t="str">
        <f>N848&amp;"_"&amp;COUNTIF($N$6:N848,N848)</f>
        <v>_0</v>
      </c>
      <c r="B848" s="38" t="s">
        <v>1637</v>
      </c>
      <c r="C848" s="92"/>
      <c r="D848" s="93"/>
      <c r="E848" s="93"/>
      <c r="F848" s="93"/>
      <c r="G848" s="93"/>
      <c r="H848" s="38"/>
      <c r="I848" s="38"/>
      <c r="J848" s="133"/>
      <c r="K848" s="134"/>
      <c r="L848" s="134"/>
      <c r="M848" s="134"/>
      <c r="N848" s="135"/>
      <c r="O848" s="135" t="str">
        <f>IFERROR(INDEX('고객 리스트'!$A$4:$D$150,MATCH(N848,'고객 리스트'!$A$4:$A$150,0),3)," ")</f>
        <v xml:space="preserve"> </v>
      </c>
      <c r="P848" s="59"/>
      <c r="Q848" s="94"/>
      <c r="R848" s="38"/>
      <c r="S848" s="38"/>
      <c r="T848" s="38"/>
      <c r="U848" s="38"/>
      <c r="V848" s="38"/>
    </row>
    <row r="849" spans="1:22" s="29" customFormat="1" ht="19.5" customHeight="1">
      <c r="A849" s="130" t="str">
        <f>N849&amp;"_"&amp;COUNTIF($N$6:N849,N849)</f>
        <v>_0</v>
      </c>
      <c r="B849" s="38" t="s">
        <v>1638</v>
      </c>
      <c r="C849" s="92"/>
      <c r="D849" s="93"/>
      <c r="E849" s="93"/>
      <c r="F849" s="93"/>
      <c r="G849" s="93"/>
      <c r="H849" s="38"/>
      <c r="I849" s="38"/>
      <c r="J849" s="133"/>
      <c r="K849" s="134"/>
      <c r="L849" s="134"/>
      <c r="M849" s="134"/>
      <c r="N849" s="135"/>
      <c r="O849" s="135" t="str">
        <f>IFERROR(INDEX('고객 리스트'!$A$4:$D$150,MATCH(N849,'고객 리스트'!$A$4:$A$150,0),3)," ")</f>
        <v xml:space="preserve"> </v>
      </c>
      <c r="P849" s="59"/>
      <c r="Q849" s="94"/>
      <c r="R849" s="38"/>
      <c r="S849" s="38"/>
      <c r="T849" s="38"/>
      <c r="U849" s="38"/>
      <c r="V849" s="38"/>
    </row>
    <row r="850" spans="1:22" s="29" customFormat="1" ht="19.5" customHeight="1">
      <c r="A850" s="130" t="str">
        <f>N850&amp;"_"&amp;COUNTIF($N$6:N850,N850)</f>
        <v>_0</v>
      </c>
      <c r="B850" s="38" t="s">
        <v>1639</v>
      </c>
      <c r="C850" s="92"/>
      <c r="D850" s="93"/>
      <c r="E850" s="93"/>
      <c r="F850" s="93"/>
      <c r="G850" s="93"/>
      <c r="H850" s="38"/>
      <c r="I850" s="38"/>
      <c r="J850" s="133"/>
      <c r="K850" s="134"/>
      <c r="L850" s="134"/>
      <c r="M850" s="134"/>
      <c r="N850" s="135"/>
      <c r="O850" s="135" t="str">
        <f>IFERROR(INDEX('고객 리스트'!$A$4:$D$150,MATCH(N850,'고객 리스트'!$A$4:$A$150,0),3)," ")</f>
        <v xml:space="preserve"> </v>
      </c>
      <c r="P850" s="59"/>
      <c r="Q850" s="94"/>
      <c r="R850" s="38"/>
      <c r="S850" s="38"/>
      <c r="T850" s="38"/>
      <c r="U850" s="38"/>
      <c r="V850" s="38"/>
    </row>
    <row r="851" spans="1:22" s="29" customFormat="1" ht="19.5" customHeight="1">
      <c r="A851" s="130" t="str">
        <f>N851&amp;"_"&amp;COUNTIF($N$6:N851,N851)</f>
        <v>_0</v>
      </c>
      <c r="B851" s="38" t="s">
        <v>1640</v>
      </c>
      <c r="C851" s="92"/>
      <c r="D851" s="93"/>
      <c r="E851" s="93"/>
      <c r="F851" s="93"/>
      <c r="G851" s="93"/>
      <c r="H851" s="38"/>
      <c r="I851" s="38"/>
      <c r="J851" s="133"/>
      <c r="K851" s="134"/>
      <c r="L851" s="134"/>
      <c r="M851" s="134"/>
      <c r="N851" s="135"/>
      <c r="O851" s="135" t="str">
        <f>IFERROR(INDEX('고객 리스트'!$A$4:$D$150,MATCH(N851,'고객 리스트'!$A$4:$A$150,0),3)," ")</f>
        <v xml:space="preserve"> </v>
      </c>
      <c r="P851" s="59"/>
      <c r="Q851" s="94"/>
      <c r="R851" s="38"/>
      <c r="S851" s="38"/>
      <c r="T851" s="38"/>
      <c r="U851" s="38"/>
      <c r="V851" s="38"/>
    </row>
    <row r="852" spans="1:22" s="29" customFormat="1" ht="19.5" customHeight="1">
      <c r="A852" s="130" t="str">
        <f>N852&amp;"_"&amp;COUNTIF($N$6:N852,N852)</f>
        <v>_0</v>
      </c>
      <c r="B852" s="38" t="s">
        <v>1641</v>
      </c>
      <c r="C852" s="92"/>
      <c r="D852" s="93"/>
      <c r="E852" s="93"/>
      <c r="F852" s="93"/>
      <c r="G852" s="93"/>
      <c r="H852" s="38"/>
      <c r="I852" s="38"/>
      <c r="J852" s="133"/>
      <c r="K852" s="134"/>
      <c r="L852" s="134"/>
      <c r="M852" s="134"/>
      <c r="N852" s="135"/>
      <c r="O852" s="135" t="str">
        <f>IFERROR(INDEX('고객 리스트'!$A$4:$D$150,MATCH(N852,'고객 리스트'!$A$4:$A$150,0),3)," ")</f>
        <v xml:space="preserve"> </v>
      </c>
      <c r="P852" s="59"/>
      <c r="Q852" s="94"/>
      <c r="R852" s="38"/>
      <c r="S852" s="38"/>
      <c r="T852" s="38"/>
      <c r="U852" s="38"/>
      <c r="V852" s="38"/>
    </row>
    <row r="853" spans="1:22" s="29" customFormat="1" ht="19.5" customHeight="1">
      <c r="A853" s="130" t="str">
        <f>N853&amp;"_"&amp;COUNTIF($N$6:N853,N853)</f>
        <v>_0</v>
      </c>
      <c r="B853" s="38" t="s">
        <v>1642</v>
      </c>
      <c r="C853" s="92"/>
      <c r="D853" s="93"/>
      <c r="E853" s="93"/>
      <c r="F853" s="93"/>
      <c r="G853" s="93"/>
      <c r="H853" s="38"/>
      <c r="I853" s="38"/>
      <c r="J853" s="133"/>
      <c r="K853" s="134"/>
      <c r="L853" s="134"/>
      <c r="M853" s="134"/>
      <c r="N853" s="135"/>
      <c r="O853" s="135" t="str">
        <f>IFERROR(INDEX('고객 리스트'!$A$4:$D$150,MATCH(N853,'고객 리스트'!$A$4:$A$150,0),3)," ")</f>
        <v xml:space="preserve"> </v>
      </c>
      <c r="P853" s="59"/>
      <c r="Q853" s="94"/>
      <c r="R853" s="38"/>
      <c r="S853" s="38"/>
      <c r="T853" s="38"/>
      <c r="U853" s="38"/>
      <c r="V853" s="38"/>
    </row>
    <row r="854" spans="1:22" s="29" customFormat="1" ht="19.5" customHeight="1">
      <c r="A854" s="130" t="str">
        <f>N854&amp;"_"&amp;COUNTIF($N$6:N854,N854)</f>
        <v>_0</v>
      </c>
      <c r="B854" s="38" t="s">
        <v>1643</v>
      </c>
      <c r="C854" s="92"/>
      <c r="D854" s="93"/>
      <c r="E854" s="93"/>
      <c r="F854" s="93"/>
      <c r="G854" s="93"/>
      <c r="H854" s="38"/>
      <c r="I854" s="38"/>
      <c r="J854" s="133"/>
      <c r="K854" s="134"/>
      <c r="L854" s="134"/>
      <c r="M854" s="134"/>
      <c r="N854" s="135"/>
      <c r="O854" s="135" t="str">
        <f>IFERROR(INDEX('고객 리스트'!$A$4:$D$150,MATCH(N854,'고객 리스트'!$A$4:$A$150,0),3)," ")</f>
        <v xml:space="preserve"> </v>
      </c>
      <c r="P854" s="59"/>
      <c r="Q854" s="94"/>
      <c r="R854" s="38"/>
      <c r="S854" s="38"/>
      <c r="T854" s="38"/>
      <c r="U854" s="38"/>
      <c r="V854" s="38"/>
    </row>
    <row r="855" spans="1:22" s="29" customFormat="1" ht="19.5" customHeight="1">
      <c r="A855" s="130" t="str">
        <f>N855&amp;"_"&amp;COUNTIF($N$6:N855,N855)</f>
        <v>_0</v>
      </c>
      <c r="B855" s="38" t="s">
        <v>1644</v>
      </c>
      <c r="C855" s="92"/>
      <c r="D855" s="93"/>
      <c r="E855" s="93"/>
      <c r="F855" s="93"/>
      <c r="G855" s="93"/>
      <c r="H855" s="38"/>
      <c r="I855" s="38"/>
      <c r="J855" s="133"/>
      <c r="K855" s="134"/>
      <c r="L855" s="134"/>
      <c r="M855" s="134"/>
      <c r="N855" s="135"/>
      <c r="O855" s="135" t="str">
        <f>IFERROR(INDEX('고객 리스트'!$A$4:$D$150,MATCH(N855,'고객 리스트'!$A$4:$A$150,0),3)," ")</f>
        <v xml:space="preserve"> </v>
      </c>
      <c r="P855" s="59"/>
      <c r="Q855" s="94"/>
      <c r="R855" s="38"/>
      <c r="S855" s="38"/>
      <c r="T855" s="38"/>
      <c r="U855" s="38"/>
      <c r="V855" s="38"/>
    </row>
    <row r="856" spans="1:22" s="29" customFormat="1" ht="19.5" customHeight="1">
      <c r="A856" s="130" t="str">
        <f>N856&amp;"_"&amp;COUNTIF($N$6:N856,N856)</f>
        <v>_0</v>
      </c>
      <c r="B856" s="38" t="s">
        <v>1645</v>
      </c>
      <c r="C856" s="92"/>
      <c r="D856" s="93"/>
      <c r="E856" s="93"/>
      <c r="F856" s="93"/>
      <c r="G856" s="93"/>
      <c r="H856" s="38"/>
      <c r="I856" s="38"/>
      <c r="J856" s="133"/>
      <c r="K856" s="134"/>
      <c r="L856" s="134"/>
      <c r="M856" s="134"/>
      <c r="N856" s="135"/>
      <c r="O856" s="135" t="str">
        <f>IFERROR(INDEX('고객 리스트'!$A$4:$D$150,MATCH(N856,'고객 리스트'!$A$4:$A$150,0),3)," ")</f>
        <v xml:space="preserve"> </v>
      </c>
      <c r="P856" s="59"/>
      <c r="Q856" s="94"/>
      <c r="R856" s="38"/>
      <c r="S856" s="38"/>
      <c r="T856" s="38"/>
      <c r="U856" s="38"/>
      <c r="V856" s="38"/>
    </row>
    <row r="857" spans="1:22" s="29" customFormat="1" ht="19.5" customHeight="1">
      <c r="A857" s="130" t="str">
        <f>N857&amp;"_"&amp;COUNTIF($N$6:N857,N857)</f>
        <v>_0</v>
      </c>
      <c r="B857" s="38" t="s">
        <v>1646</v>
      </c>
      <c r="C857" s="92"/>
      <c r="D857" s="93"/>
      <c r="E857" s="93"/>
      <c r="F857" s="93"/>
      <c r="G857" s="93"/>
      <c r="H857" s="38"/>
      <c r="I857" s="38"/>
      <c r="J857" s="133"/>
      <c r="K857" s="134"/>
      <c r="L857" s="134"/>
      <c r="M857" s="134"/>
      <c r="N857" s="135"/>
      <c r="O857" s="135" t="str">
        <f>IFERROR(INDEX('고객 리스트'!$A$4:$D$150,MATCH(N857,'고객 리스트'!$A$4:$A$150,0),3)," ")</f>
        <v xml:space="preserve"> </v>
      </c>
      <c r="P857" s="59"/>
      <c r="Q857" s="94"/>
      <c r="R857" s="38"/>
      <c r="S857" s="38"/>
      <c r="T857" s="38"/>
      <c r="U857" s="38"/>
      <c r="V857" s="38"/>
    </row>
    <row r="858" spans="1:22" s="29" customFormat="1" ht="19.5" customHeight="1">
      <c r="A858" s="130" t="str">
        <f>N858&amp;"_"&amp;COUNTIF($N$6:N858,N858)</f>
        <v>_0</v>
      </c>
      <c r="B858" s="38" t="s">
        <v>1647</v>
      </c>
      <c r="C858" s="92"/>
      <c r="D858" s="93"/>
      <c r="E858" s="93"/>
      <c r="F858" s="93"/>
      <c r="G858" s="93"/>
      <c r="H858" s="38"/>
      <c r="I858" s="38"/>
      <c r="J858" s="133"/>
      <c r="K858" s="134"/>
      <c r="L858" s="134"/>
      <c r="M858" s="134"/>
      <c r="N858" s="135"/>
      <c r="O858" s="135" t="str">
        <f>IFERROR(INDEX('고객 리스트'!$A$4:$D$150,MATCH(N858,'고객 리스트'!$A$4:$A$150,0),3)," ")</f>
        <v xml:space="preserve"> </v>
      </c>
      <c r="P858" s="59"/>
      <c r="Q858" s="94"/>
      <c r="R858" s="38"/>
      <c r="S858" s="38"/>
      <c r="T858" s="38"/>
      <c r="U858" s="38"/>
      <c r="V858" s="38"/>
    </row>
    <row r="859" spans="1:22" s="29" customFormat="1" ht="19.5" customHeight="1">
      <c r="A859" s="130" t="str">
        <f>N859&amp;"_"&amp;COUNTIF($N$6:N859,N859)</f>
        <v>_0</v>
      </c>
      <c r="B859" s="38" t="s">
        <v>1648</v>
      </c>
      <c r="C859" s="92"/>
      <c r="D859" s="93"/>
      <c r="E859" s="93"/>
      <c r="F859" s="93"/>
      <c r="G859" s="93"/>
      <c r="H859" s="38"/>
      <c r="I859" s="38"/>
      <c r="J859" s="133"/>
      <c r="K859" s="134"/>
      <c r="L859" s="134"/>
      <c r="M859" s="134"/>
      <c r="N859" s="135"/>
      <c r="O859" s="135" t="str">
        <f>IFERROR(INDEX('고객 리스트'!$A$4:$D$150,MATCH(N859,'고객 리스트'!$A$4:$A$150,0),3)," ")</f>
        <v xml:space="preserve"> </v>
      </c>
      <c r="P859" s="59"/>
      <c r="Q859" s="94"/>
      <c r="R859" s="38"/>
      <c r="S859" s="38"/>
      <c r="T859" s="38"/>
      <c r="U859" s="38"/>
      <c r="V859" s="38"/>
    </row>
    <row r="860" spans="1:22" s="29" customFormat="1" ht="19.5" customHeight="1">
      <c r="A860" s="130" t="str">
        <f>N860&amp;"_"&amp;COUNTIF($N$6:N860,N860)</f>
        <v>_0</v>
      </c>
      <c r="B860" s="38" t="s">
        <v>1649</v>
      </c>
      <c r="C860" s="92"/>
      <c r="D860" s="93"/>
      <c r="E860" s="93"/>
      <c r="F860" s="93"/>
      <c r="G860" s="93"/>
      <c r="H860" s="38"/>
      <c r="I860" s="38"/>
      <c r="J860" s="133"/>
      <c r="K860" s="134"/>
      <c r="L860" s="134"/>
      <c r="M860" s="134"/>
      <c r="N860" s="135"/>
      <c r="O860" s="135" t="str">
        <f>IFERROR(INDEX('고객 리스트'!$A$4:$D$150,MATCH(N860,'고객 리스트'!$A$4:$A$150,0),3)," ")</f>
        <v xml:space="preserve"> </v>
      </c>
      <c r="P860" s="59"/>
      <c r="Q860" s="94"/>
      <c r="R860" s="38"/>
      <c r="S860" s="38"/>
      <c r="T860" s="38"/>
      <c r="U860" s="38"/>
      <c r="V860" s="38"/>
    </row>
    <row r="861" spans="1:22" s="29" customFormat="1" ht="19.5" customHeight="1">
      <c r="A861" s="130" t="str">
        <f>N861&amp;"_"&amp;COUNTIF($N$6:N861,N861)</f>
        <v>_0</v>
      </c>
      <c r="B861" s="38" t="s">
        <v>1650</v>
      </c>
      <c r="C861" s="92"/>
      <c r="D861" s="93"/>
      <c r="E861" s="93"/>
      <c r="F861" s="93"/>
      <c r="G861" s="93"/>
      <c r="H861" s="38"/>
      <c r="I861" s="38"/>
      <c r="J861" s="133"/>
      <c r="K861" s="134"/>
      <c r="L861" s="134"/>
      <c r="M861" s="134"/>
      <c r="N861" s="135"/>
      <c r="O861" s="135" t="str">
        <f>IFERROR(INDEX('고객 리스트'!$A$4:$D$150,MATCH(N861,'고객 리스트'!$A$4:$A$150,0),3)," ")</f>
        <v xml:space="preserve"> </v>
      </c>
      <c r="P861" s="59"/>
      <c r="Q861" s="94"/>
      <c r="R861" s="38"/>
      <c r="S861" s="38"/>
      <c r="T861" s="38"/>
      <c r="U861" s="38"/>
      <c r="V861" s="38"/>
    </row>
    <row r="862" spans="1:22" s="29" customFormat="1" ht="19.5" customHeight="1">
      <c r="A862" s="130" t="str">
        <f>N862&amp;"_"&amp;COUNTIF($N$6:N862,N862)</f>
        <v>_0</v>
      </c>
      <c r="B862" s="38" t="s">
        <v>1651</v>
      </c>
      <c r="C862" s="92"/>
      <c r="D862" s="93"/>
      <c r="E862" s="93"/>
      <c r="F862" s="93"/>
      <c r="G862" s="93"/>
      <c r="H862" s="38"/>
      <c r="I862" s="38"/>
      <c r="J862" s="133"/>
      <c r="K862" s="134"/>
      <c r="L862" s="134"/>
      <c r="M862" s="134"/>
      <c r="N862" s="135"/>
      <c r="O862" s="135" t="str">
        <f>IFERROR(INDEX('고객 리스트'!$A$4:$D$150,MATCH(N862,'고객 리스트'!$A$4:$A$150,0),3)," ")</f>
        <v xml:space="preserve"> </v>
      </c>
      <c r="P862" s="59"/>
      <c r="Q862" s="94"/>
      <c r="R862" s="38"/>
      <c r="S862" s="38"/>
      <c r="T862" s="38"/>
      <c r="U862" s="38"/>
      <c r="V862" s="38"/>
    </row>
    <row r="863" spans="1:22" s="29" customFormat="1" ht="19.5" customHeight="1">
      <c r="A863" s="130" t="str">
        <f>N863&amp;"_"&amp;COUNTIF($N$6:N863,N863)</f>
        <v>_0</v>
      </c>
      <c r="B863" s="38" t="s">
        <v>1652</v>
      </c>
      <c r="C863" s="92"/>
      <c r="D863" s="93"/>
      <c r="E863" s="93"/>
      <c r="F863" s="93"/>
      <c r="G863" s="93"/>
      <c r="H863" s="38"/>
      <c r="I863" s="38"/>
      <c r="J863" s="133"/>
      <c r="K863" s="134"/>
      <c r="L863" s="134"/>
      <c r="M863" s="134"/>
      <c r="N863" s="135"/>
      <c r="O863" s="135" t="str">
        <f>IFERROR(INDEX('고객 리스트'!$A$4:$D$150,MATCH(N863,'고객 리스트'!$A$4:$A$150,0),3)," ")</f>
        <v xml:space="preserve"> </v>
      </c>
      <c r="P863" s="59"/>
      <c r="Q863" s="94"/>
      <c r="R863" s="38"/>
      <c r="S863" s="38"/>
      <c r="T863" s="38"/>
      <c r="U863" s="38"/>
      <c r="V863" s="38"/>
    </row>
    <row r="864" spans="1:22" s="29" customFormat="1" ht="19.5" customHeight="1">
      <c r="A864" s="130" t="str">
        <f>N864&amp;"_"&amp;COUNTIF($N$6:N864,N864)</f>
        <v>_0</v>
      </c>
      <c r="B864" s="38" t="s">
        <v>1653</v>
      </c>
      <c r="C864" s="92"/>
      <c r="D864" s="93"/>
      <c r="E864" s="93"/>
      <c r="F864" s="93"/>
      <c r="G864" s="93"/>
      <c r="H864" s="38"/>
      <c r="I864" s="38"/>
      <c r="J864" s="133"/>
      <c r="K864" s="134"/>
      <c r="L864" s="134"/>
      <c r="M864" s="134"/>
      <c r="N864" s="135"/>
      <c r="O864" s="135" t="str">
        <f>IFERROR(INDEX('고객 리스트'!$A$4:$D$150,MATCH(N864,'고객 리스트'!$A$4:$A$150,0),3)," ")</f>
        <v xml:space="preserve"> </v>
      </c>
      <c r="P864" s="59"/>
      <c r="Q864" s="94"/>
      <c r="R864" s="38"/>
      <c r="S864" s="38"/>
      <c r="T864" s="38"/>
      <c r="U864" s="38"/>
      <c r="V864" s="38"/>
    </row>
    <row r="865" spans="1:22" s="29" customFormat="1" ht="19.5" customHeight="1">
      <c r="A865" s="130" t="str">
        <f>N865&amp;"_"&amp;COUNTIF($N$6:N865,N865)</f>
        <v>_0</v>
      </c>
      <c r="B865" s="38" t="s">
        <v>1654</v>
      </c>
      <c r="C865" s="92"/>
      <c r="D865" s="93"/>
      <c r="E865" s="93"/>
      <c r="F865" s="93"/>
      <c r="G865" s="93"/>
      <c r="H865" s="38"/>
      <c r="I865" s="38"/>
      <c r="J865" s="133"/>
      <c r="K865" s="134"/>
      <c r="L865" s="134"/>
      <c r="M865" s="134"/>
      <c r="N865" s="135"/>
      <c r="O865" s="135" t="str">
        <f>IFERROR(INDEX('고객 리스트'!$A$4:$D$150,MATCH(N865,'고객 리스트'!$A$4:$A$150,0),3)," ")</f>
        <v xml:space="preserve"> </v>
      </c>
      <c r="P865" s="59"/>
      <c r="Q865" s="94"/>
      <c r="R865" s="38"/>
      <c r="S865" s="38"/>
      <c r="T865" s="38"/>
      <c r="U865" s="38"/>
      <c r="V865" s="38"/>
    </row>
    <row r="866" spans="1:22" s="29" customFormat="1" ht="19.5" customHeight="1">
      <c r="A866" s="130" t="str">
        <f>N866&amp;"_"&amp;COUNTIF($N$6:N866,N866)</f>
        <v>_0</v>
      </c>
      <c r="B866" s="38" t="s">
        <v>1655</v>
      </c>
      <c r="C866" s="92"/>
      <c r="D866" s="93"/>
      <c r="E866" s="93"/>
      <c r="F866" s="93"/>
      <c r="G866" s="93"/>
      <c r="H866" s="38"/>
      <c r="I866" s="38"/>
      <c r="J866" s="133"/>
      <c r="K866" s="134"/>
      <c r="L866" s="134"/>
      <c r="M866" s="134"/>
      <c r="N866" s="135"/>
      <c r="O866" s="135" t="str">
        <f>IFERROR(INDEX('고객 리스트'!$A$4:$D$150,MATCH(N866,'고객 리스트'!$A$4:$A$150,0),3)," ")</f>
        <v xml:space="preserve"> </v>
      </c>
      <c r="P866" s="59"/>
      <c r="Q866" s="94"/>
      <c r="R866" s="38"/>
      <c r="S866" s="38"/>
      <c r="T866" s="38"/>
      <c r="U866" s="38"/>
      <c r="V866" s="38"/>
    </row>
    <row r="867" spans="1:22" s="29" customFormat="1" ht="19.5" customHeight="1">
      <c r="A867" s="130" t="str">
        <f>N867&amp;"_"&amp;COUNTIF($N$6:N867,N867)</f>
        <v>_0</v>
      </c>
      <c r="B867" s="38" t="s">
        <v>1656</v>
      </c>
      <c r="C867" s="92"/>
      <c r="D867" s="93"/>
      <c r="E867" s="93"/>
      <c r="F867" s="93"/>
      <c r="G867" s="93"/>
      <c r="H867" s="38"/>
      <c r="I867" s="38"/>
      <c r="J867" s="133"/>
      <c r="K867" s="134"/>
      <c r="L867" s="134"/>
      <c r="M867" s="134"/>
      <c r="N867" s="135"/>
      <c r="O867" s="135" t="str">
        <f>IFERROR(INDEX('고객 리스트'!$A$4:$D$150,MATCH(N867,'고객 리스트'!$A$4:$A$150,0),3)," ")</f>
        <v xml:space="preserve"> </v>
      </c>
      <c r="P867" s="59"/>
      <c r="Q867" s="94"/>
      <c r="R867" s="38"/>
      <c r="S867" s="38"/>
      <c r="T867" s="38"/>
      <c r="U867" s="38"/>
      <c r="V867" s="38"/>
    </row>
    <row r="868" spans="1:22" s="29" customFormat="1" ht="19.5" customHeight="1">
      <c r="A868" s="130" t="str">
        <f>N868&amp;"_"&amp;COUNTIF($N$6:N868,N868)</f>
        <v>_0</v>
      </c>
      <c r="B868" s="38" t="s">
        <v>1657</v>
      </c>
      <c r="C868" s="92"/>
      <c r="D868" s="93"/>
      <c r="E868" s="93"/>
      <c r="F868" s="93"/>
      <c r="G868" s="93"/>
      <c r="H868" s="38"/>
      <c r="I868" s="38"/>
      <c r="J868" s="133"/>
      <c r="K868" s="134"/>
      <c r="L868" s="134"/>
      <c r="M868" s="134"/>
      <c r="N868" s="135"/>
      <c r="O868" s="135" t="str">
        <f>IFERROR(INDEX('고객 리스트'!$A$4:$D$150,MATCH(N868,'고객 리스트'!$A$4:$A$150,0),3)," ")</f>
        <v xml:space="preserve"> </v>
      </c>
      <c r="P868" s="59"/>
      <c r="Q868" s="94"/>
      <c r="R868" s="38"/>
      <c r="S868" s="38"/>
      <c r="T868" s="38"/>
      <c r="U868" s="38"/>
      <c r="V868" s="38"/>
    </row>
    <row r="869" spans="1:22" s="29" customFormat="1" ht="19.5" customHeight="1">
      <c r="A869" s="130" t="str">
        <f>N869&amp;"_"&amp;COUNTIF($N$6:N869,N869)</f>
        <v>_0</v>
      </c>
      <c r="B869" s="38" t="s">
        <v>1658</v>
      </c>
      <c r="C869" s="92"/>
      <c r="D869" s="93"/>
      <c r="E869" s="93"/>
      <c r="F869" s="93"/>
      <c r="G869" s="93"/>
      <c r="H869" s="38"/>
      <c r="I869" s="38"/>
      <c r="J869" s="133"/>
      <c r="K869" s="134"/>
      <c r="L869" s="134"/>
      <c r="M869" s="134"/>
      <c r="N869" s="135"/>
      <c r="O869" s="135" t="str">
        <f>IFERROR(INDEX('고객 리스트'!$A$4:$D$150,MATCH(N869,'고객 리스트'!$A$4:$A$150,0),3)," ")</f>
        <v xml:space="preserve"> </v>
      </c>
      <c r="P869" s="59"/>
      <c r="Q869" s="94"/>
      <c r="R869" s="38"/>
      <c r="S869" s="38"/>
      <c r="T869" s="38"/>
      <c r="U869" s="38"/>
      <c r="V869" s="38"/>
    </row>
    <row r="870" spans="1:22" s="29" customFormat="1" ht="19.5" customHeight="1">
      <c r="A870" s="130" t="str">
        <f>N870&amp;"_"&amp;COUNTIF($N$6:N870,N870)</f>
        <v>_0</v>
      </c>
      <c r="B870" s="38" t="s">
        <v>1659</v>
      </c>
      <c r="C870" s="92"/>
      <c r="D870" s="93"/>
      <c r="E870" s="93"/>
      <c r="F870" s="93"/>
      <c r="G870" s="93"/>
      <c r="H870" s="38"/>
      <c r="I870" s="38"/>
      <c r="J870" s="133"/>
      <c r="K870" s="134"/>
      <c r="L870" s="134"/>
      <c r="M870" s="134"/>
      <c r="N870" s="135"/>
      <c r="O870" s="135" t="str">
        <f>IFERROR(INDEX('고객 리스트'!$A$4:$D$150,MATCH(N870,'고객 리스트'!$A$4:$A$150,0),3)," ")</f>
        <v xml:space="preserve"> </v>
      </c>
      <c r="P870" s="59"/>
      <c r="Q870" s="94"/>
      <c r="R870" s="38"/>
      <c r="S870" s="38"/>
      <c r="T870" s="38"/>
      <c r="U870" s="38"/>
      <c r="V870" s="38"/>
    </row>
    <row r="871" spans="1:22" s="29" customFormat="1" ht="19.5" customHeight="1">
      <c r="A871" s="130" t="str">
        <f>N871&amp;"_"&amp;COUNTIF($N$6:N871,N871)</f>
        <v>_0</v>
      </c>
      <c r="B871" s="38" t="s">
        <v>1660</v>
      </c>
      <c r="C871" s="92"/>
      <c r="D871" s="93"/>
      <c r="E871" s="93"/>
      <c r="F871" s="93"/>
      <c r="G871" s="93"/>
      <c r="H871" s="38"/>
      <c r="I871" s="38"/>
      <c r="J871" s="133"/>
      <c r="K871" s="134"/>
      <c r="L871" s="134"/>
      <c r="M871" s="134"/>
      <c r="N871" s="135"/>
      <c r="O871" s="135" t="str">
        <f>IFERROR(INDEX('고객 리스트'!$A$4:$D$150,MATCH(N871,'고객 리스트'!$A$4:$A$150,0),3)," ")</f>
        <v xml:space="preserve"> </v>
      </c>
      <c r="P871" s="59"/>
      <c r="Q871" s="94"/>
      <c r="R871" s="38"/>
      <c r="S871" s="38"/>
      <c r="T871" s="38"/>
      <c r="U871" s="38"/>
      <c r="V871" s="38"/>
    </row>
    <row r="872" spans="1:22" s="29" customFormat="1" ht="19.5" customHeight="1">
      <c r="A872" s="130" t="str">
        <f>N872&amp;"_"&amp;COUNTIF($N$6:N872,N872)</f>
        <v>_0</v>
      </c>
      <c r="B872" s="38" t="s">
        <v>1661</v>
      </c>
      <c r="C872" s="92"/>
      <c r="D872" s="93"/>
      <c r="E872" s="93"/>
      <c r="F872" s="93"/>
      <c r="G872" s="93"/>
      <c r="H872" s="38"/>
      <c r="I872" s="38"/>
      <c r="J872" s="133"/>
      <c r="K872" s="134"/>
      <c r="L872" s="134"/>
      <c r="M872" s="134"/>
      <c r="N872" s="135"/>
      <c r="O872" s="135" t="str">
        <f>IFERROR(INDEX('고객 리스트'!$A$4:$D$150,MATCH(N872,'고객 리스트'!$A$4:$A$150,0),3)," ")</f>
        <v xml:space="preserve"> </v>
      </c>
      <c r="P872" s="59"/>
      <c r="Q872" s="94"/>
      <c r="R872" s="38"/>
      <c r="S872" s="38"/>
      <c r="T872" s="38"/>
      <c r="U872" s="38"/>
      <c r="V872" s="38"/>
    </row>
    <row r="873" spans="1:22" s="29" customFormat="1" ht="19.5" customHeight="1">
      <c r="A873" s="130" t="str">
        <f>N873&amp;"_"&amp;COUNTIF($N$6:N873,N873)</f>
        <v>_0</v>
      </c>
      <c r="B873" s="38" t="s">
        <v>1662</v>
      </c>
      <c r="C873" s="92"/>
      <c r="D873" s="93"/>
      <c r="E873" s="93"/>
      <c r="F873" s="93"/>
      <c r="G873" s="93"/>
      <c r="H873" s="38"/>
      <c r="I873" s="38"/>
      <c r="J873" s="133"/>
      <c r="K873" s="134"/>
      <c r="L873" s="134"/>
      <c r="M873" s="134"/>
      <c r="N873" s="135"/>
      <c r="O873" s="135" t="str">
        <f>IFERROR(INDEX('고객 리스트'!$A$4:$D$150,MATCH(N873,'고객 리스트'!$A$4:$A$150,0),3)," ")</f>
        <v xml:space="preserve"> </v>
      </c>
      <c r="P873" s="59"/>
      <c r="Q873" s="94"/>
      <c r="R873" s="38"/>
      <c r="S873" s="38"/>
      <c r="T873" s="38"/>
      <c r="U873" s="38"/>
      <c r="V873" s="38"/>
    </row>
    <row r="874" spans="1:22" s="29" customFormat="1" ht="19.5" customHeight="1">
      <c r="A874" s="130" t="str">
        <f>N874&amp;"_"&amp;COUNTIF($N$6:N874,N874)</f>
        <v>_0</v>
      </c>
      <c r="B874" s="38" t="s">
        <v>1663</v>
      </c>
      <c r="C874" s="92"/>
      <c r="D874" s="93"/>
      <c r="E874" s="93"/>
      <c r="F874" s="93"/>
      <c r="G874" s="93"/>
      <c r="H874" s="38"/>
      <c r="I874" s="38"/>
      <c r="J874" s="133"/>
      <c r="K874" s="134"/>
      <c r="L874" s="134"/>
      <c r="M874" s="134"/>
      <c r="N874" s="135"/>
      <c r="O874" s="135" t="str">
        <f>IFERROR(INDEX('고객 리스트'!$A$4:$D$150,MATCH(N874,'고객 리스트'!$A$4:$A$150,0),3)," ")</f>
        <v xml:space="preserve"> </v>
      </c>
      <c r="P874" s="59"/>
      <c r="Q874" s="94"/>
      <c r="R874" s="38"/>
      <c r="S874" s="38"/>
      <c r="T874" s="38"/>
      <c r="U874" s="38"/>
      <c r="V874" s="38"/>
    </row>
    <row r="875" spans="1:22" s="29" customFormat="1" ht="19.5" customHeight="1">
      <c r="A875" s="130" t="str">
        <f>N875&amp;"_"&amp;COUNTIF($N$6:N875,N875)</f>
        <v>_0</v>
      </c>
      <c r="B875" s="38" t="s">
        <v>1664</v>
      </c>
      <c r="C875" s="92"/>
      <c r="D875" s="93"/>
      <c r="E875" s="93"/>
      <c r="F875" s="93"/>
      <c r="G875" s="93"/>
      <c r="H875" s="38"/>
      <c r="I875" s="38"/>
      <c r="J875" s="133"/>
      <c r="K875" s="134"/>
      <c r="L875" s="134"/>
      <c r="M875" s="134"/>
      <c r="N875" s="135"/>
      <c r="O875" s="135" t="str">
        <f>IFERROR(INDEX('고객 리스트'!$A$4:$D$150,MATCH(N875,'고객 리스트'!$A$4:$A$150,0),3)," ")</f>
        <v xml:space="preserve"> </v>
      </c>
      <c r="P875" s="59"/>
      <c r="Q875" s="94"/>
      <c r="R875" s="38"/>
      <c r="S875" s="38"/>
      <c r="T875" s="38"/>
      <c r="U875" s="38"/>
      <c r="V875" s="38"/>
    </row>
    <row r="876" spans="1:22" s="29" customFormat="1" ht="19.5" customHeight="1">
      <c r="A876" s="130" t="str">
        <f>N876&amp;"_"&amp;COUNTIF($N$6:N876,N876)</f>
        <v>_0</v>
      </c>
      <c r="B876" s="38" t="s">
        <v>1665</v>
      </c>
      <c r="C876" s="92"/>
      <c r="D876" s="93"/>
      <c r="E876" s="93"/>
      <c r="F876" s="93"/>
      <c r="G876" s="93"/>
      <c r="H876" s="38"/>
      <c r="I876" s="38"/>
      <c r="J876" s="133"/>
      <c r="K876" s="134"/>
      <c r="L876" s="134"/>
      <c r="M876" s="134"/>
      <c r="N876" s="135"/>
      <c r="O876" s="135" t="str">
        <f>IFERROR(INDEX('고객 리스트'!$A$4:$D$150,MATCH(N876,'고객 리스트'!$A$4:$A$150,0),3)," ")</f>
        <v xml:space="preserve"> </v>
      </c>
      <c r="P876" s="59"/>
      <c r="Q876" s="94"/>
      <c r="R876" s="38"/>
      <c r="S876" s="38"/>
      <c r="T876" s="38"/>
      <c r="U876" s="38"/>
      <c r="V876" s="38"/>
    </row>
    <row r="877" spans="1:22" s="29" customFormat="1" ht="19.5" customHeight="1">
      <c r="A877" s="130" t="str">
        <f>N877&amp;"_"&amp;COUNTIF($N$6:N877,N877)</f>
        <v>_0</v>
      </c>
      <c r="B877" s="38" t="s">
        <v>1666</v>
      </c>
      <c r="C877" s="92"/>
      <c r="D877" s="93"/>
      <c r="E877" s="93"/>
      <c r="F877" s="93"/>
      <c r="G877" s="93"/>
      <c r="H877" s="38"/>
      <c r="I877" s="38"/>
      <c r="J877" s="133"/>
      <c r="K877" s="134"/>
      <c r="L877" s="134"/>
      <c r="M877" s="134"/>
      <c r="N877" s="135"/>
      <c r="O877" s="135" t="str">
        <f>IFERROR(INDEX('고객 리스트'!$A$4:$D$150,MATCH(N877,'고객 리스트'!$A$4:$A$150,0),3)," ")</f>
        <v xml:space="preserve"> </v>
      </c>
      <c r="P877" s="59"/>
      <c r="Q877" s="94"/>
      <c r="R877" s="38"/>
      <c r="S877" s="38"/>
      <c r="T877" s="38"/>
      <c r="U877" s="38"/>
      <c r="V877" s="38"/>
    </row>
    <row r="878" spans="1:22" s="29" customFormat="1" ht="19.5" customHeight="1">
      <c r="A878" s="130" t="str">
        <f>N878&amp;"_"&amp;COUNTIF($N$6:N878,N878)</f>
        <v>_0</v>
      </c>
      <c r="B878" s="38" t="s">
        <v>1667</v>
      </c>
      <c r="C878" s="92"/>
      <c r="D878" s="93"/>
      <c r="E878" s="93"/>
      <c r="F878" s="93"/>
      <c r="G878" s="93"/>
      <c r="H878" s="38"/>
      <c r="I878" s="38"/>
      <c r="J878" s="133"/>
      <c r="K878" s="134"/>
      <c r="L878" s="134"/>
      <c r="M878" s="134"/>
      <c r="N878" s="135"/>
      <c r="O878" s="135" t="str">
        <f>IFERROR(INDEX('고객 리스트'!$A$4:$D$150,MATCH(N878,'고객 리스트'!$A$4:$A$150,0),3)," ")</f>
        <v xml:space="preserve"> </v>
      </c>
      <c r="P878" s="59"/>
      <c r="Q878" s="94"/>
      <c r="R878" s="38"/>
      <c r="S878" s="38"/>
      <c r="T878" s="38"/>
      <c r="U878" s="38"/>
      <c r="V878" s="38"/>
    </row>
    <row r="879" spans="1:22" s="29" customFormat="1" ht="19.5" customHeight="1">
      <c r="A879" s="130" t="str">
        <f>N879&amp;"_"&amp;COUNTIF($N$6:N879,N879)</f>
        <v>_0</v>
      </c>
      <c r="B879" s="38" t="s">
        <v>1668</v>
      </c>
      <c r="C879" s="92"/>
      <c r="D879" s="93"/>
      <c r="E879" s="93"/>
      <c r="F879" s="93"/>
      <c r="G879" s="93"/>
      <c r="H879" s="38"/>
      <c r="I879" s="38"/>
      <c r="J879" s="133"/>
      <c r="K879" s="134"/>
      <c r="L879" s="134"/>
      <c r="M879" s="134"/>
      <c r="N879" s="135"/>
      <c r="O879" s="135" t="str">
        <f>IFERROR(INDEX('고객 리스트'!$A$4:$D$150,MATCH(N879,'고객 리스트'!$A$4:$A$150,0),3)," ")</f>
        <v xml:space="preserve"> </v>
      </c>
      <c r="P879" s="59"/>
      <c r="Q879" s="94"/>
      <c r="R879" s="38"/>
      <c r="S879" s="38"/>
      <c r="T879" s="38"/>
      <c r="U879" s="38"/>
      <c r="V879" s="38"/>
    </row>
    <row r="880" spans="1:22" s="29" customFormat="1" ht="19.5" customHeight="1">
      <c r="A880" s="130" t="str">
        <f>N880&amp;"_"&amp;COUNTIF($N$6:N880,N880)</f>
        <v>_0</v>
      </c>
      <c r="B880" s="38" t="s">
        <v>1669</v>
      </c>
      <c r="C880" s="92"/>
      <c r="D880" s="93"/>
      <c r="E880" s="93"/>
      <c r="F880" s="93"/>
      <c r="G880" s="93"/>
      <c r="H880" s="38"/>
      <c r="I880" s="38"/>
      <c r="J880" s="133"/>
      <c r="K880" s="134"/>
      <c r="L880" s="134"/>
      <c r="M880" s="134"/>
      <c r="N880" s="135"/>
      <c r="O880" s="135" t="str">
        <f>IFERROR(INDEX('고객 리스트'!$A$4:$D$150,MATCH(N880,'고객 리스트'!$A$4:$A$150,0),3)," ")</f>
        <v xml:space="preserve"> </v>
      </c>
      <c r="P880" s="59"/>
      <c r="Q880" s="94"/>
      <c r="R880" s="38"/>
      <c r="S880" s="38"/>
      <c r="T880" s="38"/>
      <c r="U880" s="38"/>
      <c r="V880" s="38"/>
    </row>
    <row r="881" spans="1:22" s="29" customFormat="1" ht="19.5" customHeight="1">
      <c r="A881" s="130" t="str">
        <f>N881&amp;"_"&amp;COUNTIF($N$6:N881,N881)</f>
        <v>_0</v>
      </c>
      <c r="B881" s="38" t="s">
        <v>1670</v>
      </c>
      <c r="C881" s="92"/>
      <c r="D881" s="93"/>
      <c r="E881" s="93"/>
      <c r="F881" s="93"/>
      <c r="G881" s="93"/>
      <c r="H881" s="38"/>
      <c r="I881" s="38"/>
      <c r="J881" s="133"/>
      <c r="K881" s="134"/>
      <c r="L881" s="134"/>
      <c r="M881" s="134"/>
      <c r="N881" s="135"/>
      <c r="O881" s="135" t="str">
        <f>IFERROR(INDEX('고객 리스트'!$A$4:$D$150,MATCH(N881,'고객 리스트'!$A$4:$A$150,0),3)," ")</f>
        <v xml:space="preserve"> </v>
      </c>
      <c r="P881" s="59"/>
      <c r="Q881" s="94"/>
      <c r="R881" s="38"/>
      <c r="S881" s="38"/>
      <c r="T881" s="38"/>
      <c r="U881" s="38"/>
      <c r="V881" s="38"/>
    </row>
    <row r="882" spans="1:22" s="29" customFormat="1" ht="19.5" customHeight="1">
      <c r="A882" s="130" t="str">
        <f>N882&amp;"_"&amp;COUNTIF($N$6:N882,N882)</f>
        <v>_0</v>
      </c>
      <c r="B882" s="38" t="s">
        <v>1671</v>
      </c>
      <c r="C882" s="92"/>
      <c r="D882" s="93"/>
      <c r="E882" s="93"/>
      <c r="F882" s="93"/>
      <c r="G882" s="93"/>
      <c r="H882" s="38"/>
      <c r="I882" s="38"/>
      <c r="J882" s="133"/>
      <c r="K882" s="134"/>
      <c r="L882" s="134"/>
      <c r="M882" s="134"/>
      <c r="N882" s="135"/>
      <c r="O882" s="135" t="str">
        <f>IFERROR(INDEX('고객 리스트'!$A$4:$D$150,MATCH(N882,'고객 리스트'!$A$4:$A$150,0),3)," ")</f>
        <v xml:space="preserve"> </v>
      </c>
      <c r="P882" s="59"/>
      <c r="Q882" s="94"/>
      <c r="R882" s="38"/>
      <c r="S882" s="38"/>
      <c r="T882" s="38"/>
      <c r="U882" s="38"/>
      <c r="V882" s="38"/>
    </row>
    <row r="883" spans="1:22" s="29" customFormat="1" ht="19.5" customHeight="1">
      <c r="A883" s="130" t="str">
        <f>N883&amp;"_"&amp;COUNTIF($N$6:N883,N883)</f>
        <v>_0</v>
      </c>
      <c r="B883" s="38" t="s">
        <v>1672</v>
      </c>
      <c r="C883" s="92"/>
      <c r="D883" s="93"/>
      <c r="E883" s="93"/>
      <c r="F883" s="93"/>
      <c r="G883" s="93"/>
      <c r="H883" s="38"/>
      <c r="I883" s="38"/>
      <c r="J883" s="133"/>
      <c r="K883" s="134"/>
      <c r="L883" s="134"/>
      <c r="M883" s="134"/>
      <c r="N883" s="135"/>
      <c r="O883" s="135" t="str">
        <f>IFERROR(INDEX('고객 리스트'!$A$4:$D$150,MATCH(N883,'고객 리스트'!$A$4:$A$150,0),3)," ")</f>
        <v xml:space="preserve"> </v>
      </c>
      <c r="P883" s="59"/>
      <c r="Q883" s="94"/>
      <c r="R883" s="38"/>
      <c r="S883" s="38"/>
      <c r="T883" s="38"/>
      <c r="U883" s="38"/>
      <c r="V883" s="38"/>
    </row>
    <row r="884" spans="1:22" s="29" customFormat="1" ht="19.5" customHeight="1">
      <c r="A884" s="130" t="str">
        <f>N884&amp;"_"&amp;COUNTIF($N$6:N884,N884)</f>
        <v>_0</v>
      </c>
      <c r="B884" s="38" t="s">
        <v>1673</v>
      </c>
      <c r="C884" s="92"/>
      <c r="D884" s="93"/>
      <c r="E884" s="93"/>
      <c r="F884" s="93"/>
      <c r="G884" s="93"/>
      <c r="H884" s="38"/>
      <c r="I884" s="38"/>
      <c r="J884" s="133"/>
      <c r="K884" s="134"/>
      <c r="L884" s="134"/>
      <c r="M884" s="134"/>
      <c r="N884" s="135"/>
      <c r="O884" s="135" t="str">
        <f>IFERROR(INDEX('고객 리스트'!$A$4:$D$150,MATCH(N884,'고객 리스트'!$A$4:$A$150,0),3)," ")</f>
        <v xml:space="preserve"> </v>
      </c>
      <c r="P884" s="59"/>
      <c r="Q884" s="94"/>
      <c r="R884" s="38"/>
      <c r="S884" s="38"/>
      <c r="T884" s="38"/>
      <c r="U884" s="38"/>
      <c r="V884" s="38"/>
    </row>
    <row r="885" spans="1:22" s="29" customFormat="1" ht="19.5" customHeight="1">
      <c r="A885" s="130" t="str">
        <f>N885&amp;"_"&amp;COUNTIF($N$6:N885,N885)</f>
        <v>_0</v>
      </c>
      <c r="B885" s="38" t="s">
        <v>1674</v>
      </c>
      <c r="C885" s="92"/>
      <c r="D885" s="93"/>
      <c r="E885" s="93"/>
      <c r="F885" s="93"/>
      <c r="G885" s="93"/>
      <c r="H885" s="38"/>
      <c r="I885" s="38"/>
      <c r="J885" s="133"/>
      <c r="K885" s="134"/>
      <c r="L885" s="134"/>
      <c r="M885" s="134"/>
      <c r="N885" s="135"/>
      <c r="O885" s="135" t="str">
        <f>IFERROR(INDEX('고객 리스트'!$A$4:$D$150,MATCH(N885,'고객 리스트'!$A$4:$A$150,0),3)," ")</f>
        <v xml:space="preserve"> </v>
      </c>
      <c r="P885" s="59"/>
      <c r="Q885" s="94"/>
      <c r="R885" s="38"/>
      <c r="S885" s="38"/>
      <c r="T885" s="38"/>
      <c r="U885" s="38"/>
      <c r="V885" s="38"/>
    </row>
    <row r="886" spans="1:22" s="29" customFormat="1" ht="19.5" customHeight="1">
      <c r="A886" s="130" t="str">
        <f>N886&amp;"_"&amp;COUNTIF($N$6:N886,N886)</f>
        <v>_0</v>
      </c>
      <c r="B886" s="38" t="s">
        <v>1675</v>
      </c>
      <c r="C886" s="92"/>
      <c r="D886" s="93"/>
      <c r="E886" s="93"/>
      <c r="F886" s="93"/>
      <c r="G886" s="93"/>
      <c r="H886" s="38"/>
      <c r="I886" s="38"/>
      <c r="J886" s="133"/>
      <c r="K886" s="134"/>
      <c r="L886" s="134"/>
      <c r="M886" s="134"/>
      <c r="N886" s="135"/>
      <c r="O886" s="135" t="str">
        <f>IFERROR(INDEX('고객 리스트'!$A$4:$D$150,MATCH(N886,'고객 리스트'!$A$4:$A$150,0),3)," ")</f>
        <v xml:space="preserve"> </v>
      </c>
      <c r="P886" s="59"/>
      <c r="Q886" s="94"/>
      <c r="R886" s="38"/>
      <c r="S886" s="38"/>
      <c r="T886" s="38"/>
      <c r="U886" s="38"/>
      <c r="V886" s="38"/>
    </row>
    <row r="887" spans="1:22" s="29" customFormat="1" ht="19.5" customHeight="1">
      <c r="A887" s="130" t="str">
        <f>N887&amp;"_"&amp;COUNTIF($N$6:N887,N887)</f>
        <v>_0</v>
      </c>
      <c r="B887" s="38" t="s">
        <v>1676</v>
      </c>
      <c r="C887" s="92"/>
      <c r="D887" s="93"/>
      <c r="E887" s="93"/>
      <c r="F887" s="93"/>
      <c r="G887" s="93"/>
      <c r="H887" s="38"/>
      <c r="I887" s="38"/>
      <c r="J887" s="133"/>
      <c r="K887" s="134"/>
      <c r="L887" s="134"/>
      <c r="M887" s="134"/>
      <c r="N887" s="135"/>
      <c r="O887" s="135" t="str">
        <f>IFERROR(INDEX('고객 리스트'!$A$4:$D$150,MATCH(N887,'고객 리스트'!$A$4:$A$150,0),3)," ")</f>
        <v xml:space="preserve"> </v>
      </c>
      <c r="P887" s="59"/>
      <c r="Q887" s="94"/>
      <c r="R887" s="38"/>
      <c r="S887" s="38"/>
      <c r="T887" s="38"/>
      <c r="U887" s="38"/>
      <c r="V887" s="38"/>
    </row>
    <row r="888" spans="1:22" s="29" customFormat="1" ht="19.5" customHeight="1">
      <c r="A888" s="130" t="str">
        <f>N888&amp;"_"&amp;COUNTIF($N$6:N888,N888)</f>
        <v>_0</v>
      </c>
      <c r="B888" s="38" t="s">
        <v>1677</v>
      </c>
      <c r="C888" s="92"/>
      <c r="D888" s="93"/>
      <c r="E888" s="93"/>
      <c r="F888" s="93"/>
      <c r="G888" s="93"/>
      <c r="H888" s="38"/>
      <c r="I888" s="38"/>
      <c r="J888" s="133"/>
      <c r="K888" s="134"/>
      <c r="L888" s="134"/>
      <c r="M888" s="134"/>
      <c r="N888" s="135"/>
      <c r="O888" s="135" t="str">
        <f>IFERROR(INDEX('고객 리스트'!$A$4:$D$150,MATCH(N888,'고객 리스트'!$A$4:$A$150,0),3)," ")</f>
        <v xml:space="preserve"> </v>
      </c>
      <c r="P888" s="59"/>
      <c r="Q888" s="94"/>
      <c r="R888" s="38"/>
      <c r="S888" s="38"/>
      <c r="T888" s="38"/>
      <c r="U888" s="38"/>
      <c r="V888" s="38"/>
    </row>
    <row r="889" spans="1:22" s="29" customFormat="1" ht="19.5" customHeight="1">
      <c r="A889" s="130" t="str">
        <f>N889&amp;"_"&amp;COUNTIF($N$6:N889,N889)</f>
        <v>_0</v>
      </c>
      <c r="B889" s="38" t="s">
        <v>1678</v>
      </c>
      <c r="C889" s="92"/>
      <c r="D889" s="93"/>
      <c r="E889" s="93"/>
      <c r="F889" s="93"/>
      <c r="G889" s="93"/>
      <c r="H889" s="38"/>
      <c r="I889" s="38"/>
      <c r="J889" s="133"/>
      <c r="K889" s="134"/>
      <c r="L889" s="134"/>
      <c r="M889" s="134"/>
      <c r="N889" s="135"/>
      <c r="O889" s="135" t="str">
        <f>IFERROR(INDEX('고객 리스트'!$A$4:$D$150,MATCH(N889,'고객 리스트'!$A$4:$A$150,0),3)," ")</f>
        <v xml:space="preserve"> </v>
      </c>
      <c r="P889" s="59"/>
      <c r="Q889" s="94"/>
      <c r="R889" s="38"/>
      <c r="S889" s="38"/>
      <c r="T889" s="38"/>
      <c r="U889" s="38"/>
      <c r="V889" s="38"/>
    </row>
    <row r="890" spans="1:22" s="29" customFormat="1" ht="19.5" customHeight="1">
      <c r="A890" s="130" t="str">
        <f>N890&amp;"_"&amp;COUNTIF($N$6:N890,N890)</f>
        <v>_0</v>
      </c>
      <c r="B890" s="38" t="s">
        <v>1679</v>
      </c>
      <c r="C890" s="92"/>
      <c r="D890" s="93"/>
      <c r="E890" s="93"/>
      <c r="F890" s="93"/>
      <c r="G890" s="93"/>
      <c r="H890" s="38"/>
      <c r="I890" s="38"/>
      <c r="J890" s="133"/>
      <c r="K890" s="134"/>
      <c r="L890" s="134"/>
      <c r="M890" s="134"/>
      <c r="N890" s="135"/>
      <c r="O890" s="135" t="str">
        <f>IFERROR(INDEX('고객 리스트'!$A$4:$D$150,MATCH(N890,'고객 리스트'!$A$4:$A$150,0),3)," ")</f>
        <v xml:space="preserve"> </v>
      </c>
      <c r="P890" s="59"/>
      <c r="Q890" s="94"/>
      <c r="R890" s="38"/>
      <c r="S890" s="38"/>
      <c r="T890" s="38"/>
      <c r="U890" s="38"/>
      <c r="V890" s="38"/>
    </row>
    <row r="891" spans="1:22" s="29" customFormat="1" ht="19.5" customHeight="1">
      <c r="A891" s="130" t="str">
        <f>N891&amp;"_"&amp;COUNTIF($N$6:N891,N891)</f>
        <v>_0</v>
      </c>
      <c r="B891" s="38" t="s">
        <v>1680</v>
      </c>
      <c r="C891" s="92"/>
      <c r="D891" s="93"/>
      <c r="E891" s="93"/>
      <c r="F891" s="93"/>
      <c r="G891" s="93"/>
      <c r="H891" s="38"/>
      <c r="I891" s="38"/>
      <c r="J891" s="133"/>
      <c r="K891" s="134"/>
      <c r="L891" s="134"/>
      <c r="M891" s="134"/>
      <c r="N891" s="135"/>
      <c r="O891" s="135" t="str">
        <f>IFERROR(INDEX('고객 리스트'!$A$4:$D$150,MATCH(N891,'고객 리스트'!$A$4:$A$150,0),3)," ")</f>
        <v xml:space="preserve"> </v>
      </c>
      <c r="P891" s="59"/>
      <c r="Q891" s="94"/>
      <c r="R891" s="38"/>
      <c r="S891" s="38"/>
      <c r="T891" s="38"/>
      <c r="U891" s="38"/>
      <c r="V891" s="38"/>
    </row>
    <row r="892" spans="1:22" s="29" customFormat="1" ht="19.5" customHeight="1">
      <c r="A892" s="130" t="str">
        <f>N892&amp;"_"&amp;COUNTIF($N$6:N892,N892)</f>
        <v>_0</v>
      </c>
      <c r="B892" s="38" t="s">
        <v>1681</v>
      </c>
      <c r="C892" s="92"/>
      <c r="D892" s="93"/>
      <c r="E892" s="93"/>
      <c r="F892" s="93"/>
      <c r="G892" s="93"/>
      <c r="H892" s="38"/>
      <c r="I892" s="38"/>
      <c r="J892" s="133"/>
      <c r="K892" s="134"/>
      <c r="L892" s="134"/>
      <c r="M892" s="134"/>
      <c r="N892" s="135"/>
      <c r="O892" s="135" t="str">
        <f>IFERROR(INDEX('고객 리스트'!$A$4:$D$150,MATCH(N892,'고객 리스트'!$A$4:$A$150,0),3)," ")</f>
        <v xml:space="preserve"> </v>
      </c>
      <c r="P892" s="59"/>
      <c r="Q892" s="94"/>
      <c r="R892" s="38"/>
      <c r="S892" s="38"/>
      <c r="T892" s="38"/>
      <c r="U892" s="38"/>
      <c r="V892" s="38"/>
    </row>
    <row r="893" spans="1:22" s="29" customFormat="1" ht="19.5" customHeight="1">
      <c r="A893" s="130" t="str">
        <f>N893&amp;"_"&amp;COUNTIF($N$6:N893,N893)</f>
        <v>_0</v>
      </c>
      <c r="B893" s="38" t="s">
        <v>1682</v>
      </c>
      <c r="C893" s="92"/>
      <c r="D893" s="93"/>
      <c r="E893" s="93"/>
      <c r="F893" s="93"/>
      <c r="G893" s="93"/>
      <c r="H893" s="38"/>
      <c r="I893" s="38"/>
      <c r="J893" s="133"/>
      <c r="K893" s="134"/>
      <c r="L893" s="134"/>
      <c r="M893" s="134"/>
      <c r="N893" s="135"/>
      <c r="O893" s="135" t="str">
        <f>IFERROR(INDEX('고객 리스트'!$A$4:$D$150,MATCH(N893,'고객 리스트'!$A$4:$A$150,0),3)," ")</f>
        <v xml:space="preserve"> </v>
      </c>
      <c r="P893" s="59"/>
      <c r="Q893" s="94"/>
      <c r="R893" s="38"/>
      <c r="S893" s="38"/>
      <c r="T893" s="38"/>
      <c r="U893" s="38"/>
      <c r="V893" s="38"/>
    </row>
    <row r="894" spans="1:22" s="29" customFormat="1" ht="19.5" customHeight="1">
      <c r="A894" s="130" t="str">
        <f>N894&amp;"_"&amp;COUNTIF($N$6:N894,N894)</f>
        <v>_0</v>
      </c>
      <c r="B894" s="38" t="s">
        <v>1683</v>
      </c>
      <c r="C894" s="92"/>
      <c r="D894" s="93"/>
      <c r="E894" s="93"/>
      <c r="F894" s="93"/>
      <c r="G894" s="93"/>
      <c r="H894" s="38"/>
      <c r="I894" s="38"/>
      <c r="J894" s="133"/>
      <c r="K894" s="134"/>
      <c r="L894" s="134"/>
      <c r="M894" s="134"/>
      <c r="N894" s="135"/>
      <c r="O894" s="135" t="str">
        <f>IFERROR(INDEX('고객 리스트'!$A$4:$D$150,MATCH(N894,'고객 리스트'!$A$4:$A$150,0),3)," ")</f>
        <v xml:space="preserve"> </v>
      </c>
      <c r="P894" s="59"/>
      <c r="Q894" s="94"/>
      <c r="R894" s="38"/>
      <c r="S894" s="38"/>
      <c r="T894" s="38"/>
      <c r="U894" s="38"/>
      <c r="V894" s="38"/>
    </row>
    <row r="895" spans="1:22" s="29" customFormat="1" ht="19.5" customHeight="1">
      <c r="A895" s="130" t="str">
        <f>N895&amp;"_"&amp;COUNTIF($N$6:N895,N895)</f>
        <v>_0</v>
      </c>
      <c r="B895" s="38" t="s">
        <v>1684</v>
      </c>
      <c r="C895" s="92"/>
      <c r="D895" s="93"/>
      <c r="E895" s="93"/>
      <c r="F895" s="93"/>
      <c r="G895" s="93"/>
      <c r="H895" s="38"/>
      <c r="I895" s="38"/>
      <c r="J895" s="133"/>
      <c r="K895" s="134"/>
      <c r="L895" s="134"/>
      <c r="M895" s="134"/>
      <c r="N895" s="135"/>
      <c r="O895" s="135" t="str">
        <f>IFERROR(INDEX('고객 리스트'!$A$4:$D$150,MATCH(N895,'고객 리스트'!$A$4:$A$150,0),3)," ")</f>
        <v xml:space="preserve"> </v>
      </c>
      <c r="P895" s="59"/>
      <c r="Q895" s="94"/>
      <c r="R895" s="38"/>
      <c r="S895" s="38"/>
      <c r="T895" s="38"/>
      <c r="U895" s="38"/>
      <c r="V895" s="38"/>
    </row>
    <row r="896" spans="1:22" s="29" customFormat="1" ht="19.5" customHeight="1">
      <c r="A896" s="130" t="str">
        <f>N896&amp;"_"&amp;COUNTIF($N$6:N896,N896)</f>
        <v>_0</v>
      </c>
      <c r="B896" s="38" t="s">
        <v>1685</v>
      </c>
      <c r="C896" s="92"/>
      <c r="D896" s="93"/>
      <c r="E896" s="93"/>
      <c r="F896" s="93"/>
      <c r="G896" s="93"/>
      <c r="H896" s="38"/>
      <c r="I896" s="38"/>
      <c r="J896" s="133"/>
      <c r="K896" s="134"/>
      <c r="L896" s="134"/>
      <c r="M896" s="134"/>
      <c r="N896" s="135"/>
      <c r="O896" s="135" t="str">
        <f>IFERROR(INDEX('고객 리스트'!$A$4:$D$150,MATCH(N896,'고객 리스트'!$A$4:$A$150,0),3)," ")</f>
        <v xml:space="preserve"> </v>
      </c>
      <c r="P896" s="59"/>
      <c r="Q896" s="94"/>
      <c r="R896" s="38"/>
      <c r="S896" s="38"/>
      <c r="T896" s="38"/>
      <c r="U896" s="38"/>
      <c r="V896" s="38"/>
    </row>
    <row r="897" spans="1:22" s="29" customFormat="1" ht="19.5" customHeight="1">
      <c r="A897" s="130" t="str">
        <f>N897&amp;"_"&amp;COUNTIF($N$6:N897,N897)</f>
        <v>_0</v>
      </c>
      <c r="B897" s="38" t="s">
        <v>1686</v>
      </c>
      <c r="C897" s="92"/>
      <c r="D897" s="93"/>
      <c r="E897" s="93"/>
      <c r="F897" s="93"/>
      <c r="G897" s="93"/>
      <c r="H897" s="38"/>
      <c r="I897" s="38"/>
      <c r="J897" s="133"/>
      <c r="K897" s="134"/>
      <c r="L897" s="134"/>
      <c r="M897" s="134"/>
      <c r="N897" s="135"/>
      <c r="O897" s="135" t="str">
        <f>IFERROR(INDEX('고객 리스트'!$A$4:$D$150,MATCH(N897,'고객 리스트'!$A$4:$A$150,0),3)," ")</f>
        <v xml:space="preserve"> </v>
      </c>
      <c r="P897" s="59"/>
      <c r="Q897" s="94"/>
      <c r="R897" s="38"/>
      <c r="S897" s="38"/>
      <c r="T897" s="38"/>
      <c r="U897" s="38"/>
      <c r="V897" s="38"/>
    </row>
    <row r="898" spans="1:22" s="29" customFormat="1" ht="19.5" customHeight="1">
      <c r="A898" s="130" t="str">
        <f>N898&amp;"_"&amp;COUNTIF($N$6:N898,N898)</f>
        <v>_0</v>
      </c>
      <c r="B898" s="38" t="s">
        <v>1687</v>
      </c>
      <c r="C898" s="92"/>
      <c r="D898" s="93"/>
      <c r="E898" s="93"/>
      <c r="F898" s="93"/>
      <c r="G898" s="93"/>
      <c r="H898" s="38"/>
      <c r="I898" s="38"/>
      <c r="J898" s="133"/>
      <c r="K898" s="134"/>
      <c r="L898" s="134"/>
      <c r="M898" s="134"/>
      <c r="N898" s="135"/>
      <c r="O898" s="135" t="str">
        <f>IFERROR(INDEX('고객 리스트'!$A$4:$D$150,MATCH(N898,'고객 리스트'!$A$4:$A$150,0),3)," ")</f>
        <v xml:space="preserve"> </v>
      </c>
      <c r="P898" s="59"/>
      <c r="Q898" s="94"/>
      <c r="R898" s="38"/>
      <c r="S898" s="38"/>
      <c r="T898" s="38"/>
      <c r="U898" s="38"/>
      <c r="V898" s="38"/>
    </row>
    <row r="899" spans="1:22" s="29" customFormat="1" ht="19.5" customHeight="1">
      <c r="A899" s="130" t="str">
        <f>N899&amp;"_"&amp;COUNTIF($N$6:N899,N899)</f>
        <v>_0</v>
      </c>
      <c r="B899" s="38" t="s">
        <v>1688</v>
      </c>
      <c r="C899" s="92"/>
      <c r="D899" s="93"/>
      <c r="E899" s="93"/>
      <c r="F899" s="93"/>
      <c r="G899" s="93"/>
      <c r="H899" s="38"/>
      <c r="I899" s="38"/>
      <c r="J899" s="133"/>
      <c r="K899" s="134"/>
      <c r="L899" s="134"/>
      <c r="M899" s="134"/>
      <c r="N899" s="135"/>
      <c r="O899" s="135" t="str">
        <f>IFERROR(INDEX('고객 리스트'!$A$4:$D$150,MATCH(N899,'고객 리스트'!$A$4:$A$150,0),3)," ")</f>
        <v xml:space="preserve"> </v>
      </c>
      <c r="P899" s="59"/>
      <c r="Q899" s="94"/>
      <c r="R899" s="38"/>
      <c r="S899" s="38"/>
      <c r="T899" s="38"/>
      <c r="U899" s="38"/>
      <c r="V899" s="38"/>
    </row>
    <row r="900" spans="1:22" s="29" customFormat="1" ht="19.5" customHeight="1">
      <c r="A900" s="130" t="str">
        <f>N900&amp;"_"&amp;COUNTIF($N$6:N900,N900)</f>
        <v>_0</v>
      </c>
      <c r="B900" s="38" t="s">
        <v>1689</v>
      </c>
      <c r="C900" s="92"/>
      <c r="D900" s="93"/>
      <c r="E900" s="93"/>
      <c r="F900" s="93"/>
      <c r="G900" s="93"/>
      <c r="H900" s="38"/>
      <c r="I900" s="38"/>
      <c r="J900" s="133"/>
      <c r="K900" s="134"/>
      <c r="L900" s="134"/>
      <c r="M900" s="134"/>
      <c r="N900" s="135"/>
      <c r="O900" s="135" t="str">
        <f>IFERROR(INDEX('고객 리스트'!$A$4:$D$150,MATCH(N900,'고객 리스트'!$A$4:$A$150,0),3)," ")</f>
        <v xml:space="preserve"> </v>
      </c>
      <c r="P900" s="59"/>
      <c r="Q900" s="94"/>
      <c r="R900" s="38"/>
      <c r="S900" s="38"/>
      <c r="T900" s="38"/>
      <c r="U900" s="38"/>
      <c r="V900" s="38"/>
    </row>
    <row r="901" spans="1:22" s="29" customFormat="1" ht="19.5" customHeight="1">
      <c r="A901" s="130" t="str">
        <f>N901&amp;"_"&amp;COUNTIF($N$6:N901,N901)</f>
        <v>_0</v>
      </c>
      <c r="B901" s="38" t="s">
        <v>1690</v>
      </c>
      <c r="C901" s="92"/>
      <c r="D901" s="93"/>
      <c r="E901" s="93"/>
      <c r="F901" s="93"/>
      <c r="G901" s="93"/>
      <c r="H901" s="38"/>
      <c r="I901" s="38"/>
      <c r="J901" s="133"/>
      <c r="K901" s="134"/>
      <c r="L901" s="134"/>
      <c r="M901" s="134"/>
      <c r="N901" s="135"/>
      <c r="O901" s="135" t="str">
        <f>IFERROR(INDEX('고객 리스트'!$A$4:$D$150,MATCH(N901,'고객 리스트'!$A$4:$A$150,0),3)," ")</f>
        <v xml:space="preserve"> </v>
      </c>
      <c r="P901" s="59"/>
      <c r="Q901" s="94"/>
      <c r="R901" s="38"/>
      <c r="S901" s="38"/>
      <c r="T901" s="38"/>
      <c r="U901" s="38"/>
      <c r="V901" s="38"/>
    </row>
    <row r="902" spans="1:22" s="29" customFormat="1" ht="19.5" customHeight="1">
      <c r="A902" s="130" t="str">
        <f>N902&amp;"_"&amp;COUNTIF($N$6:N902,N902)</f>
        <v>_0</v>
      </c>
      <c r="B902" s="38" t="s">
        <v>1691</v>
      </c>
      <c r="C902" s="92"/>
      <c r="D902" s="93"/>
      <c r="E902" s="93"/>
      <c r="F902" s="93"/>
      <c r="G902" s="93"/>
      <c r="H902" s="38"/>
      <c r="I902" s="38"/>
      <c r="J902" s="133"/>
      <c r="K902" s="134"/>
      <c r="L902" s="134"/>
      <c r="M902" s="134"/>
      <c r="N902" s="135"/>
      <c r="O902" s="135" t="str">
        <f>IFERROR(INDEX('고객 리스트'!$A$4:$D$150,MATCH(N902,'고객 리스트'!$A$4:$A$150,0),3)," ")</f>
        <v xml:space="preserve"> </v>
      </c>
      <c r="P902" s="59"/>
      <c r="Q902" s="94"/>
      <c r="R902" s="38"/>
      <c r="S902" s="38"/>
      <c r="T902" s="38"/>
      <c r="U902" s="38"/>
      <c r="V902" s="38"/>
    </row>
    <row r="903" spans="1:22" s="29" customFormat="1" ht="19.5" customHeight="1">
      <c r="A903" s="130" t="str">
        <f>N903&amp;"_"&amp;COUNTIF($N$6:N903,N903)</f>
        <v>_0</v>
      </c>
      <c r="B903" s="38" t="s">
        <v>1692</v>
      </c>
      <c r="C903" s="92"/>
      <c r="D903" s="93"/>
      <c r="E903" s="93"/>
      <c r="F903" s="93"/>
      <c r="G903" s="93"/>
      <c r="H903" s="38"/>
      <c r="I903" s="38"/>
      <c r="J903" s="133"/>
      <c r="K903" s="134"/>
      <c r="L903" s="134"/>
      <c r="M903" s="134"/>
      <c r="N903" s="135"/>
      <c r="O903" s="135" t="str">
        <f>IFERROR(INDEX('고객 리스트'!$A$4:$D$150,MATCH(N903,'고객 리스트'!$A$4:$A$150,0),3)," ")</f>
        <v xml:space="preserve"> </v>
      </c>
      <c r="P903" s="59"/>
      <c r="Q903" s="94"/>
      <c r="R903" s="38"/>
      <c r="S903" s="38"/>
      <c r="T903" s="38"/>
      <c r="U903" s="38"/>
      <c r="V903" s="38"/>
    </row>
    <row r="904" spans="1:22" s="29" customFormat="1" ht="19.5" customHeight="1">
      <c r="A904" s="130" t="str">
        <f>N904&amp;"_"&amp;COUNTIF($N$6:N904,N904)</f>
        <v>_0</v>
      </c>
      <c r="B904" s="38" t="s">
        <v>1693</v>
      </c>
      <c r="C904" s="92"/>
      <c r="D904" s="93"/>
      <c r="E904" s="93"/>
      <c r="F904" s="93"/>
      <c r="G904" s="93"/>
      <c r="H904" s="38"/>
      <c r="I904" s="38"/>
      <c r="J904" s="133"/>
      <c r="K904" s="134"/>
      <c r="L904" s="134"/>
      <c r="M904" s="134"/>
      <c r="N904" s="135"/>
      <c r="O904" s="135" t="str">
        <f>IFERROR(INDEX('고객 리스트'!$A$4:$D$150,MATCH(N904,'고객 리스트'!$A$4:$A$150,0),3)," ")</f>
        <v xml:space="preserve"> </v>
      </c>
      <c r="P904" s="59"/>
      <c r="Q904" s="94"/>
      <c r="R904" s="38"/>
      <c r="S904" s="38"/>
      <c r="T904" s="38"/>
      <c r="U904" s="38"/>
      <c r="V904" s="38"/>
    </row>
    <row r="905" spans="1:22" s="29" customFormat="1" ht="19.5" customHeight="1">
      <c r="A905" s="130" t="str">
        <f>N905&amp;"_"&amp;COUNTIF($N$6:N905,N905)</f>
        <v>_0</v>
      </c>
      <c r="B905" s="38" t="s">
        <v>1694</v>
      </c>
      <c r="C905" s="92"/>
      <c r="D905" s="93"/>
      <c r="E905" s="93"/>
      <c r="F905" s="93"/>
      <c r="G905" s="93"/>
      <c r="H905" s="38"/>
      <c r="I905" s="38"/>
      <c r="J905" s="133"/>
      <c r="K905" s="134"/>
      <c r="L905" s="134"/>
      <c r="M905" s="134"/>
      <c r="N905" s="135"/>
      <c r="O905" s="135" t="str">
        <f>IFERROR(INDEX('고객 리스트'!$A$4:$D$150,MATCH(N905,'고객 리스트'!$A$4:$A$150,0),3)," ")</f>
        <v xml:space="preserve"> </v>
      </c>
      <c r="P905" s="59"/>
      <c r="Q905" s="94"/>
      <c r="R905" s="38"/>
      <c r="S905" s="38"/>
      <c r="T905" s="38"/>
      <c r="U905" s="38"/>
      <c r="V905" s="38"/>
    </row>
    <row r="906" spans="1:22" s="29" customFormat="1" ht="19.5" customHeight="1">
      <c r="A906" s="130" t="str">
        <f>N906&amp;"_"&amp;COUNTIF($N$6:N906,N906)</f>
        <v>_0</v>
      </c>
      <c r="B906" s="38" t="s">
        <v>1695</v>
      </c>
      <c r="C906" s="92"/>
      <c r="D906" s="93"/>
      <c r="E906" s="93"/>
      <c r="F906" s="93"/>
      <c r="G906" s="93"/>
      <c r="H906" s="38"/>
      <c r="I906" s="38"/>
      <c r="J906" s="133"/>
      <c r="K906" s="134"/>
      <c r="L906" s="134"/>
      <c r="M906" s="134"/>
      <c r="N906" s="135"/>
      <c r="O906" s="135" t="str">
        <f>IFERROR(INDEX('고객 리스트'!$A$4:$D$150,MATCH(N906,'고객 리스트'!$A$4:$A$150,0),3)," ")</f>
        <v xml:space="preserve"> </v>
      </c>
      <c r="P906" s="59"/>
      <c r="Q906" s="94"/>
      <c r="R906" s="38"/>
      <c r="S906" s="38"/>
      <c r="T906" s="38"/>
      <c r="U906" s="38"/>
      <c r="V906" s="38"/>
    </row>
    <row r="907" spans="1:22" s="29" customFormat="1" ht="19.5" customHeight="1">
      <c r="A907" s="130" t="str">
        <f>N907&amp;"_"&amp;COUNTIF($N$6:N907,N907)</f>
        <v>_0</v>
      </c>
      <c r="B907" s="38" t="s">
        <v>1696</v>
      </c>
      <c r="C907" s="92"/>
      <c r="D907" s="93"/>
      <c r="E907" s="93"/>
      <c r="F907" s="93"/>
      <c r="G907" s="93"/>
      <c r="H907" s="38"/>
      <c r="I907" s="38"/>
      <c r="J907" s="133"/>
      <c r="K907" s="134"/>
      <c r="L907" s="134"/>
      <c r="M907" s="134"/>
      <c r="N907" s="135"/>
      <c r="O907" s="135" t="str">
        <f>IFERROR(INDEX('고객 리스트'!$A$4:$D$150,MATCH(N907,'고객 리스트'!$A$4:$A$150,0),3)," ")</f>
        <v xml:space="preserve"> </v>
      </c>
      <c r="P907" s="59"/>
      <c r="Q907" s="94"/>
      <c r="R907" s="38"/>
      <c r="S907" s="38"/>
      <c r="T907" s="38"/>
      <c r="U907" s="38"/>
      <c r="V907" s="38"/>
    </row>
    <row r="908" spans="1:22" s="29" customFormat="1" ht="19.5" customHeight="1">
      <c r="A908" s="130" t="str">
        <f>N908&amp;"_"&amp;COUNTIF($N$6:N908,N908)</f>
        <v>_0</v>
      </c>
      <c r="B908" s="38" t="s">
        <v>1697</v>
      </c>
      <c r="C908" s="92"/>
      <c r="D908" s="93"/>
      <c r="E908" s="93"/>
      <c r="F908" s="93"/>
      <c r="G908" s="93"/>
      <c r="H908" s="38"/>
      <c r="I908" s="38"/>
      <c r="J908" s="133"/>
      <c r="K908" s="134"/>
      <c r="L908" s="134"/>
      <c r="M908" s="134"/>
      <c r="N908" s="135"/>
      <c r="O908" s="135" t="str">
        <f>IFERROR(INDEX('고객 리스트'!$A$4:$D$150,MATCH(N908,'고객 리스트'!$A$4:$A$150,0),3)," ")</f>
        <v xml:space="preserve"> </v>
      </c>
      <c r="P908" s="59"/>
      <c r="Q908" s="94"/>
      <c r="R908" s="38"/>
      <c r="S908" s="38"/>
      <c r="T908" s="38"/>
      <c r="U908" s="38"/>
      <c r="V908" s="38"/>
    </row>
    <row r="909" spans="1:22" s="29" customFormat="1" ht="19.5" customHeight="1">
      <c r="A909" s="130" t="str">
        <f>N909&amp;"_"&amp;COUNTIF($N$6:N909,N909)</f>
        <v>_0</v>
      </c>
      <c r="B909" s="38" t="s">
        <v>1698</v>
      </c>
      <c r="C909" s="92"/>
      <c r="D909" s="93"/>
      <c r="E909" s="93"/>
      <c r="F909" s="93"/>
      <c r="G909" s="93"/>
      <c r="H909" s="38"/>
      <c r="I909" s="38"/>
      <c r="J909" s="133"/>
      <c r="K909" s="134"/>
      <c r="L909" s="134"/>
      <c r="M909" s="134"/>
      <c r="N909" s="135"/>
      <c r="O909" s="135" t="str">
        <f>IFERROR(INDEX('고객 리스트'!$A$4:$D$150,MATCH(N909,'고객 리스트'!$A$4:$A$150,0),3)," ")</f>
        <v xml:space="preserve"> </v>
      </c>
      <c r="P909" s="59"/>
      <c r="Q909" s="94"/>
      <c r="R909" s="38"/>
      <c r="S909" s="38"/>
      <c r="T909" s="38"/>
      <c r="U909" s="38"/>
      <c r="V909" s="38"/>
    </row>
    <row r="910" spans="1:22" s="29" customFormat="1" ht="19.5" customHeight="1">
      <c r="A910" s="130" t="str">
        <f>N910&amp;"_"&amp;COUNTIF($N$6:N910,N910)</f>
        <v>_0</v>
      </c>
      <c r="B910" s="38" t="s">
        <v>1699</v>
      </c>
      <c r="C910" s="92"/>
      <c r="D910" s="93"/>
      <c r="E910" s="93"/>
      <c r="F910" s="93"/>
      <c r="G910" s="93"/>
      <c r="H910" s="38"/>
      <c r="I910" s="38"/>
      <c r="J910" s="133"/>
      <c r="K910" s="134"/>
      <c r="L910" s="134"/>
      <c r="M910" s="134"/>
      <c r="N910" s="135"/>
      <c r="O910" s="135" t="str">
        <f>IFERROR(INDEX('고객 리스트'!$A$4:$D$150,MATCH(N910,'고객 리스트'!$A$4:$A$150,0),3)," ")</f>
        <v xml:space="preserve"> </v>
      </c>
      <c r="P910" s="59"/>
      <c r="Q910" s="94"/>
      <c r="R910" s="38"/>
      <c r="S910" s="38"/>
      <c r="T910" s="38"/>
      <c r="U910" s="38"/>
      <c r="V910" s="38"/>
    </row>
    <row r="911" spans="1:22" s="29" customFormat="1" ht="19.5" customHeight="1">
      <c r="A911" s="130" t="str">
        <f>N911&amp;"_"&amp;COUNTIF($N$6:N911,N911)</f>
        <v>_0</v>
      </c>
      <c r="B911" s="38" t="s">
        <v>1700</v>
      </c>
      <c r="C911" s="92"/>
      <c r="D911" s="93"/>
      <c r="E911" s="93"/>
      <c r="F911" s="93"/>
      <c r="G911" s="93"/>
      <c r="H911" s="38"/>
      <c r="I911" s="38"/>
      <c r="J911" s="133"/>
      <c r="K911" s="134"/>
      <c r="L911" s="134"/>
      <c r="M911" s="134"/>
      <c r="N911" s="135"/>
      <c r="O911" s="135" t="str">
        <f>IFERROR(INDEX('고객 리스트'!$A$4:$D$150,MATCH(N911,'고객 리스트'!$A$4:$A$150,0),3)," ")</f>
        <v xml:space="preserve"> </v>
      </c>
      <c r="P911" s="59"/>
      <c r="Q911" s="94"/>
      <c r="R911" s="38"/>
      <c r="S911" s="38"/>
      <c r="T911" s="38"/>
      <c r="U911" s="38"/>
      <c r="V911" s="38"/>
    </row>
    <row r="912" spans="1:22" s="29" customFormat="1" ht="19.5" customHeight="1">
      <c r="A912" s="130" t="str">
        <f>N912&amp;"_"&amp;COUNTIF($N$6:N912,N912)</f>
        <v>_0</v>
      </c>
      <c r="B912" s="38" t="s">
        <v>1701</v>
      </c>
      <c r="C912" s="92"/>
      <c r="D912" s="93"/>
      <c r="E912" s="93"/>
      <c r="F912" s="93"/>
      <c r="G912" s="93"/>
      <c r="H912" s="38"/>
      <c r="I912" s="38"/>
      <c r="J912" s="133"/>
      <c r="K912" s="134"/>
      <c r="L912" s="134"/>
      <c r="M912" s="134"/>
      <c r="N912" s="135"/>
      <c r="O912" s="135" t="str">
        <f>IFERROR(INDEX('고객 리스트'!$A$4:$D$150,MATCH(N912,'고객 리스트'!$A$4:$A$150,0),3)," ")</f>
        <v xml:space="preserve"> </v>
      </c>
      <c r="P912" s="59"/>
      <c r="Q912" s="94"/>
      <c r="R912" s="38"/>
      <c r="S912" s="38"/>
      <c r="T912" s="38"/>
      <c r="U912" s="38"/>
      <c r="V912" s="38"/>
    </row>
    <row r="913" spans="1:22" s="29" customFormat="1" ht="19.5" customHeight="1">
      <c r="A913" s="130" t="str">
        <f>N913&amp;"_"&amp;COUNTIF($N$6:N913,N913)</f>
        <v>_0</v>
      </c>
      <c r="B913" s="38" t="s">
        <v>1702</v>
      </c>
      <c r="C913" s="92"/>
      <c r="D913" s="93"/>
      <c r="E913" s="93"/>
      <c r="F913" s="93"/>
      <c r="G913" s="93"/>
      <c r="H913" s="38"/>
      <c r="I913" s="38"/>
      <c r="J913" s="133"/>
      <c r="K913" s="134"/>
      <c r="L913" s="134"/>
      <c r="M913" s="134"/>
      <c r="N913" s="135"/>
      <c r="O913" s="135" t="str">
        <f>IFERROR(INDEX('고객 리스트'!$A$4:$D$150,MATCH(N913,'고객 리스트'!$A$4:$A$150,0),3)," ")</f>
        <v xml:space="preserve"> </v>
      </c>
      <c r="P913" s="59"/>
      <c r="Q913" s="94"/>
      <c r="R913" s="38"/>
      <c r="S913" s="38"/>
      <c r="T913" s="38"/>
      <c r="U913" s="38"/>
      <c r="V913" s="38"/>
    </row>
    <row r="914" spans="1:22" s="29" customFormat="1" ht="19.5" customHeight="1">
      <c r="A914" s="130" t="str">
        <f>N914&amp;"_"&amp;COUNTIF($N$6:N914,N914)</f>
        <v>_0</v>
      </c>
      <c r="B914" s="38" t="s">
        <v>1703</v>
      </c>
      <c r="C914" s="92"/>
      <c r="D914" s="93"/>
      <c r="E914" s="93"/>
      <c r="F914" s="93"/>
      <c r="G914" s="93"/>
      <c r="H914" s="38"/>
      <c r="I914" s="38"/>
      <c r="J914" s="133"/>
      <c r="K914" s="134"/>
      <c r="L914" s="134"/>
      <c r="M914" s="134"/>
      <c r="N914" s="135"/>
      <c r="O914" s="135" t="str">
        <f>IFERROR(INDEX('고객 리스트'!$A$4:$D$150,MATCH(N914,'고객 리스트'!$A$4:$A$150,0),3)," ")</f>
        <v xml:space="preserve"> </v>
      </c>
      <c r="P914" s="59"/>
      <c r="Q914" s="94"/>
      <c r="R914" s="38"/>
      <c r="S914" s="38"/>
      <c r="T914" s="38"/>
      <c r="U914" s="38"/>
      <c r="V914" s="38"/>
    </row>
    <row r="915" spans="1:22" s="29" customFormat="1" ht="19.5" customHeight="1">
      <c r="A915" s="130" t="str">
        <f>N915&amp;"_"&amp;COUNTIF($N$6:N915,N915)</f>
        <v>_0</v>
      </c>
      <c r="B915" s="38" t="s">
        <v>1704</v>
      </c>
      <c r="C915" s="92"/>
      <c r="D915" s="93"/>
      <c r="E915" s="93"/>
      <c r="F915" s="93"/>
      <c r="G915" s="93"/>
      <c r="H915" s="38"/>
      <c r="I915" s="38"/>
      <c r="J915" s="133"/>
      <c r="K915" s="134"/>
      <c r="L915" s="134"/>
      <c r="M915" s="134"/>
      <c r="N915" s="135"/>
      <c r="O915" s="135" t="str">
        <f>IFERROR(INDEX('고객 리스트'!$A$4:$D$150,MATCH(N915,'고객 리스트'!$A$4:$A$150,0),3)," ")</f>
        <v xml:space="preserve"> </v>
      </c>
      <c r="P915" s="59"/>
      <c r="Q915" s="94"/>
      <c r="R915" s="38"/>
      <c r="S915" s="38"/>
      <c r="T915" s="38"/>
      <c r="U915" s="38"/>
      <c r="V915" s="38"/>
    </row>
    <row r="916" spans="1:22" s="29" customFormat="1" ht="19.5" customHeight="1">
      <c r="A916" s="130" t="str">
        <f>N916&amp;"_"&amp;COUNTIF($N$6:N916,N916)</f>
        <v>_0</v>
      </c>
      <c r="B916" s="38" t="s">
        <v>1705</v>
      </c>
      <c r="C916" s="92"/>
      <c r="D916" s="93"/>
      <c r="E916" s="93"/>
      <c r="F916" s="93"/>
      <c r="G916" s="93"/>
      <c r="H916" s="38"/>
      <c r="I916" s="38"/>
      <c r="J916" s="133"/>
      <c r="K916" s="134"/>
      <c r="L916" s="134"/>
      <c r="M916" s="134"/>
      <c r="N916" s="135"/>
      <c r="O916" s="135" t="str">
        <f>IFERROR(INDEX('고객 리스트'!$A$4:$D$150,MATCH(N916,'고객 리스트'!$A$4:$A$150,0),3)," ")</f>
        <v xml:space="preserve"> </v>
      </c>
      <c r="P916" s="59"/>
      <c r="Q916" s="94"/>
      <c r="R916" s="38"/>
      <c r="S916" s="38"/>
      <c r="T916" s="38"/>
      <c r="U916" s="38"/>
      <c r="V916" s="38"/>
    </row>
    <row r="917" spans="1:22" s="29" customFormat="1" ht="19.5" customHeight="1">
      <c r="A917" s="130" t="str">
        <f>N917&amp;"_"&amp;COUNTIF($N$6:N917,N917)</f>
        <v>_0</v>
      </c>
      <c r="B917" s="38" t="s">
        <v>1706</v>
      </c>
      <c r="C917" s="92"/>
      <c r="D917" s="93"/>
      <c r="E917" s="93"/>
      <c r="F917" s="93"/>
      <c r="G917" s="93"/>
      <c r="H917" s="38"/>
      <c r="I917" s="38"/>
      <c r="J917" s="133"/>
      <c r="K917" s="134"/>
      <c r="L917" s="134"/>
      <c r="M917" s="134"/>
      <c r="N917" s="135"/>
      <c r="O917" s="135" t="str">
        <f>IFERROR(INDEX('고객 리스트'!$A$4:$D$150,MATCH(N917,'고객 리스트'!$A$4:$A$150,0),3)," ")</f>
        <v xml:space="preserve"> </v>
      </c>
      <c r="P917" s="59"/>
      <c r="Q917" s="94"/>
      <c r="R917" s="38"/>
      <c r="S917" s="38"/>
      <c r="T917" s="38"/>
      <c r="U917" s="38"/>
      <c r="V917" s="38"/>
    </row>
    <row r="918" spans="1:22" s="29" customFormat="1" ht="19.5" customHeight="1">
      <c r="A918" s="130" t="str">
        <f>N918&amp;"_"&amp;COUNTIF($N$6:N918,N918)</f>
        <v>_0</v>
      </c>
      <c r="B918" s="38" t="s">
        <v>1707</v>
      </c>
      <c r="C918" s="92"/>
      <c r="D918" s="93"/>
      <c r="E918" s="93"/>
      <c r="F918" s="93"/>
      <c r="G918" s="93"/>
      <c r="H918" s="38"/>
      <c r="I918" s="38"/>
      <c r="J918" s="133"/>
      <c r="K918" s="134"/>
      <c r="L918" s="134"/>
      <c r="M918" s="134"/>
      <c r="N918" s="135"/>
      <c r="O918" s="135" t="str">
        <f>IFERROR(INDEX('고객 리스트'!$A$4:$D$150,MATCH(N918,'고객 리스트'!$A$4:$A$150,0),3)," ")</f>
        <v xml:space="preserve"> </v>
      </c>
      <c r="P918" s="59"/>
      <c r="Q918" s="94"/>
      <c r="R918" s="38"/>
      <c r="S918" s="38"/>
      <c r="T918" s="38"/>
      <c r="U918" s="38"/>
      <c r="V918" s="38"/>
    </row>
    <row r="919" spans="1:22" s="29" customFormat="1" ht="19.5" customHeight="1">
      <c r="A919" s="130" t="str">
        <f>N919&amp;"_"&amp;COUNTIF($N$6:N919,N919)</f>
        <v>_0</v>
      </c>
      <c r="B919" s="38" t="s">
        <v>1708</v>
      </c>
      <c r="C919" s="92"/>
      <c r="D919" s="93"/>
      <c r="E919" s="93"/>
      <c r="F919" s="93"/>
      <c r="G919" s="93"/>
      <c r="H919" s="38"/>
      <c r="I919" s="38"/>
      <c r="J919" s="133"/>
      <c r="K919" s="134"/>
      <c r="L919" s="134"/>
      <c r="M919" s="134"/>
      <c r="N919" s="135"/>
      <c r="O919" s="135" t="str">
        <f>IFERROR(INDEX('고객 리스트'!$A$4:$D$150,MATCH(N919,'고객 리스트'!$A$4:$A$150,0),3)," ")</f>
        <v xml:space="preserve"> </v>
      </c>
      <c r="P919" s="59"/>
      <c r="Q919" s="94"/>
      <c r="R919" s="38"/>
      <c r="S919" s="38"/>
      <c r="T919" s="38"/>
      <c r="U919" s="38"/>
      <c r="V919" s="38"/>
    </row>
    <row r="920" spans="1:22" s="29" customFormat="1" ht="19.5" customHeight="1">
      <c r="A920" s="130" t="str">
        <f>N920&amp;"_"&amp;COUNTIF($N$6:N920,N920)</f>
        <v>_0</v>
      </c>
      <c r="B920" s="38" t="s">
        <v>1709</v>
      </c>
      <c r="C920" s="92"/>
      <c r="D920" s="93"/>
      <c r="E920" s="93"/>
      <c r="F920" s="93"/>
      <c r="G920" s="93"/>
      <c r="H920" s="38"/>
      <c r="I920" s="38"/>
      <c r="J920" s="133"/>
      <c r="K920" s="134"/>
      <c r="L920" s="134"/>
      <c r="M920" s="134"/>
      <c r="N920" s="135"/>
      <c r="O920" s="135" t="str">
        <f>IFERROR(INDEX('고객 리스트'!$A$4:$D$150,MATCH(N920,'고객 리스트'!$A$4:$A$150,0),3)," ")</f>
        <v xml:space="preserve"> </v>
      </c>
      <c r="P920" s="59"/>
      <c r="Q920" s="94"/>
      <c r="R920" s="38"/>
      <c r="S920" s="38"/>
      <c r="T920" s="38"/>
      <c r="U920" s="38"/>
      <c r="V920" s="38"/>
    </row>
    <row r="921" spans="1:22" s="29" customFormat="1" ht="19.5" customHeight="1">
      <c r="A921" s="130" t="str">
        <f>N921&amp;"_"&amp;COUNTIF($N$6:N921,N921)</f>
        <v>_0</v>
      </c>
      <c r="B921" s="38" t="s">
        <v>1710</v>
      </c>
      <c r="C921" s="92"/>
      <c r="D921" s="93"/>
      <c r="E921" s="93"/>
      <c r="F921" s="93"/>
      <c r="G921" s="93"/>
      <c r="H921" s="38"/>
      <c r="I921" s="38"/>
      <c r="J921" s="133"/>
      <c r="K921" s="134"/>
      <c r="L921" s="134"/>
      <c r="M921" s="134"/>
      <c r="N921" s="135"/>
      <c r="O921" s="135" t="str">
        <f>IFERROR(INDEX('고객 리스트'!$A$4:$D$150,MATCH(N921,'고객 리스트'!$A$4:$A$150,0),3)," ")</f>
        <v xml:space="preserve"> </v>
      </c>
      <c r="P921" s="59"/>
      <c r="Q921" s="94"/>
      <c r="R921" s="38"/>
      <c r="S921" s="38"/>
      <c r="T921" s="38"/>
      <c r="U921" s="38"/>
      <c r="V921" s="38"/>
    </row>
    <row r="922" spans="1:22" s="29" customFormat="1" ht="19.5" customHeight="1">
      <c r="A922" s="130" t="str">
        <f>N922&amp;"_"&amp;COUNTIF($N$6:N922,N922)</f>
        <v>_0</v>
      </c>
      <c r="B922" s="38" t="s">
        <v>1711</v>
      </c>
      <c r="C922" s="92"/>
      <c r="D922" s="93"/>
      <c r="E922" s="93"/>
      <c r="F922" s="93"/>
      <c r="G922" s="93"/>
      <c r="H922" s="38"/>
      <c r="I922" s="38"/>
      <c r="J922" s="133"/>
      <c r="K922" s="134"/>
      <c r="L922" s="134"/>
      <c r="M922" s="134"/>
      <c r="N922" s="135"/>
      <c r="O922" s="135" t="str">
        <f>IFERROR(INDEX('고객 리스트'!$A$4:$D$150,MATCH(N922,'고객 리스트'!$A$4:$A$150,0),3)," ")</f>
        <v xml:space="preserve"> </v>
      </c>
      <c r="P922" s="59"/>
      <c r="Q922" s="94"/>
      <c r="R922" s="38"/>
      <c r="S922" s="38"/>
      <c r="T922" s="38"/>
      <c r="U922" s="38"/>
      <c r="V922" s="38"/>
    </row>
    <row r="923" spans="1:22" s="29" customFormat="1" ht="19.5" customHeight="1">
      <c r="A923" s="130" t="str">
        <f>N923&amp;"_"&amp;COUNTIF($N$6:N923,N923)</f>
        <v>_0</v>
      </c>
      <c r="B923" s="38" t="s">
        <v>1712</v>
      </c>
      <c r="C923" s="92"/>
      <c r="D923" s="93"/>
      <c r="E923" s="93"/>
      <c r="F923" s="93"/>
      <c r="G923" s="93"/>
      <c r="H923" s="38"/>
      <c r="I923" s="38"/>
      <c r="J923" s="133"/>
      <c r="K923" s="134"/>
      <c r="L923" s="134"/>
      <c r="M923" s="134"/>
      <c r="N923" s="135"/>
      <c r="O923" s="135" t="str">
        <f>IFERROR(INDEX('고객 리스트'!$A$4:$D$150,MATCH(N923,'고객 리스트'!$A$4:$A$150,0),3)," ")</f>
        <v xml:space="preserve"> </v>
      </c>
      <c r="P923" s="59"/>
      <c r="Q923" s="94"/>
      <c r="R923" s="38"/>
      <c r="S923" s="38"/>
      <c r="T923" s="38"/>
      <c r="U923" s="38"/>
      <c r="V923" s="38"/>
    </row>
    <row r="924" spans="1:22" s="29" customFormat="1" ht="19.5" customHeight="1">
      <c r="A924" s="130" t="str">
        <f>N924&amp;"_"&amp;COUNTIF($N$6:N924,N924)</f>
        <v>_0</v>
      </c>
      <c r="B924" s="38" t="s">
        <v>1713</v>
      </c>
      <c r="C924" s="92"/>
      <c r="D924" s="93"/>
      <c r="E924" s="93"/>
      <c r="F924" s="93"/>
      <c r="G924" s="93"/>
      <c r="H924" s="38"/>
      <c r="I924" s="38"/>
      <c r="J924" s="133"/>
      <c r="K924" s="134"/>
      <c r="L924" s="134"/>
      <c r="M924" s="134"/>
      <c r="N924" s="135"/>
      <c r="O924" s="135" t="str">
        <f>IFERROR(INDEX('고객 리스트'!$A$4:$D$150,MATCH(N924,'고객 리스트'!$A$4:$A$150,0),3)," ")</f>
        <v xml:space="preserve"> </v>
      </c>
      <c r="P924" s="59"/>
      <c r="Q924" s="94"/>
      <c r="R924" s="38"/>
      <c r="S924" s="38"/>
      <c r="T924" s="38"/>
      <c r="U924" s="38"/>
      <c r="V924" s="38"/>
    </row>
    <row r="925" spans="1:22" s="29" customFormat="1" ht="19.5" customHeight="1">
      <c r="A925" s="130" t="str">
        <f>N925&amp;"_"&amp;COUNTIF($N$6:N925,N925)</f>
        <v>_0</v>
      </c>
      <c r="B925" s="38" t="s">
        <v>1714</v>
      </c>
      <c r="C925" s="92"/>
      <c r="D925" s="93"/>
      <c r="E925" s="93"/>
      <c r="F925" s="93"/>
      <c r="G925" s="93"/>
      <c r="H925" s="38"/>
      <c r="I925" s="38"/>
      <c r="J925" s="133"/>
      <c r="K925" s="134"/>
      <c r="L925" s="134"/>
      <c r="M925" s="134"/>
      <c r="N925" s="135"/>
      <c r="O925" s="135" t="str">
        <f>IFERROR(INDEX('고객 리스트'!$A$4:$D$150,MATCH(N925,'고객 리스트'!$A$4:$A$150,0),3)," ")</f>
        <v xml:space="preserve"> </v>
      </c>
      <c r="P925" s="59"/>
      <c r="Q925" s="94"/>
      <c r="R925" s="38"/>
      <c r="S925" s="38"/>
      <c r="T925" s="38"/>
      <c r="U925" s="38"/>
      <c r="V925" s="38"/>
    </row>
    <row r="926" spans="1:22" s="29" customFormat="1" ht="19.5" customHeight="1">
      <c r="A926" s="130" t="str">
        <f>N926&amp;"_"&amp;COUNTIF($N$6:N926,N926)</f>
        <v>_0</v>
      </c>
      <c r="B926" s="38" t="s">
        <v>1715</v>
      </c>
      <c r="C926" s="92"/>
      <c r="D926" s="93"/>
      <c r="E926" s="93"/>
      <c r="F926" s="93"/>
      <c r="G926" s="93"/>
      <c r="H926" s="38"/>
      <c r="I926" s="38"/>
      <c r="J926" s="133"/>
      <c r="K926" s="134"/>
      <c r="L926" s="134"/>
      <c r="M926" s="134"/>
      <c r="N926" s="135"/>
      <c r="O926" s="135" t="str">
        <f>IFERROR(INDEX('고객 리스트'!$A$4:$D$150,MATCH(N926,'고객 리스트'!$A$4:$A$150,0),3)," ")</f>
        <v xml:space="preserve"> </v>
      </c>
      <c r="P926" s="59"/>
      <c r="Q926" s="94"/>
      <c r="R926" s="38"/>
      <c r="S926" s="38"/>
      <c r="T926" s="38"/>
      <c r="U926" s="38"/>
      <c r="V926" s="38"/>
    </row>
    <row r="927" spans="1:22" s="29" customFormat="1" ht="19.5" customHeight="1">
      <c r="A927" s="130" t="str">
        <f>N927&amp;"_"&amp;COUNTIF($N$6:N927,N927)</f>
        <v>_0</v>
      </c>
      <c r="B927" s="38" t="s">
        <v>1716</v>
      </c>
      <c r="C927" s="92"/>
      <c r="D927" s="93"/>
      <c r="E927" s="93"/>
      <c r="F927" s="93"/>
      <c r="G927" s="93"/>
      <c r="H927" s="38"/>
      <c r="I927" s="38"/>
      <c r="J927" s="133"/>
      <c r="K927" s="134"/>
      <c r="L927" s="134"/>
      <c r="M927" s="134"/>
      <c r="N927" s="135"/>
      <c r="O927" s="135" t="str">
        <f>IFERROR(INDEX('고객 리스트'!$A$4:$D$150,MATCH(N927,'고객 리스트'!$A$4:$A$150,0),3)," ")</f>
        <v xml:space="preserve"> </v>
      </c>
      <c r="P927" s="59"/>
      <c r="Q927" s="94"/>
      <c r="R927" s="38"/>
      <c r="S927" s="38"/>
      <c r="T927" s="38"/>
      <c r="U927" s="38"/>
      <c r="V927" s="38"/>
    </row>
    <row r="928" spans="1:22" s="29" customFormat="1" ht="19.5" customHeight="1">
      <c r="A928" s="130" t="str">
        <f>N928&amp;"_"&amp;COUNTIF($N$6:N928,N928)</f>
        <v>_0</v>
      </c>
      <c r="B928" s="38" t="s">
        <v>1717</v>
      </c>
      <c r="C928" s="92"/>
      <c r="D928" s="93"/>
      <c r="E928" s="93"/>
      <c r="F928" s="93"/>
      <c r="G928" s="93"/>
      <c r="H928" s="38"/>
      <c r="I928" s="38"/>
      <c r="J928" s="133"/>
      <c r="K928" s="134"/>
      <c r="L928" s="134"/>
      <c r="M928" s="134"/>
      <c r="N928" s="135"/>
      <c r="O928" s="135" t="str">
        <f>IFERROR(INDEX('고객 리스트'!$A$4:$D$150,MATCH(N928,'고객 리스트'!$A$4:$A$150,0),3)," ")</f>
        <v xml:space="preserve"> </v>
      </c>
      <c r="P928" s="59"/>
      <c r="Q928" s="94"/>
      <c r="R928" s="38"/>
      <c r="S928" s="38"/>
      <c r="T928" s="38"/>
      <c r="U928" s="38"/>
      <c r="V928" s="38"/>
    </row>
    <row r="929" spans="1:22" s="29" customFormat="1" ht="19.5" customHeight="1">
      <c r="A929" s="130" t="str">
        <f>N929&amp;"_"&amp;COUNTIF($N$6:N929,N929)</f>
        <v>_0</v>
      </c>
      <c r="B929" s="38" t="s">
        <v>1718</v>
      </c>
      <c r="C929" s="92"/>
      <c r="D929" s="93"/>
      <c r="E929" s="93"/>
      <c r="F929" s="93"/>
      <c r="G929" s="93"/>
      <c r="H929" s="38"/>
      <c r="I929" s="38"/>
      <c r="J929" s="133"/>
      <c r="K929" s="134"/>
      <c r="L929" s="134"/>
      <c r="M929" s="134"/>
      <c r="N929" s="135"/>
      <c r="O929" s="135" t="str">
        <f>IFERROR(INDEX('고객 리스트'!$A$4:$D$150,MATCH(N929,'고객 리스트'!$A$4:$A$150,0),3)," ")</f>
        <v xml:space="preserve"> </v>
      </c>
      <c r="P929" s="59"/>
      <c r="Q929" s="94"/>
      <c r="R929" s="38"/>
      <c r="S929" s="38"/>
      <c r="T929" s="38"/>
      <c r="U929" s="38"/>
      <c r="V929" s="38"/>
    </row>
    <row r="930" spans="1:22" s="29" customFormat="1" ht="19.5" customHeight="1">
      <c r="A930" s="130" t="str">
        <f>N930&amp;"_"&amp;COUNTIF($N$6:N930,N930)</f>
        <v>_0</v>
      </c>
      <c r="B930" s="38" t="s">
        <v>1719</v>
      </c>
      <c r="C930" s="92"/>
      <c r="D930" s="93"/>
      <c r="E930" s="93"/>
      <c r="F930" s="93"/>
      <c r="G930" s="93"/>
      <c r="H930" s="38"/>
      <c r="I930" s="38"/>
      <c r="J930" s="133"/>
      <c r="K930" s="134"/>
      <c r="L930" s="134"/>
      <c r="M930" s="134"/>
      <c r="N930" s="135"/>
      <c r="O930" s="135" t="str">
        <f>IFERROR(INDEX('고객 리스트'!$A$4:$D$150,MATCH(N930,'고객 리스트'!$A$4:$A$150,0),3)," ")</f>
        <v xml:space="preserve"> </v>
      </c>
      <c r="P930" s="59"/>
      <c r="Q930" s="94"/>
      <c r="R930" s="38"/>
      <c r="S930" s="38"/>
      <c r="T930" s="38"/>
      <c r="U930" s="38"/>
      <c r="V930" s="38"/>
    </row>
    <row r="931" spans="1:22" s="29" customFormat="1" ht="19.5" customHeight="1">
      <c r="A931" s="130" t="str">
        <f>N931&amp;"_"&amp;COUNTIF($N$6:N931,N931)</f>
        <v>_0</v>
      </c>
      <c r="B931" s="38" t="s">
        <v>1720</v>
      </c>
      <c r="C931" s="92"/>
      <c r="D931" s="93"/>
      <c r="E931" s="93"/>
      <c r="F931" s="93"/>
      <c r="G931" s="93"/>
      <c r="H931" s="38"/>
      <c r="I931" s="38"/>
      <c r="J931" s="133"/>
      <c r="K931" s="134"/>
      <c r="L931" s="134"/>
      <c r="M931" s="134"/>
      <c r="N931" s="135"/>
      <c r="O931" s="135" t="str">
        <f>IFERROR(INDEX('고객 리스트'!$A$4:$D$150,MATCH(N931,'고객 리스트'!$A$4:$A$150,0),3)," ")</f>
        <v xml:space="preserve"> </v>
      </c>
      <c r="P931" s="59"/>
      <c r="Q931" s="94"/>
      <c r="R931" s="38"/>
      <c r="S931" s="38"/>
      <c r="T931" s="38"/>
      <c r="U931" s="38"/>
      <c r="V931" s="38"/>
    </row>
    <row r="932" spans="1:22" s="29" customFormat="1" ht="19.5" customHeight="1">
      <c r="A932" s="130" t="str">
        <f>N932&amp;"_"&amp;COUNTIF($N$6:N932,N932)</f>
        <v>_0</v>
      </c>
      <c r="B932" s="38" t="s">
        <v>1721</v>
      </c>
      <c r="C932" s="92"/>
      <c r="D932" s="93"/>
      <c r="E932" s="93"/>
      <c r="F932" s="93"/>
      <c r="G932" s="93"/>
      <c r="H932" s="38"/>
      <c r="I932" s="38"/>
      <c r="J932" s="133"/>
      <c r="K932" s="134"/>
      <c r="L932" s="134"/>
      <c r="M932" s="134"/>
      <c r="N932" s="135"/>
      <c r="O932" s="135" t="str">
        <f>IFERROR(INDEX('고객 리스트'!$A$4:$D$150,MATCH(N932,'고객 리스트'!$A$4:$A$150,0),3)," ")</f>
        <v xml:space="preserve"> </v>
      </c>
      <c r="P932" s="59"/>
      <c r="Q932" s="94"/>
      <c r="R932" s="38"/>
      <c r="S932" s="38"/>
      <c r="T932" s="38"/>
      <c r="U932" s="38"/>
      <c r="V932" s="38"/>
    </row>
    <row r="933" spans="1:22" s="29" customFormat="1" ht="19.5" customHeight="1">
      <c r="A933" s="130" t="str">
        <f>N933&amp;"_"&amp;COUNTIF($N$6:N933,N933)</f>
        <v>_0</v>
      </c>
      <c r="B933" s="38" t="s">
        <v>1722</v>
      </c>
      <c r="C933" s="92"/>
      <c r="D933" s="93"/>
      <c r="E933" s="93"/>
      <c r="F933" s="93"/>
      <c r="G933" s="93"/>
      <c r="H933" s="38"/>
      <c r="I933" s="38"/>
      <c r="J933" s="133"/>
      <c r="K933" s="134"/>
      <c r="L933" s="134"/>
      <c r="M933" s="134"/>
      <c r="N933" s="135"/>
      <c r="O933" s="135" t="str">
        <f>IFERROR(INDEX('고객 리스트'!$A$4:$D$150,MATCH(N933,'고객 리스트'!$A$4:$A$150,0),3)," ")</f>
        <v xml:space="preserve"> </v>
      </c>
      <c r="P933" s="59"/>
      <c r="Q933" s="94"/>
      <c r="R933" s="38"/>
      <c r="S933" s="38"/>
      <c r="T933" s="38"/>
      <c r="U933" s="38"/>
      <c r="V933" s="38"/>
    </row>
    <row r="934" spans="1:22" s="29" customFormat="1" ht="19.5" customHeight="1">
      <c r="A934" s="130" t="str">
        <f>N934&amp;"_"&amp;COUNTIF($N$6:N934,N934)</f>
        <v>_0</v>
      </c>
      <c r="B934" s="38" t="s">
        <v>1723</v>
      </c>
      <c r="C934" s="92"/>
      <c r="D934" s="93"/>
      <c r="E934" s="93"/>
      <c r="F934" s="93"/>
      <c r="G934" s="93"/>
      <c r="H934" s="38"/>
      <c r="I934" s="38"/>
      <c r="J934" s="133"/>
      <c r="K934" s="134"/>
      <c r="L934" s="134"/>
      <c r="M934" s="134"/>
      <c r="N934" s="135"/>
      <c r="O934" s="135" t="str">
        <f>IFERROR(INDEX('고객 리스트'!$A$4:$D$150,MATCH(N934,'고객 리스트'!$A$4:$A$150,0),3)," ")</f>
        <v xml:space="preserve"> </v>
      </c>
      <c r="P934" s="59"/>
      <c r="Q934" s="94"/>
      <c r="R934" s="38"/>
      <c r="S934" s="38"/>
      <c r="T934" s="38"/>
      <c r="U934" s="38"/>
      <c r="V934" s="38"/>
    </row>
    <row r="935" spans="1:22" s="29" customFormat="1" ht="19.5" customHeight="1">
      <c r="A935" s="130" t="str">
        <f>N935&amp;"_"&amp;COUNTIF($N$6:N935,N935)</f>
        <v>_0</v>
      </c>
      <c r="B935" s="38" t="s">
        <v>1724</v>
      </c>
      <c r="C935" s="92"/>
      <c r="D935" s="93"/>
      <c r="E935" s="93"/>
      <c r="F935" s="93"/>
      <c r="G935" s="93"/>
      <c r="H935" s="38"/>
      <c r="I935" s="38"/>
      <c r="J935" s="133"/>
      <c r="K935" s="134"/>
      <c r="L935" s="134"/>
      <c r="M935" s="134"/>
      <c r="N935" s="135"/>
      <c r="O935" s="135" t="str">
        <f>IFERROR(INDEX('고객 리스트'!$A$4:$D$150,MATCH(N935,'고객 리스트'!$A$4:$A$150,0),3)," ")</f>
        <v xml:space="preserve"> </v>
      </c>
      <c r="P935" s="59"/>
      <c r="Q935" s="94"/>
      <c r="R935" s="38"/>
      <c r="S935" s="38"/>
      <c r="T935" s="38"/>
      <c r="U935" s="38"/>
      <c r="V935" s="38"/>
    </row>
    <row r="936" spans="1:22" s="29" customFormat="1" ht="19.5" customHeight="1">
      <c r="A936" s="130" t="str">
        <f>N936&amp;"_"&amp;COUNTIF($N$6:N936,N936)</f>
        <v>_0</v>
      </c>
      <c r="B936" s="38" t="s">
        <v>1725</v>
      </c>
      <c r="C936" s="92"/>
      <c r="D936" s="93"/>
      <c r="E936" s="93"/>
      <c r="F936" s="93"/>
      <c r="G936" s="93"/>
      <c r="H936" s="38"/>
      <c r="I936" s="38"/>
      <c r="J936" s="133"/>
      <c r="K936" s="134"/>
      <c r="L936" s="134"/>
      <c r="M936" s="134"/>
      <c r="N936" s="135"/>
      <c r="O936" s="135" t="str">
        <f>IFERROR(INDEX('고객 리스트'!$A$4:$D$150,MATCH(N936,'고객 리스트'!$A$4:$A$150,0),3)," ")</f>
        <v xml:space="preserve"> </v>
      </c>
      <c r="P936" s="59"/>
      <c r="Q936" s="94"/>
      <c r="R936" s="38"/>
      <c r="S936" s="38"/>
      <c r="T936" s="38"/>
      <c r="U936" s="38"/>
      <c r="V936" s="38"/>
    </row>
    <row r="937" spans="1:22" s="29" customFormat="1" ht="19.5" customHeight="1">
      <c r="A937" s="130" t="str">
        <f>N937&amp;"_"&amp;COUNTIF($N$6:N937,N937)</f>
        <v>_0</v>
      </c>
      <c r="B937" s="38" t="s">
        <v>1726</v>
      </c>
      <c r="C937" s="92"/>
      <c r="D937" s="93"/>
      <c r="E937" s="93"/>
      <c r="F937" s="93"/>
      <c r="G937" s="93"/>
      <c r="H937" s="38"/>
      <c r="I937" s="38"/>
      <c r="J937" s="133"/>
      <c r="K937" s="134"/>
      <c r="L937" s="134"/>
      <c r="M937" s="134"/>
      <c r="N937" s="135"/>
      <c r="O937" s="135" t="str">
        <f>IFERROR(INDEX('고객 리스트'!$A$4:$D$150,MATCH(N937,'고객 리스트'!$A$4:$A$150,0),3)," ")</f>
        <v xml:space="preserve"> </v>
      </c>
      <c r="P937" s="59"/>
      <c r="Q937" s="94"/>
      <c r="R937" s="38"/>
      <c r="S937" s="38"/>
      <c r="T937" s="38"/>
      <c r="U937" s="38"/>
      <c r="V937" s="38"/>
    </row>
    <row r="938" spans="1:22" s="29" customFormat="1" ht="19.5" customHeight="1">
      <c r="A938" s="130" t="str">
        <f>N938&amp;"_"&amp;COUNTIF($N$6:N938,N938)</f>
        <v>_0</v>
      </c>
      <c r="B938" s="38" t="s">
        <v>1727</v>
      </c>
      <c r="C938" s="92"/>
      <c r="D938" s="93"/>
      <c r="E938" s="93"/>
      <c r="F938" s="93"/>
      <c r="G938" s="93"/>
      <c r="H938" s="38"/>
      <c r="I938" s="38"/>
      <c r="J938" s="133"/>
      <c r="K938" s="134"/>
      <c r="L938" s="134"/>
      <c r="M938" s="134"/>
      <c r="N938" s="135"/>
      <c r="O938" s="135" t="str">
        <f>IFERROR(INDEX('고객 리스트'!$A$4:$D$150,MATCH(N938,'고객 리스트'!$A$4:$A$150,0),3)," ")</f>
        <v xml:space="preserve"> </v>
      </c>
      <c r="P938" s="59"/>
      <c r="Q938" s="94"/>
      <c r="R938" s="38"/>
      <c r="S938" s="38"/>
      <c r="T938" s="38"/>
      <c r="U938" s="38"/>
      <c r="V938" s="38"/>
    </row>
    <row r="939" spans="1:22" s="29" customFormat="1" ht="19.5" customHeight="1">
      <c r="A939" s="130" t="str">
        <f>N939&amp;"_"&amp;COUNTIF($N$6:N939,N939)</f>
        <v>_0</v>
      </c>
      <c r="B939" s="38" t="s">
        <v>1728</v>
      </c>
      <c r="C939" s="92"/>
      <c r="D939" s="93"/>
      <c r="E939" s="93"/>
      <c r="F939" s="93"/>
      <c r="G939" s="93"/>
      <c r="H939" s="38"/>
      <c r="I939" s="38"/>
      <c r="J939" s="133"/>
      <c r="K939" s="134"/>
      <c r="L939" s="134"/>
      <c r="M939" s="134"/>
      <c r="N939" s="135"/>
      <c r="O939" s="135" t="str">
        <f>IFERROR(INDEX('고객 리스트'!$A$4:$D$150,MATCH(N939,'고객 리스트'!$A$4:$A$150,0),3)," ")</f>
        <v xml:space="preserve"> </v>
      </c>
      <c r="P939" s="59"/>
      <c r="Q939" s="94"/>
      <c r="R939" s="38"/>
      <c r="S939" s="38"/>
      <c r="T939" s="38"/>
      <c r="U939" s="38"/>
      <c r="V939" s="38"/>
    </row>
    <row r="940" spans="1:22" s="29" customFormat="1" ht="19.5" customHeight="1">
      <c r="A940" s="130" t="str">
        <f>N940&amp;"_"&amp;COUNTIF($N$6:N940,N940)</f>
        <v>_0</v>
      </c>
      <c r="B940" s="38" t="s">
        <v>1729</v>
      </c>
      <c r="C940" s="92"/>
      <c r="D940" s="93"/>
      <c r="E940" s="93"/>
      <c r="F940" s="93"/>
      <c r="G940" s="93"/>
      <c r="H940" s="38"/>
      <c r="I940" s="38"/>
      <c r="J940" s="133"/>
      <c r="K940" s="134"/>
      <c r="L940" s="134"/>
      <c r="M940" s="134"/>
      <c r="N940" s="135"/>
      <c r="O940" s="135" t="str">
        <f>IFERROR(INDEX('고객 리스트'!$A$4:$D$150,MATCH(N940,'고객 리스트'!$A$4:$A$150,0),3)," ")</f>
        <v xml:space="preserve"> </v>
      </c>
      <c r="P940" s="59"/>
      <c r="Q940" s="94"/>
      <c r="R940" s="38"/>
      <c r="S940" s="38"/>
      <c r="T940" s="38"/>
      <c r="U940" s="38"/>
      <c r="V940" s="38"/>
    </row>
    <row r="941" spans="1:22" s="29" customFormat="1" ht="19.5" customHeight="1">
      <c r="A941" s="130" t="str">
        <f>N941&amp;"_"&amp;COUNTIF($N$6:N941,N941)</f>
        <v>_0</v>
      </c>
      <c r="B941" s="38" t="s">
        <v>1730</v>
      </c>
      <c r="C941" s="92"/>
      <c r="D941" s="93"/>
      <c r="E941" s="93"/>
      <c r="F941" s="93"/>
      <c r="G941" s="93"/>
      <c r="H941" s="38"/>
      <c r="I941" s="38"/>
      <c r="J941" s="133"/>
      <c r="K941" s="134"/>
      <c r="L941" s="134"/>
      <c r="M941" s="134"/>
      <c r="N941" s="135"/>
      <c r="O941" s="135" t="str">
        <f>IFERROR(INDEX('고객 리스트'!$A$4:$D$150,MATCH(N941,'고객 리스트'!$A$4:$A$150,0),3)," ")</f>
        <v xml:space="preserve"> </v>
      </c>
      <c r="P941" s="59"/>
      <c r="Q941" s="94"/>
      <c r="R941" s="38"/>
      <c r="S941" s="38"/>
      <c r="T941" s="38"/>
      <c r="U941" s="38"/>
      <c r="V941" s="38"/>
    </row>
    <row r="942" spans="1:22" s="29" customFormat="1" ht="19.5" customHeight="1">
      <c r="A942" s="130" t="str">
        <f>N942&amp;"_"&amp;COUNTIF($N$6:N942,N942)</f>
        <v>_0</v>
      </c>
      <c r="B942" s="38" t="s">
        <v>1731</v>
      </c>
      <c r="C942" s="92"/>
      <c r="D942" s="93"/>
      <c r="E942" s="93"/>
      <c r="F942" s="93"/>
      <c r="G942" s="93"/>
      <c r="H942" s="38"/>
      <c r="I942" s="38"/>
      <c r="J942" s="133"/>
      <c r="K942" s="134"/>
      <c r="L942" s="134"/>
      <c r="M942" s="134"/>
      <c r="N942" s="135"/>
      <c r="O942" s="135" t="str">
        <f>IFERROR(INDEX('고객 리스트'!$A$4:$D$150,MATCH(N942,'고객 리스트'!$A$4:$A$150,0),3)," ")</f>
        <v xml:space="preserve"> </v>
      </c>
      <c r="P942" s="59"/>
      <c r="Q942" s="94"/>
      <c r="R942" s="38"/>
      <c r="S942" s="38"/>
      <c r="T942" s="38"/>
      <c r="U942" s="38"/>
      <c r="V942" s="38"/>
    </row>
    <row r="943" spans="1:22" s="29" customFormat="1" ht="19.5" customHeight="1">
      <c r="A943" s="130" t="str">
        <f>N943&amp;"_"&amp;COUNTIF($N$6:N943,N943)</f>
        <v>_0</v>
      </c>
      <c r="B943" s="38" t="s">
        <v>1732</v>
      </c>
      <c r="C943" s="92"/>
      <c r="D943" s="93"/>
      <c r="E943" s="93"/>
      <c r="F943" s="93"/>
      <c r="G943" s="93"/>
      <c r="H943" s="38"/>
      <c r="I943" s="38"/>
      <c r="J943" s="133"/>
      <c r="K943" s="134"/>
      <c r="L943" s="134"/>
      <c r="M943" s="134"/>
      <c r="N943" s="135"/>
      <c r="O943" s="135" t="str">
        <f>IFERROR(INDEX('고객 리스트'!$A$4:$D$150,MATCH(N943,'고객 리스트'!$A$4:$A$150,0),3)," ")</f>
        <v xml:space="preserve"> </v>
      </c>
      <c r="P943" s="59"/>
      <c r="Q943" s="94"/>
      <c r="R943" s="38"/>
      <c r="S943" s="38"/>
      <c r="T943" s="38"/>
      <c r="U943" s="38"/>
      <c r="V943" s="38"/>
    </row>
    <row r="944" spans="1:22" s="29" customFormat="1" ht="19.5" customHeight="1">
      <c r="A944" s="130" t="str">
        <f>N944&amp;"_"&amp;COUNTIF($N$6:N944,N944)</f>
        <v>_0</v>
      </c>
      <c r="B944" s="38" t="s">
        <v>1733</v>
      </c>
      <c r="C944" s="92"/>
      <c r="D944" s="93"/>
      <c r="E944" s="93"/>
      <c r="F944" s="93"/>
      <c r="G944" s="93"/>
      <c r="H944" s="38"/>
      <c r="I944" s="38"/>
      <c r="J944" s="133"/>
      <c r="K944" s="134"/>
      <c r="L944" s="134"/>
      <c r="M944" s="134"/>
      <c r="N944" s="135"/>
      <c r="O944" s="135" t="str">
        <f>IFERROR(INDEX('고객 리스트'!$A$4:$D$150,MATCH(N944,'고객 리스트'!$A$4:$A$150,0),3)," ")</f>
        <v xml:space="preserve"> </v>
      </c>
      <c r="P944" s="59"/>
      <c r="Q944" s="94"/>
      <c r="R944" s="38"/>
      <c r="S944" s="38"/>
      <c r="T944" s="38"/>
      <c r="U944" s="38"/>
      <c r="V944" s="38"/>
    </row>
    <row r="945" spans="1:22" s="29" customFormat="1" ht="19.5" customHeight="1">
      <c r="A945" s="130" t="str">
        <f>N945&amp;"_"&amp;COUNTIF($N$6:N945,N945)</f>
        <v>_0</v>
      </c>
      <c r="B945" s="38" t="s">
        <v>1734</v>
      </c>
      <c r="C945" s="92"/>
      <c r="D945" s="93"/>
      <c r="E945" s="93"/>
      <c r="F945" s="93"/>
      <c r="G945" s="93"/>
      <c r="H945" s="38"/>
      <c r="I945" s="38"/>
      <c r="J945" s="133"/>
      <c r="K945" s="134"/>
      <c r="L945" s="134"/>
      <c r="M945" s="134"/>
      <c r="N945" s="135"/>
      <c r="O945" s="135" t="str">
        <f>IFERROR(INDEX('고객 리스트'!$A$4:$D$150,MATCH(N945,'고객 리스트'!$A$4:$A$150,0),3)," ")</f>
        <v xml:space="preserve"> </v>
      </c>
      <c r="P945" s="59"/>
      <c r="Q945" s="94"/>
      <c r="R945" s="38"/>
      <c r="S945" s="38"/>
      <c r="T945" s="38"/>
      <c r="U945" s="38"/>
      <c r="V945" s="38"/>
    </row>
    <row r="946" spans="1:22" s="29" customFormat="1" ht="19.5" customHeight="1">
      <c r="A946" s="130" t="str">
        <f>N946&amp;"_"&amp;COUNTIF($N$6:N946,N946)</f>
        <v>_0</v>
      </c>
      <c r="B946" s="38" t="s">
        <v>1735</v>
      </c>
      <c r="C946" s="92"/>
      <c r="D946" s="93"/>
      <c r="E946" s="93"/>
      <c r="F946" s="93"/>
      <c r="G946" s="93"/>
      <c r="H946" s="38"/>
      <c r="I946" s="38"/>
      <c r="J946" s="133"/>
      <c r="K946" s="134"/>
      <c r="L946" s="134"/>
      <c r="M946" s="134"/>
      <c r="N946" s="135"/>
      <c r="O946" s="135" t="str">
        <f>IFERROR(INDEX('고객 리스트'!$A$4:$D$150,MATCH(N946,'고객 리스트'!$A$4:$A$150,0),3)," ")</f>
        <v xml:space="preserve"> </v>
      </c>
      <c r="P946" s="59"/>
      <c r="Q946" s="94"/>
      <c r="R946" s="38"/>
      <c r="S946" s="38"/>
      <c r="T946" s="38"/>
      <c r="U946" s="38"/>
      <c r="V946" s="38"/>
    </row>
    <row r="947" spans="1:22" s="29" customFormat="1" ht="19.5" customHeight="1">
      <c r="A947" s="130" t="str">
        <f>N947&amp;"_"&amp;COUNTIF($N$6:N947,N947)</f>
        <v>_0</v>
      </c>
      <c r="B947" s="38" t="s">
        <v>1736</v>
      </c>
      <c r="C947" s="92"/>
      <c r="D947" s="93"/>
      <c r="E947" s="93"/>
      <c r="F947" s="93"/>
      <c r="G947" s="93"/>
      <c r="H947" s="38"/>
      <c r="I947" s="38"/>
      <c r="J947" s="133"/>
      <c r="K947" s="134"/>
      <c r="L947" s="134"/>
      <c r="M947" s="134"/>
      <c r="N947" s="135"/>
      <c r="O947" s="135" t="str">
        <f>IFERROR(INDEX('고객 리스트'!$A$4:$D$150,MATCH(N947,'고객 리스트'!$A$4:$A$150,0),3)," ")</f>
        <v xml:space="preserve"> </v>
      </c>
      <c r="P947" s="59"/>
      <c r="Q947" s="94"/>
      <c r="R947" s="38"/>
      <c r="S947" s="38"/>
      <c r="T947" s="38"/>
      <c r="U947" s="38"/>
      <c r="V947" s="38"/>
    </row>
    <row r="948" spans="1:22" s="29" customFormat="1" ht="19.5" customHeight="1">
      <c r="A948" s="130" t="str">
        <f>N948&amp;"_"&amp;COUNTIF($N$6:N948,N948)</f>
        <v>_0</v>
      </c>
      <c r="B948" s="38" t="s">
        <v>1737</v>
      </c>
      <c r="C948" s="92"/>
      <c r="D948" s="93"/>
      <c r="E948" s="93"/>
      <c r="F948" s="93"/>
      <c r="G948" s="93"/>
      <c r="H948" s="38"/>
      <c r="I948" s="38"/>
      <c r="J948" s="133"/>
      <c r="K948" s="134"/>
      <c r="L948" s="134"/>
      <c r="M948" s="134"/>
      <c r="N948" s="135"/>
      <c r="O948" s="135" t="str">
        <f>IFERROR(INDEX('고객 리스트'!$A$4:$D$150,MATCH(N948,'고객 리스트'!$A$4:$A$150,0),3)," ")</f>
        <v xml:space="preserve"> </v>
      </c>
      <c r="P948" s="59"/>
      <c r="Q948" s="94"/>
      <c r="R948" s="38"/>
      <c r="S948" s="38"/>
      <c r="T948" s="38"/>
      <c r="U948" s="38"/>
      <c r="V948" s="38"/>
    </row>
    <row r="949" spans="1:22" s="29" customFormat="1" ht="19.5" customHeight="1">
      <c r="A949" s="130" t="str">
        <f>N949&amp;"_"&amp;COUNTIF($N$6:N949,N949)</f>
        <v>_0</v>
      </c>
      <c r="B949" s="38" t="s">
        <v>1738</v>
      </c>
      <c r="C949" s="92"/>
      <c r="D949" s="93"/>
      <c r="E949" s="93"/>
      <c r="F949" s="93"/>
      <c r="G949" s="93"/>
      <c r="H949" s="38"/>
      <c r="I949" s="38"/>
      <c r="J949" s="133"/>
      <c r="K949" s="134"/>
      <c r="L949" s="134"/>
      <c r="M949" s="134"/>
      <c r="N949" s="135"/>
      <c r="O949" s="135" t="str">
        <f>IFERROR(INDEX('고객 리스트'!$A$4:$D$150,MATCH(N949,'고객 리스트'!$A$4:$A$150,0),3)," ")</f>
        <v xml:space="preserve"> </v>
      </c>
      <c r="P949" s="59"/>
      <c r="Q949" s="94"/>
      <c r="R949" s="38"/>
      <c r="S949" s="38"/>
      <c r="T949" s="38"/>
      <c r="U949" s="38"/>
      <c r="V949" s="38"/>
    </row>
    <row r="950" spans="1:22" s="29" customFormat="1" ht="19.5" customHeight="1">
      <c r="A950" s="130" t="str">
        <f>N950&amp;"_"&amp;COUNTIF($N$6:N950,N950)</f>
        <v>_0</v>
      </c>
      <c r="B950" s="38" t="s">
        <v>1739</v>
      </c>
      <c r="C950" s="92"/>
      <c r="D950" s="93"/>
      <c r="E950" s="93"/>
      <c r="F950" s="93"/>
      <c r="G950" s="93"/>
      <c r="H950" s="38"/>
      <c r="I950" s="38"/>
      <c r="J950" s="133"/>
      <c r="K950" s="134"/>
      <c r="L950" s="134"/>
      <c r="M950" s="134"/>
      <c r="N950" s="135"/>
      <c r="O950" s="135" t="str">
        <f>IFERROR(INDEX('고객 리스트'!$A$4:$D$150,MATCH(N950,'고객 리스트'!$A$4:$A$150,0),3)," ")</f>
        <v xml:space="preserve"> </v>
      </c>
      <c r="P950" s="59"/>
      <c r="Q950" s="94"/>
      <c r="R950" s="38"/>
      <c r="S950" s="38"/>
      <c r="T950" s="38"/>
      <c r="U950" s="38"/>
      <c r="V950" s="38"/>
    </row>
    <row r="951" spans="1:22" s="29" customFormat="1" ht="19.5" customHeight="1">
      <c r="A951" s="130" t="str">
        <f>N951&amp;"_"&amp;COUNTIF($N$6:N951,N951)</f>
        <v>_0</v>
      </c>
      <c r="B951" s="38" t="s">
        <v>1740</v>
      </c>
      <c r="C951" s="92"/>
      <c r="D951" s="93"/>
      <c r="E951" s="93"/>
      <c r="F951" s="93"/>
      <c r="G951" s="93"/>
      <c r="H951" s="38"/>
      <c r="I951" s="38"/>
      <c r="J951" s="133"/>
      <c r="K951" s="134"/>
      <c r="L951" s="134"/>
      <c r="M951" s="134"/>
      <c r="N951" s="135"/>
      <c r="O951" s="135" t="str">
        <f>IFERROR(INDEX('고객 리스트'!$A$4:$D$150,MATCH(N951,'고객 리스트'!$A$4:$A$150,0),3)," ")</f>
        <v xml:space="preserve"> </v>
      </c>
      <c r="P951" s="59"/>
      <c r="Q951" s="94"/>
      <c r="R951" s="38"/>
      <c r="S951" s="38"/>
      <c r="T951" s="38"/>
      <c r="U951" s="38"/>
      <c r="V951" s="38"/>
    </row>
    <row r="952" spans="1:22" s="29" customFormat="1" ht="19.5" customHeight="1">
      <c r="A952" s="130" t="str">
        <f>N952&amp;"_"&amp;COUNTIF($N$6:N952,N952)</f>
        <v>_0</v>
      </c>
      <c r="B952" s="38" t="s">
        <v>1741</v>
      </c>
      <c r="C952" s="92"/>
      <c r="D952" s="93"/>
      <c r="E952" s="93"/>
      <c r="F952" s="93"/>
      <c r="G952" s="93"/>
      <c r="H952" s="38"/>
      <c r="I952" s="38"/>
      <c r="J952" s="133"/>
      <c r="K952" s="134"/>
      <c r="L952" s="134"/>
      <c r="M952" s="134"/>
      <c r="N952" s="135"/>
      <c r="O952" s="135" t="str">
        <f>IFERROR(INDEX('고객 리스트'!$A$4:$D$150,MATCH(N952,'고객 리스트'!$A$4:$A$150,0),3)," ")</f>
        <v xml:space="preserve"> </v>
      </c>
      <c r="P952" s="59"/>
      <c r="Q952" s="94"/>
      <c r="R952" s="38"/>
      <c r="S952" s="38"/>
      <c r="T952" s="38"/>
      <c r="U952" s="38"/>
      <c r="V952" s="38"/>
    </row>
    <row r="953" spans="1:22" s="29" customFormat="1" ht="19.5" customHeight="1">
      <c r="A953" s="130" t="str">
        <f>N953&amp;"_"&amp;COUNTIF($N$6:N953,N953)</f>
        <v>_0</v>
      </c>
      <c r="B953" s="38" t="s">
        <v>1742</v>
      </c>
      <c r="C953" s="92"/>
      <c r="D953" s="93"/>
      <c r="E953" s="93"/>
      <c r="F953" s="93"/>
      <c r="G953" s="93"/>
      <c r="H953" s="38"/>
      <c r="I953" s="38"/>
      <c r="J953" s="133"/>
      <c r="K953" s="134"/>
      <c r="L953" s="134"/>
      <c r="M953" s="134"/>
      <c r="N953" s="135"/>
      <c r="O953" s="135" t="str">
        <f>IFERROR(INDEX('고객 리스트'!$A$4:$D$150,MATCH(N953,'고객 리스트'!$A$4:$A$150,0),3)," ")</f>
        <v xml:space="preserve"> </v>
      </c>
      <c r="P953" s="59"/>
      <c r="Q953" s="94"/>
      <c r="R953" s="38"/>
      <c r="S953" s="38"/>
      <c r="T953" s="38"/>
      <c r="U953" s="38"/>
      <c r="V953" s="38"/>
    </row>
    <row r="954" spans="1:22" s="29" customFormat="1" ht="19.5" customHeight="1">
      <c r="A954" s="130" t="str">
        <f>N954&amp;"_"&amp;COUNTIF($N$6:N954,N954)</f>
        <v>_0</v>
      </c>
      <c r="B954" s="38" t="s">
        <v>1743</v>
      </c>
      <c r="C954" s="92"/>
      <c r="D954" s="93"/>
      <c r="E954" s="93"/>
      <c r="F954" s="93"/>
      <c r="G954" s="93"/>
      <c r="H954" s="38"/>
      <c r="I954" s="38"/>
      <c r="J954" s="133"/>
      <c r="K954" s="134"/>
      <c r="L954" s="134"/>
      <c r="M954" s="134"/>
      <c r="N954" s="135"/>
      <c r="O954" s="135" t="str">
        <f>IFERROR(INDEX('고객 리스트'!$A$4:$D$150,MATCH(N954,'고객 리스트'!$A$4:$A$150,0),3)," ")</f>
        <v xml:space="preserve"> </v>
      </c>
      <c r="P954" s="59"/>
      <c r="Q954" s="94"/>
      <c r="R954" s="38"/>
      <c r="S954" s="38"/>
      <c r="T954" s="38"/>
      <c r="U954" s="38"/>
      <c r="V954" s="38"/>
    </row>
    <row r="955" spans="1:22" s="29" customFormat="1" ht="19.5" customHeight="1">
      <c r="A955" s="130" t="str">
        <f>N955&amp;"_"&amp;COUNTIF($N$6:N955,N955)</f>
        <v>_0</v>
      </c>
      <c r="B955" s="38" t="s">
        <v>1744</v>
      </c>
      <c r="C955" s="92"/>
      <c r="D955" s="93"/>
      <c r="E955" s="93"/>
      <c r="F955" s="93"/>
      <c r="G955" s="93"/>
      <c r="H955" s="38"/>
      <c r="I955" s="38"/>
      <c r="J955" s="133"/>
      <c r="K955" s="134"/>
      <c r="L955" s="134"/>
      <c r="M955" s="134"/>
      <c r="N955" s="135"/>
      <c r="O955" s="135" t="str">
        <f>IFERROR(INDEX('고객 리스트'!$A$4:$D$150,MATCH(N955,'고객 리스트'!$A$4:$A$150,0),3)," ")</f>
        <v xml:space="preserve"> </v>
      </c>
      <c r="P955" s="59"/>
      <c r="Q955" s="94"/>
      <c r="R955" s="38"/>
      <c r="S955" s="38"/>
      <c r="T955" s="38"/>
      <c r="U955" s="38"/>
      <c r="V955" s="38"/>
    </row>
    <row r="956" spans="1:22" s="29" customFormat="1" ht="19.5" customHeight="1">
      <c r="A956" s="130" t="str">
        <f>N956&amp;"_"&amp;COUNTIF($N$6:N956,N956)</f>
        <v>_0</v>
      </c>
      <c r="B956" s="38" t="s">
        <v>1745</v>
      </c>
      <c r="C956" s="92"/>
      <c r="D956" s="93"/>
      <c r="E956" s="93"/>
      <c r="F956" s="93"/>
      <c r="G956" s="93"/>
      <c r="H956" s="38"/>
      <c r="I956" s="38"/>
      <c r="J956" s="133"/>
      <c r="K956" s="134"/>
      <c r="L956" s="134"/>
      <c r="M956" s="134"/>
      <c r="N956" s="135"/>
      <c r="O956" s="135" t="str">
        <f>IFERROR(INDEX('고객 리스트'!$A$4:$D$150,MATCH(N956,'고객 리스트'!$A$4:$A$150,0),3)," ")</f>
        <v xml:space="preserve"> </v>
      </c>
      <c r="P956" s="59"/>
      <c r="Q956" s="94"/>
      <c r="R956" s="38"/>
      <c r="S956" s="38"/>
      <c r="T956" s="38"/>
      <c r="U956" s="38"/>
      <c r="V956" s="38"/>
    </row>
    <row r="957" spans="1:22" s="29" customFormat="1" ht="19.5" customHeight="1">
      <c r="A957" s="130" t="str">
        <f>N957&amp;"_"&amp;COUNTIF($N$6:N957,N957)</f>
        <v>_0</v>
      </c>
      <c r="B957" s="38" t="s">
        <v>1746</v>
      </c>
      <c r="C957" s="92"/>
      <c r="D957" s="93"/>
      <c r="E957" s="93"/>
      <c r="F957" s="93"/>
      <c r="G957" s="93"/>
      <c r="H957" s="38"/>
      <c r="I957" s="38"/>
      <c r="J957" s="133"/>
      <c r="K957" s="134"/>
      <c r="L957" s="134"/>
      <c r="M957" s="134"/>
      <c r="N957" s="135"/>
      <c r="O957" s="135" t="str">
        <f>IFERROR(INDEX('고객 리스트'!$A$4:$D$150,MATCH(N957,'고객 리스트'!$A$4:$A$150,0),3)," ")</f>
        <v xml:space="preserve"> </v>
      </c>
      <c r="P957" s="59"/>
      <c r="Q957" s="94"/>
      <c r="R957" s="38"/>
      <c r="S957" s="38"/>
      <c r="T957" s="38"/>
      <c r="U957" s="38"/>
      <c r="V957" s="38"/>
    </row>
    <row r="958" spans="1:22" s="29" customFormat="1" ht="19.5" customHeight="1">
      <c r="A958" s="130" t="str">
        <f>N958&amp;"_"&amp;COUNTIF($N$6:N958,N958)</f>
        <v>_0</v>
      </c>
      <c r="B958" s="38" t="s">
        <v>1747</v>
      </c>
      <c r="C958" s="92"/>
      <c r="D958" s="93"/>
      <c r="E958" s="93"/>
      <c r="F958" s="93"/>
      <c r="G958" s="93"/>
      <c r="H958" s="38"/>
      <c r="I958" s="38"/>
      <c r="J958" s="133"/>
      <c r="K958" s="134"/>
      <c r="L958" s="134"/>
      <c r="M958" s="134"/>
      <c r="N958" s="135"/>
      <c r="O958" s="135" t="str">
        <f>IFERROR(INDEX('고객 리스트'!$A$4:$D$150,MATCH(N958,'고객 리스트'!$A$4:$A$150,0),3)," ")</f>
        <v xml:space="preserve"> </v>
      </c>
      <c r="P958" s="59"/>
      <c r="Q958" s="94"/>
      <c r="R958" s="38"/>
      <c r="S958" s="38"/>
      <c r="T958" s="38"/>
      <c r="U958" s="38"/>
      <c r="V958" s="38"/>
    </row>
    <row r="959" spans="1:22" s="29" customFormat="1" ht="19.5" customHeight="1">
      <c r="A959" s="130" t="str">
        <f>N959&amp;"_"&amp;COUNTIF($N$6:N959,N959)</f>
        <v>_0</v>
      </c>
      <c r="B959" s="38" t="s">
        <v>1748</v>
      </c>
      <c r="C959" s="92"/>
      <c r="D959" s="93"/>
      <c r="E959" s="93"/>
      <c r="F959" s="93"/>
      <c r="G959" s="93"/>
      <c r="H959" s="38"/>
      <c r="I959" s="38"/>
      <c r="J959" s="133"/>
      <c r="K959" s="134"/>
      <c r="L959" s="134"/>
      <c r="M959" s="134"/>
      <c r="N959" s="135"/>
      <c r="O959" s="135" t="str">
        <f>IFERROR(INDEX('고객 리스트'!$A$4:$D$150,MATCH(N959,'고객 리스트'!$A$4:$A$150,0),3)," ")</f>
        <v xml:space="preserve"> </v>
      </c>
      <c r="P959" s="59"/>
      <c r="Q959" s="94"/>
      <c r="R959" s="38"/>
      <c r="S959" s="38"/>
      <c r="T959" s="38"/>
      <c r="U959" s="38"/>
      <c r="V959" s="38"/>
    </row>
    <row r="960" spans="1:22" s="29" customFormat="1" ht="19.5" customHeight="1">
      <c r="A960" s="130" t="str">
        <f>N960&amp;"_"&amp;COUNTIF($N$6:N960,N960)</f>
        <v>_0</v>
      </c>
      <c r="B960" s="38" t="s">
        <v>1749</v>
      </c>
      <c r="C960" s="92"/>
      <c r="D960" s="93"/>
      <c r="E960" s="93"/>
      <c r="F960" s="93"/>
      <c r="G960" s="93"/>
      <c r="H960" s="38"/>
      <c r="I960" s="38"/>
      <c r="J960" s="133"/>
      <c r="K960" s="134"/>
      <c r="L960" s="134"/>
      <c r="M960" s="134"/>
      <c r="N960" s="135"/>
      <c r="O960" s="135" t="str">
        <f>IFERROR(INDEX('고객 리스트'!$A$4:$D$150,MATCH(N960,'고객 리스트'!$A$4:$A$150,0),3)," ")</f>
        <v xml:space="preserve"> </v>
      </c>
      <c r="P960" s="59"/>
      <c r="Q960" s="94"/>
      <c r="R960" s="38"/>
      <c r="S960" s="38"/>
      <c r="T960" s="38"/>
      <c r="U960" s="38"/>
      <c r="V960" s="38"/>
    </row>
    <row r="961" spans="1:22" s="29" customFormat="1" ht="19.5" customHeight="1">
      <c r="A961" s="130" t="str">
        <f>N961&amp;"_"&amp;COUNTIF($N$6:N961,N961)</f>
        <v>_0</v>
      </c>
      <c r="B961" s="38" t="s">
        <v>1750</v>
      </c>
      <c r="C961" s="92"/>
      <c r="D961" s="93"/>
      <c r="E961" s="93"/>
      <c r="F961" s="93"/>
      <c r="G961" s="93"/>
      <c r="H961" s="38"/>
      <c r="I961" s="38"/>
      <c r="J961" s="133"/>
      <c r="K961" s="134"/>
      <c r="L961" s="134"/>
      <c r="M961" s="134"/>
      <c r="N961" s="135"/>
      <c r="O961" s="135" t="str">
        <f>IFERROR(INDEX('고객 리스트'!$A$4:$D$150,MATCH(N961,'고객 리스트'!$A$4:$A$150,0),3)," ")</f>
        <v xml:space="preserve"> </v>
      </c>
      <c r="P961" s="59"/>
      <c r="Q961" s="94"/>
      <c r="R961" s="38"/>
      <c r="S961" s="38"/>
      <c r="T961" s="38"/>
      <c r="U961" s="38"/>
      <c r="V961" s="38"/>
    </row>
    <row r="962" spans="1:22" s="29" customFormat="1" ht="19.5" customHeight="1">
      <c r="A962" s="130" t="str">
        <f>N962&amp;"_"&amp;COUNTIF($N$6:N962,N962)</f>
        <v>_0</v>
      </c>
      <c r="B962" s="38" t="s">
        <v>1751</v>
      </c>
      <c r="C962" s="92"/>
      <c r="D962" s="93"/>
      <c r="E962" s="93"/>
      <c r="F962" s="93"/>
      <c r="G962" s="93"/>
      <c r="H962" s="38"/>
      <c r="I962" s="38"/>
      <c r="J962" s="133"/>
      <c r="K962" s="134"/>
      <c r="L962" s="134"/>
      <c r="M962" s="134"/>
      <c r="N962" s="135"/>
      <c r="O962" s="135" t="str">
        <f>IFERROR(INDEX('고객 리스트'!$A$4:$D$150,MATCH(N962,'고객 리스트'!$A$4:$A$150,0),3)," ")</f>
        <v xml:space="preserve"> </v>
      </c>
      <c r="P962" s="59"/>
      <c r="Q962" s="94"/>
      <c r="R962" s="38"/>
      <c r="S962" s="38"/>
      <c r="T962" s="38"/>
      <c r="U962" s="38"/>
      <c r="V962" s="38"/>
    </row>
    <row r="963" spans="1:22" s="29" customFormat="1" ht="19.5" customHeight="1">
      <c r="A963" s="130" t="str">
        <f>N963&amp;"_"&amp;COUNTIF($N$6:N963,N963)</f>
        <v>_0</v>
      </c>
      <c r="B963" s="38" t="s">
        <v>1752</v>
      </c>
      <c r="C963" s="92"/>
      <c r="D963" s="93"/>
      <c r="E963" s="93"/>
      <c r="F963" s="93"/>
      <c r="G963" s="93"/>
      <c r="H963" s="38"/>
      <c r="I963" s="38"/>
      <c r="J963" s="133"/>
      <c r="K963" s="134"/>
      <c r="L963" s="134"/>
      <c r="M963" s="134"/>
      <c r="N963" s="135"/>
      <c r="O963" s="135" t="str">
        <f>IFERROR(INDEX('고객 리스트'!$A$4:$D$150,MATCH(N963,'고객 리스트'!$A$4:$A$150,0),3)," ")</f>
        <v xml:space="preserve"> </v>
      </c>
      <c r="P963" s="59"/>
      <c r="Q963" s="94"/>
      <c r="R963" s="38"/>
      <c r="S963" s="38"/>
      <c r="T963" s="38"/>
      <c r="U963" s="38"/>
      <c r="V963" s="38"/>
    </row>
    <row r="964" spans="1:22" s="29" customFormat="1" ht="19.5" customHeight="1">
      <c r="A964" s="130" t="str">
        <f>N964&amp;"_"&amp;COUNTIF($N$6:N964,N964)</f>
        <v>_0</v>
      </c>
      <c r="B964" s="38" t="s">
        <v>1753</v>
      </c>
      <c r="C964" s="92"/>
      <c r="D964" s="93"/>
      <c r="E964" s="93"/>
      <c r="F964" s="93"/>
      <c r="G964" s="93"/>
      <c r="H964" s="38"/>
      <c r="I964" s="38"/>
      <c r="J964" s="133"/>
      <c r="K964" s="134"/>
      <c r="L964" s="134"/>
      <c r="M964" s="134"/>
      <c r="N964" s="135"/>
      <c r="O964" s="135" t="str">
        <f>IFERROR(INDEX('고객 리스트'!$A$4:$D$150,MATCH(N964,'고객 리스트'!$A$4:$A$150,0),3)," ")</f>
        <v xml:space="preserve"> </v>
      </c>
      <c r="P964" s="59"/>
      <c r="Q964" s="94"/>
      <c r="R964" s="38"/>
      <c r="S964" s="38"/>
      <c r="T964" s="38"/>
      <c r="U964" s="38"/>
      <c r="V964" s="38"/>
    </row>
    <row r="965" spans="1:22" s="29" customFormat="1" ht="19.5" customHeight="1">
      <c r="A965" s="130" t="str">
        <f>N965&amp;"_"&amp;COUNTIF($N$6:N965,N965)</f>
        <v>_0</v>
      </c>
      <c r="B965" s="38" t="s">
        <v>1754</v>
      </c>
      <c r="C965" s="92"/>
      <c r="D965" s="93"/>
      <c r="E965" s="93"/>
      <c r="F965" s="93"/>
      <c r="G965" s="93"/>
      <c r="H965" s="38"/>
      <c r="I965" s="38"/>
      <c r="J965" s="133"/>
      <c r="K965" s="134"/>
      <c r="L965" s="134"/>
      <c r="M965" s="134"/>
      <c r="N965" s="135"/>
      <c r="O965" s="135" t="str">
        <f>IFERROR(INDEX('고객 리스트'!$A$4:$D$150,MATCH(N965,'고객 리스트'!$A$4:$A$150,0),3)," ")</f>
        <v xml:space="preserve"> </v>
      </c>
      <c r="P965" s="59"/>
      <c r="Q965" s="94"/>
      <c r="R965" s="38"/>
      <c r="S965" s="38"/>
      <c r="T965" s="38"/>
      <c r="U965" s="38"/>
      <c r="V965" s="38"/>
    </row>
    <row r="966" spans="1:22" s="29" customFormat="1" ht="19.5" customHeight="1">
      <c r="A966" s="130" t="str">
        <f>N966&amp;"_"&amp;COUNTIF($N$6:N966,N966)</f>
        <v>_0</v>
      </c>
      <c r="B966" s="38" t="s">
        <v>1755</v>
      </c>
      <c r="C966" s="92"/>
      <c r="D966" s="93"/>
      <c r="E966" s="93"/>
      <c r="F966" s="93"/>
      <c r="G966" s="93"/>
      <c r="H966" s="38"/>
      <c r="I966" s="38"/>
      <c r="J966" s="133"/>
      <c r="K966" s="134"/>
      <c r="L966" s="134"/>
      <c r="M966" s="134"/>
      <c r="N966" s="135"/>
      <c r="O966" s="135" t="str">
        <f>IFERROR(INDEX('고객 리스트'!$A$4:$D$150,MATCH(N966,'고객 리스트'!$A$4:$A$150,0),3)," ")</f>
        <v xml:space="preserve"> </v>
      </c>
      <c r="P966" s="59"/>
      <c r="Q966" s="94"/>
      <c r="R966" s="38"/>
      <c r="S966" s="38"/>
      <c r="T966" s="38"/>
      <c r="U966" s="38"/>
      <c r="V966" s="38"/>
    </row>
    <row r="967" spans="1:22" s="29" customFormat="1" ht="19.5" customHeight="1">
      <c r="A967" s="130" t="str">
        <f>N967&amp;"_"&amp;COUNTIF($N$6:N967,N967)</f>
        <v>_0</v>
      </c>
      <c r="B967" s="38" t="s">
        <v>1756</v>
      </c>
      <c r="C967" s="92"/>
      <c r="D967" s="93"/>
      <c r="E967" s="93"/>
      <c r="F967" s="93"/>
      <c r="G967" s="93"/>
      <c r="H967" s="38"/>
      <c r="I967" s="38"/>
      <c r="J967" s="133"/>
      <c r="K967" s="134"/>
      <c r="L967" s="134"/>
      <c r="M967" s="134"/>
      <c r="N967" s="135"/>
      <c r="O967" s="135" t="str">
        <f>IFERROR(INDEX('고객 리스트'!$A$4:$D$150,MATCH(N967,'고객 리스트'!$A$4:$A$150,0),3)," ")</f>
        <v xml:space="preserve"> </v>
      </c>
      <c r="P967" s="59"/>
      <c r="Q967" s="94"/>
      <c r="R967" s="38"/>
      <c r="S967" s="38"/>
      <c r="T967" s="38"/>
      <c r="U967" s="38"/>
      <c r="V967" s="38"/>
    </row>
    <row r="968" spans="1:22" s="29" customFormat="1" ht="19.5" customHeight="1">
      <c r="A968" s="130" t="str">
        <f>N968&amp;"_"&amp;COUNTIF($N$6:N968,N968)</f>
        <v>_0</v>
      </c>
      <c r="B968" s="38" t="s">
        <v>1757</v>
      </c>
      <c r="C968" s="92"/>
      <c r="D968" s="93"/>
      <c r="E968" s="93"/>
      <c r="F968" s="93"/>
      <c r="G968" s="93"/>
      <c r="H968" s="38"/>
      <c r="I968" s="38"/>
      <c r="J968" s="133"/>
      <c r="K968" s="134"/>
      <c r="L968" s="134"/>
      <c r="M968" s="134"/>
      <c r="N968" s="135"/>
      <c r="O968" s="135" t="str">
        <f>IFERROR(INDEX('고객 리스트'!$A$4:$D$150,MATCH(N968,'고객 리스트'!$A$4:$A$150,0),3)," ")</f>
        <v xml:space="preserve"> </v>
      </c>
      <c r="P968" s="59"/>
      <c r="Q968" s="94"/>
      <c r="R968" s="38"/>
      <c r="S968" s="38"/>
      <c r="T968" s="38"/>
      <c r="U968" s="38"/>
      <c r="V968" s="38"/>
    </row>
    <row r="969" spans="1:22" s="29" customFormat="1" ht="19.5" customHeight="1">
      <c r="A969" s="130" t="str">
        <f>N969&amp;"_"&amp;COUNTIF($N$6:N969,N969)</f>
        <v>_0</v>
      </c>
      <c r="B969" s="38" t="s">
        <v>1758</v>
      </c>
      <c r="C969" s="92"/>
      <c r="D969" s="93"/>
      <c r="E969" s="93"/>
      <c r="F969" s="93"/>
      <c r="G969" s="93"/>
      <c r="H969" s="38"/>
      <c r="I969" s="38"/>
      <c r="J969" s="133"/>
      <c r="K969" s="134"/>
      <c r="L969" s="134"/>
      <c r="M969" s="134"/>
      <c r="N969" s="135"/>
      <c r="O969" s="135" t="str">
        <f>IFERROR(INDEX('고객 리스트'!$A$4:$D$150,MATCH(N969,'고객 리스트'!$A$4:$A$150,0),3)," ")</f>
        <v xml:space="preserve"> </v>
      </c>
      <c r="P969" s="59"/>
      <c r="Q969" s="94"/>
      <c r="R969" s="38"/>
      <c r="S969" s="38"/>
      <c r="T969" s="38"/>
      <c r="U969" s="38"/>
      <c r="V969" s="38"/>
    </row>
    <row r="970" spans="1:22" s="29" customFormat="1" ht="19.5" customHeight="1">
      <c r="A970" s="130" t="str">
        <f>N970&amp;"_"&amp;COUNTIF($N$6:N970,N970)</f>
        <v>_0</v>
      </c>
      <c r="B970" s="38" t="s">
        <v>1759</v>
      </c>
      <c r="C970" s="92"/>
      <c r="D970" s="93"/>
      <c r="E970" s="93"/>
      <c r="F970" s="93"/>
      <c r="G970" s="93"/>
      <c r="H970" s="38"/>
      <c r="I970" s="38"/>
      <c r="J970" s="133"/>
      <c r="K970" s="134"/>
      <c r="L970" s="134"/>
      <c r="M970" s="134"/>
      <c r="N970" s="135"/>
      <c r="O970" s="135" t="str">
        <f>IFERROR(INDEX('고객 리스트'!$A$4:$D$150,MATCH(N970,'고객 리스트'!$A$4:$A$150,0),3)," ")</f>
        <v xml:space="preserve"> </v>
      </c>
      <c r="P970" s="59"/>
      <c r="Q970" s="94"/>
      <c r="R970" s="38"/>
      <c r="S970" s="38"/>
      <c r="T970" s="38"/>
      <c r="U970" s="38"/>
      <c r="V970" s="38"/>
    </row>
    <row r="971" spans="1:22" s="29" customFormat="1" ht="19.5" customHeight="1">
      <c r="A971" s="130" t="str">
        <f>N971&amp;"_"&amp;COUNTIF($N$6:N971,N971)</f>
        <v>_0</v>
      </c>
      <c r="B971" s="38" t="s">
        <v>1760</v>
      </c>
      <c r="C971" s="92"/>
      <c r="D971" s="93"/>
      <c r="E971" s="93"/>
      <c r="F971" s="93"/>
      <c r="G971" s="93"/>
      <c r="H971" s="38"/>
      <c r="I971" s="38"/>
      <c r="J971" s="133"/>
      <c r="K971" s="134"/>
      <c r="L971" s="134"/>
      <c r="M971" s="134"/>
      <c r="N971" s="135"/>
      <c r="O971" s="135" t="str">
        <f>IFERROR(INDEX('고객 리스트'!$A$4:$D$150,MATCH(N971,'고객 리스트'!$A$4:$A$150,0),3)," ")</f>
        <v xml:space="preserve"> </v>
      </c>
      <c r="P971" s="59"/>
      <c r="Q971" s="94"/>
      <c r="R971" s="38"/>
      <c r="S971" s="38"/>
      <c r="T971" s="38"/>
      <c r="U971" s="38"/>
      <c r="V971" s="38"/>
    </row>
    <row r="972" spans="1:22" s="29" customFormat="1" ht="19.5" customHeight="1">
      <c r="A972" s="130" t="str">
        <f>N972&amp;"_"&amp;COUNTIF($N$6:N972,N972)</f>
        <v>_0</v>
      </c>
      <c r="B972" s="38" t="s">
        <v>1761</v>
      </c>
      <c r="C972" s="92"/>
      <c r="D972" s="93"/>
      <c r="E972" s="93"/>
      <c r="F972" s="93"/>
      <c r="G972" s="93"/>
      <c r="H972" s="38"/>
      <c r="I972" s="38"/>
      <c r="J972" s="133"/>
      <c r="K972" s="134"/>
      <c r="L972" s="134"/>
      <c r="M972" s="134"/>
      <c r="N972" s="135"/>
      <c r="O972" s="135" t="str">
        <f>IFERROR(INDEX('고객 리스트'!$A$4:$D$150,MATCH(N972,'고객 리스트'!$A$4:$A$150,0),3)," ")</f>
        <v xml:space="preserve"> </v>
      </c>
      <c r="P972" s="59"/>
      <c r="Q972" s="94"/>
      <c r="R972" s="38"/>
      <c r="S972" s="38"/>
      <c r="T972" s="38"/>
      <c r="U972" s="38"/>
      <c r="V972" s="38"/>
    </row>
    <row r="973" spans="1:22" s="29" customFormat="1" ht="19.5" customHeight="1">
      <c r="A973" s="130" t="str">
        <f>N973&amp;"_"&amp;COUNTIF($N$6:N973,N973)</f>
        <v>_0</v>
      </c>
      <c r="B973" s="38" t="s">
        <v>1762</v>
      </c>
      <c r="C973" s="92"/>
      <c r="D973" s="93"/>
      <c r="E973" s="93"/>
      <c r="F973" s="93"/>
      <c r="G973" s="93"/>
      <c r="H973" s="38"/>
      <c r="I973" s="38"/>
      <c r="J973" s="133"/>
      <c r="K973" s="134"/>
      <c r="L973" s="134"/>
      <c r="M973" s="134"/>
      <c r="N973" s="135"/>
      <c r="O973" s="135" t="str">
        <f>IFERROR(INDEX('고객 리스트'!$A$4:$D$150,MATCH(N973,'고객 리스트'!$A$4:$A$150,0),3)," ")</f>
        <v xml:space="preserve"> </v>
      </c>
      <c r="P973" s="59"/>
      <c r="Q973" s="94"/>
      <c r="R973" s="38"/>
      <c r="S973" s="38"/>
      <c r="T973" s="38"/>
      <c r="U973" s="38"/>
      <c r="V973" s="38"/>
    </row>
    <row r="974" spans="1:22" s="29" customFormat="1" ht="19.5" customHeight="1">
      <c r="A974" s="130" t="str">
        <f>N974&amp;"_"&amp;COUNTIF($N$6:N974,N974)</f>
        <v>_0</v>
      </c>
      <c r="B974" s="38" t="s">
        <v>1763</v>
      </c>
      <c r="C974" s="92"/>
      <c r="D974" s="93"/>
      <c r="E974" s="93"/>
      <c r="F974" s="93"/>
      <c r="G974" s="93"/>
      <c r="H974" s="38"/>
      <c r="I974" s="38"/>
      <c r="J974" s="133"/>
      <c r="K974" s="134"/>
      <c r="L974" s="134"/>
      <c r="M974" s="134"/>
      <c r="N974" s="135"/>
      <c r="O974" s="135" t="str">
        <f>IFERROR(INDEX('고객 리스트'!$A$4:$D$150,MATCH(N974,'고객 리스트'!$A$4:$A$150,0),3)," ")</f>
        <v xml:space="preserve"> </v>
      </c>
      <c r="P974" s="59"/>
      <c r="Q974" s="94"/>
      <c r="R974" s="38"/>
      <c r="S974" s="38"/>
      <c r="T974" s="38"/>
      <c r="U974" s="38"/>
      <c r="V974" s="38"/>
    </row>
    <row r="975" spans="1:22" s="29" customFormat="1" ht="19.5" customHeight="1">
      <c r="A975" s="130" t="str">
        <f>N975&amp;"_"&amp;COUNTIF($N$6:N975,N975)</f>
        <v>_0</v>
      </c>
      <c r="B975" s="38" t="s">
        <v>1764</v>
      </c>
      <c r="C975" s="92"/>
      <c r="D975" s="93"/>
      <c r="E975" s="93"/>
      <c r="F975" s="93"/>
      <c r="G975" s="93"/>
      <c r="H975" s="38"/>
      <c r="I975" s="38"/>
      <c r="J975" s="133"/>
      <c r="K975" s="134"/>
      <c r="L975" s="134"/>
      <c r="M975" s="134"/>
      <c r="N975" s="135"/>
      <c r="O975" s="135" t="str">
        <f>IFERROR(INDEX('고객 리스트'!$A$4:$D$150,MATCH(N975,'고객 리스트'!$A$4:$A$150,0),3)," ")</f>
        <v xml:space="preserve"> </v>
      </c>
      <c r="P975" s="59"/>
      <c r="Q975" s="94"/>
      <c r="R975" s="38"/>
      <c r="S975" s="38"/>
      <c r="T975" s="38"/>
      <c r="U975" s="38"/>
      <c r="V975" s="38"/>
    </row>
    <row r="976" spans="1:22" s="29" customFormat="1" ht="19.5" customHeight="1">
      <c r="A976" s="130" t="str">
        <f>N976&amp;"_"&amp;COUNTIF($N$6:N976,N976)</f>
        <v>_0</v>
      </c>
      <c r="B976" s="38" t="s">
        <v>1765</v>
      </c>
      <c r="C976" s="92"/>
      <c r="D976" s="93"/>
      <c r="E976" s="93"/>
      <c r="F976" s="93"/>
      <c r="G976" s="93"/>
      <c r="H976" s="38"/>
      <c r="I976" s="38"/>
      <c r="J976" s="133"/>
      <c r="K976" s="134"/>
      <c r="L976" s="134"/>
      <c r="M976" s="134"/>
      <c r="N976" s="135"/>
      <c r="O976" s="135" t="str">
        <f>IFERROR(INDEX('고객 리스트'!$A$4:$D$150,MATCH(N976,'고객 리스트'!$A$4:$A$150,0),3)," ")</f>
        <v xml:space="preserve"> </v>
      </c>
      <c r="P976" s="59"/>
      <c r="Q976" s="94"/>
      <c r="R976" s="38"/>
      <c r="S976" s="38"/>
      <c r="T976" s="38"/>
      <c r="U976" s="38"/>
      <c r="V976" s="38"/>
    </row>
    <row r="977" spans="1:22" s="29" customFormat="1" ht="19.5" customHeight="1">
      <c r="A977" s="130" t="str">
        <f>N977&amp;"_"&amp;COUNTIF($N$6:N977,N977)</f>
        <v>_0</v>
      </c>
      <c r="B977" s="38" t="s">
        <v>1766</v>
      </c>
      <c r="C977" s="92"/>
      <c r="D977" s="93"/>
      <c r="E977" s="93"/>
      <c r="F977" s="93"/>
      <c r="G977" s="93"/>
      <c r="H977" s="38"/>
      <c r="I977" s="38"/>
      <c r="J977" s="133"/>
      <c r="K977" s="134"/>
      <c r="L977" s="134"/>
      <c r="M977" s="134"/>
      <c r="N977" s="135"/>
      <c r="O977" s="135" t="str">
        <f>IFERROR(INDEX('고객 리스트'!$A$4:$D$150,MATCH(N977,'고객 리스트'!$A$4:$A$150,0),3)," ")</f>
        <v xml:space="preserve"> </v>
      </c>
      <c r="P977" s="59"/>
      <c r="Q977" s="94"/>
      <c r="R977" s="38"/>
      <c r="S977" s="38"/>
      <c r="T977" s="38"/>
      <c r="U977" s="38"/>
      <c r="V977" s="38"/>
    </row>
    <row r="978" spans="1:22" s="29" customFormat="1" ht="19.5" customHeight="1">
      <c r="A978" s="130" t="str">
        <f>N978&amp;"_"&amp;COUNTIF($N$6:N978,N978)</f>
        <v>_0</v>
      </c>
      <c r="B978" s="38" t="s">
        <v>1767</v>
      </c>
      <c r="C978" s="92"/>
      <c r="D978" s="93"/>
      <c r="E978" s="93"/>
      <c r="F978" s="93"/>
      <c r="G978" s="93"/>
      <c r="H978" s="38"/>
      <c r="I978" s="38"/>
      <c r="J978" s="133"/>
      <c r="K978" s="134"/>
      <c r="L978" s="134"/>
      <c r="M978" s="134"/>
      <c r="N978" s="135"/>
      <c r="O978" s="135" t="str">
        <f>IFERROR(INDEX('고객 리스트'!$A$4:$D$150,MATCH(N978,'고객 리스트'!$A$4:$A$150,0),3)," ")</f>
        <v xml:space="preserve"> </v>
      </c>
      <c r="P978" s="59"/>
      <c r="Q978" s="94"/>
      <c r="R978" s="38"/>
      <c r="S978" s="38"/>
      <c r="T978" s="38"/>
      <c r="U978" s="38"/>
      <c r="V978" s="38"/>
    </row>
    <row r="979" spans="1:22" s="29" customFormat="1" ht="19.5" customHeight="1">
      <c r="A979" s="130" t="str">
        <f>N979&amp;"_"&amp;COUNTIF($N$6:N979,N979)</f>
        <v>_0</v>
      </c>
      <c r="B979" s="38" t="s">
        <v>1768</v>
      </c>
      <c r="C979" s="92"/>
      <c r="D979" s="93"/>
      <c r="E979" s="93"/>
      <c r="F979" s="93"/>
      <c r="G979" s="93"/>
      <c r="H979" s="38"/>
      <c r="I979" s="38"/>
      <c r="J979" s="133"/>
      <c r="K979" s="134"/>
      <c r="L979" s="134"/>
      <c r="M979" s="134"/>
      <c r="N979" s="135"/>
      <c r="O979" s="135" t="str">
        <f>IFERROR(INDEX('고객 리스트'!$A$4:$D$150,MATCH(N979,'고객 리스트'!$A$4:$A$150,0),3)," ")</f>
        <v xml:space="preserve"> </v>
      </c>
      <c r="P979" s="59"/>
      <c r="Q979" s="94"/>
      <c r="R979" s="38"/>
      <c r="S979" s="38"/>
      <c r="T979" s="38"/>
      <c r="U979" s="38"/>
      <c r="V979" s="38"/>
    </row>
    <row r="980" spans="1:22" s="29" customFormat="1" ht="19.5" customHeight="1">
      <c r="A980" s="130" t="str">
        <f>N980&amp;"_"&amp;COUNTIF($N$6:N980,N980)</f>
        <v>_0</v>
      </c>
      <c r="B980" s="38" t="s">
        <v>1769</v>
      </c>
      <c r="C980" s="92"/>
      <c r="D980" s="93"/>
      <c r="E980" s="93"/>
      <c r="F980" s="93"/>
      <c r="G980" s="93"/>
      <c r="H980" s="38"/>
      <c r="I980" s="38"/>
      <c r="J980" s="133"/>
      <c r="K980" s="134"/>
      <c r="L980" s="134"/>
      <c r="M980" s="134"/>
      <c r="N980" s="135"/>
      <c r="O980" s="135" t="str">
        <f>IFERROR(INDEX('고객 리스트'!$A$4:$D$150,MATCH(N980,'고객 리스트'!$A$4:$A$150,0),3)," ")</f>
        <v xml:space="preserve"> </v>
      </c>
      <c r="P980" s="59"/>
      <c r="Q980" s="94"/>
      <c r="R980" s="38"/>
      <c r="S980" s="38"/>
      <c r="T980" s="38"/>
      <c r="U980" s="38"/>
      <c r="V980" s="38"/>
    </row>
    <row r="981" spans="1:22" s="29" customFormat="1" ht="19.5" customHeight="1">
      <c r="A981" s="130" t="str">
        <f>N981&amp;"_"&amp;COUNTIF($N$6:N981,N981)</f>
        <v>_0</v>
      </c>
      <c r="B981" s="38" t="s">
        <v>1770</v>
      </c>
      <c r="C981" s="92"/>
      <c r="D981" s="93"/>
      <c r="E981" s="93"/>
      <c r="F981" s="93"/>
      <c r="G981" s="93"/>
      <c r="H981" s="38"/>
      <c r="I981" s="38"/>
      <c r="J981" s="133"/>
      <c r="K981" s="134"/>
      <c r="L981" s="134"/>
      <c r="M981" s="134"/>
      <c r="N981" s="135"/>
      <c r="O981" s="135" t="str">
        <f>IFERROR(INDEX('고객 리스트'!$A$4:$D$150,MATCH(N981,'고객 리스트'!$A$4:$A$150,0),3)," ")</f>
        <v xml:space="preserve"> </v>
      </c>
      <c r="P981" s="59"/>
      <c r="Q981" s="94"/>
      <c r="R981" s="38"/>
      <c r="S981" s="38"/>
      <c r="T981" s="38"/>
      <c r="U981" s="38"/>
      <c r="V981" s="38"/>
    </row>
    <row r="982" spans="1:22" s="29" customFormat="1" ht="19.5" customHeight="1">
      <c r="A982" s="130" t="str">
        <f>N982&amp;"_"&amp;COUNTIF($N$6:N982,N982)</f>
        <v>_0</v>
      </c>
      <c r="B982" s="38" t="s">
        <v>1771</v>
      </c>
      <c r="C982" s="92"/>
      <c r="D982" s="93"/>
      <c r="E982" s="93"/>
      <c r="F982" s="93"/>
      <c r="G982" s="93"/>
      <c r="H982" s="38"/>
      <c r="I982" s="38"/>
      <c r="J982" s="133"/>
      <c r="K982" s="134"/>
      <c r="L982" s="134"/>
      <c r="M982" s="134"/>
      <c r="N982" s="135"/>
      <c r="O982" s="135" t="str">
        <f>IFERROR(INDEX('고객 리스트'!$A$4:$D$150,MATCH(N982,'고객 리스트'!$A$4:$A$150,0),3)," ")</f>
        <v xml:space="preserve"> </v>
      </c>
      <c r="P982" s="59"/>
      <c r="Q982" s="94"/>
      <c r="R982" s="38"/>
      <c r="S982" s="38"/>
      <c r="T982" s="38"/>
      <c r="U982" s="38"/>
      <c r="V982" s="38"/>
    </row>
    <row r="983" spans="1:22" s="29" customFormat="1" ht="19.5" customHeight="1">
      <c r="A983" s="130" t="str">
        <f>N983&amp;"_"&amp;COUNTIF($N$6:N983,N983)</f>
        <v>_0</v>
      </c>
      <c r="B983" s="38" t="s">
        <v>1772</v>
      </c>
      <c r="C983" s="92"/>
      <c r="D983" s="93"/>
      <c r="E983" s="93"/>
      <c r="F983" s="93"/>
      <c r="G983" s="93"/>
      <c r="H983" s="38"/>
      <c r="I983" s="38"/>
      <c r="J983" s="133"/>
      <c r="K983" s="134"/>
      <c r="L983" s="134"/>
      <c r="M983" s="134"/>
      <c r="N983" s="135"/>
      <c r="O983" s="135" t="str">
        <f>IFERROR(INDEX('고객 리스트'!$A$4:$D$150,MATCH(N983,'고객 리스트'!$A$4:$A$150,0),3)," ")</f>
        <v xml:space="preserve"> </v>
      </c>
      <c r="P983" s="59"/>
      <c r="Q983" s="94"/>
      <c r="R983" s="38"/>
      <c r="S983" s="38"/>
      <c r="T983" s="38"/>
      <c r="U983" s="38"/>
      <c r="V983" s="38"/>
    </row>
    <row r="984" spans="1:22" s="29" customFormat="1" ht="19.5" customHeight="1">
      <c r="A984" s="130" t="str">
        <f>N984&amp;"_"&amp;COUNTIF($N$6:N984,N984)</f>
        <v>_0</v>
      </c>
      <c r="B984" s="38" t="s">
        <v>1773</v>
      </c>
      <c r="C984" s="92"/>
      <c r="D984" s="93"/>
      <c r="E984" s="93"/>
      <c r="F984" s="93"/>
      <c r="G984" s="93"/>
      <c r="H984" s="38"/>
      <c r="I984" s="38"/>
      <c r="J984" s="133"/>
      <c r="K984" s="134"/>
      <c r="L984" s="134"/>
      <c r="M984" s="134"/>
      <c r="N984" s="135"/>
      <c r="O984" s="135" t="str">
        <f>IFERROR(INDEX('고객 리스트'!$A$4:$D$150,MATCH(N984,'고객 리스트'!$A$4:$A$150,0),3)," ")</f>
        <v xml:space="preserve"> </v>
      </c>
      <c r="P984" s="59"/>
      <c r="Q984" s="94"/>
      <c r="R984" s="38"/>
      <c r="S984" s="38"/>
      <c r="T984" s="38"/>
      <c r="U984" s="38"/>
      <c r="V984" s="38"/>
    </row>
    <row r="985" spans="1:22" s="29" customFormat="1" ht="19.5" customHeight="1">
      <c r="A985" s="130" t="str">
        <f>N985&amp;"_"&amp;COUNTIF($N$6:N985,N985)</f>
        <v>_0</v>
      </c>
      <c r="B985" s="38" t="s">
        <v>1774</v>
      </c>
      <c r="C985" s="92"/>
      <c r="D985" s="93"/>
      <c r="E985" s="93"/>
      <c r="F985" s="93"/>
      <c r="G985" s="93"/>
      <c r="H985" s="38"/>
      <c r="I985" s="38"/>
      <c r="J985" s="133"/>
      <c r="K985" s="134"/>
      <c r="L985" s="134"/>
      <c r="M985" s="134"/>
      <c r="N985" s="135"/>
      <c r="O985" s="135" t="str">
        <f>IFERROR(INDEX('고객 리스트'!$A$4:$D$150,MATCH(N985,'고객 리스트'!$A$4:$A$150,0),3)," ")</f>
        <v xml:space="preserve"> </v>
      </c>
      <c r="P985" s="59"/>
      <c r="Q985" s="94"/>
      <c r="R985" s="38"/>
      <c r="S985" s="38"/>
      <c r="T985" s="38"/>
      <c r="U985" s="38"/>
      <c r="V985" s="38"/>
    </row>
    <row r="986" spans="1:22" s="29" customFormat="1" ht="19.5" customHeight="1">
      <c r="A986" s="130" t="str">
        <f>N986&amp;"_"&amp;COUNTIF($N$6:N986,N986)</f>
        <v>_0</v>
      </c>
      <c r="B986" s="38" t="s">
        <v>1775</v>
      </c>
      <c r="C986" s="92"/>
      <c r="D986" s="93"/>
      <c r="E986" s="93"/>
      <c r="F986" s="93"/>
      <c r="G986" s="93"/>
      <c r="H986" s="38"/>
      <c r="I986" s="38"/>
      <c r="J986" s="133"/>
      <c r="K986" s="134"/>
      <c r="L986" s="134"/>
      <c r="M986" s="134"/>
      <c r="N986" s="135"/>
      <c r="O986" s="135" t="str">
        <f>IFERROR(INDEX('고객 리스트'!$A$4:$D$150,MATCH(N986,'고객 리스트'!$A$4:$A$150,0),3)," ")</f>
        <v xml:space="preserve"> </v>
      </c>
      <c r="P986" s="59"/>
      <c r="Q986" s="94"/>
      <c r="R986" s="38"/>
      <c r="S986" s="38"/>
      <c r="T986" s="38"/>
      <c r="U986" s="38"/>
      <c r="V986" s="38"/>
    </row>
    <row r="987" spans="1:22" s="29" customFormat="1" ht="19.5" customHeight="1">
      <c r="A987" s="130" t="str">
        <f>N987&amp;"_"&amp;COUNTIF($N$6:N987,N987)</f>
        <v>_0</v>
      </c>
      <c r="B987" s="38" t="s">
        <v>1776</v>
      </c>
      <c r="C987" s="92"/>
      <c r="D987" s="93"/>
      <c r="E987" s="93"/>
      <c r="F987" s="93"/>
      <c r="G987" s="93"/>
      <c r="H987" s="38"/>
      <c r="I987" s="38"/>
      <c r="J987" s="133"/>
      <c r="K987" s="134"/>
      <c r="L987" s="134"/>
      <c r="M987" s="134"/>
      <c r="N987" s="135"/>
      <c r="O987" s="135" t="str">
        <f>IFERROR(INDEX('고객 리스트'!$A$4:$D$150,MATCH(N987,'고객 리스트'!$A$4:$A$150,0),3)," ")</f>
        <v xml:space="preserve"> </v>
      </c>
      <c r="P987" s="59"/>
      <c r="Q987" s="94"/>
      <c r="R987" s="38"/>
      <c r="S987" s="38"/>
      <c r="T987" s="38"/>
      <c r="U987" s="38"/>
      <c r="V987" s="38"/>
    </row>
    <row r="988" spans="1:22" s="29" customFormat="1" ht="19.5" customHeight="1">
      <c r="A988" s="130" t="str">
        <f>N988&amp;"_"&amp;COUNTIF($N$6:N988,N988)</f>
        <v>_0</v>
      </c>
      <c r="B988" s="38" t="s">
        <v>1777</v>
      </c>
      <c r="C988" s="92"/>
      <c r="D988" s="93"/>
      <c r="E988" s="93"/>
      <c r="F988" s="93"/>
      <c r="G988" s="93"/>
      <c r="H988" s="38"/>
      <c r="I988" s="38"/>
      <c r="J988" s="133"/>
      <c r="K988" s="134"/>
      <c r="L988" s="134"/>
      <c r="M988" s="134"/>
      <c r="N988" s="135"/>
      <c r="O988" s="135" t="str">
        <f>IFERROR(INDEX('고객 리스트'!$A$4:$D$150,MATCH(N988,'고객 리스트'!$A$4:$A$150,0),3)," ")</f>
        <v xml:space="preserve"> </v>
      </c>
      <c r="P988" s="59"/>
      <c r="Q988" s="94"/>
      <c r="R988" s="38"/>
      <c r="S988" s="38"/>
      <c r="T988" s="38"/>
      <c r="U988" s="38"/>
      <c r="V988" s="38"/>
    </row>
    <row r="989" spans="1:22" s="29" customFormat="1" ht="19.5" customHeight="1">
      <c r="A989" s="130" t="str">
        <f>N989&amp;"_"&amp;COUNTIF($N$6:N989,N989)</f>
        <v>_0</v>
      </c>
      <c r="B989" s="38" t="s">
        <v>1778</v>
      </c>
      <c r="C989" s="92"/>
      <c r="D989" s="93"/>
      <c r="E989" s="93"/>
      <c r="F989" s="93"/>
      <c r="G989" s="93"/>
      <c r="H989" s="38"/>
      <c r="I989" s="38"/>
      <c r="J989" s="133"/>
      <c r="K989" s="134"/>
      <c r="L989" s="134"/>
      <c r="M989" s="134"/>
      <c r="N989" s="135"/>
      <c r="O989" s="135" t="str">
        <f>IFERROR(INDEX('고객 리스트'!$A$4:$D$150,MATCH(N989,'고객 리스트'!$A$4:$A$150,0),3)," ")</f>
        <v xml:space="preserve"> </v>
      </c>
      <c r="P989" s="59"/>
      <c r="Q989" s="94"/>
      <c r="R989" s="38"/>
      <c r="S989" s="38"/>
      <c r="T989" s="38"/>
      <c r="U989" s="38"/>
      <c r="V989" s="38"/>
    </row>
    <row r="990" spans="1:22" s="29" customFormat="1" ht="19.5" customHeight="1">
      <c r="A990" s="130" t="str">
        <f>N990&amp;"_"&amp;COUNTIF($N$6:N990,N990)</f>
        <v>_0</v>
      </c>
      <c r="B990" s="38" t="s">
        <v>1779</v>
      </c>
      <c r="C990" s="92"/>
      <c r="D990" s="93"/>
      <c r="E990" s="93"/>
      <c r="F990" s="93"/>
      <c r="G990" s="93"/>
      <c r="H990" s="38"/>
      <c r="I990" s="38"/>
      <c r="J990" s="133"/>
      <c r="K990" s="134"/>
      <c r="L990" s="134"/>
      <c r="M990" s="134"/>
      <c r="N990" s="135"/>
      <c r="O990" s="135" t="str">
        <f>IFERROR(INDEX('고객 리스트'!$A$4:$D$150,MATCH(N990,'고객 리스트'!$A$4:$A$150,0),3)," ")</f>
        <v xml:space="preserve"> </v>
      </c>
      <c r="P990" s="59"/>
      <c r="Q990" s="94"/>
      <c r="R990" s="38"/>
      <c r="S990" s="38"/>
      <c r="T990" s="38"/>
      <c r="U990" s="38"/>
      <c r="V990" s="38"/>
    </row>
    <row r="991" spans="1:22" s="29" customFormat="1" ht="19.5" customHeight="1">
      <c r="A991" s="130" t="str">
        <f>N991&amp;"_"&amp;COUNTIF($N$6:N991,N991)</f>
        <v>_0</v>
      </c>
      <c r="B991" s="38" t="s">
        <v>1780</v>
      </c>
      <c r="C991" s="92"/>
      <c r="D991" s="93"/>
      <c r="E991" s="93"/>
      <c r="F991" s="93"/>
      <c r="G991" s="93"/>
      <c r="H991" s="38"/>
      <c r="I991" s="38"/>
      <c r="J991" s="133"/>
      <c r="K991" s="134"/>
      <c r="L991" s="134"/>
      <c r="M991" s="134"/>
      <c r="N991" s="135"/>
      <c r="O991" s="135" t="str">
        <f>IFERROR(INDEX('고객 리스트'!$A$4:$D$150,MATCH(N991,'고객 리스트'!$A$4:$A$150,0),3)," ")</f>
        <v xml:space="preserve"> </v>
      </c>
      <c r="P991" s="59"/>
      <c r="Q991" s="94"/>
      <c r="R991" s="38"/>
      <c r="S991" s="38"/>
      <c r="T991" s="38"/>
      <c r="U991" s="38"/>
      <c r="V991" s="38"/>
    </row>
    <row r="992" spans="1:22" s="29" customFormat="1" ht="19.5" customHeight="1">
      <c r="A992" s="130" t="str">
        <f>N992&amp;"_"&amp;COUNTIF($N$6:N992,N992)</f>
        <v>_0</v>
      </c>
      <c r="B992" s="38" t="s">
        <v>1781</v>
      </c>
      <c r="C992" s="92"/>
      <c r="D992" s="93"/>
      <c r="E992" s="93"/>
      <c r="F992" s="93"/>
      <c r="G992" s="93"/>
      <c r="H992" s="38"/>
      <c r="I992" s="38"/>
      <c r="J992" s="133"/>
      <c r="K992" s="134"/>
      <c r="L992" s="134"/>
      <c r="M992" s="134"/>
      <c r="N992" s="135"/>
      <c r="O992" s="135" t="str">
        <f>IFERROR(INDEX('고객 리스트'!$A$4:$D$150,MATCH(N992,'고객 리스트'!$A$4:$A$150,0),3)," ")</f>
        <v xml:space="preserve"> </v>
      </c>
      <c r="P992" s="59"/>
      <c r="Q992" s="94"/>
      <c r="R992" s="38"/>
      <c r="S992" s="38"/>
      <c r="T992" s="38"/>
      <c r="U992" s="38"/>
      <c r="V992" s="38"/>
    </row>
    <row r="993" spans="1:22" s="29" customFormat="1" ht="19.5" customHeight="1">
      <c r="A993" s="130" t="str">
        <f>N993&amp;"_"&amp;COUNTIF($N$6:N993,N993)</f>
        <v>_0</v>
      </c>
      <c r="B993" s="38" t="s">
        <v>1782</v>
      </c>
      <c r="C993" s="92"/>
      <c r="D993" s="93"/>
      <c r="E993" s="93"/>
      <c r="F993" s="93"/>
      <c r="G993" s="93"/>
      <c r="H993" s="38"/>
      <c r="I993" s="38"/>
      <c r="J993" s="133"/>
      <c r="K993" s="134"/>
      <c r="L993" s="134"/>
      <c r="M993" s="134"/>
      <c r="N993" s="135"/>
      <c r="O993" s="135" t="str">
        <f>IFERROR(INDEX('고객 리스트'!$A$4:$D$150,MATCH(N993,'고객 리스트'!$A$4:$A$150,0),3)," ")</f>
        <v xml:space="preserve"> </v>
      </c>
      <c r="P993" s="59"/>
      <c r="Q993" s="94"/>
      <c r="R993" s="38"/>
      <c r="S993" s="38"/>
      <c r="T993" s="38"/>
      <c r="U993" s="38"/>
      <c r="V993" s="38"/>
    </row>
    <row r="994" spans="1:22" s="29" customFormat="1" ht="19.5" customHeight="1">
      <c r="A994" s="130" t="str">
        <f>N994&amp;"_"&amp;COUNTIF($N$6:N994,N994)</f>
        <v>_0</v>
      </c>
      <c r="B994" s="38" t="s">
        <v>1783</v>
      </c>
      <c r="C994" s="92"/>
      <c r="D994" s="93"/>
      <c r="E994" s="93"/>
      <c r="F994" s="93"/>
      <c r="G994" s="93"/>
      <c r="H994" s="38"/>
      <c r="I994" s="38"/>
      <c r="J994" s="133"/>
      <c r="K994" s="134"/>
      <c r="L994" s="134"/>
      <c r="M994" s="134"/>
      <c r="N994" s="135"/>
      <c r="O994" s="135" t="str">
        <f>IFERROR(INDEX('고객 리스트'!$A$4:$D$150,MATCH(N994,'고객 리스트'!$A$4:$A$150,0),3)," ")</f>
        <v xml:space="preserve"> </v>
      </c>
      <c r="P994" s="59"/>
      <c r="Q994" s="94"/>
      <c r="R994" s="38"/>
      <c r="S994" s="38"/>
      <c r="T994" s="38"/>
      <c r="U994" s="38"/>
      <c r="V994" s="38"/>
    </row>
    <row r="995" spans="1:22" s="29" customFormat="1" ht="19.5" customHeight="1">
      <c r="A995" s="130" t="str">
        <f>N995&amp;"_"&amp;COUNTIF($N$6:N995,N995)</f>
        <v>_0</v>
      </c>
      <c r="B995" s="38" t="s">
        <v>1784</v>
      </c>
      <c r="C995" s="92"/>
      <c r="D995" s="93"/>
      <c r="E995" s="93"/>
      <c r="F995" s="93"/>
      <c r="G995" s="93"/>
      <c r="H995" s="38"/>
      <c r="I995" s="38"/>
      <c r="J995" s="133"/>
      <c r="K995" s="134"/>
      <c r="L995" s="134"/>
      <c r="M995" s="134"/>
      <c r="N995" s="135"/>
      <c r="O995" s="135" t="str">
        <f>IFERROR(INDEX('고객 리스트'!$A$4:$D$150,MATCH(N995,'고객 리스트'!$A$4:$A$150,0),3)," ")</f>
        <v xml:space="preserve"> </v>
      </c>
      <c r="P995" s="59"/>
      <c r="Q995" s="94"/>
      <c r="R995" s="38"/>
      <c r="S995" s="38"/>
      <c r="T995" s="38"/>
      <c r="U995" s="38"/>
      <c r="V995" s="38"/>
    </row>
    <row r="996" spans="1:22" s="29" customFormat="1" ht="19.5" customHeight="1">
      <c r="A996" s="130" t="str">
        <f>N996&amp;"_"&amp;COUNTIF($N$6:N996,N996)</f>
        <v>_0</v>
      </c>
      <c r="B996" s="38" t="s">
        <v>1785</v>
      </c>
      <c r="C996" s="92"/>
      <c r="D996" s="93"/>
      <c r="E996" s="93"/>
      <c r="F996" s="93"/>
      <c r="G996" s="93"/>
      <c r="H996" s="38"/>
      <c r="I996" s="38"/>
      <c r="J996" s="133"/>
      <c r="K996" s="134"/>
      <c r="L996" s="134"/>
      <c r="M996" s="134"/>
      <c r="N996" s="135"/>
      <c r="O996" s="135" t="str">
        <f>IFERROR(INDEX('고객 리스트'!$A$4:$D$150,MATCH(N996,'고객 리스트'!$A$4:$A$150,0),3)," ")</f>
        <v xml:space="preserve"> </v>
      </c>
      <c r="P996" s="59"/>
      <c r="Q996" s="94"/>
      <c r="R996" s="38"/>
      <c r="S996" s="38"/>
      <c r="T996" s="38"/>
      <c r="U996" s="38"/>
      <c r="V996" s="38"/>
    </row>
    <row r="997" spans="1:22" s="29" customFormat="1" ht="19.5" customHeight="1">
      <c r="A997" s="130" t="str">
        <f>N997&amp;"_"&amp;COUNTIF($N$6:N997,N997)</f>
        <v>_0</v>
      </c>
      <c r="B997" s="38" t="s">
        <v>1786</v>
      </c>
      <c r="C997" s="92"/>
      <c r="D997" s="93"/>
      <c r="E997" s="93"/>
      <c r="F997" s="93"/>
      <c r="G997" s="93"/>
      <c r="H997" s="38"/>
      <c r="I997" s="38"/>
      <c r="J997" s="133"/>
      <c r="K997" s="134"/>
      <c r="L997" s="134"/>
      <c r="M997" s="134"/>
      <c r="N997" s="135"/>
      <c r="O997" s="135" t="str">
        <f>IFERROR(INDEX('고객 리스트'!$A$4:$D$150,MATCH(N997,'고객 리스트'!$A$4:$A$150,0),3)," ")</f>
        <v xml:space="preserve"> </v>
      </c>
      <c r="P997" s="59"/>
      <c r="Q997" s="94"/>
      <c r="R997" s="38"/>
      <c r="S997" s="38"/>
      <c r="T997" s="38"/>
      <c r="U997" s="38"/>
      <c r="V997" s="38"/>
    </row>
    <row r="998" spans="1:22" s="29" customFormat="1" ht="19.5" customHeight="1">
      <c r="A998" s="130" t="str">
        <f>N998&amp;"_"&amp;COUNTIF($N$6:N998,N998)</f>
        <v>_0</v>
      </c>
      <c r="B998" s="38" t="s">
        <v>1787</v>
      </c>
      <c r="C998" s="92"/>
      <c r="D998" s="93"/>
      <c r="E998" s="93"/>
      <c r="F998" s="93"/>
      <c r="G998" s="93"/>
      <c r="H998" s="38"/>
      <c r="I998" s="38"/>
      <c r="J998" s="133"/>
      <c r="K998" s="134"/>
      <c r="L998" s="134"/>
      <c r="M998" s="134"/>
      <c r="N998" s="135"/>
      <c r="O998" s="135" t="str">
        <f>IFERROR(INDEX('고객 리스트'!$A$4:$D$150,MATCH(N998,'고객 리스트'!$A$4:$A$150,0),3)," ")</f>
        <v xml:space="preserve"> </v>
      </c>
      <c r="P998" s="59"/>
      <c r="Q998" s="94"/>
      <c r="R998" s="38"/>
      <c r="S998" s="38"/>
      <c r="T998" s="38"/>
      <c r="U998" s="38"/>
      <c r="V998" s="38"/>
    </row>
    <row r="999" spans="1:22" s="29" customFormat="1" ht="19.5" customHeight="1">
      <c r="A999" s="130" t="str">
        <f>N999&amp;"_"&amp;COUNTIF($N$6:N999,N999)</f>
        <v>_0</v>
      </c>
      <c r="B999" s="38" t="s">
        <v>1788</v>
      </c>
      <c r="C999" s="92"/>
      <c r="D999" s="93"/>
      <c r="E999" s="93"/>
      <c r="F999" s="93"/>
      <c r="G999" s="93"/>
      <c r="H999" s="38"/>
      <c r="I999" s="38"/>
      <c r="J999" s="133"/>
      <c r="K999" s="134"/>
      <c r="L999" s="134"/>
      <c r="M999" s="134"/>
      <c r="N999" s="135"/>
      <c r="O999" s="135" t="str">
        <f>IFERROR(INDEX('고객 리스트'!$A$4:$D$150,MATCH(N999,'고객 리스트'!$A$4:$A$150,0),3)," ")</f>
        <v xml:space="preserve"> </v>
      </c>
      <c r="P999" s="59"/>
      <c r="Q999" s="94"/>
      <c r="R999" s="38"/>
      <c r="S999" s="38"/>
      <c r="T999" s="38"/>
      <c r="U999" s="38"/>
      <c r="V999" s="38"/>
    </row>
    <row r="1000" spans="1:22" s="29" customFormat="1" ht="19.5" customHeight="1">
      <c r="A1000" s="130" t="str">
        <f>N1000&amp;"_"&amp;COUNTIF($N$6:N1000,N1000)</f>
        <v>_0</v>
      </c>
      <c r="B1000" s="38" t="s">
        <v>1789</v>
      </c>
      <c r="C1000" s="92"/>
      <c r="D1000" s="93"/>
      <c r="E1000" s="93"/>
      <c r="F1000" s="93"/>
      <c r="G1000" s="93"/>
      <c r="H1000" s="38"/>
      <c r="I1000" s="38"/>
      <c r="J1000" s="133"/>
      <c r="K1000" s="134"/>
      <c r="L1000" s="134"/>
      <c r="M1000" s="134"/>
      <c r="N1000" s="135"/>
      <c r="O1000" s="135" t="str">
        <f>IFERROR(INDEX('고객 리스트'!$A$4:$D$150,MATCH(N1000,'고객 리스트'!$A$4:$A$150,0),3)," ")</f>
        <v xml:space="preserve"> </v>
      </c>
      <c r="P1000" s="59"/>
      <c r="Q1000" s="94"/>
      <c r="R1000" s="38"/>
      <c r="S1000" s="38"/>
      <c r="T1000" s="38"/>
      <c r="U1000" s="38"/>
      <c r="V1000" s="38"/>
    </row>
    <row r="1001" spans="1:22" s="29" customFormat="1" ht="19.5" customHeight="1">
      <c r="A1001" s="130" t="str">
        <f>N1001&amp;"_"&amp;COUNTIF($N$6:N1001,N1001)</f>
        <v>_0</v>
      </c>
      <c r="B1001" s="38" t="s">
        <v>1790</v>
      </c>
      <c r="C1001" s="92"/>
      <c r="D1001" s="93"/>
      <c r="E1001" s="93"/>
      <c r="F1001" s="93"/>
      <c r="G1001" s="93"/>
      <c r="H1001" s="38"/>
      <c r="I1001" s="38"/>
      <c r="J1001" s="133"/>
      <c r="K1001" s="134"/>
      <c r="L1001" s="134"/>
      <c r="M1001" s="134"/>
      <c r="N1001" s="135"/>
      <c r="O1001" s="135" t="str">
        <f>IFERROR(INDEX('고객 리스트'!$A$4:$D$150,MATCH(N1001,'고객 리스트'!$A$4:$A$150,0),3)," ")</f>
        <v xml:space="preserve"> </v>
      </c>
      <c r="P1001" s="59"/>
      <c r="Q1001" s="94"/>
      <c r="R1001" s="38"/>
      <c r="S1001" s="38"/>
      <c r="T1001" s="38"/>
      <c r="U1001" s="38"/>
      <c r="V1001" s="38"/>
    </row>
    <row r="1002" spans="1:22" s="29" customFormat="1" ht="19.5" customHeight="1">
      <c r="A1002" s="130" t="str">
        <f>N1002&amp;"_"&amp;COUNTIF($N$6:N1002,N1002)</f>
        <v>_0</v>
      </c>
      <c r="B1002" s="38" t="s">
        <v>1791</v>
      </c>
      <c r="C1002" s="92"/>
      <c r="D1002" s="93"/>
      <c r="E1002" s="93"/>
      <c r="F1002" s="93"/>
      <c r="G1002" s="93"/>
      <c r="H1002" s="38"/>
      <c r="I1002" s="38"/>
      <c r="J1002" s="133"/>
      <c r="K1002" s="134"/>
      <c r="L1002" s="134"/>
      <c r="M1002" s="134"/>
      <c r="N1002" s="135"/>
      <c r="O1002" s="135" t="str">
        <f>IFERROR(INDEX('고객 리스트'!$A$4:$D$150,MATCH(N1002,'고객 리스트'!$A$4:$A$150,0),3)," ")</f>
        <v xml:space="preserve"> </v>
      </c>
      <c r="P1002" s="59"/>
      <c r="Q1002" s="94"/>
      <c r="R1002" s="38"/>
      <c r="S1002" s="38"/>
      <c r="T1002" s="38"/>
      <c r="U1002" s="38"/>
      <c r="V1002" s="38"/>
    </row>
    <row r="1003" spans="1:22" s="29" customFormat="1" ht="19.5" customHeight="1">
      <c r="A1003" s="130" t="str">
        <f>N1003&amp;"_"&amp;COUNTIF($N$6:N1003,N1003)</f>
        <v>_0</v>
      </c>
      <c r="B1003" s="38" t="s">
        <v>1792</v>
      </c>
      <c r="C1003" s="92"/>
      <c r="D1003" s="93"/>
      <c r="E1003" s="93"/>
      <c r="F1003" s="93"/>
      <c r="G1003" s="93"/>
      <c r="H1003" s="38"/>
      <c r="I1003" s="38"/>
      <c r="J1003" s="133"/>
      <c r="K1003" s="134"/>
      <c r="L1003" s="134"/>
      <c r="M1003" s="134"/>
      <c r="N1003" s="135"/>
      <c r="O1003" s="135" t="str">
        <f>IFERROR(INDEX('고객 리스트'!$A$4:$D$150,MATCH(N1003,'고객 리스트'!$A$4:$A$150,0),3)," ")</f>
        <v xml:space="preserve"> </v>
      </c>
      <c r="P1003" s="59"/>
      <c r="Q1003" s="94"/>
      <c r="R1003" s="38"/>
      <c r="S1003" s="38"/>
      <c r="T1003" s="38"/>
      <c r="U1003" s="38"/>
      <c r="V1003" s="38"/>
    </row>
    <row r="1004" spans="1:22" s="29" customFormat="1" ht="19.5" customHeight="1">
      <c r="A1004" s="130" t="str">
        <f>N1004&amp;"_"&amp;COUNTIF($N$6:N1004,N1004)</f>
        <v>_0</v>
      </c>
      <c r="B1004" s="38" t="s">
        <v>1793</v>
      </c>
      <c r="C1004" s="92"/>
      <c r="D1004" s="93"/>
      <c r="E1004" s="93"/>
      <c r="F1004" s="93"/>
      <c r="G1004" s="93"/>
      <c r="H1004" s="38"/>
      <c r="I1004" s="38"/>
      <c r="J1004" s="133"/>
      <c r="K1004" s="134"/>
      <c r="L1004" s="134"/>
      <c r="M1004" s="134"/>
      <c r="N1004" s="135"/>
      <c r="O1004" s="135" t="str">
        <f>IFERROR(INDEX('고객 리스트'!$A$4:$D$150,MATCH(N1004,'고객 리스트'!$A$4:$A$150,0),3)," ")</f>
        <v xml:space="preserve"> </v>
      </c>
      <c r="P1004" s="59"/>
      <c r="Q1004" s="94"/>
      <c r="R1004" s="38"/>
      <c r="S1004" s="38"/>
      <c r="T1004" s="38"/>
      <c r="U1004" s="38"/>
      <c r="V1004" s="38"/>
    </row>
    <row r="1005" spans="1:22" s="29" customFormat="1" ht="19.5" customHeight="1">
      <c r="A1005" s="130" t="str">
        <f>N1005&amp;"_"&amp;COUNTIF($N$6:N1005,N1005)</f>
        <v>_0</v>
      </c>
      <c r="B1005" s="38" t="s">
        <v>1794</v>
      </c>
      <c r="C1005" s="92"/>
      <c r="D1005" s="93"/>
      <c r="E1005" s="93"/>
      <c r="F1005" s="93"/>
      <c r="G1005" s="93"/>
      <c r="H1005" s="38"/>
      <c r="I1005" s="38"/>
      <c r="J1005" s="133"/>
      <c r="K1005" s="134"/>
      <c r="L1005" s="134"/>
      <c r="M1005" s="134"/>
      <c r="N1005" s="135"/>
      <c r="O1005" s="135" t="str">
        <f>IFERROR(INDEX('고객 리스트'!$A$4:$D$150,MATCH(N1005,'고객 리스트'!$A$4:$A$150,0),3)," ")</f>
        <v xml:space="preserve"> </v>
      </c>
      <c r="P1005" s="59"/>
      <c r="Q1005" s="94"/>
      <c r="R1005" s="38"/>
      <c r="S1005" s="38"/>
      <c r="T1005" s="38"/>
      <c r="U1005" s="38"/>
      <c r="V1005" s="38"/>
    </row>
    <row r="1006" spans="1:22" ht="12">
      <c r="A1006" s="29"/>
      <c r="B1006" s="219" t="s">
        <v>403</v>
      </c>
      <c r="C1006" s="220"/>
      <c r="D1006" s="220"/>
      <c r="E1006" s="220"/>
      <c r="F1006" s="220"/>
      <c r="G1006" s="221"/>
      <c r="H1006" s="29" t="s">
        <v>404</v>
      </c>
      <c r="I1006" s="29">
        <f>SUM(I6:I1005)</f>
        <v>0</v>
      </c>
    </row>
    <row r="1007" spans="1:22" ht="15" customHeight="1">
      <c r="A1007" s="29"/>
      <c r="B1007" s="219" t="s">
        <v>405</v>
      </c>
      <c r="C1007" s="220"/>
      <c r="D1007" s="220"/>
      <c r="E1007" s="220"/>
      <c r="F1007" s="220"/>
      <c r="G1007" s="221"/>
      <c r="H1007" s="29" t="s">
        <v>404</v>
      </c>
      <c r="I1007" s="29"/>
    </row>
    <row r="1008" spans="1:22" ht="15" customHeight="1">
      <c r="A1008" s="29"/>
      <c r="B1008" s="219" t="s">
        <v>406</v>
      </c>
      <c r="C1008" s="220"/>
      <c r="D1008" s="220"/>
      <c r="E1008" s="220"/>
      <c r="F1008" s="220"/>
      <c r="G1008" s="221"/>
      <c r="H1008" s="29" t="s">
        <v>404</v>
      </c>
      <c r="I1008" s="29"/>
    </row>
    <row r="1009" spans="1:9" ht="15" customHeight="1">
      <c r="A1009" s="29"/>
      <c r="B1009" s="219" t="s">
        <v>407</v>
      </c>
      <c r="C1009" s="220"/>
      <c r="D1009" s="220"/>
      <c r="E1009" s="220"/>
      <c r="F1009" s="220"/>
      <c r="G1009" s="221"/>
      <c r="H1009" s="29" t="s">
        <v>404</v>
      </c>
      <c r="I1009" s="43">
        <f>I1006-I1007+I1008</f>
        <v>0</v>
      </c>
    </row>
    <row r="1010" spans="1:9" ht="15" customHeight="1">
      <c r="B1010" s="29"/>
      <c r="C1010" s="37"/>
      <c r="D1010" s="28"/>
      <c r="E1010" s="28"/>
      <c r="F1010" s="28"/>
      <c r="G1010" s="28"/>
      <c r="H1010" s="29"/>
      <c r="I1010" s="29"/>
    </row>
  </sheetData>
  <autoFilter ref="B5:Q5" xr:uid="{00000000-0009-0000-0000-000002000000}"/>
  <mergeCells count="18">
    <mergeCell ref="O4:P4"/>
    <mergeCell ref="G4:J4"/>
    <mergeCell ref="B1007:G1007"/>
    <mergeCell ref="B1008:G1008"/>
    <mergeCell ref="B1009:G1009"/>
    <mergeCell ref="B1006:G1006"/>
    <mergeCell ref="B1:Q1"/>
    <mergeCell ref="B2:C2"/>
    <mergeCell ref="D2:E2"/>
    <mergeCell ref="G2:M2"/>
    <mergeCell ref="O2:P2"/>
    <mergeCell ref="B3:C3"/>
    <mergeCell ref="D3:E3"/>
    <mergeCell ref="G3:M3"/>
    <mergeCell ref="O3:P3"/>
    <mergeCell ref="B4:C4"/>
    <mergeCell ref="D4:E4"/>
    <mergeCell ref="L4:M4"/>
  </mergeCells>
  <phoneticPr fontId="2" type="noConversion"/>
  <conditionalFormatting sqref="C57:C58 C6:C11 C104:C110 C14:C44 C46:C55 C261:C262 C363:C368 C247:C259 C67:C99 C164:C196 C198:C237 C241:C245 C264:C305 C307:C361 C370:C1005">
    <cfRule type="duplicateValues" dxfId="8" priority="419"/>
  </conditionalFormatting>
  <conditionalFormatting sqref="C100:C101">
    <cfRule type="duplicateValues" dxfId="7" priority="2"/>
  </conditionalFormatting>
  <conditionalFormatting sqref="C134:C138 C111:C132 C143:C163">
    <cfRule type="duplicateValues" dxfId="6" priority="1"/>
  </conditionalFormatting>
  <pageMargins left="0.23622047244094491" right="0.23622047244094491" top="0.74803149606299213" bottom="0" header="0" footer="0"/>
  <pageSetup paperSize="9" scale="45" fitToHeight="0" orientation="portrait" r:id="rId1"/>
  <rowBreaks count="1" manualBreakCount="1">
    <brk id="988" min="1" max="16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255"/>
  <sheetViews>
    <sheetView view="pageBreakPreview" topLeftCell="A200" zoomScale="60" zoomScaleNormal="100" workbookViewId="0">
      <selection activeCell="G240" sqref="G240"/>
    </sheetView>
  </sheetViews>
  <sheetFormatPr defaultColWidth="9" defaultRowHeight="17.25"/>
  <cols>
    <col min="1" max="1" width="11" style="80" bestFit="1" customWidth="1"/>
    <col min="2" max="2" width="9.125" style="148" bestFit="1" customWidth="1"/>
    <col min="3" max="3" width="2.375" style="149" bestFit="1" customWidth="1"/>
    <col min="4" max="4" width="11" style="64" bestFit="1" customWidth="1"/>
    <col min="5" max="5" width="9.125" style="64" bestFit="1" customWidth="1"/>
    <col min="6" max="6" width="2.375" style="80" bestFit="1" customWidth="1"/>
    <col min="7" max="7" width="11" style="64" bestFit="1" customWidth="1"/>
    <col min="8" max="8" width="9.125" style="64" bestFit="1" customWidth="1"/>
    <col min="9" max="9" width="2.375" style="80" bestFit="1" customWidth="1"/>
    <col min="10" max="10" width="11" style="64" bestFit="1" customWidth="1"/>
    <col min="11" max="11" width="9.125" style="64" bestFit="1" customWidth="1"/>
    <col min="12" max="12" width="2.375" style="80" bestFit="1" customWidth="1"/>
    <col min="13" max="13" width="14.125" style="64" bestFit="1" customWidth="1"/>
    <col min="14" max="14" width="9.125" style="64" bestFit="1" customWidth="1"/>
    <col min="15" max="15" width="11" style="80" bestFit="1" customWidth="1"/>
    <col min="16" max="16" width="9.125" style="80" bestFit="1" customWidth="1"/>
    <col min="17" max="17" width="2.375" style="80" bestFit="1" customWidth="1"/>
    <col min="18" max="18" width="7.25" style="80" bestFit="1" customWidth="1"/>
    <col min="19" max="19" width="9.125" style="80" bestFit="1" customWidth="1"/>
    <col min="20" max="20" width="2.375" style="80" bestFit="1" customWidth="1"/>
    <col min="21" max="21" width="7.25" style="80" bestFit="1" customWidth="1"/>
    <col min="22" max="22" width="9.125" style="80" bestFit="1" customWidth="1"/>
    <col min="23" max="23" width="2.375" style="80" bestFit="1" customWidth="1"/>
    <col min="24" max="24" width="11" style="80" bestFit="1" customWidth="1"/>
    <col min="25" max="25" width="9.125" style="80" bestFit="1" customWidth="1"/>
    <col min="26" max="26" width="2.375" style="80" bestFit="1" customWidth="1"/>
    <col min="27" max="27" width="11" style="80" bestFit="1" customWidth="1"/>
    <col min="28" max="28" width="9.125" style="80" bestFit="1" customWidth="1"/>
    <col min="29" max="29" width="11" style="80" bestFit="1" customWidth="1"/>
    <col min="30" max="30" width="8.875" style="80" bestFit="1" customWidth="1"/>
    <col min="31" max="31" width="2.375" style="80" bestFit="1" customWidth="1"/>
    <col min="32" max="32" width="11" style="80" bestFit="1" customWidth="1"/>
    <col min="33" max="33" width="9.125" style="80" bestFit="1" customWidth="1"/>
    <col min="34" max="34" width="2.375" style="80" bestFit="1" customWidth="1"/>
    <col min="35" max="35" width="11" style="80" bestFit="1" customWidth="1"/>
    <col min="36" max="36" width="9.125" style="80" bestFit="1" customWidth="1"/>
    <col min="37" max="37" width="2.375" style="80" bestFit="1" customWidth="1"/>
    <col min="38" max="38" width="11" style="80" bestFit="1" customWidth="1"/>
    <col min="39" max="39" width="9.125" style="80" bestFit="1" customWidth="1"/>
    <col min="40" max="40" width="2.375" style="80" bestFit="1" customWidth="1"/>
    <col min="41" max="41" width="14.125" style="80" bestFit="1" customWidth="1"/>
    <col min="42" max="42" width="8.875" style="80" bestFit="1" customWidth="1"/>
    <col min="43" max="43" width="5.375" style="80" bestFit="1" customWidth="1"/>
    <col min="44" max="44" width="8.875" style="80" bestFit="1" customWidth="1"/>
    <col min="45" max="45" width="2.375" style="80" bestFit="1" customWidth="1"/>
    <col min="46" max="46" width="5.375" style="80" bestFit="1" customWidth="1"/>
    <col min="47" max="47" width="8.875" style="80" bestFit="1" customWidth="1"/>
    <col min="48" max="48" width="2.375" style="80" bestFit="1" customWidth="1"/>
    <col min="49" max="49" width="5.375" style="80" bestFit="1" customWidth="1"/>
    <col min="50" max="50" width="8.875" style="80" bestFit="1" customWidth="1"/>
    <col min="51" max="51" width="2.375" style="80" bestFit="1" customWidth="1"/>
    <col min="52" max="52" width="5.375" style="80" bestFit="1" customWidth="1"/>
    <col min="53" max="53" width="8.875" style="80" bestFit="1" customWidth="1"/>
    <col min="54" max="54" width="2.375" style="80" bestFit="1" customWidth="1"/>
    <col min="55" max="55" width="5.375" style="80" bestFit="1" customWidth="1"/>
    <col min="56" max="56" width="8.875" style="80" bestFit="1" customWidth="1"/>
    <col min="57" max="16384" width="9" style="80"/>
  </cols>
  <sheetData>
    <row r="1" spans="1:14">
      <c r="A1" s="145" t="s">
        <v>1188</v>
      </c>
      <c r="B1" s="146" t="s">
        <v>1189</v>
      </c>
      <c r="C1" s="149">
        <v>1</v>
      </c>
      <c r="D1" s="145" t="s">
        <v>1188</v>
      </c>
      <c r="E1" s="146" t="s">
        <v>1189</v>
      </c>
      <c r="F1" s="149">
        <v>1</v>
      </c>
      <c r="G1" s="145" t="s">
        <v>1188</v>
      </c>
      <c r="H1" s="146" t="s">
        <v>1189</v>
      </c>
      <c r="I1" s="149">
        <v>1</v>
      </c>
      <c r="J1" s="145" t="s">
        <v>1188</v>
      </c>
      <c r="K1" s="146" t="s">
        <v>1189</v>
      </c>
      <c r="L1" s="149">
        <v>1</v>
      </c>
      <c r="M1" s="145" t="s">
        <v>1188</v>
      </c>
      <c r="N1" s="146" t="s">
        <v>1189</v>
      </c>
    </row>
    <row r="2" spans="1:14">
      <c r="A2" s="64" t="str">
        <f>'물품 입고 내역'!$B6</f>
        <v>S001</v>
      </c>
      <c r="B2" s="147" t="str">
        <f>IFERROR(VLOOKUP(A2,'물품 입고 내역'!$B$5:$O$1005,14,0)," ")</f>
        <v xml:space="preserve"> </v>
      </c>
      <c r="D2" s="64" t="str">
        <f>'물품 입고 내역'!$B56</f>
        <v>S051</v>
      </c>
      <c r="E2" s="147" t="str">
        <f>IFERROR(VLOOKUP(D2,'물품 입고 내역'!$B$5:$O$1005,14,0)," ")</f>
        <v xml:space="preserve"> </v>
      </c>
      <c r="G2" s="64" t="str">
        <f>'물품 입고 내역'!$B106</f>
        <v>S101</v>
      </c>
      <c r="H2" s="147" t="str">
        <f>IFERROR(VLOOKUP(G2,'물품 입고 내역'!$B$5:$O$1005,14,0)," ")</f>
        <v xml:space="preserve"> </v>
      </c>
      <c r="J2" s="64" t="str">
        <f>'물품 입고 내역'!$B156</f>
        <v>S151</v>
      </c>
      <c r="K2" s="147" t="str">
        <f>IFERROR(VLOOKUP(J2,'물품 입고 내역'!$B$5:$O$1005,14,0)," ")</f>
        <v xml:space="preserve"> </v>
      </c>
      <c r="M2" s="64" t="str">
        <f>'물품 입고 내역'!$B206</f>
        <v>S201</v>
      </c>
      <c r="N2" s="147" t="str">
        <f>IFERROR(VLOOKUP(M2,'물품 입고 내역'!$B$5:$O$1005,14,0)," ")</f>
        <v xml:space="preserve"> </v>
      </c>
    </row>
    <row r="3" spans="1:14">
      <c r="A3" s="64" t="str">
        <f>'물품 입고 내역'!$B7</f>
        <v>S002</v>
      </c>
      <c r="B3" s="147" t="str">
        <f>IFERROR(VLOOKUP(A3,'물품 입고 내역'!$B$5:$O$1005,14,0)," ")</f>
        <v xml:space="preserve"> </v>
      </c>
      <c r="D3" s="64" t="str">
        <f>'물품 입고 내역'!$B57</f>
        <v>S052</v>
      </c>
      <c r="E3" s="147" t="str">
        <f>IFERROR(VLOOKUP(D3,'물품 입고 내역'!$B$5:$O$1005,14,0)," ")</f>
        <v xml:space="preserve"> </v>
      </c>
      <c r="G3" s="64" t="str">
        <f>'물품 입고 내역'!$B107</f>
        <v>S102</v>
      </c>
      <c r="H3" s="147" t="str">
        <f>IFERROR(VLOOKUP(G3,'물품 입고 내역'!$B$5:$O$1005,14,0)," ")</f>
        <v xml:space="preserve"> </v>
      </c>
      <c r="J3" s="64" t="str">
        <f>'물품 입고 내역'!$B157</f>
        <v>S152</v>
      </c>
      <c r="K3" s="147" t="str">
        <f>IFERROR(VLOOKUP(J3,'물품 입고 내역'!$B$5:$O$1005,14,0)," ")</f>
        <v xml:space="preserve"> </v>
      </c>
      <c r="M3" s="64" t="str">
        <f>'물품 입고 내역'!$B207</f>
        <v>S202</v>
      </c>
      <c r="N3" s="147" t="str">
        <f>IFERROR(VLOOKUP(M3,'물품 입고 내역'!$B$5:$O$1005,14,0)," ")</f>
        <v xml:space="preserve"> </v>
      </c>
    </row>
    <row r="4" spans="1:14">
      <c r="A4" s="64" t="str">
        <f>'물품 입고 내역'!$B8</f>
        <v>S003</v>
      </c>
      <c r="B4" s="147" t="str">
        <f>IFERROR(VLOOKUP(A4,'물품 입고 내역'!$B$5:$O$1005,14,0)," ")</f>
        <v xml:space="preserve"> </v>
      </c>
      <c r="D4" s="64" t="str">
        <f>'물품 입고 내역'!$B58</f>
        <v>S053</v>
      </c>
      <c r="E4" s="147" t="str">
        <f>IFERROR(VLOOKUP(D4,'물품 입고 내역'!$B$5:$O$1005,14,0)," ")</f>
        <v xml:space="preserve"> </v>
      </c>
      <c r="G4" s="64" t="str">
        <f>'물품 입고 내역'!$B108</f>
        <v>S103</v>
      </c>
      <c r="H4" s="147" t="str">
        <f>IFERROR(VLOOKUP(G4,'물품 입고 내역'!$B$5:$O$1005,14,0)," ")</f>
        <v xml:space="preserve"> </v>
      </c>
      <c r="J4" s="64" t="str">
        <f>'물품 입고 내역'!$B158</f>
        <v>S153</v>
      </c>
      <c r="K4" s="147" t="str">
        <f>IFERROR(VLOOKUP(J4,'물품 입고 내역'!$B$5:$O$1005,14,0)," ")</f>
        <v xml:space="preserve"> </v>
      </c>
      <c r="M4" s="64" t="str">
        <f>'물품 입고 내역'!$B208</f>
        <v>S203</v>
      </c>
      <c r="N4" s="147" t="str">
        <f>IFERROR(VLOOKUP(M4,'물품 입고 내역'!$B$5:$O$1005,14,0)," ")</f>
        <v xml:space="preserve"> </v>
      </c>
    </row>
    <row r="5" spans="1:14">
      <c r="A5" s="64" t="str">
        <f>'물품 입고 내역'!$B9</f>
        <v>S004</v>
      </c>
      <c r="B5" s="147" t="str">
        <f>IFERROR(VLOOKUP(A5,'물품 입고 내역'!$B$5:$O$1005,14,0)," ")</f>
        <v xml:space="preserve"> </v>
      </c>
      <c r="D5" s="64" t="str">
        <f>'물품 입고 내역'!$B59</f>
        <v>S054</v>
      </c>
      <c r="E5" s="147" t="str">
        <f>IFERROR(VLOOKUP(D5,'물품 입고 내역'!$B$5:$O$1005,14,0)," ")</f>
        <v xml:space="preserve"> </v>
      </c>
      <c r="G5" s="64" t="str">
        <f>'물품 입고 내역'!$B109</f>
        <v>S104</v>
      </c>
      <c r="H5" s="147" t="str">
        <f>IFERROR(VLOOKUP(G5,'물품 입고 내역'!$B$5:$O$1005,14,0)," ")</f>
        <v xml:space="preserve"> </v>
      </c>
      <c r="J5" s="64" t="str">
        <f>'물품 입고 내역'!$B159</f>
        <v>S154</v>
      </c>
      <c r="K5" s="147" t="str">
        <f>IFERROR(VLOOKUP(J5,'물품 입고 내역'!$B$5:$O$1005,14,0)," ")</f>
        <v xml:space="preserve"> </v>
      </c>
      <c r="M5" s="64" t="str">
        <f>'물품 입고 내역'!$B209</f>
        <v>S204</v>
      </c>
      <c r="N5" s="147" t="str">
        <f>IFERROR(VLOOKUP(M5,'물품 입고 내역'!$B$5:$O$1005,14,0)," ")</f>
        <v xml:space="preserve"> </v>
      </c>
    </row>
    <row r="6" spans="1:14">
      <c r="A6" s="64" t="str">
        <f>'물품 입고 내역'!$B10</f>
        <v>S005</v>
      </c>
      <c r="B6" s="147" t="str">
        <f>IFERROR(VLOOKUP(A6,'물품 입고 내역'!$B$5:$O$1005,14,0)," ")</f>
        <v xml:space="preserve"> </v>
      </c>
      <c r="D6" s="64" t="str">
        <f>'물품 입고 내역'!$B60</f>
        <v>S055</v>
      </c>
      <c r="E6" s="147" t="str">
        <f>IFERROR(VLOOKUP(D6,'물품 입고 내역'!$B$5:$O$1005,14,0)," ")</f>
        <v xml:space="preserve"> </v>
      </c>
      <c r="G6" s="64" t="str">
        <f>'물품 입고 내역'!$B110</f>
        <v>S105</v>
      </c>
      <c r="H6" s="147" t="str">
        <f>IFERROR(VLOOKUP(G6,'물품 입고 내역'!$B$5:$O$1005,14,0)," ")</f>
        <v xml:space="preserve"> </v>
      </c>
      <c r="J6" s="64" t="str">
        <f>'물품 입고 내역'!$B160</f>
        <v>S155</v>
      </c>
      <c r="K6" s="147" t="str">
        <f>IFERROR(VLOOKUP(J6,'물품 입고 내역'!$B$5:$O$1005,14,0)," ")</f>
        <v xml:space="preserve"> </v>
      </c>
      <c r="M6" s="64" t="str">
        <f>'물품 입고 내역'!$B210</f>
        <v>S205</v>
      </c>
      <c r="N6" s="147" t="str">
        <f>IFERROR(VLOOKUP(M6,'물품 입고 내역'!$B$5:$O$1005,14,0)," ")</f>
        <v xml:space="preserve"> </v>
      </c>
    </row>
    <row r="7" spans="1:14">
      <c r="A7" s="64" t="str">
        <f>'물품 입고 내역'!$B11</f>
        <v>S006</v>
      </c>
      <c r="B7" s="147" t="str">
        <f>IFERROR(VLOOKUP(A7,'물품 입고 내역'!$B$5:$O$1005,14,0)," ")</f>
        <v xml:space="preserve"> </v>
      </c>
      <c r="D7" s="64" t="str">
        <f>'물품 입고 내역'!$B61</f>
        <v>S056</v>
      </c>
      <c r="E7" s="147" t="str">
        <f>IFERROR(VLOOKUP(D7,'물품 입고 내역'!$B$5:$O$1005,14,0)," ")</f>
        <v xml:space="preserve"> </v>
      </c>
      <c r="G7" s="64" t="str">
        <f>'물품 입고 내역'!$B111</f>
        <v>S106</v>
      </c>
      <c r="H7" s="147" t="str">
        <f>IFERROR(VLOOKUP(G7,'물품 입고 내역'!$B$5:$O$1005,14,0)," ")</f>
        <v xml:space="preserve"> </v>
      </c>
      <c r="J7" s="64" t="str">
        <f>'물품 입고 내역'!$B161</f>
        <v>S156</v>
      </c>
      <c r="K7" s="147" t="str">
        <f>IFERROR(VLOOKUP(J7,'물품 입고 내역'!$B$5:$O$1005,14,0)," ")</f>
        <v xml:space="preserve"> </v>
      </c>
      <c r="M7" s="64" t="str">
        <f>'물품 입고 내역'!$B211</f>
        <v>S206</v>
      </c>
      <c r="N7" s="147" t="str">
        <f>IFERROR(VLOOKUP(M7,'물품 입고 내역'!$B$5:$O$1005,14,0)," ")</f>
        <v xml:space="preserve"> </v>
      </c>
    </row>
    <row r="8" spans="1:14">
      <c r="A8" s="64" t="str">
        <f>'물품 입고 내역'!$B12</f>
        <v>S007</v>
      </c>
      <c r="B8" s="147" t="str">
        <f>IFERROR(VLOOKUP(A8,'물품 입고 내역'!$B$5:$O$1005,14,0)," ")</f>
        <v xml:space="preserve"> </v>
      </c>
      <c r="D8" s="64" t="str">
        <f>'물품 입고 내역'!$B62</f>
        <v>S057</v>
      </c>
      <c r="E8" s="147" t="str">
        <f>IFERROR(VLOOKUP(D8,'물품 입고 내역'!$B$5:$O$1005,14,0)," ")</f>
        <v xml:space="preserve"> </v>
      </c>
      <c r="G8" s="64" t="str">
        <f>'물품 입고 내역'!$B112</f>
        <v>S107</v>
      </c>
      <c r="H8" s="147" t="str">
        <f>IFERROR(VLOOKUP(G8,'물품 입고 내역'!$B$5:$O$1005,14,0)," ")</f>
        <v xml:space="preserve"> </v>
      </c>
      <c r="J8" s="64" t="str">
        <f>'물품 입고 내역'!$B162</f>
        <v>S157</v>
      </c>
      <c r="K8" s="147" t="str">
        <f>IFERROR(VLOOKUP(J8,'물품 입고 내역'!$B$5:$O$1005,14,0)," ")</f>
        <v xml:space="preserve"> </v>
      </c>
      <c r="M8" s="64" t="str">
        <f>'물품 입고 내역'!$B212</f>
        <v>S207</v>
      </c>
      <c r="N8" s="147" t="str">
        <f>IFERROR(VLOOKUP(M8,'물품 입고 내역'!$B$5:$O$1005,14,0)," ")</f>
        <v xml:space="preserve"> </v>
      </c>
    </row>
    <row r="9" spans="1:14">
      <c r="A9" s="64" t="str">
        <f>'물품 입고 내역'!$B13</f>
        <v>S008</v>
      </c>
      <c r="B9" s="147" t="str">
        <f>IFERROR(VLOOKUP(A9,'물품 입고 내역'!$B$5:$O$1005,14,0)," ")</f>
        <v xml:space="preserve"> </v>
      </c>
      <c r="D9" s="64" t="str">
        <f>'물품 입고 내역'!$B63</f>
        <v>S058</v>
      </c>
      <c r="E9" s="147" t="str">
        <f>IFERROR(VLOOKUP(D9,'물품 입고 내역'!$B$5:$O$1005,14,0)," ")</f>
        <v xml:space="preserve"> </v>
      </c>
      <c r="G9" s="64" t="str">
        <f>'물품 입고 내역'!$B113</f>
        <v>S108</v>
      </c>
      <c r="H9" s="147" t="str">
        <f>IFERROR(VLOOKUP(G9,'물품 입고 내역'!$B$5:$O$1005,14,0)," ")</f>
        <v xml:space="preserve"> </v>
      </c>
      <c r="J9" s="64" t="str">
        <f>'물품 입고 내역'!$B163</f>
        <v>S158</v>
      </c>
      <c r="K9" s="147" t="str">
        <f>IFERROR(VLOOKUP(J9,'물품 입고 내역'!$B$5:$O$1005,14,0)," ")</f>
        <v xml:space="preserve"> </v>
      </c>
      <c r="M9" s="64" t="str">
        <f>'물품 입고 내역'!$B213</f>
        <v>S208</v>
      </c>
      <c r="N9" s="147" t="str">
        <f>IFERROR(VLOOKUP(M9,'물품 입고 내역'!$B$5:$O$1005,14,0)," ")</f>
        <v xml:space="preserve"> </v>
      </c>
    </row>
    <row r="10" spans="1:14">
      <c r="A10" s="64" t="str">
        <f>'물품 입고 내역'!$B14</f>
        <v>S009</v>
      </c>
      <c r="B10" s="147" t="str">
        <f>IFERROR(VLOOKUP(A10,'물품 입고 내역'!$B$5:$O$1005,14,0)," ")</f>
        <v xml:space="preserve"> </v>
      </c>
      <c r="D10" s="64" t="str">
        <f>'물품 입고 내역'!$B64</f>
        <v>S059</v>
      </c>
      <c r="E10" s="147" t="str">
        <f>IFERROR(VLOOKUP(D10,'물품 입고 내역'!$B$5:$O$1005,14,0)," ")</f>
        <v xml:space="preserve"> </v>
      </c>
      <c r="G10" s="64" t="str">
        <f>'물품 입고 내역'!$B114</f>
        <v>S109</v>
      </c>
      <c r="H10" s="147" t="str">
        <f>IFERROR(VLOOKUP(G10,'물품 입고 내역'!$B$5:$O$1005,14,0)," ")</f>
        <v xml:space="preserve"> </v>
      </c>
      <c r="J10" s="64" t="str">
        <f>'물품 입고 내역'!$B164</f>
        <v>S159</v>
      </c>
      <c r="K10" s="147" t="str">
        <f>IFERROR(VLOOKUP(J10,'물품 입고 내역'!$B$5:$O$1005,14,0)," ")</f>
        <v xml:space="preserve"> </v>
      </c>
      <c r="M10" s="64" t="str">
        <f>'물품 입고 내역'!$B214</f>
        <v>S209</v>
      </c>
      <c r="N10" s="147" t="str">
        <f>IFERROR(VLOOKUP(M10,'물품 입고 내역'!$B$5:$O$1005,14,0)," ")</f>
        <v xml:space="preserve"> </v>
      </c>
    </row>
    <row r="11" spans="1:14">
      <c r="A11" s="64" t="str">
        <f>'물품 입고 내역'!$B15</f>
        <v>S010</v>
      </c>
      <c r="B11" s="147" t="str">
        <f>IFERROR(VLOOKUP(A11,'물품 입고 내역'!$B$5:$O$1005,14,0)," ")</f>
        <v xml:space="preserve"> </v>
      </c>
      <c r="D11" s="64" t="str">
        <f>'물품 입고 내역'!$B65</f>
        <v>S060</v>
      </c>
      <c r="E11" s="147" t="str">
        <f>IFERROR(VLOOKUP(D11,'물품 입고 내역'!$B$5:$O$1005,14,0)," ")</f>
        <v xml:space="preserve"> </v>
      </c>
      <c r="G11" s="64" t="str">
        <f>'물품 입고 내역'!$B115</f>
        <v>S110</v>
      </c>
      <c r="H11" s="147" t="str">
        <f>IFERROR(VLOOKUP(G11,'물품 입고 내역'!$B$5:$O$1005,14,0)," ")</f>
        <v xml:space="preserve"> </v>
      </c>
      <c r="J11" s="64" t="str">
        <f>'물품 입고 내역'!$B165</f>
        <v>S160</v>
      </c>
      <c r="K11" s="147" t="str">
        <f>IFERROR(VLOOKUP(J11,'물품 입고 내역'!$B$5:$O$1005,14,0)," ")</f>
        <v xml:space="preserve"> </v>
      </c>
      <c r="M11" s="64" t="str">
        <f>'물품 입고 내역'!$B215</f>
        <v>S210</v>
      </c>
      <c r="N11" s="147" t="str">
        <f>IFERROR(VLOOKUP(M11,'물품 입고 내역'!$B$5:$O$1005,14,0)," ")</f>
        <v xml:space="preserve"> </v>
      </c>
    </row>
    <row r="12" spans="1:14">
      <c r="A12" s="64" t="str">
        <f>'물품 입고 내역'!$B16</f>
        <v>S011</v>
      </c>
      <c r="B12" s="147" t="str">
        <f>IFERROR(VLOOKUP(A12,'물품 입고 내역'!$B$5:$O$1005,14,0)," ")</f>
        <v xml:space="preserve"> </v>
      </c>
      <c r="D12" s="64" t="str">
        <f>'물품 입고 내역'!$B66</f>
        <v>S061</v>
      </c>
      <c r="E12" s="147" t="str">
        <f>IFERROR(VLOOKUP(D12,'물품 입고 내역'!$B$5:$O$1005,14,0)," ")</f>
        <v xml:space="preserve"> </v>
      </c>
      <c r="G12" s="64" t="str">
        <f>'물품 입고 내역'!$B116</f>
        <v>S111</v>
      </c>
      <c r="H12" s="147" t="str">
        <f>IFERROR(VLOOKUP(G12,'물품 입고 내역'!$B$5:$O$1005,14,0)," ")</f>
        <v xml:space="preserve"> </v>
      </c>
      <c r="J12" s="64" t="str">
        <f>'물품 입고 내역'!$B166</f>
        <v>S161</v>
      </c>
      <c r="K12" s="147" t="str">
        <f>IFERROR(VLOOKUP(J12,'물품 입고 내역'!$B$5:$O$1005,14,0)," ")</f>
        <v xml:space="preserve"> </v>
      </c>
      <c r="M12" s="64" t="str">
        <f>'물품 입고 내역'!$B216</f>
        <v>S211</v>
      </c>
      <c r="N12" s="147" t="str">
        <f>IFERROR(VLOOKUP(M12,'물품 입고 내역'!$B$5:$O$1005,14,0)," ")</f>
        <v xml:space="preserve"> </v>
      </c>
    </row>
    <row r="13" spans="1:14">
      <c r="A13" s="64" t="str">
        <f>'물품 입고 내역'!$B17</f>
        <v>S012</v>
      </c>
      <c r="B13" s="147" t="str">
        <f>IFERROR(VLOOKUP(A13,'물품 입고 내역'!$B$5:$O$1005,14,0)," ")</f>
        <v xml:space="preserve"> </v>
      </c>
      <c r="D13" s="64" t="str">
        <f>'물품 입고 내역'!$B67</f>
        <v>S062</v>
      </c>
      <c r="E13" s="147" t="str">
        <f>IFERROR(VLOOKUP(D13,'물품 입고 내역'!$B$5:$O$1005,14,0)," ")</f>
        <v xml:space="preserve"> </v>
      </c>
      <c r="G13" s="64" t="str">
        <f>'물품 입고 내역'!$B117</f>
        <v>S112</v>
      </c>
      <c r="H13" s="147" t="str">
        <f>IFERROR(VLOOKUP(G13,'물품 입고 내역'!$B$5:$O$1005,14,0)," ")</f>
        <v xml:space="preserve"> </v>
      </c>
      <c r="J13" s="64" t="str">
        <f>'물품 입고 내역'!$B167</f>
        <v>S162</v>
      </c>
      <c r="K13" s="147" t="str">
        <f>IFERROR(VLOOKUP(J13,'물품 입고 내역'!$B$5:$O$1005,14,0)," ")</f>
        <v xml:space="preserve"> </v>
      </c>
      <c r="M13" s="64" t="str">
        <f>'물품 입고 내역'!$B217</f>
        <v>S212</v>
      </c>
      <c r="N13" s="147" t="str">
        <f>IFERROR(VLOOKUP(M13,'물품 입고 내역'!$B$5:$O$1005,14,0)," ")</f>
        <v xml:space="preserve"> </v>
      </c>
    </row>
    <row r="14" spans="1:14">
      <c r="A14" s="64" t="str">
        <f>'물품 입고 내역'!$B18</f>
        <v>S013</v>
      </c>
      <c r="B14" s="147" t="str">
        <f>IFERROR(VLOOKUP(A14,'물품 입고 내역'!$B$5:$O$1005,14,0)," ")</f>
        <v xml:space="preserve"> </v>
      </c>
      <c r="D14" s="64" t="str">
        <f>'물품 입고 내역'!$B68</f>
        <v>S063</v>
      </c>
      <c r="E14" s="147" t="str">
        <f>IFERROR(VLOOKUP(D14,'물품 입고 내역'!$B$5:$O$1005,14,0)," ")</f>
        <v xml:space="preserve"> </v>
      </c>
      <c r="G14" s="64" t="str">
        <f>'물품 입고 내역'!$B118</f>
        <v>S113</v>
      </c>
      <c r="H14" s="147" t="str">
        <f>IFERROR(VLOOKUP(G14,'물품 입고 내역'!$B$5:$O$1005,14,0)," ")</f>
        <v xml:space="preserve"> </v>
      </c>
      <c r="J14" s="64" t="str">
        <f>'물품 입고 내역'!$B168</f>
        <v>S163</v>
      </c>
      <c r="K14" s="147" t="str">
        <f>IFERROR(VLOOKUP(J14,'물품 입고 내역'!$B$5:$O$1005,14,0)," ")</f>
        <v xml:space="preserve"> </v>
      </c>
      <c r="M14" s="64" t="str">
        <f>'물품 입고 내역'!$B218</f>
        <v>S213</v>
      </c>
      <c r="N14" s="147" t="str">
        <f>IFERROR(VLOOKUP(M14,'물품 입고 내역'!$B$5:$O$1005,14,0)," ")</f>
        <v xml:space="preserve"> </v>
      </c>
    </row>
    <row r="15" spans="1:14">
      <c r="A15" s="64" t="str">
        <f>'물품 입고 내역'!$B19</f>
        <v>S014</v>
      </c>
      <c r="B15" s="147" t="str">
        <f>IFERROR(VLOOKUP(A15,'물품 입고 내역'!$B$5:$O$1005,14,0)," ")</f>
        <v xml:space="preserve"> </v>
      </c>
      <c r="D15" s="64" t="str">
        <f>'물품 입고 내역'!$B69</f>
        <v>S064</v>
      </c>
      <c r="E15" s="147" t="str">
        <f>IFERROR(VLOOKUP(D15,'물품 입고 내역'!$B$5:$O$1005,14,0)," ")</f>
        <v xml:space="preserve"> </v>
      </c>
      <c r="G15" s="64" t="str">
        <f>'물품 입고 내역'!$B119</f>
        <v>S114</v>
      </c>
      <c r="H15" s="147" t="str">
        <f>IFERROR(VLOOKUP(G15,'물품 입고 내역'!$B$5:$O$1005,14,0)," ")</f>
        <v xml:space="preserve"> </v>
      </c>
      <c r="J15" s="64" t="str">
        <f>'물품 입고 내역'!$B169</f>
        <v>S164</v>
      </c>
      <c r="K15" s="147" t="str">
        <f>IFERROR(VLOOKUP(J15,'물품 입고 내역'!$B$5:$O$1005,14,0)," ")</f>
        <v xml:space="preserve"> </v>
      </c>
      <c r="M15" s="64" t="str">
        <f>'물품 입고 내역'!$B219</f>
        <v>S214</v>
      </c>
      <c r="N15" s="147" t="str">
        <f>IFERROR(VLOOKUP(M15,'물품 입고 내역'!$B$5:$O$1005,14,0)," ")</f>
        <v xml:space="preserve"> </v>
      </c>
    </row>
    <row r="16" spans="1:14">
      <c r="A16" s="64" t="str">
        <f>'물품 입고 내역'!$B20</f>
        <v>S015</v>
      </c>
      <c r="B16" s="147" t="str">
        <f>IFERROR(VLOOKUP(A16,'물품 입고 내역'!$B$5:$O$1005,14,0)," ")</f>
        <v xml:space="preserve"> </v>
      </c>
      <c r="D16" s="64" t="str">
        <f>'물품 입고 내역'!$B70</f>
        <v>S065</v>
      </c>
      <c r="E16" s="147" t="str">
        <f>IFERROR(VLOOKUP(D16,'물품 입고 내역'!$B$5:$O$1005,14,0)," ")</f>
        <v xml:space="preserve"> </v>
      </c>
      <c r="G16" s="64" t="str">
        <f>'물품 입고 내역'!$B120</f>
        <v>S115</v>
      </c>
      <c r="H16" s="147" t="str">
        <f>IFERROR(VLOOKUP(G16,'물품 입고 내역'!$B$5:$O$1005,14,0)," ")</f>
        <v xml:space="preserve"> </v>
      </c>
      <c r="J16" s="64" t="str">
        <f>'물품 입고 내역'!$B170</f>
        <v>S165</v>
      </c>
      <c r="K16" s="147" t="str">
        <f>IFERROR(VLOOKUP(J16,'물품 입고 내역'!$B$5:$O$1005,14,0)," ")</f>
        <v xml:space="preserve"> </v>
      </c>
      <c r="M16" s="64" t="str">
        <f>'물품 입고 내역'!$B220</f>
        <v>S215</v>
      </c>
      <c r="N16" s="147" t="str">
        <f>IFERROR(VLOOKUP(M16,'물품 입고 내역'!$B$5:$O$1005,14,0)," ")</f>
        <v xml:space="preserve"> </v>
      </c>
    </row>
    <row r="17" spans="1:14">
      <c r="A17" s="64" t="str">
        <f>'물품 입고 내역'!$B21</f>
        <v>S016</v>
      </c>
      <c r="B17" s="147" t="str">
        <f>IFERROR(VLOOKUP(A17,'물품 입고 내역'!$B$5:$O$1005,14,0)," ")</f>
        <v xml:space="preserve"> </v>
      </c>
      <c r="D17" s="64" t="str">
        <f>'물품 입고 내역'!$B71</f>
        <v>S066</v>
      </c>
      <c r="E17" s="147" t="str">
        <f>IFERROR(VLOOKUP(D17,'물품 입고 내역'!$B$5:$O$1005,14,0)," ")</f>
        <v xml:space="preserve"> </v>
      </c>
      <c r="G17" s="64" t="str">
        <f>'물품 입고 내역'!$B121</f>
        <v>S116</v>
      </c>
      <c r="H17" s="147" t="str">
        <f>IFERROR(VLOOKUP(G17,'물품 입고 내역'!$B$5:$O$1005,14,0)," ")</f>
        <v xml:space="preserve"> </v>
      </c>
      <c r="J17" s="64" t="str">
        <f>'물품 입고 내역'!$B171</f>
        <v>S166</v>
      </c>
      <c r="K17" s="147" t="str">
        <f>IFERROR(VLOOKUP(J17,'물품 입고 내역'!$B$5:$O$1005,14,0)," ")</f>
        <v xml:space="preserve"> </v>
      </c>
      <c r="M17" s="64" t="str">
        <f>'물품 입고 내역'!$B221</f>
        <v>S216</v>
      </c>
      <c r="N17" s="147" t="str">
        <f>IFERROR(VLOOKUP(M17,'물품 입고 내역'!$B$5:$O$1005,14,0)," ")</f>
        <v xml:space="preserve"> </v>
      </c>
    </row>
    <row r="18" spans="1:14">
      <c r="A18" s="64" t="str">
        <f>'물품 입고 내역'!$B22</f>
        <v>S017</v>
      </c>
      <c r="B18" s="147" t="str">
        <f>IFERROR(VLOOKUP(A18,'물품 입고 내역'!$B$5:$O$1005,14,0)," ")</f>
        <v xml:space="preserve"> </v>
      </c>
      <c r="D18" s="64" t="str">
        <f>'물품 입고 내역'!$B72</f>
        <v>S067</v>
      </c>
      <c r="E18" s="147" t="str">
        <f>IFERROR(VLOOKUP(D18,'물품 입고 내역'!$B$5:$O$1005,14,0)," ")</f>
        <v xml:space="preserve"> </v>
      </c>
      <c r="G18" s="64" t="str">
        <f>'물품 입고 내역'!$B122</f>
        <v>S117</v>
      </c>
      <c r="H18" s="147" t="str">
        <f>IFERROR(VLOOKUP(G18,'물품 입고 내역'!$B$5:$O$1005,14,0)," ")</f>
        <v xml:space="preserve"> </v>
      </c>
      <c r="J18" s="64" t="str">
        <f>'물품 입고 내역'!$B172</f>
        <v>S167</v>
      </c>
      <c r="K18" s="147" t="str">
        <f>IFERROR(VLOOKUP(J18,'물품 입고 내역'!$B$5:$O$1005,14,0)," ")</f>
        <v xml:space="preserve"> </v>
      </c>
      <c r="M18" s="64" t="str">
        <f>'물품 입고 내역'!$B222</f>
        <v>S217</v>
      </c>
      <c r="N18" s="147" t="str">
        <f>IFERROR(VLOOKUP(M18,'물품 입고 내역'!$B$5:$O$1005,14,0)," ")</f>
        <v xml:space="preserve"> </v>
      </c>
    </row>
    <row r="19" spans="1:14">
      <c r="A19" s="64" t="str">
        <f>'물품 입고 내역'!$B23</f>
        <v>S018</v>
      </c>
      <c r="B19" s="147" t="str">
        <f>IFERROR(VLOOKUP(A19,'물품 입고 내역'!$B$5:$O$1005,14,0)," ")</f>
        <v xml:space="preserve"> </v>
      </c>
      <c r="D19" s="64" t="str">
        <f>'물품 입고 내역'!$B73</f>
        <v>S068</v>
      </c>
      <c r="E19" s="147" t="str">
        <f>IFERROR(VLOOKUP(D19,'물품 입고 내역'!$B$5:$O$1005,14,0)," ")</f>
        <v xml:space="preserve"> </v>
      </c>
      <c r="G19" s="64" t="str">
        <f>'물품 입고 내역'!$B123</f>
        <v>S118</v>
      </c>
      <c r="H19" s="147" t="str">
        <f>IFERROR(VLOOKUP(G19,'물품 입고 내역'!$B$5:$O$1005,14,0)," ")</f>
        <v xml:space="preserve"> </v>
      </c>
      <c r="J19" s="64" t="str">
        <f>'물품 입고 내역'!$B173</f>
        <v>S168</v>
      </c>
      <c r="K19" s="147" t="str">
        <f>IFERROR(VLOOKUP(J19,'물품 입고 내역'!$B$5:$O$1005,14,0)," ")</f>
        <v xml:space="preserve"> </v>
      </c>
      <c r="M19" s="64" t="str">
        <f>'물품 입고 내역'!$B223</f>
        <v>S218</v>
      </c>
      <c r="N19" s="147" t="str">
        <f>IFERROR(VLOOKUP(M19,'물품 입고 내역'!$B$5:$O$1005,14,0)," ")</f>
        <v xml:space="preserve"> </v>
      </c>
    </row>
    <row r="20" spans="1:14">
      <c r="A20" s="64" t="str">
        <f>'물품 입고 내역'!$B24</f>
        <v>S019</v>
      </c>
      <c r="B20" s="147" t="str">
        <f>IFERROR(VLOOKUP(A20,'물품 입고 내역'!$B$5:$O$1005,14,0)," ")</f>
        <v xml:space="preserve"> </v>
      </c>
      <c r="D20" s="64" t="str">
        <f>'물품 입고 내역'!$B74</f>
        <v>S069</v>
      </c>
      <c r="E20" s="147" t="str">
        <f>IFERROR(VLOOKUP(D20,'물품 입고 내역'!$B$5:$O$1005,14,0)," ")</f>
        <v xml:space="preserve"> </v>
      </c>
      <c r="G20" s="64" t="str">
        <f>'물품 입고 내역'!$B124</f>
        <v>S119</v>
      </c>
      <c r="H20" s="147" t="str">
        <f>IFERROR(VLOOKUP(G20,'물품 입고 내역'!$B$5:$O$1005,14,0)," ")</f>
        <v xml:space="preserve"> </v>
      </c>
      <c r="J20" s="64" t="str">
        <f>'물품 입고 내역'!$B174</f>
        <v>S169</v>
      </c>
      <c r="K20" s="147" t="str">
        <f>IFERROR(VLOOKUP(J20,'물품 입고 내역'!$B$5:$O$1005,14,0)," ")</f>
        <v xml:space="preserve"> </v>
      </c>
      <c r="M20" s="64" t="str">
        <f>'물품 입고 내역'!$B224</f>
        <v>S219</v>
      </c>
      <c r="N20" s="147" t="str">
        <f>IFERROR(VLOOKUP(M20,'물품 입고 내역'!$B$5:$O$1005,14,0)," ")</f>
        <v xml:space="preserve"> </v>
      </c>
    </row>
    <row r="21" spans="1:14">
      <c r="A21" s="64" t="str">
        <f>'물품 입고 내역'!$B25</f>
        <v>S020</v>
      </c>
      <c r="B21" s="147" t="str">
        <f>IFERROR(VLOOKUP(A21,'물품 입고 내역'!$B$5:$O$1005,14,0)," ")</f>
        <v xml:space="preserve"> </v>
      </c>
      <c r="D21" s="64" t="str">
        <f>'물품 입고 내역'!$B75</f>
        <v>S070</v>
      </c>
      <c r="E21" s="147" t="str">
        <f>IFERROR(VLOOKUP(D21,'물품 입고 내역'!$B$5:$O$1005,14,0)," ")</f>
        <v xml:space="preserve"> </v>
      </c>
      <c r="G21" s="64" t="str">
        <f>'물품 입고 내역'!$B125</f>
        <v>S120</v>
      </c>
      <c r="H21" s="147" t="str">
        <f>IFERROR(VLOOKUP(G21,'물품 입고 내역'!$B$5:$O$1005,14,0)," ")</f>
        <v xml:space="preserve"> </v>
      </c>
      <c r="J21" s="64" t="str">
        <f>'물품 입고 내역'!$B175</f>
        <v>S170</v>
      </c>
      <c r="K21" s="147" t="str">
        <f>IFERROR(VLOOKUP(J21,'물품 입고 내역'!$B$5:$O$1005,14,0)," ")</f>
        <v xml:space="preserve"> </v>
      </c>
      <c r="M21" s="64" t="str">
        <f>'물품 입고 내역'!$B225</f>
        <v>S220</v>
      </c>
      <c r="N21" s="147" t="str">
        <f>IFERROR(VLOOKUP(M21,'물품 입고 내역'!$B$5:$O$1005,14,0)," ")</f>
        <v xml:space="preserve"> </v>
      </c>
    </row>
    <row r="22" spans="1:14">
      <c r="A22" s="64" t="str">
        <f>'물품 입고 내역'!$B26</f>
        <v>S021</v>
      </c>
      <c r="B22" s="147" t="str">
        <f>IFERROR(VLOOKUP(A22,'물품 입고 내역'!$B$5:$O$1005,14,0)," ")</f>
        <v xml:space="preserve"> </v>
      </c>
      <c r="D22" s="64" t="str">
        <f>'물품 입고 내역'!$B76</f>
        <v>S071</v>
      </c>
      <c r="E22" s="147" t="str">
        <f>IFERROR(VLOOKUP(D22,'물품 입고 내역'!$B$5:$O$1005,14,0)," ")</f>
        <v xml:space="preserve"> </v>
      </c>
      <c r="G22" s="64" t="str">
        <f>'물품 입고 내역'!$B126</f>
        <v>S121</v>
      </c>
      <c r="H22" s="147" t="str">
        <f>IFERROR(VLOOKUP(G22,'물품 입고 내역'!$B$5:$O$1005,14,0)," ")</f>
        <v xml:space="preserve"> </v>
      </c>
      <c r="J22" s="64" t="str">
        <f>'물품 입고 내역'!$B176</f>
        <v>S171</v>
      </c>
      <c r="K22" s="147" t="str">
        <f>IFERROR(VLOOKUP(J22,'물품 입고 내역'!$B$5:$O$1005,14,0)," ")</f>
        <v xml:space="preserve"> </v>
      </c>
      <c r="M22" s="64" t="str">
        <f>'물품 입고 내역'!$B226</f>
        <v>S221</v>
      </c>
      <c r="N22" s="147" t="str">
        <f>IFERROR(VLOOKUP(M22,'물품 입고 내역'!$B$5:$O$1005,14,0)," ")</f>
        <v xml:space="preserve"> </v>
      </c>
    </row>
    <row r="23" spans="1:14">
      <c r="A23" s="64" t="str">
        <f>'물품 입고 내역'!$B27</f>
        <v>S022</v>
      </c>
      <c r="B23" s="147" t="str">
        <f>IFERROR(VLOOKUP(A23,'물품 입고 내역'!$B$5:$O$1005,14,0)," ")</f>
        <v xml:space="preserve"> </v>
      </c>
      <c r="D23" s="64" t="str">
        <f>'물품 입고 내역'!$B77</f>
        <v>S072</v>
      </c>
      <c r="E23" s="147" t="str">
        <f>IFERROR(VLOOKUP(D23,'물품 입고 내역'!$B$5:$O$1005,14,0)," ")</f>
        <v xml:space="preserve"> </v>
      </c>
      <c r="G23" s="64" t="str">
        <f>'물품 입고 내역'!$B127</f>
        <v>S122</v>
      </c>
      <c r="H23" s="147" t="str">
        <f>IFERROR(VLOOKUP(G23,'물품 입고 내역'!$B$5:$O$1005,14,0)," ")</f>
        <v xml:space="preserve"> </v>
      </c>
      <c r="J23" s="64" t="str">
        <f>'물품 입고 내역'!$B177</f>
        <v>S172</v>
      </c>
      <c r="K23" s="147" t="str">
        <f>IFERROR(VLOOKUP(J23,'물품 입고 내역'!$B$5:$O$1005,14,0)," ")</f>
        <v xml:space="preserve"> </v>
      </c>
      <c r="M23" s="64" t="str">
        <f>'물품 입고 내역'!$B227</f>
        <v>S222</v>
      </c>
      <c r="N23" s="147" t="str">
        <f>IFERROR(VLOOKUP(M23,'물품 입고 내역'!$B$5:$O$1005,14,0)," ")</f>
        <v xml:space="preserve"> </v>
      </c>
    </row>
    <row r="24" spans="1:14">
      <c r="A24" s="64" t="str">
        <f>'물품 입고 내역'!$B28</f>
        <v>S023</v>
      </c>
      <c r="B24" s="147" t="str">
        <f>IFERROR(VLOOKUP(A24,'물품 입고 내역'!$B$5:$O$1005,14,0)," ")</f>
        <v xml:space="preserve"> </v>
      </c>
      <c r="D24" s="64" t="str">
        <f>'물품 입고 내역'!$B78</f>
        <v>S073</v>
      </c>
      <c r="E24" s="147" t="str">
        <f>IFERROR(VLOOKUP(D24,'물품 입고 내역'!$B$5:$O$1005,14,0)," ")</f>
        <v xml:space="preserve"> </v>
      </c>
      <c r="G24" s="64" t="str">
        <f>'물품 입고 내역'!$B128</f>
        <v>S123</v>
      </c>
      <c r="H24" s="147" t="str">
        <f>IFERROR(VLOOKUP(G24,'물품 입고 내역'!$B$5:$O$1005,14,0)," ")</f>
        <v xml:space="preserve"> </v>
      </c>
      <c r="J24" s="64" t="str">
        <f>'물품 입고 내역'!$B178</f>
        <v>S173</v>
      </c>
      <c r="K24" s="147" t="str">
        <f>IFERROR(VLOOKUP(J24,'물품 입고 내역'!$B$5:$O$1005,14,0)," ")</f>
        <v xml:space="preserve"> </v>
      </c>
      <c r="M24" s="64" t="str">
        <f>'물품 입고 내역'!$B228</f>
        <v>S223</v>
      </c>
      <c r="N24" s="147" t="str">
        <f>IFERROR(VLOOKUP(M24,'물품 입고 내역'!$B$5:$O$1005,14,0)," ")</f>
        <v xml:space="preserve"> </v>
      </c>
    </row>
    <row r="25" spans="1:14">
      <c r="A25" s="64" t="str">
        <f>'물품 입고 내역'!$B29</f>
        <v>S024</v>
      </c>
      <c r="B25" s="147" t="str">
        <f>IFERROR(VLOOKUP(A25,'물품 입고 내역'!$B$5:$O$1005,14,0)," ")</f>
        <v xml:space="preserve"> </v>
      </c>
      <c r="D25" s="64" t="str">
        <f>'물품 입고 내역'!$B79</f>
        <v>S074</v>
      </c>
      <c r="E25" s="147" t="str">
        <f>IFERROR(VLOOKUP(D25,'물품 입고 내역'!$B$5:$O$1005,14,0)," ")</f>
        <v xml:space="preserve"> </v>
      </c>
      <c r="G25" s="64" t="str">
        <f>'물품 입고 내역'!$B129</f>
        <v>S124</v>
      </c>
      <c r="H25" s="147" t="str">
        <f>IFERROR(VLOOKUP(G25,'물품 입고 내역'!$B$5:$O$1005,14,0)," ")</f>
        <v xml:space="preserve"> </v>
      </c>
      <c r="J25" s="64" t="str">
        <f>'물품 입고 내역'!$B179</f>
        <v>S174</v>
      </c>
      <c r="K25" s="147" t="str">
        <f>IFERROR(VLOOKUP(J25,'물품 입고 내역'!$B$5:$O$1005,14,0)," ")</f>
        <v xml:space="preserve"> </v>
      </c>
      <c r="M25" s="64" t="str">
        <f>'물품 입고 내역'!$B229</f>
        <v>S224</v>
      </c>
      <c r="N25" s="147" t="str">
        <f>IFERROR(VLOOKUP(M25,'물품 입고 내역'!$B$5:$O$1005,14,0)," ")</f>
        <v xml:space="preserve"> </v>
      </c>
    </row>
    <row r="26" spans="1:14">
      <c r="A26" s="64" t="str">
        <f>'물품 입고 내역'!$B30</f>
        <v>S025</v>
      </c>
      <c r="B26" s="147" t="str">
        <f>IFERROR(VLOOKUP(A26,'물품 입고 내역'!$B$5:$O$1005,14,0)," ")</f>
        <v xml:space="preserve"> </v>
      </c>
      <c r="D26" s="64" t="str">
        <f>'물품 입고 내역'!$B80</f>
        <v>S075</v>
      </c>
      <c r="E26" s="147" t="str">
        <f>IFERROR(VLOOKUP(D26,'물품 입고 내역'!$B$5:$O$1005,14,0)," ")</f>
        <v xml:space="preserve"> </v>
      </c>
      <c r="G26" s="64" t="str">
        <f>'물품 입고 내역'!$B130</f>
        <v>S125</v>
      </c>
      <c r="H26" s="147" t="str">
        <f>IFERROR(VLOOKUP(G26,'물품 입고 내역'!$B$5:$O$1005,14,0)," ")</f>
        <v xml:space="preserve"> </v>
      </c>
      <c r="J26" s="64" t="str">
        <f>'물품 입고 내역'!$B180</f>
        <v>S175</v>
      </c>
      <c r="K26" s="147" t="str">
        <f>IFERROR(VLOOKUP(J26,'물품 입고 내역'!$B$5:$O$1005,14,0)," ")</f>
        <v xml:space="preserve"> </v>
      </c>
      <c r="M26" s="64" t="str">
        <f>'물품 입고 내역'!$B230</f>
        <v>S225</v>
      </c>
      <c r="N26" s="147" t="str">
        <f>IFERROR(VLOOKUP(M26,'물품 입고 내역'!$B$5:$O$1005,14,0)," ")</f>
        <v xml:space="preserve"> </v>
      </c>
    </row>
    <row r="27" spans="1:14">
      <c r="A27" s="64" t="str">
        <f>'물품 입고 내역'!$B31</f>
        <v>S026</v>
      </c>
      <c r="B27" s="147" t="str">
        <f>IFERROR(VLOOKUP(A27,'물품 입고 내역'!$B$5:$O$1005,14,0)," ")</f>
        <v xml:space="preserve"> </v>
      </c>
      <c r="D27" s="64" t="str">
        <f>'물품 입고 내역'!$B81</f>
        <v>S076</v>
      </c>
      <c r="E27" s="147" t="str">
        <f>IFERROR(VLOOKUP(D27,'물품 입고 내역'!$B$5:$O$1005,14,0)," ")</f>
        <v xml:space="preserve"> </v>
      </c>
      <c r="G27" s="64" t="str">
        <f>'물품 입고 내역'!$B131</f>
        <v>S126</v>
      </c>
      <c r="H27" s="147" t="str">
        <f>IFERROR(VLOOKUP(G27,'물품 입고 내역'!$B$5:$O$1005,14,0)," ")</f>
        <v xml:space="preserve"> </v>
      </c>
      <c r="J27" s="64" t="str">
        <f>'물품 입고 내역'!$B181</f>
        <v>S176</v>
      </c>
      <c r="K27" s="147" t="str">
        <f>IFERROR(VLOOKUP(J27,'물품 입고 내역'!$B$5:$O$1005,14,0)," ")</f>
        <v xml:space="preserve"> </v>
      </c>
      <c r="M27" s="64" t="str">
        <f>'물품 입고 내역'!$B231</f>
        <v>S226</v>
      </c>
      <c r="N27" s="147" t="str">
        <f>IFERROR(VLOOKUP(M27,'물품 입고 내역'!$B$5:$O$1005,14,0)," ")</f>
        <v xml:space="preserve"> </v>
      </c>
    </row>
    <row r="28" spans="1:14">
      <c r="A28" s="64" t="str">
        <f>'물품 입고 내역'!$B32</f>
        <v>S027</v>
      </c>
      <c r="B28" s="147" t="str">
        <f>IFERROR(VLOOKUP(A28,'물품 입고 내역'!$B$5:$O$1005,14,0)," ")</f>
        <v xml:space="preserve"> </v>
      </c>
      <c r="D28" s="64" t="str">
        <f>'물품 입고 내역'!$B82</f>
        <v>S077</v>
      </c>
      <c r="E28" s="147" t="str">
        <f>IFERROR(VLOOKUP(D28,'물품 입고 내역'!$B$5:$O$1005,14,0)," ")</f>
        <v xml:space="preserve"> </v>
      </c>
      <c r="G28" s="64" t="str">
        <f>'물품 입고 내역'!$B132</f>
        <v>S127</v>
      </c>
      <c r="H28" s="147" t="str">
        <f>IFERROR(VLOOKUP(G28,'물품 입고 내역'!$B$5:$O$1005,14,0)," ")</f>
        <v xml:space="preserve"> </v>
      </c>
      <c r="J28" s="64" t="str">
        <f>'물품 입고 내역'!$B182</f>
        <v>S177</v>
      </c>
      <c r="K28" s="147" t="str">
        <f>IFERROR(VLOOKUP(J28,'물품 입고 내역'!$B$5:$O$1005,14,0)," ")</f>
        <v xml:space="preserve"> </v>
      </c>
      <c r="M28" s="64" t="str">
        <f>'물품 입고 내역'!$B232</f>
        <v>S227</v>
      </c>
      <c r="N28" s="147" t="str">
        <f>IFERROR(VLOOKUP(M28,'물품 입고 내역'!$B$5:$O$1005,14,0)," ")</f>
        <v xml:space="preserve"> </v>
      </c>
    </row>
    <row r="29" spans="1:14">
      <c r="A29" s="64" t="str">
        <f>'물품 입고 내역'!$B33</f>
        <v>S028</v>
      </c>
      <c r="B29" s="147" t="str">
        <f>IFERROR(VLOOKUP(A29,'물품 입고 내역'!$B$5:$O$1005,14,0)," ")</f>
        <v xml:space="preserve"> </v>
      </c>
      <c r="D29" s="64" t="str">
        <f>'물품 입고 내역'!$B83</f>
        <v>S078</v>
      </c>
      <c r="E29" s="147" t="str">
        <f>IFERROR(VLOOKUP(D29,'물품 입고 내역'!$B$5:$O$1005,14,0)," ")</f>
        <v xml:space="preserve"> </v>
      </c>
      <c r="G29" s="64" t="str">
        <f>'물품 입고 내역'!$B133</f>
        <v>S128</v>
      </c>
      <c r="H29" s="147" t="str">
        <f>IFERROR(VLOOKUP(G29,'물품 입고 내역'!$B$5:$O$1005,14,0)," ")</f>
        <v xml:space="preserve"> </v>
      </c>
      <c r="J29" s="64" t="str">
        <f>'물품 입고 내역'!$B183</f>
        <v>S178</v>
      </c>
      <c r="K29" s="147" t="str">
        <f>IFERROR(VLOOKUP(J29,'물품 입고 내역'!$B$5:$O$1005,14,0)," ")</f>
        <v xml:space="preserve"> </v>
      </c>
      <c r="M29" s="64" t="str">
        <f>'물품 입고 내역'!$B233</f>
        <v>S228</v>
      </c>
      <c r="N29" s="147" t="str">
        <f>IFERROR(VLOOKUP(M29,'물품 입고 내역'!$B$5:$O$1005,14,0)," ")</f>
        <v xml:space="preserve"> </v>
      </c>
    </row>
    <row r="30" spans="1:14">
      <c r="A30" s="64" t="str">
        <f>'물품 입고 내역'!$B34</f>
        <v>S029</v>
      </c>
      <c r="B30" s="147" t="str">
        <f>IFERROR(VLOOKUP(A30,'물품 입고 내역'!$B$5:$O$1005,14,0)," ")</f>
        <v xml:space="preserve"> </v>
      </c>
      <c r="D30" s="64" t="str">
        <f>'물품 입고 내역'!$B84</f>
        <v>S079</v>
      </c>
      <c r="E30" s="147" t="str">
        <f>IFERROR(VLOOKUP(D30,'물품 입고 내역'!$B$5:$O$1005,14,0)," ")</f>
        <v xml:space="preserve"> </v>
      </c>
      <c r="G30" s="64" t="str">
        <f>'물품 입고 내역'!$B134</f>
        <v>S129</v>
      </c>
      <c r="H30" s="147" t="str">
        <f>IFERROR(VLOOKUP(G30,'물품 입고 내역'!$B$5:$O$1005,14,0)," ")</f>
        <v xml:space="preserve"> </v>
      </c>
      <c r="J30" s="64" t="str">
        <f>'물품 입고 내역'!$B184</f>
        <v>S179</v>
      </c>
      <c r="K30" s="147" t="str">
        <f>IFERROR(VLOOKUP(J30,'물품 입고 내역'!$B$5:$O$1005,14,0)," ")</f>
        <v xml:space="preserve"> </v>
      </c>
      <c r="M30" s="64" t="str">
        <f>'물품 입고 내역'!$B234</f>
        <v>S229</v>
      </c>
      <c r="N30" s="147" t="str">
        <f>IFERROR(VLOOKUP(M30,'물품 입고 내역'!$B$5:$O$1005,14,0)," ")</f>
        <v xml:space="preserve"> </v>
      </c>
    </row>
    <row r="31" spans="1:14">
      <c r="A31" s="64" t="str">
        <f>'물품 입고 내역'!$B35</f>
        <v>S030</v>
      </c>
      <c r="B31" s="147" t="str">
        <f>IFERROR(VLOOKUP(A31,'물품 입고 내역'!$B$5:$O$1005,14,0)," ")</f>
        <v xml:space="preserve"> </v>
      </c>
      <c r="D31" s="64" t="str">
        <f>'물품 입고 내역'!$B85</f>
        <v>S080</v>
      </c>
      <c r="E31" s="147" t="str">
        <f>IFERROR(VLOOKUP(D31,'물품 입고 내역'!$B$5:$O$1005,14,0)," ")</f>
        <v xml:space="preserve"> </v>
      </c>
      <c r="G31" s="64" t="str">
        <f>'물품 입고 내역'!$B135</f>
        <v>S130</v>
      </c>
      <c r="H31" s="147" t="str">
        <f>IFERROR(VLOOKUP(G31,'물품 입고 내역'!$B$5:$O$1005,14,0)," ")</f>
        <v xml:space="preserve"> </v>
      </c>
      <c r="J31" s="64" t="str">
        <f>'물품 입고 내역'!$B185</f>
        <v>S180</v>
      </c>
      <c r="K31" s="147" t="str">
        <f>IFERROR(VLOOKUP(J31,'물품 입고 내역'!$B$5:$O$1005,14,0)," ")</f>
        <v xml:space="preserve"> </v>
      </c>
      <c r="M31" s="64" t="str">
        <f>'물품 입고 내역'!$B235</f>
        <v>S230</v>
      </c>
      <c r="N31" s="147" t="str">
        <f>IFERROR(VLOOKUP(M31,'물품 입고 내역'!$B$5:$O$1005,14,0)," ")</f>
        <v xml:space="preserve"> </v>
      </c>
    </row>
    <row r="32" spans="1:14">
      <c r="A32" s="64" t="str">
        <f>'물품 입고 내역'!$B36</f>
        <v>S031</v>
      </c>
      <c r="B32" s="147" t="str">
        <f>IFERROR(VLOOKUP(A32,'물품 입고 내역'!$B$5:$O$1005,14,0)," ")</f>
        <v xml:space="preserve"> </v>
      </c>
      <c r="D32" s="64" t="str">
        <f>'물품 입고 내역'!$B86</f>
        <v>S081</v>
      </c>
      <c r="E32" s="147" t="str">
        <f>IFERROR(VLOOKUP(D32,'물품 입고 내역'!$B$5:$O$1005,14,0)," ")</f>
        <v xml:space="preserve"> </v>
      </c>
      <c r="G32" s="64" t="str">
        <f>'물품 입고 내역'!$B136</f>
        <v>S131</v>
      </c>
      <c r="H32" s="147" t="str">
        <f>IFERROR(VLOOKUP(G32,'물품 입고 내역'!$B$5:$O$1005,14,0)," ")</f>
        <v xml:space="preserve"> </v>
      </c>
      <c r="J32" s="64" t="str">
        <f>'물품 입고 내역'!$B186</f>
        <v>S181</v>
      </c>
      <c r="K32" s="147" t="str">
        <f>IFERROR(VLOOKUP(J32,'물품 입고 내역'!$B$5:$O$1005,14,0)," ")</f>
        <v xml:space="preserve"> </v>
      </c>
      <c r="M32" s="64" t="str">
        <f>'물품 입고 내역'!$B236</f>
        <v>S231</v>
      </c>
      <c r="N32" s="147" t="str">
        <f>IFERROR(VLOOKUP(M32,'물품 입고 내역'!$B$5:$O$1005,14,0)," ")</f>
        <v xml:space="preserve"> </v>
      </c>
    </row>
    <row r="33" spans="1:14">
      <c r="A33" s="64" t="str">
        <f>'물품 입고 내역'!$B37</f>
        <v>S032</v>
      </c>
      <c r="B33" s="147" t="str">
        <f>IFERROR(VLOOKUP(A33,'물품 입고 내역'!$B$5:$O$1005,14,0)," ")</f>
        <v xml:space="preserve"> </v>
      </c>
      <c r="D33" s="64" t="str">
        <f>'물품 입고 내역'!$B87</f>
        <v>S082</v>
      </c>
      <c r="E33" s="147" t="str">
        <f>IFERROR(VLOOKUP(D33,'물품 입고 내역'!$B$5:$O$1005,14,0)," ")</f>
        <v xml:space="preserve"> </v>
      </c>
      <c r="G33" s="64" t="str">
        <f>'물품 입고 내역'!$B137</f>
        <v>S132</v>
      </c>
      <c r="H33" s="147" t="str">
        <f>IFERROR(VLOOKUP(G33,'물품 입고 내역'!$B$5:$O$1005,14,0)," ")</f>
        <v xml:space="preserve"> </v>
      </c>
      <c r="J33" s="64" t="str">
        <f>'물품 입고 내역'!$B187</f>
        <v>S182</v>
      </c>
      <c r="K33" s="147" t="str">
        <f>IFERROR(VLOOKUP(J33,'물품 입고 내역'!$B$5:$O$1005,14,0)," ")</f>
        <v xml:space="preserve"> </v>
      </c>
      <c r="M33" s="64" t="str">
        <f>'물품 입고 내역'!$B237</f>
        <v>S232</v>
      </c>
      <c r="N33" s="147" t="str">
        <f>IFERROR(VLOOKUP(M33,'물품 입고 내역'!$B$5:$O$1005,14,0)," ")</f>
        <v xml:space="preserve"> </v>
      </c>
    </row>
    <row r="34" spans="1:14">
      <c r="A34" s="64" t="str">
        <f>'물품 입고 내역'!$B38</f>
        <v>S033</v>
      </c>
      <c r="B34" s="147" t="str">
        <f>IFERROR(VLOOKUP(A34,'물품 입고 내역'!$B$5:$O$1005,14,0)," ")</f>
        <v xml:space="preserve"> </v>
      </c>
      <c r="D34" s="64" t="str">
        <f>'물품 입고 내역'!$B88</f>
        <v>S083</v>
      </c>
      <c r="E34" s="147" t="str">
        <f>IFERROR(VLOOKUP(D34,'물품 입고 내역'!$B$5:$O$1005,14,0)," ")</f>
        <v xml:space="preserve"> </v>
      </c>
      <c r="G34" s="64" t="str">
        <f>'물품 입고 내역'!$B138</f>
        <v>S133</v>
      </c>
      <c r="H34" s="147" t="str">
        <f>IFERROR(VLOOKUP(G34,'물품 입고 내역'!$B$5:$O$1005,14,0)," ")</f>
        <v xml:space="preserve"> </v>
      </c>
      <c r="J34" s="64" t="str">
        <f>'물품 입고 내역'!$B188</f>
        <v>S183</v>
      </c>
      <c r="K34" s="147" t="str">
        <f>IFERROR(VLOOKUP(J34,'물품 입고 내역'!$B$5:$O$1005,14,0)," ")</f>
        <v xml:space="preserve"> </v>
      </c>
      <c r="M34" s="64" t="str">
        <f>'물품 입고 내역'!$B238</f>
        <v>S233</v>
      </c>
      <c r="N34" s="147" t="str">
        <f>IFERROR(VLOOKUP(M34,'물품 입고 내역'!$B$5:$O$1005,14,0)," ")</f>
        <v xml:space="preserve"> </v>
      </c>
    </row>
    <row r="35" spans="1:14">
      <c r="A35" s="64" t="str">
        <f>'물품 입고 내역'!$B39</f>
        <v>S034</v>
      </c>
      <c r="B35" s="147" t="str">
        <f>IFERROR(VLOOKUP(A35,'물품 입고 내역'!$B$5:$O$1005,14,0)," ")</f>
        <v xml:space="preserve"> </v>
      </c>
      <c r="D35" s="64" t="str">
        <f>'물품 입고 내역'!$B89</f>
        <v>S084</v>
      </c>
      <c r="E35" s="147" t="str">
        <f>IFERROR(VLOOKUP(D35,'물품 입고 내역'!$B$5:$O$1005,14,0)," ")</f>
        <v xml:space="preserve"> </v>
      </c>
      <c r="G35" s="64" t="str">
        <f>'물품 입고 내역'!$B139</f>
        <v>S134</v>
      </c>
      <c r="H35" s="147" t="str">
        <f>IFERROR(VLOOKUP(G35,'물품 입고 내역'!$B$5:$O$1005,14,0)," ")</f>
        <v xml:space="preserve"> </v>
      </c>
      <c r="J35" s="64" t="str">
        <f>'물품 입고 내역'!$B189</f>
        <v>S184</v>
      </c>
      <c r="K35" s="147" t="str">
        <f>IFERROR(VLOOKUP(J35,'물품 입고 내역'!$B$5:$O$1005,14,0)," ")</f>
        <v xml:space="preserve"> </v>
      </c>
      <c r="M35" s="64" t="str">
        <f>'물품 입고 내역'!$B239</f>
        <v>S234</v>
      </c>
      <c r="N35" s="147" t="str">
        <f>IFERROR(VLOOKUP(M35,'물품 입고 내역'!$B$5:$O$1005,14,0)," ")</f>
        <v xml:space="preserve"> </v>
      </c>
    </row>
    <row r="36" spans="1:14">
      <c r="A36" s="64" t="str">
        <f>'물품 입고 내역'!$B40</f>
        <v>S035</v>
      </c>
      <c r="B36" s="147" t="str">
        <f>IFERROR(VLOOKUP(A36,'물품 입고 내역'!$B$5:$O$1005,14,0)," ")</f>
        <v xml:space="preserve"> </v>
      </c>
      <c r="D36" s="64" t="str">
        <f>'물품 입고 내역'!$B90</f>
        <v>S085</v>
      </c>
      <c r="E36" s="147" t="str">
        <f>IFERROR(VLOOKUP(D36,'물품 입고 내역'!$B$5:$O$1005,14,0)," ")</f>
        <v xml:space="preserve"> </v>
      </c>
      <c r="G36" s="64" t="str">
        <f>'물품 입고 내역'!$B140</f>
        <v>S135</v>
      </c>
      <c r="H36" s="147" t="str">
        <f>IFERROR(VLOOKUP(G36,'물품 입고 내역'!$B$5:$O$1005,14,0)," ")</f>
        <v xml:space="preserve"> </v>
      </c>
      <c r="J36" s="64" t="str">
        <f>'물품 입고 내역'!$B190</f>
        <v>S185</v>
      </c>
      <c r="K36" s="147" t="str">
        <f>IFERROR(VLOOKUP(J36,'물품 입고 내역'!$B$5:$O$1005,14,0)," ")</f>
        <v xml:space="preserve"> </v>
      </c>
      <c r="M36" s="64" t="str">
        <f>'물품 입고 내역'!$B240</f>
        <v>S235</v>
      </c>
      <c r="N36" s="147" t="str">
        <f>IFERROR(VLOOKUP(M36,'물품 입고 내역'!$B$5:$O$1005,14,0)," ")</f>
        <v xml:space="preserve"> </v>
      </c>
    </row>
    <row r="37" spans="1:14">
      <c r="A37" s="64" t="str">
        <f>'물품 입고 내역'!$B41</f>
        <v>S036</v>
      </c>
      <c r="B37" s="147" t="str">
        <f>IFERROR(VLOOKUP(A37,'물품 입고 내역'!$B$5:$O$1005,14,0)," ")</f>
        <v xml:space="preserve"> </v>
      </c>
      <c r="D37" s="64" t="str">
        <f>'물품 입고 내역'!$B91</f>
        <v>S086</v>
      </c>
      <c r="E37" s="147" t="str">
        <f>IFERROR(VLOOKUP(D37,'물품 입고 내역'!$B$5:$O$1005,14,0)," ")</f>
        <v xml:space="preserve"> </v>
      </c>
      <c r="G37" s="64" t="str">
        <f>'물품 입고 내역'!$B141</f>
        <v>S136</v>
      </c>
      <c r="H37" s="147" t="str">
        <f>IFERROR(VLOOKUP(G37,'물품 입고 내역'!$B$5:$O$1005,14,0)," ")</f>
        <v xml:space="preserve"> </v>
      </c>
      <c r="J37" s="64" t="str">
        <f>'물품 입고 내역'!$B191</f>
        <v>S186</v>
      </c>
      <c r="K37" s="147" t="str">
        <f>IFERROR(VLOOKUP(J37,'물품 입고 내역'!$B$5:$O$1005,14,0)," ")</f>
        <v xml:space="preserve"> </v>
      </c>
      <c r="M37" s="64" t="str">
        <f>'물품 입고 내역'!$B241</f>
        <v>S236</v>
      </c>
      <c r="N37" s="147" t="str">
        <f>IFERROR(VLOOKUP(M37,'물품 입고 내역'!$B$5:$O$1005,14,0)," ")</f>
        <v xml:space="preserve"> </v>
      </c>
    </row>
    <row r="38" spans="1:14">
      <c r="A38" s="64" t="str">
        <f>'물품 입고 내역'!$B42</f>
        <v>S037</v>
      </c>
      <c r="B38" s="147" t="str">
        <f>IFERROR(VLOOKUP(A38,'물품 입고 내역'!$B$5:$O$1005,14,0)," ")</f>
        <v xml:space="preserve"> </v>
      </c>
      <c r="D38" s="64" t="str">
        <f>'물품 입고 내역'!$B92</f>
        <v>S087</v>
      </c>
      <c r="E38" s="147" t="str">
        <f>IFERROR(VLOOKUP(D38,'물품 입고 내역'!$B$5:$O$1005,14,0)," ")</f>
        <v xml:space="preserve"> </v>
      </c>
      <c r="G38" s="64" t="str">
        <f>'물품 입고 내역'!$B142</f>
        <v>S137</v>
      </c>
      <c r="H38" s="147" t="str">
        <f>IFERROR(VLOOKUP(G38,'물품 입고 내역'!$B$5:$O$1005,14,0)," ")</f>
        <v xml:space="preserve"> </v>
      </c>
      <c r="J38" s="64" t="str">
        <f>'물품 입고 내역'!$B192</f>
        <v>S187</v>
      </c>
      <c r="K38" s="147" t="str">
        <f>IFERROR(VLOOKUP(J38,'물품 입고 내역'!$B$5:$O$1005,14,0)," ")</f>
        <v xml:space="preserve"> </v>
      </c>
      <c r="M38" s="64" t="str">
        <f>'물품 입고 내역'!$B242</f>
        <v>S237</v>
      </c>
      <c r="N38" s="147" t="str">
        <f>IFERROR(VLOOKUP(M38,'물품 입고 내역'!$B$5:$O$1005,14,0)," ")</f>
        <v xml:space="preserve"> </v>
      </c>
    </row>
    <row r="39" spans="1:14">
      <c r="A39" s="64" t="str">
        <f>'물품 입고 내역'!$B43</f>
        <v>S038</v>
      </c>
      <c r="B39" s="147" t="str">
        <f>IFERROR(VLOOKUP(A39,'물품 입고 내역'!$B$5:$O$1005,14,0)," ")</f>
        <v xml:space="preserve"> </v>
      </c>
      <c r="D39" s="64" t="str">
        <f>'물품 입고 내역'!$B93</f>
        <v>S088</v>
      </c>
      <c r="E39" s="147" t="str">
        <f>IFERROR(VLOOKUP(D39,'물품 입고 내역'!$B$5:$O$1005,14,0)," ")</f>
        <v xml:space="preserve"> </v>
      </c>
      <c r="G39" s="64" t="str">
        <f>'물품 입고 내역'!$B143</f>
        <v>S138</v>
      </c>
      <c r="H39" s="147" t="str">
        <f>IFERROR(VLOOKUP(G39,'물품 입고 내역'!$B$5:$O$1005,14,0)," ")</f>
        <v xml:space="preserve"> </v>
      </c>
      <c r="J39" s="64" t="str">
        <f>'물품 입고 내역'!$B193</f>
        <v>S188</v>
      </c>
      <c r="K39" s="147" t="str">
        <f>IFERROR(VLOOKUP(J39,'물품 입고 내역'!$B$5:$O$1005,14,0)," ")</f>
        <v xml:space="preserve"> </v>
      </c>
      <c r="M39" s="64" t="str">
        <f>'물품 입고 내역'!$B243</f>
        <v>S238</v>
      </c>
      <c r="N39" s="147" t="str">
        <f>IFERROR(VLOOKUP(M39,'물품 입고 내역'!$B$5:$O$1005,14,0)," ")</f>
        <v xml:space="preserve"> </v>
      </c>
    </row>
    <row r="40" spans="1:14">
      <c r="A40" s="64" t="str">
        <f>'물품 입고 내역'!$B44</f>
        <v>S039</v>
      </c>
      <c r="B40" s="147" t="str">
        <f>IFERROR(VLOOKUP(A40,'물품 입고 내역'!$B$5:$O$1005,14,0)," ")</f>
        <v xml:space="preserve"> </v>
      </c>
      <c r="D40" s="64" t="str">
        <f>'물품 입고 내역'!$B94</f>
        <v>S089</v>
      </c>
      <c r="E40" s="147" t="str">
        <f>IFERROR(VLOOKUP(D40,'물품 입고 내역'!$B$5:$O$1005,14,0)," ")</f>
        <v xml:space="preserve"> </v>
      </c>
      <c r="G40" s="64" t="str">
        <f>'물품 입고 내역'!$B144</f>
        <v>S139</v>
      </c>
      <c r="H40" s="147" t="str">
        <f>IFERROR(VLOOKUP(G40,'물품 입고 내역'!$B$5:$O$1005,14,0)," ")</f>
        <v xml:space="preserve"> </v>
      </c>
      <c r="J40" s="64" t="str">
        <f>'물품 입고 내역'!$B194</f>
        <v>S189</v>
      </c>
      <c r="K40" s="147" t="str">
        <f>IFERROR(VLOOKUP(J40,'물품 입고 내역'!$B$5:$O$1005,14,0)," ")</f>
        <v xml:space="preserve"> </v>
      </c>
      <c r="M40" s="64" t="str">
        <f>'물품 입고 내역'!$B244</f>
        <v>S239</v>
      </c>
      <c r="N40" s="147" t="str">
        <f>IFERROR(VLOOKUP(M40,'물품 입고 내역'!$B$5:$O$1005,14,0)," ")</f>
        <v xml:space="preserve"> </v>
      </c>
    </row>
    <row r="41" spans="1:14">
      <c r="A41" s="64" t="str">
        <f>'물품 입고 내역'!$B45</f>
        <v>S040</v>
      </c>
      <c r="B41" s="147" t="str">
        <f>IFERROR(VLOOKUP(A41,'물품 입고 내역'!$B$5:$O$1005,14,0)," ")</f>
        <v xml:space="preserve"> </v>
      </c>
      <c r="D41" s="64" t="str">
        <f>'물품 입고 내역'!$B95</f>
        <v>S090</v>
      </c>
      <c r="E41" s="147" t="str">
        <f>IFERROR(VLOOKUP(D41,'물품 입고 내역'!$B$5:$O$1005,14,0)," ")</f>
        <v xml:space="preserve"> </v>
      </c>
      <c r="G41" s="64" t="str">
        <f>'물품 입고 내역'!$B145</f>
        <v>S140</v>
      </c>
      <c r="H41" s="147" t="str">
        <f>IFERROR(VLOOKUP(G41,'물품 입고 내역'!$B$5:$O$1005,14,0)," ")</f>
        <v xml:space="preserve"> </v>
      </c>
      <c r="J41" s="64" t="str">
        <f>'물품 입고 내역'!$B195</f>
        <v>S190</v>
      </c>
      <c r="K41" s="147" t="str">
        <f>IFERROR(VLOOKUP(J41,'물품 입고 내역'!$B$5:$O$1005,14,0)," ")</f>
        <v xml:space="preserve"> </v>
      </c>
      <c r="M41" s="64" t="str">
        <f>'물품 입고 내역'!$B245</f>
        <v>S240</v>
      </c>
      <c r="N41" s="147" t="str">
        <f>IFERROR(VLOOKUP(M41,'물품 입고 내역'!$B$5:$O$1005,14,0)," ")</f>
        <v xml:space="preserve"> </v>
      </c>
    </row>
    <row r="42" spans="1:14">
      <c r="A42" s="64" t="str">
        <f>'물품 입고 내역'!$B46</f>
        <v>S041</v>
      </c>
      <c r="B42" s="147" t="str">
        <f>IFERROR(VLOOKUP(A42,'물품 입고 내역'!$B$5:$O$1005,14,0)," ")</f>
        <v xml:space="preserve"> </v>
      </c>
      <c r="D42" s="64" t="str">
        <f>'물품 입고 내역'!$B96</f>
        <v>S091</v>
      </c>
      <c r="E42" s="147" t="str">
        <f>IFERROR(VLOOKUP(D42,'물품 입고 내역'!$B$5:$O$1005,14,0)," ")</f>
        <v xml:space="preserve"> </v>
      </c>
      <c r="G42" s="64" t="str">
        <f>'물품 입고 내역'!$B146</f>
        <v>S141</v>
      </c>
      <c r="H42" s="147" t="str">
        <f>IFERROR(VLOOKUP(G42,'물품 입고 내역'!$B$5:$O$1005,14,0)," ")</f>
        <v xml:space="preserve"> </v>
      </c>
      <c r="J42" s="64" t="str">
        <f>'물품 입고 내역'!$B196</f>
        <v>S191</v>
      </c>
      <c r="K42" s="147" t="str">
        <f>IFERROR(VLOOKUP(J42,'물품 입고 내역'!$B$5:$O$1005,14,0)," ")</f>
        <v xml:space="preserve"> </v>
      </c>
      <c r="M42" s="64" t="str">
        <f>'물품 입고 내역'!$B246</f>
        <v>S241</v>
      </c>
      <c r="N42" s="147" t="str">
        <f>IFERROR(VLOOKUP(M42,'물품 입고 내역'!$B$5:$O$1005,14,0)," ")</f>
        <v xml:space="preserve"> </v>
      </c>
    </row>
    <row r="43" spans="1:14">
      <c r="A43" s="64" t="str">
        <f>'물품 입고 내역'!$B47</f>
        <v>S042</v>
      </c>
      <c r="B43" s="147" t="str">
        <f>IFERROR(VLOOKUP(A43,'물품 입고 내역'!$B$5:$O$1005,14,0)," ")</f>
        <v xml:space="preserve"> </v>
      </c>
      <c r="D43" s="64" t="str">
        <f>'물품 입고 내역'!$B97</f>
        <v>S092</v>
      </c>
      <c r="E43" s="147" t="str">
        <f>IFERROR(VLOOKUP(D43,'물품 입고 내역'!$B$5:$O$1005,14,0)," ")</f>
        <v xml:space="preserve"> </v>
      </c>
      <c r="G43" s="64" t="str">
        <f>'물품 입고 내역'!$B147</f>
        <v>S142</v>
      </c>
      <c r="H43" s="147" t="str">
        <f>IFERROR(VLOOKUP(G43,'물품 입고 내역'!$B$5:$O$1005,14,0)," ")</f>
        <v xml:space="preserve"> </v>
      </c>
      <c r="J43" s="64" t="str">
        <f>'물품 입고 내역'!$B197</f>
        <v>S192</v>
      </c>
      <c r="K43" s="147" t="str">
        <f>IFERROR(VLOOKUP(J43,'물품 입고 내역'!$B$5:$O$1005,14,0)," ")</f>
        <v xml:space="preserve"> </v>
      </c>
      <c r="M43" s="64" t="str">
        <f>'물품 입고 내역'!$B247</f>
        <v>S242</v>
      </c>
      <c r="N43" s="147" t="str">
        <f>IFERROR(VLOOKUP(M43,'물품 입고 내역'!$B$5:$O$1005,14,0)," ")</f>
        <v xml:space="preserve"> </v>
      </c>
    </row>
    <row r="44" spans="1:14">
      <c r="A44" s="64" t="str">
        <f>'물품 입고 내역'!$B48</f>
        <v>S043</v>
      </c>
      <c r="B44" s="147" t="str">
        <f>IFERROR(VLOOKUP(A44,'물품 입고 내역'!$B$5:$O$1005,14,0)," ")</f>
        <v xml:space="preserve"> </v>
      </c>
      <c r="D44" s="64" t="str">
        <f>'물품 입고 내역'!$B98</f>
        <v>S093</v>
      </c>
      <c r="E44" s="147" t="str">
        <f>IFERROR(VLOOKUP(D44,'물품 입고 내역'!$B$5:$O$1005,14,0)," ")</f>
        <v xml:space="preserve"> </v>
      </c>
      <c r="G44" s="64" t="str">
        <f>'물품 입고 내역'!$B148</f>
        <v>S143</v>
      </c>
      <c r="H44" s="147" t="str">
        <f>IFERROR(VLOOKUP(G44,'물품 입고 내역'!$B$5:$O$1005,14,0)," ")</f>
        <v xml:space="preserve"> </v>
      </c>
      <c r="J44" s="64" t="str">
        <f>'물품 입고 내역'!$B198</f>
        <v>S193</v>
      </c>
      <c r="K44" s="147" t="str">
        <f>IFERROR(VLOOKUP(J44,'물품 입고 내역'!$B$5:$O$1005,14,0)," ")</f>
        <v xml:space="preserve"> </v>
      </c>
      <c r="M44" s="64" t="str">
        <f>'물품 입고 내역'!$B248</f>
        <v>S243</v>
      </c>
      <c r="N44" s="147" t="str">
        <f>IFERROR(VLOOKUP(M44,'물품 입고 내역'!$B$5:$O$1005,14,0)," ")</f>
        <v xml:space="preserve"> </v>
      </c>
    </row>
    <row r="45" spans="1:14">
      <c r="A45" s="64" t="str">
        <f>'물품 입고 내역'!$B49</f>
        <v>S044</v>
      </c>
      <c r="B45" s="147" t="str">
        <f>IFERROR(VLOOKUP(A45,'물품 입고 내역'!$B$5:$O$1005,14,0)," ")</f>
        <v xml:space="preserve"> </v>
      </c>
      <c r="D45" s="64" t="str">
        <f>'물품 입고 내역'!$B99</f>
        <v>S094</v>
      </c>
      <c r="E45" s="147" t="str">
        <f>IFERROR(VLOOKUP(D45,'물품 입고 내역'!$B$5:$O$1005,14,0)," ")</f>
        <v xml:space="preserve"> </v>
      </c>
      <c r="G45" s="64" t="str">
        <f>'물품 입고 내역'!$B149</f>
        <v>S144</v>
      </c>
      <c r="H45" s="147" t="str">
        <f>IFERROR(VLOOKUP(G45,'물품 입고 내역'!$B$5:$O$1005,14,0)," ")</f>
        <v xml:space="preserve"> </v>
      </c>
      <c r="J45" s="64" t="str">
        <f>'물품 입고 내역'!$B199</f>
        <v>S194</v>
      </c>
      <c r="K45" s="147" t="str">
        <f>IFERROR(VLOOKUP(J45,'물품 입고 내역'!$B$5:$O$1005,14,0)," ")</f>
        <v xml:space="preserve"> </v>
      </c>
      <c r="M45" s="64" t="str">
        <f>'물품 입고 내역'!$B249</f>
        <v>S244</v>
      </c>
      <c r="N45" s="147" t="str">
        <f>IFERROR(VLOOKUP(M45,'물품 입고 내역'!$B$5:$O$1005,14,0)," ")</f>
        <v xml:space="preserve"> </v>
      </c>
    </row>
    <row r="46" spans="1:14">
      <c r="A46" s="64" t="str">
        <f>'물품 입고 내역'!$B50</f>
        <v>S045</v>
      </c>
      <c r="B46" s="147" t="str">
        <f>IFERROR(VLOOKUP(A46,'물품 입고 내역'!$B$5:$O$1005,14,0)," ")</f>
        <v xml:space="preserve"> </v>
      </c>
      <c r="D46" s="64" t="str">
        <f>'물품 입고 내역'!$B100</f>
        <v>S095</v>
      </c>
      <c r="E46" s="147" t="str">
        <f>IFERROR(VLOOKUP(D46,'물품 입고 내역'!$B$5:$O$1005,14,0)," ")</f>
        <v xml:space="preserve"> </v>
      </c>
      <c r="G46" s="64" t="str">
        <f>'물품 입고 내역'!$B150</f>
        <v>S145</v>
      </c>
      <c r="H46" s="147" t="str">
        <f>IFERROR(VLOOKUP(G46,'물품 입고 내역'!$B$5:$O$1005,14,0)," ")</f>
        <v xml:space="preserve"> </v>
      </c>
      <c r="J46" s="64" t="str">
        <f>'물품 입고 내역'!$B200</f>
        <v>S195</v>
      </c>
      <c r="K46" s="147" t="str">
        <f>IFERROR(VLOOKUP(J46,'물품 입고 내역'!$B$5:$O$1005,14,0)," ")</f>
        <v xml:space="preserve"> </v>
      </c>
      <c r="M46" s="64" t="str">
        <f>'물품 입고 내역'!$B250</f>
        <v>S245</v>
      </c>
      <c r="N46" s="147" t="str">
        <f>IFERROR(VLOOKUP(M46,'물품 입고 내역'!$B$5:$O$1005,14,0)," ")</f>
        <v xml:space="preserve"> </v>
      </c>
    </row>
    <row r="47" spans="1:14">
      <c r="A47" s="64" t="str">
        <f>'물품 입고 내역'!$B51</f>
        <v>S046</v>
      </c>
      <c r="B47" s="147" t="str">
        <f>IFERROR(VLOOKUP(A47,'물품 입고 내역'!$B$5:$O$1005,14,0)," ")</f>
        <v xml:space="preserve"> </v>
      </c>
      <c r="D47" s="64" t="str">
        <f>'물품 입고 내역'!$B101</f>
        <v>S096</v>
      </c>
      <c r="E47" s="147" t="str">
        <f>IFERROR(VLOOKUP(D47,'물품 입고 내역'!$B$5:$O$1005,14,0)," ")</f>
        <v xml:space="preserve"> </v>
      </c>
      <c r="G47" s="64" t="str">
        <f>'물품 입고 내역'!$B151</f>
        <v>S146</v>
      </c>
      <c r="H47" s="147" t="str">
        <f>IFERROR(VLOOKUP(G47,'물품 입고 내역'!$B$5:$O$1005,14,0)," ")</f>
        <v xml:space="preserve"> </v>
      </c>
      <c r="J47" s="64" t="str">
        <f>'물품 입고 내역'!$B201</f>
        <v>S196</v>
      </c>
      <c r="K47" s="147" t="str">
        <f>IFERROR(VLOOKUP(J47,'물품 입고 내역'!$B$5:$O$1005,14,0)," ")</f>
        <v xml:space="preserve"> </v>
      </c>
      <c r="M47" s="64" t="str">
        <f>'물품 입고 내역'!$B251</f>
        <v>S246</v>
      </c>
      <c r="N47" s="147" t="str">
        <f>IFERROR(VLOOKUP(M47,'물품 입고 내역'!$B$5:$O$1005,14,0)," ")</f>
        <v xml:space="preserve"> </v>
      </c>
    </row>
    <row r="48" spans="1:14">
      <c r="A48" s="64" t="str">
        <f>'물품 입고 내역'!$B52</f>
        <v>S047</v>
      </c>
      <c r="B48" s="147" t="str">
        <f>IFERROR(VLOOKUP(A48,'물품 입고 내역'!$B$5:$O$1005,14,0)," ")</f>
        <v xml:space="preserve"> </v>
      </c>
      <c r="D48" s="64" t="str">
        <f>'물품 입고 내역'!$B102</f>
        <v>S097</v>
      </c>
      <c r="E48" s="147" t="str">
        <f>IFERROR(VLOOKUP(D48,'물품 입고 내역'!$B$5:$O$1005,14,0)," ")</f>
        <v xml:space="preserve"> </v>
      </c>
      <c r="G48" s="64" t="str">
        <f>'물품 입고 내역'!$B152</f>
        <v>S147</v>
      </c>
      <c r="H48" s="147" t="str">
        <f>IFERROR(VLOOKUP(G48,'물품 입고 내역'!$B$5:$O$1005,14,0)," ")</f>
        <v xml:space="preserve"> </v>
      </c>
      <c r="J48" s="64" t="str">
        <f>'물품 입고 내역'!$B202</f>
        <v>S197</v>
      </c>
      <c r="K48" s="147" t="str">
        <f>IFERROR(VLOOKUP(J48,'물품 입고 내역'!$B$5:$O$1005,14,0)," ")</f>
        <v xml:space="preserve"> </v>
      </c>
      <c r="M48" s="64" t="str">
        <f>'물품 입고 내역'!$B252</f>
        <v>S247</v>
      </c>
      <c r="N48" s="147" t="str">
        <f>IFERROR(VLOOKUP(M48,'물품 입고 내역'!$B$5:$O$1005,14,0)," ")</f>
        <v xml:space="preserve"> </v>
      </c>
    </row>
    <row r="49" spans="1:14">
      <c r="A49" s="64" t="str">
        <f>'물품 입고 내역'!$B53</f>
        <v>S048</v>
      </c>
      <c r="B49" s="147" t="str">
        <f>IFERROR(VLOOKUP(A49,'물품 입고 내역'!$B$5:$O$1005,14,0)," ")</f>
        <v xml:space="preserve"> </v>
      </c>
      <c r="D49" s="64" t="str">
        <f>'물품 입고 내역'!$B103</f>
        <v>S098</v>
      </c>
      <c r="E49" s="147" t="str">
        <f>IFERROR(VLOOKUP(D49,'물품 입고 내역'!$B$5:$O$1005,14,0)," ")</f>
        <v xml:space="preserve"> </v>
      </c>
      <c r="G49" s="64" t="str">
        <f>'물품 입고 내역'!$B153</f>
        <v>S148</v>
      </c>
      <c r="H49" s="147" t="str">
        <f>IFERROR(VLOOKUP(G49,'물품 입고 내역'!$B$5:$O$1005,14,0)," ")</f>
        <v xml:space="preserve"> </v>
      </c>
      <c r="J49" s="64" t="str">
        <f>'물품 입고 내역'!$B203</f>
        <v>S198</v>
      </c>
      <c r="K49" s="147" t="str">
        <f>IFERROR(VLOOKUP(J49,'물품 입고 내역'!$B$5:$O$1005,14,0)," ")</f>
        <v xml:space="preserve"> </v>
      </c>
      <c r="M49" s="64" t="str">
        <f>'물품 입고 내역'!$B253</f>
        <v>S248</v>
      </c>
      <c r="N49" s="147" t="str">
        <f>IFERROR(VLOOKUP(M49,'물품 입고 내역'!$B$5:$O$1005,14,0)," ")</f>
        <v xml:space="preserve"> </v>
      </c>
    </row>
    <row r="50" spans="1:14">
      <c r="A50" s="64" t="str">
        <f>'물품 입고 내역'!$B54</f>
        <v>S049</v>
      </c>
      <c r="B50" s="147" t="str">
        <f>IFERROR(VLOOKUP(A50,'물품 입고 내역'!$B$5:$O$1005,14,0)," ")</f>
        <v xml:space="preserve"> </v>
      </c>
      <c r="D50" s="64" t="str">
        <f>'물품 입고 내역'!$B104</f>
        <v>S099</v>
      </c>
      <c r="E50" s="147" t="str">
        <f>IFERROR(VLOOKUP(D50,'물품 입고 내역'!$B$5:$O$1005,14,0)," ")</f>
        <v xml:space="preserve"> </v>
      </c>
      <c r="G50" s="64" t="str">
        <f>'물품 입고 내역'!$B154</f>
        <v>S149</v>
      </c>
      <c r="H50" s="147" t="str">
        <f>IFERROR(VLOOKUP(G50,'물품 입고 내역'!$B$5:$O$1005,14,0)," ")</f>
        <v xml:space="preserve"> </v>
      </c>
      <c r="J50" s="64" t="str">
        <f>'물품 입고 내역'!$B204</f>
        <v>S199</v>
      </c>
      <c r="K50" s="147" t="str">
        <f>IFERROR(VLOOKUP(J50,'물품 입고 내역'!$B$5:$O$1005,14,0)," ")</f>
        <v xml:space="preserve"> </v>
      </c>
      <c r="M50" s="64" t="str">
        <f>'물품 입고 내역'!$B254</f>
        <v>S249</v>
      </c>
      <c r="N50" s="147" t="str">
        <f>IFERROR(VLOOKUP(M50,'물품 입고 내역'!$B$5:$O$1005,14,0)," ")</f>
        <v xml:space="preserve"> </v>
      </c>
    </row>
    <row r="51" spans="1:14">
      <c r="A51" s="64" t="str">
        <f>'물품 입고 내역'!$B55</f>
        <v>S050</v>
      </c>
      <c r="B51" s="147" t="str">
        <f>IFERROR(VLOOKUP(A51,'물품 입고 내역'!$B$5:$O$1005,14,0)," ")</f>
        <v xml:space="preserve"> </v>
      </c>
      <c r="D51" s="64" t="str">
        <f>'물품 입고 내역'!$B105</f>
        <v>S100</v>
      </c>
      <c r="E51" s="147" t="str">
        <f>IFERROR(VLOOKUP(D51,'물품 입고 내역'!$B$5:$O$1005,14,0)," ")</f>
        <v xml:space="preserve"> </v>
      </c>
      <c r="G51" s="64" t="str">
        <f>'물품 입고 내역'!$B155</f>
        <v>S150</v>
      </c>
      <c r="H51" s="147" t="str">
        <f>IFERROR(VLOOKUP(G51,'물품 입고 내역'!$B$5:$O$1005,14,0)," ")</f>
        <v xml:space="preserve"> </v>
      </c>
      <c r="J51" s="64" t="str">
        <f>'물품 입고 내역'!$B205</f>
        <v>S200</v>
      </c>
      <c r="K51" s="147" t="str">
        <f>IFERROR(VLOOKUP(J51,'물품 입고 내역'!$B$5:$O$1005,14,0)," ")</f>
        <v xml:space="preserve"> </v>
      </c>
      <c r="M51" s="64" t="str">
        <f>'물품 입고 내역'!$B255</f>
        <v>S250</v>
      </c>
      <c r="N51" s="147" t="str">
        <f>IFERROR(VLOOKUP(M51,'물품 입고 내역'!$B$5:$O$1005,14,0)," ")</f>
        <v xml:space="preserve"> </v>
      </c>
    </row>
    <row r="52" spans="1:14">
      <c r="A52" s="145" t="s">
        <v>1188</v>
      </c>
      <c r="B52" s="146" t="s">
        <v>1189</v>
      </c>
      <c r="C52" s="149">
        <v>1</v>
      </c>
      <c r="D52" s="145" t="s">
        <v>1188</v>
      </c>
      <c r="E52" s="146" t="s">
        <v>1189</v>
      </c>
      <c r="F52" s="149">
        <v>1</v>
      </c>
      <c r="G52" s="145" t="s">
        <v>1188</v>
      </c>
      <c r="H52" s="146" t="s">
        <v>1189</v>
      </c>
      <c r="I52" s="149">
        <v>1</v>
      </c>
      <c r="J52" s="145" t="s">
        <v>1188</v>
      </c>
      <c r="K52" s="146" t="s">
        <v>1189</v>
      </c>
      <c r="L52" s="149">
        <v>1</v>
      </c>
      <c r="M52" s="145" t="s">
        <v>1188</v>
      </c>
      <c r="N52" s="146" t="s">
        <v>1189</v>
      </c>
    </row>
    <row r="53" spans="1:14">
      <c r="A53" s="64" t="str">
        <f>'물품 입고 내역'!$B256</f>
        <v>S251</v>
      </c>
      <c r="B53" s="147" t="str">
        <f>IFERROR(VLOOKUP(A53,'물품 입고 내역'!$B$5:$O$1005,14,0)," ")</f>
        <v xml:space="preserve"> </v>
      </c>
      <c r="D53" s="64" t="str">
        <f>'물품 입고 내역'!$B306</f>
        <v>S301</v>
      </c>
      <c r="E53" s="147" t="str">
        <f>IFERROR(VLOOKUP(D53,'물품 입고 내역'!$B$5:$O$1005,14,0)," ")</f>
        <v xml:space="preserve"> </v>
      </c>
      <c r="G53" s="64" t="str">
        <f>'물품 입고 내역'!$B356</f>
        <v>S351</v>
      </c>
      <c r="H53" s="147" t="str">
        <f>IFERROR(VLOOKUP(G53,'물품 입고 내역'!$B$5:$O$1005,14,0)," ")</f>
        <v xml:space="preserve"> </v>
      </c>
      <c r="J53" s="64" t="str">
        <f>'물품 입고 내역'!$B406</f>
        <v>S401</v>
      </c>
      <c r="K53" s="147" t="str">
        <f>IFERROR(VLOOKUP(J53,'물품 입고 내역'!$B$5:$O$1005,14,0)," ")</f>
        <v xml:space="preserve"> </v>
      </c>
      <c r="M53" s="64" t="str">
        <f>'물품 입고 내역'!$B456</f>
        <v>S451</v>
      </c>
      <c r="N53" s="147" t="str">
        <f>IFERROR(VLOOKUP(M53,'물품 입고 내역'!$B$5:$O$1005,14,0)," ")</f>
        <v xml:space="preserve"> </v>
      </c>
    </row>
    <row r="54" spans="1:14">
      <c r="A54" s="64" t="str">
        <f>'물품 입고 내역'!$B257</f>
        <v>S252</v>
      </c>
      <c r="B54" s="147" t="str">
        <f>IFERROR(VLOOKUP(A54,'물품 입고 내역'!$B$5:$O$1005,14,0)," ")</f>
        <v xml:space="preserve"> </v>
      </c>
      <c r="D54" s="64" t="str">
        <f>'물품 입고 내역'!$B307</f>
        <v>S302</v>
      </c>
      <c r="E54" s="147" t="str">
        <f>IFERROR(VLOOKUP(D54,'물품 입고 내역'!$B$5:$O$1005,14,0)," ")</f>
        <v xml:space="preserve"> </v>
      </c>
      <c r="G54" s="64" t="str">
        <f>'물품 입고 내역'!$B357</f>
        <v>S352</v>
      </c>
      <c r="H54" s="147" t="str">
        <f>IFERROR(VLOOKUP(G54,'물품 입고 내역'!$B$5:$O$1005,14,0)," ")</f>
        <v xml:space="preserve"> </v>
      </c>
      <c r="J54" s="64" t="str">
        <f>'물품 입고 내역'!$B407</f>
        <v>S402</v>
      </c>
      <c r="K54" s="147" t="str">
        <f>IFERROR(VLOOKUP(J54,'물품 입고 내역'!$B$5:$O$1005,14,0)," ")</f>
        <v xml:space="preserve"> </v>
      </c>
      <c r="M54" s="64" t="str">
        <f>'물품 입고 내역'!$B457</f>
        <v>S452</v>
      </c>
      <c r="N54" s="147" t="str">
        <f>IFERROR(VLOOKUP(M54,'물품 입고 내역'!$B$5:$O$1005,14,0)," ")</f>
        <v xml:space="preserve"> </v>
      </c>
    </row>
    <row r="55" spans="1:14">
      <c r="A55" s="64" t="str">
        <f>'물품 입고 내역'!$B258</f>
        <v>S253</v>
      </c>
      <c r="B55" s="147" t="str">
        <f>IFERROR(VLOOKUP(A55,'물품 입고 내역'!$B$5:$O$1005,14,0)," ")</f>
        <v xml:space="preserve"> </v>
      </c>
      <c r="D55" s="64" t="str">
        <f>'물품 입고 내역'!$B308</f>
        <v>S303</v>
      </c>
      <c r="E55" s="147" t="str">
        <f>IFERROR(VLOOKUP(D55,'물품 입고 내역'!$B$5:$O$1005,14,0)," ")</f>
        <v xml:space="preserve"> </v>
      </c>
      <c r="G55" s="64" t="str">
        <f>'물품 입고 내역'!$B358</f>
        <v>S353</v>
      </c>
      <c r="H55" s="147" t="str">
        <f>IFERROR(VLOOKUP(G55,'물품 입고 내역'!$B$5:$O$1005,14,0)," ")</f>
        <v xml:space="preserve"> </v>
      </c>
      <c r="J55" s="64" t="str">
        <f>'물품 입고 내역'!$B408</f>
        <v>S403</v>
      </c>
      <c r="K55" s="147" t="str">
        <f>IFERROR(VLOOKUP(J55,'물품 입고 내역'!$B$5:$O$1005,14,0)," ")</f>
        <v xml:space="preserve"> </v>
      </c>
      <c r="M55" s="64" t="str">
        <f>'물품 입고 내역'!$B458</f>
        <v>S453</v>
      </c>
      <c r="N55" s="147" t="str">
        <f>IFERROR(VLOOKUP(M55,'물품 입고 내역'!$B$5:$O$1005,14,0)," ")</f>
        <v xml:space="preserve"> </v>
      </c>
    </row>
    <row r="56" spans="1:14">
      <c r="A56" s="64" t="str">
        <f>'물품 입고 내역'!$B259</f>
        <v>S254</v>
      </c>
      <c r="B56" s="147" t="str">
        <f>IFERROR(VLOOKUP(A56,'물품 입고 내역'!$B$5:$O$1005,14,0)," ")</f>
        <v xml:space="preserve"> </v>
      </c>
      <c r="D56" s="64" t="str">
        <f>'물품 입고 내역'!$B309</f>
        <v>S304</v>
      </c>
      <c r="E56" s="147" t="str">
        <f>IFERROR(VLOOKUP(D56,'물품 입고 내역'!$B$5:$O$1005,14,0)," ")</f>
        <v xml:space="preserve"> </v>
      </c>
      <c r="G56" s="64" t="str">
        <f>'물품 입고 내역'!$B359</f>
        <v>S354</v>
      </c>
      <c r="H56" s="147" t="str">
        <f>IFERROR(VLOOKUP(G56,'물품 입고 내역'!$B$5:$O$1005,14,0)," ")</f>
        <v xml:space="preserve"> </v>
      </c>
      <c r="J56" s="64" t="str">
        <f>'물품 입고 내역'!$B409</f>
        <v>S404</v>
      </c>
      <c r="K56" s="147" t="str">
        <f>IFERROR(VLOOKUP(J56,'물품 입고 내역'!$B$5:$O$1005,14,0)," ")</f>
        <v xml:space="preserve"> </v>
      </c>
      <c r="M56" s="64" t="str">
        <f>'물품 입고 내역'!$B459</f>
        <v>S454</v>
      </c>
      <c r="N56" s="147" t="str">
        <f>IFERROR(VLOOKUP(M56,'물품 입고 내역'!$B$5:$O$1005,14,0)," ")</f>
        <v xml:space="preserve"> </v>
      </c>
    </row>
    <row r="57" spans="1:14">
      <c r="A57" s="64" t="str">
        <f>'물품 입고 내역'!$B260</f>
        <v>S255</v>
      </c>
      <c r="B57" s="147" t="str">
        <f>IFERROR(VLOOKUP(A57,'물품 입고 내역'!$B$5:$O$1005,14,0)," ")</f>
        <v xml:space="preserve"> </v>
      </c>
      <c r="D57" s="64" t="str">
        <f>'물품 입고 내역'!$B310</f>
        <v>S305</v>
      </c>
      <c r="E57" s="147" t="str">
        <f>IFERROR(VLOOKUP(D57,'물품 입고 내역'!$B$5:$O$1005,14,0)," ")</f>
        <v xml:space="preserve"> </v>
      </c>
      <c r="G57" s="64" t="str">
        <f>'물품 입고 내역'!$B360</f>
        <v>S355</v>
      </c>
      <c r="H57" s="147" t="str">
        <f>IFERROR(VLOOKUP(G57,'물품 입고 내역'!$B$5:$O$1005,14,0)," ")</f>
        <v xml:space="preserve"> </v>
      </c>
      <c r="J57" s="64" t="str">
        <f>'물품 입고 내역'!$B410</f>
        <v>S405</v>
      </c>
      <c r="K57" s="147" t="str">
        <f>IFERROR(VLOOKUP(J57,'물품 입고 내역'!$B$5:$O$1005,14,0)," ")</f>
        <v xml:space="preserve"> </v>
      </c>
      <c r="M57" s="64" t="str">
        <f>'물품 입고 내역'!$B460</f>
        <v>S455</v>
      </c>
      <c r="N57" s="147" t="str">
        <f>IFERROR(VLOOKUP(M57,'물품 입고 내역'!$B$5:$O$1005,14,0)," ")</f>
        <v xml:space="preserve"> </v>
      </c>
    </row>
    <row r="58" spans="1:14">
      <c r="A58" s="64" t="str">
        <f>'물품 입고 내역'!$B261</f>
        <v>S256</v>
      </c>
      <c r="B58" s="147" t="str">
        <f>IFERROR(VLOOKUP(A58,'물품 입고 내역'!$B$5:$O$1005,14,0)," ")</f>
        <v xml:space="preserve"> </v>
      </c>
      <c r="D58" s="64" t="str">
        <f>'물품 입고 내역'!$B311</f>
        <v>S306</v>
      </c>
      <c r="E58" s="147" t="str">
        <f>IFERROR(VLOOKUP(D58,'물품 입고 내역'!$B$5:$O$1005,14,0)," ")</f>
        <v xml:space="preserve"> </v>
      </c>
      <c r="G58" s="64" t="str">
        <f>'물품 입고 내역'!$B361</f>
        <v>S356</v>
      </c>
      <c r="H58" s="147" t="str">
        <f>IFERROR(VLOOKUP(G58,'물품 입고 내역'!$B$5:$O$1005,14,0)," ")</f>
        <v xml:space="preserve"> </v>
      </c>
      <c r="J58" s="64" t="str">
        <f>'물품 입고 내역'!$B411</f>
        <v>S406</v>
      </c>
      <c r="K58" s="147" t="str">
        <f>IFERROR(VLOOKUP(J58,'물품 입고 내역'!$B$5:$O$1005,14,0)," ")</f>
        <v xml:space="preserve"> </v>
      </c>
      <c r="M58" s="64" t="str">
        <f>'물품 입고 내역'!$B461</f>
        <v>S456</v>
      </c>
      <c r="N58" s="147" t="str">
        <f>IFERROR(VLOOKUP(M58,'물품 입고 내역'!$B$5:$O$1005,14,0)," ")</f>
        <v xml:space="preserve"> </v>
      </c>
    </row>
    <row r="59" spans="1:14">
      <c r="A59" s="64" t="str">
        <f>'물품 입고 내역'!$B262</f>
        <v>S257</v>
      </c>
      <c r="B59" s="147" t="str">
        <f>IFERROR(VLOOKUP(A59,'물품 입고 내역'!$B$5:$O$1005,14,0)," ")</f>
        <v xml:space="preserve"> </v>
      </c>
      <c r="D59" s="64" t="str">
        <f>'물품 입고 내역'!$B312</f>
        <v>S307</v>
      </c>
      <c r="E59" s="147" t="str">
        <f>IFERROR(VLOOKUP(D59,'물품 입고 내역'!$B$5:$O$1005,14,0)," ")</f>
        <v xml:space="preserve"> </v>
      </c>
      <c r="G59" s="64" t="str">
        <f>'물품 입고 내역'!$B362</f>
        <v>S357</v>
      </c>
      <c r="H59" s="147" t="str">
        <f>IFERROR(VLOOKUP(G59,'물품 입고 내역'!$B$5:$O$1005,14,0)," ")</f>
        <v xml:space="preserve"> </v>
      </c>
      <c r="J59" s="64" t="str">
        <f>'물품 입고 내역'!$B412</f>
        <v>S407</v>
      </c>
      <c r="K59" s="147" t="str">
        <f>IFERROR(VLOOKUP(J59,'물품 입고 내역'!$B$5:$O$1005,14,0)," ")</f>
        <v xml:space="preserve"> </v>
      </c>
      <c r="M59" s="64" t="str">
        <f>'물품 입고 내역'!$B462</f>
        <v>S457</v>
      </c>
      <c r="N59" s="147" t="str">
        <f>IFERROR(VLOOKUP(M59,'물품 입고 내역'!$B$5:$O$1005,14,0)," ")</f>
        <v xml:space="preserve"> </v>
      </c>
    </row>
    <row r="60" spans="1:14">
      <c r="A60" s="64" t="str">
        <f>'물품 입고 내역'!$B263</f>
        <v>S258</v>
      </c>
      <c r="B60" s="147" t="str">
        <f>IFERROR(VLOOKUP(A60,'물품 입고 내역'!$B$5:$O$1005,14,0)," ")</f>
        <v xml:space="preserve"> </v>
      </c>
      <c r="D60" s="64" t="str">
        <f>'물품 입고 내역'!$B313</f>
        <v>S308</v>
      </c>
      <c r="E60" s="147" t="str">
        <f>IFERROR(VLOOKUP(D60,'물품 입고 내역'!$B$5:$O$1005,14,0)," ")</f>
        <v xml:space="preserve"> </v>
      </c>
      <c r="G60" s="64" t="str">
        <f>'물품 입고 내역'!$B363</f>
        <v>S358</v>
      </c>
      <c r="H60" s="147" t="str">
        <f>IFERROR(VLOOKUP(G60,'물품 입고 내역'!$B$5:$O$1005,14,0)," ")</f>
        <v xml:space="preserve"> </v>
      </c>
      <c r="J60" s="64" t="str">
        <f>'물품 입고 내역'!$B413</f>
        <v>S408</v>
      </c>
      <c r="K60" s="147" t="str">
        <f>IFERROR(VLOOKUP(J60,'물품 입고 내역'!$B$5:$O$1005,14,0)," ")</f>
        <v xml:space="preserve"> </v>
      </c>
      <c r="M60" s="64" t="str">
        <f>'물품 입고 내역'!$B463</f>
        <v>S458</v>
      </c>
      <c r="N60" s="147" t="str">
        <f>IFERROR(VLOOKUP(M60,'물품 입고 내역'!$B$5:$O$1005,14,0)," ")</f>
        <v xml:space="preserve"> </v>
      </c>
    </row>
    <row r="61" spans="1:14">
      <c r="A61" s="64" t="str">
        <f>'물품 입고 내역'!$B264</f>
        <v>S259</v>
      </c>
      <c r="B61" s="147" t="str">
        <f>IFERROR(VLOOKUP(A61,'물품 입고 내역'!$B$5:$O$1005,14,0)," ")</f>
        <v xml:space="preserve"> </v>
      </c>
      <c r="D61" s="64" t="str">
        <f>'물품 입고 내역'!$B314</f>
        <v>S309</v>
      </c>
      <c r="E61" s="147" t="str">
        <f>IFERROR(VLOOKUP(D61,'물품 입고 내역'!$B$5:$O$1005,14,0)," ")</f>
        <v xml:space="preserve"> </v>
      </c>
      <c r="G61" s="64" t="str">
        <f>'물품 입고 내역'!$B364</f>
        <v>S359</v>
      </c>
      <c r="H61" s="147" t="str">
        <f>IFERROR(VLOOKUP(G61,'물품 입고 내역'!$B$5:$O$1005,14,0)," ")</f>
        <v xml:space="preserve"> </v>
      </c>
      <c r="J61" s="64" t="str">
        <f>'물품 입고 내역'!$B414</f>
        <v>S409</v>
      </c>
      <c r="K61" s="147" t="str">
        <f>IFERROR(VLOOKUP(J61,'물품 입고 내역'!$B$5:$O$1005,14,0)," ")</f>
        <v xml:space="preserve"> </v>
      </c>
      <c r="M61" s="64" t="str">
        <f>'물품 입고 내역'!$B464</f>
        <v>S459</v>
      </c>
      <c r="N61" s="147" t="str">
        <f>IFERROR(VLOOKUP(M61,'물품 입고 내역'!$B$5:$O$1005,14,0)," ")</f>
        <v xml:space="preserve"> </v>
      </c>
    </row>
    <row r="62" spans="1:14">
      <c r="A62" s="64" t="str">
        <f>'물품 입고 내역'!$B265</f>
        <v>S260</v>
      </c>
      <c r="B62" s="147" t="str">
        <f>IFERROR(VLOOKUP(A62,'물품 입고 내역'!$B$5:$O$1005,14,0)," ")</f>
        <v xml:space="preserve"> </v>
      </c>
      <c r="D62" s="64" t="str">
        <f>'물품 입고 내역'!$B315</f>
        <v>S310</v>
      </c>
      <c r="E62" s="147" t="str">
        <f>IFERROR(VLOOKUP(D62,'물품 입고 내역'!$B$5:$O$1005,14,0)," ")</f>
        <v xml:space="preserve"> </v>
      </c>
      <c r="G62" s="64" t="str">
        <f>'물품 입고 내역'!$B365</f>
        <v>S360</v>
      </c>
      <c r="H62" s="147" t="str">
        <f>IFERROR(VLOOKUP(G62,'물품 입고 내역'!$B$5:$O$1005,14,0)," ")</f>
        <v xml:space="preserve"> </v>
      </c>
      <c r="J62" s="64" t="str">
        <f>'물품 입고 내역'!$B415</f>
        <v>S410</v>
      </c>
      <c r="K62" s="147" t="str">
        <f>IFERROR(VLOOKUP(J62,'물품 입고 내역'!$B$5:$O$1005,14,0)," ")</f>
        <v xml:space="preserve"> </v>
      </c>
      <c r="M62" s="64" t="str">
        <f>'물품 입고 내역'!$B465</f>
        <v>S460</v>
      </c>
      <c r="N62" s="147" t="str">
        <f>IFERROR(VLOOKUP(M62,'물품 입고 내역'!$B$5:$O$1005,14,0)," ")</f>
        <v xml:space="preserve"> </v>
      </c>
    </row>
    <row r="63" spans="1:14">
      <c r="A63" s="64" t="str">
        <f>'물품 입고 내역'!$B266</f>
        <v>S261</v>
      </c>
      <c r="B63" s="147" t="str">
        <f>IFERROR(VLOOKUP(A63,'물품 입고 내역'!$B$5:$O$1005,14,0)," ")</f>
        <v xml:space="preserve"> </v>
      </c>
      <c r="D63" s="64" t="str">
        <f>'물품 입고 내역'!$B316</f>
        <v>S311</v>
      </c>
      <c r="E63" s="147" t="str">
        <f>IFERROR(VLOOKUP(D63,'물품 입고 내역'!$B$5:$O$1005,14,0)," ")</f>
        <v xml:space="preserve"> </v>
      </c>
      <c r="G63" s="64" t="str">
        <f>'물품 입고 내역'!$B366</f>
        <v>S361</v>
      </c>
      <c r="H63" s="147" t="str">
        <f>IFERROR(VLOOKUP(G63,'물품 입고 내역'!$B$5:$O$1005,14,0)," ")</f>
        <v xml:space="preserve"> </v>
      </c>
      <c r="J63" s="64" t="str">
        <f>'물품 입고 내역'!$B416</f>
        <v>S411</v>
      </c>
      <c r="K63" s="147" t="str">
        <f>IFERROR(VLOOKUP(J63,'물품 입고 내역'!$B$5:$O$1005,14,0)," ")</f>
        <v xml:space="preserve"> </v>
      </c>
      <c r="M63" s="64" t="str">
        <f>'물품 입고 내역'!$B466</f>
        <v>S461</v>
      </c>
      <c r="N63" s="147" t="str">
        <f>IFERROR(VLOOKUP(M63,'물품 입고 내역'!$B$5:$O$1005,14,0)," ")</f>
        <v xml:space="preserve"> </v>
      </c>
    </row>
    <row r="64" spans="1:14">
      <c r="A64" s="64" t="str">
        <f>'물품 입고 내역'!$B267</f>
        <v>S262</v>
      </c>
      <c r="B64" s="147" t="str">
        <f>IFERROR(VLOOKUP(A64,'물품 입고 내역'!$B$5:$O$1005,14,0)," ")</f>
        <v xml:space="preserve"> </v>
      </c>
      <c r="D64" s="64" t="str">
        <f>'물품 입고 내역'!$B317</f>
        <v>S312</v>
      </c>
      <c r="E64" s="147" t="str">
        <f>IFERROR(VLOOKUP(D64,'물품 입고 내역'!$B$5:$O$1005,14,0)," ")</f>
        <v xml:space="preserve"> </v>
      </c>
      <c r="G64" s="64" t="str">
        <f>'물품 입고 내역'!$B367</f>
        <v>S362</v>
      </c>
      <c r="H64" s="147" t="str">
        <f>IFERROR(VLOOKUP(G64,'물품 입고 내역'!$B$5:$O$1005,14,0)," ")</f>
        <v xml:space="preserve"> </v>
      </c>
      <c r="J64" s="64" t="str">
        <f>'물품 입고 내역'!$B417</f>
        <v>S412</v>
      </c>
      <c r="K64" s="147" t="str">
        <f>IFERROR(VLOOKUP(J64,'물품 입고 내역'!$B$5:$O$1005,14,0)," ")</f>
        <v xml:space="preserve"> </v>
      </c>
      <c r="M64" s="64" t="str">
        <f>'물품 입고 내역'!$B467</f>
        <v>S462</v>
      </c>
      <c r="N64" s="147" t="str">
        <f>IFERROR(VLOOKUP(M64,'물품 입고 내역'!$B$5:$O$1005,14,0)," ")</f>
        <v xml:space="preserve"> </v>
      </c>
    </row>
    <row r="65" spans="1:14">
      <c r="A65" s="64" t="str">
        <f>'물품 입고 내역'!$B268</f>
        <v>S263</v>
      </c>
      <c r="B65" s="147" t="str">
        <f>IFERROR(VLOOKUP(A65,'물품 입고 내역'!$B$5:$O$1005,14,0)," ")</f>
        <v xml:space="preserve"> </v>
      </c>
      <c r="D65" s="64" t="str">
        <f>'물품 입고 내역'!$B318</f>
        <v>S313</v>
      </c>
      <c r="E65" s="147" t="str">
        <f>IFERROR(VLOOKUP(D65,'물품 입고 내역'!$B$5:$O$1005,14,0)," ")</f>
        <v xml:space="preserve"> </v>
      </c>
      <c r="G65" s="64" t="str">
        <f>'물품 입고 내역'!$B368</f>
        <v>S363</v>
      </c>
      <c r="H65" s="147" t="str">
        <f>IFERROR(VLOOKUP(G65,'물품 입고 내역'!$B$5:$O$1005,14,0)," ")</f>
        <v xml:space="preserve"> </v>
      </c>
      <c r="J65" s="64" t="str">
        <f>'물품 입고 내역'!$B418</f>
        <v>S413</v>
      </c>
      <c r="K65" s="147" t="str">
        <f>IFERROR(VLOOKUP(J65,'물품 입고 내역'!$B$5:$O$1005,14,0)," ")</f>
        <v xml:space="preserve"> </v>
      </c>
      <c r="M65" s="64" t="str">
        <f>'물품 입고 내역'!$B468</f>
        <v>S463</v>
      </c>
      <c r="N65" s="147" t="str">
        <f>IFERROR(VLOOKUP(M65,'물품 입고 내역'!$B$5:$O$1005,14,0)," ")</f>
        <v xml:space="preserve"> </v>
      </c>
    </row>
    <row r="66" spans="1:14">
      <c r="A66" s="64" t="str">
        <f>'물품 입고 내역'!$B269</f>
        <v>S264</v>
      </c>
      <c r="B66" s="147" t="str">
        <f>IFERROR(VLOOKUP(A66,'물품 입고 내역'!$B$5:$O$1005,14,0)," ")</f>
        <v xml:space="preserve"> </v>
      </c>
      <c r="D66" s="64" t="str">
        <f>'물품 입고 내역'!$B319</f>
        <v>S314</v>
      </c>
      <c r="E66" s="147" t="str">
        <f>IFERROR(VLOOKUP(D66,'물품 입고 내역'!$B$5:$O$1005,14,0)," ")</f>
        <v xml:space="preserve"> </v>
      </c>
      <c r="G66" s="64" t="str">
        <f>'물품 입고 내역'!$B369</f>
        <v>S364</v>
      </c>
      <c r="H66" s="147" t="str">
        <f>IFERROR(VLOOKUP(G66,'물품 입고 내역'!$B$5:$O$1005,14,0)," ")</f>
        <v xml:space="preserve"> </v>
      </c>
      <c r="J66" s="64" t="str">
        <f>'물품 입고 내역'!$B419</f>
        <v>S414</v>
      </c>
      <c r="K66" s="147" t="str">
        <f>IFERROR(VLOOKUP(J66,'물품 입고 내역'!$B$5:$O$1005,14,0)," ")</f>
        <v xml:space="preserve"> </v>
      </c>
      <c r="M66" s="64" t="str">
        <f>'물품 입고 내역'!$B469</f>
        <v>S464</v>
      </c>
      <c r="N66" s="147" t="str">
        <f>IFERROR(VLOOKUP(M66,'물품 입고 내역'!$B$5:$O$1005,14,0)," ")</f>
        <v xml:space="preserve"> </v>
      </c>
    </row>
    <row r="67" spans="1:14">
      <c r="A67" s="64" t="str">
        <f>'물품 입고 내역'!$B270</f>
        <v>S265</v>
      </c>
      <c r="B67" s="147" t="str">
        <f>IFERROR(VLOOKUP(A67,'물품 입고 내역'!$B$5:$O$1005,14,0)," ")</f>
        <v xml:space="preserve"> </v>
      </c>
      <c r="D67" s="64" t="str">
        <f>'물품 입고 내역'!$B320</f>
        <v>S315</v>
      </c>
      <c r="E67" s="147" t="str">
        <f>IFERROR(VLOOKUP(D67,'물품 입고 내역'!$B$5:$O$1005,14,0)," ")</f>
        <v xml:space="preserve"> </v>
      </c>
      <c r="G67" s="64" t="str">
        <f>'물품 입고 내역'!$B370</f>
        <v>S365</v>
      </c>
      <c r="H67" s="147" t="str">
        <f>IFERROR(VLOOKUP(G67,'물품 입고 내역'!$B$5:$O$1005,14,0)," ")</f>
        <v xml:space="preserve"> </v>
      </c>
      <c r="J67" s="64" t="str">
        <f>'물품 입고 내역'!$B420</f>
        <v>S415</v>
      </c>
      <c r="K67" s="147" t="str">
        <f>IFERROR(VLOOKUP(J67,'물품 입고 내역'!$B$5:$O$1005,14,0)," ")</f>
        <v xml:space="preserve"> </v>
      </c>
      <c r="M67" s="64" t="str">
        <f>'물품 입고 내역'!$B470</f>
        <v>S465</v>
      </c>
      <c r="N67" s="147" t="str">
        <f>IFERROR(VLOOKUP(M67,'물품 입고 내역'!$B$5:$O$1005,14,0)," ")</f>
        <v xml:space="preserve"> </v>
      </c>
    </row>
    <row r="68" spans="1:14">
      <c r="A68" s="64" t="str">
        <f>'물품 입고 내역'!$B271</f>
        <v>S266</v>
      </c>
      <c r="B68" s="147" t="str">
        <f>IFERROR(VLOOKUP(A68,'물품 입고 내역'!$B$5:$O$1005,14,0)," ")</f>
        <v xml:space="preserve"> </v>
      </c>
      <c r="D68" s="64" t="str">
        <f>'물품 입고 내역'!$B321</f>
        <v>S316</v>
      </c>
      <c r="E68" s="147" t="str">
        <f>IFERROR(VLOOKUP(D68,'물품 입고 내역'!$B$5:$O$1005,14,0)," ")</f>
        <v xml:space="preserve"> </v>
      </c>
      <c r="G68" s="64" t="str">
        <f>'물품 입고 내역'!$B371</f>
        <v>S366</v>
      </c>
      <c r="H68" s="147" t="str">
        <f>IFERROR(VLOOKUP(G68,'물품 입고 내역'!$B$5:$O$1005,14,0)," ")</f>
        <v xml:space="preserve"> </v>
      </c>
      <c r="J68" s="64" t="str">
        <f>'물품 입고 내역'!$B421</f>
        <v>S416</v>
      </c>
      <c r="K68" s="147" t="str">
        <f>IFERROR(VLOOKUP(J68,'물품 입고 내역'!$B$5:$O$1005,14,0)," ")</f>
        <v xml:space="preserve"> </v>
      </c>
      <c r="M68" s="64" t="str">
        <f>'물품 입고 내역'!$B471</f>
        <v>S466</v>
      </c>
      <c r="N68" s="147" t="str">
        <f>IFERROR(VLOOKUP(M68,'물품 입고 내역'!$B$5:$O$1005,14,0)," ")</f>
        <v xml:space="preserve"> </v>
      </c>
    </row>
    <row r="69" spans="1:14">
      <c r="A69" s="64" t="str">
        <f>'물품 입고 내역'!$B272</f>
        <v>S267</v>
      </c>
      <c r="B69" s="147" t="str">
        <f>IFERROR(VLOOKUP(A69,'물품 입고 내역'!$B$5:$O$1005,14,0)," ")</f>
        <v xml:space="preserve"> </v>
      </c>
      <c r="D69" s="64" t="str">
        <f>'물품 입고 내역'!$B322</f>
        <v>S317</v>
      </c>
      <c r="E69" s="147" t="str">
        <f>IFERROR(VLOOKUP(D69,'물품 입고 내역'!$B$5:$O$1005,14,0)," ")</f>
        <v xml:space="preserve"> </v>
      </c>
      <c r="G69" s="64" t="str">
        <f>'물품 입고 내역'!$B372</f>
        <v>S367</v>
      </c>
      <c r="H69" s="147" t="str">
        <f>IFERROR(VLOOKUP(G69,'물품 입고 내역'!$B$5:$O$1005,14,0)," ")</f>
        <v xml:space="preserve"> </v>
      </c>
      <c r="J69" s="64" t="str">
        <f>'물품 입고 내역'!$B422</f>
        <v>S417</v>
      </c>
      <c r="K69" s="147" t="str">
        <f>IFERROR(VLOOKUP(J69,'물품 입고 내역'!$B$5:$O$1005,14,0)," ")</f>
        <v xml:space="preserve"> </v>
      </c>
      <c r="M69" s="64" t="str">
        <f>'물품 입고 내역'!$B472</f>
        <v>S467</v>
      </c>
      <c r="N69" s="147" t="str">
        <f>IFERROR(VLOOKUP(M69,'물품 입고 내역'!$B$5:$O$1005,14,0)," ")</f>
        <v xml:space="preserve"> </v>
      </c>
    </row>
    <row r="70" spans="1:14">
      <c r="A70" s="64" t="str">
        <f>'물품 입고 내역'!$B273</f>
        <v>S268</v>
      </c>
      <c r="B70" s="147" t="str">
        <f>IFERROR(VLOOKUP(A70,'물품 입고 내역'!$B$5:$O$1005,14,0)," ")</f>
        <v xml:space="preserve"> </v>
      </c>
      <c r="D70" s="64" t="str">
        <f>'물품 입고 내역'!$B323</f>
        <v>S318</v>
      </c>
      <c r="E70" s="147" t="str">
        <f>IFERROR(VLOOKUP(D70,'물품 입고 내역'!$B$5:$O$1005,14,0)," ")</f>
        <v xml:space="preserve"> </v>
      </c>
      <c r="G70" s="64" t="str">
        <f>'물품 입고 내역'!$B373</f>
        <v>S368</v>
      </c>
      <c r="H70" s="147" t="str">
        <f>IFERROR(VLOOKUP(G70,'물품 입고 내역'!$B$5:$O$1005,14,0)," ")</f>
        <v xml:space="preserve"> </v>
      </c>
      <c r="J70" s="64" t="str">
        <f>'물품 입고 내역'!$B423</f>
        <v>S418</v>
      </c>
      <c r="K70" s="147" t="str">
        <f>IFERROR(VLOOKUP(J70,'물품 입고 내역'!$B$5:$O$1005,14,0)," ")</f>
        <v xml:space="preserve"> </v>
      </c>
      <c r="M70" s="64" t="str">
        <f>'물품 입고 내역'!$B473</f>
        <v>S468</v>
      </c>
      <c r="N70" s="147" t="str">
        <f>IFERROR(VLOOKUP(M70,'물품 입고 내역'!$B$5:$O$1005,14,0)," ")</f>
        <v xml:space="preserve"> </v>
      </c>
    </row>
    <row r="71" spans="1:14">
      <c r="A71" s="64" t="str">
        <f>'물품 입고 내역'!$B274</f>
        <v>S269</v>
      </c>
      <c r="B71" s="147" t="str">
        <f>IFERROR(VLOOKUP(A71,'물품 입고 내역'!$B$5:$O$1005,14,0)," ")</f>
        <v xml:space="preserve"> </v>
      </c>
      <c r="D71" s="64" t="str">
        <f>'물품 입고 내역'!$B324</f>
        <v>S319</v>
      </c>
      <c r="E71" s="147" t="str">
        <f>IFERROR(VLOOKUP(D71,'물품 입고 내역'!$B$5:$O$1005,14,0)," ")</f>
        <v xml:space="preserve"> </v>
      </c>
      <c r="G71" s="64" t="str">
        <f>'물품 입고 내역'!$B374</f>
        <v>S369</v>
      </c>
      <c r="H71" s="147" t="str">
        <f>IFERROR(VLOOKUP(G71,'물품 입고 내역'!$B$5:$O$1005,14,0)," ")</f>
        <v xml:space="preserve"> </v>
      </c>
      <c r="J71" s="64" t="str">
        <f>'물품 입고 내역'!$B424</f>
        <v>S419</v>
      </c>
      <c r="K71" s="147" t="str">
        <f>IFERROR(VLOOKUP(J71,'물품 입고 내역'!$B$5:$O$1005,14,0)," ")</f>
        <v xml:space="preserve"> </v>
      </c>
      <c r="M71" s="64" t="str">
        <f>'물품 입고 내역'!$B474</f>
        <v>S469</v>
      </c>
      <c r="N71" s="147" t="str">
        <f>IFERROR(VLOOKUP(M71,'물품 입고 내역'!$B$5:$O$1005,14,0)," ")</f>
        <v xml:space="preserve"> </v>
      </c>
    </row>
    <row r="72" spans="1:14">
      <c r="A72" s="64" t="str">
        <f>'물품 입고 내역'!$B275</f>
        <v>S270</v>
      </c>
      <c r="B72" s="147" t="str">
        <f>IFERROR(VLOOKUP(A72,'물품 입고 내역'!$B$5:$O$1005,14,0)," ")</f>
        <v xml:space="preserve"> </v>
      </c>
      <c r="D72" s="64" t="str">
        <f>'물품 입고 내역'!$B325</f>
        <v>S320</v>
      </c>
      <c r="E72" s="147" t="str">
        <f>IFERROR(VLOOKUP(D72,'물품 입고 내역'!$B$5:$O$1005,14,0)," ")</f>
        <v xml:space="preserve"> </v>
      </c>
      <c r="G72" s="64" t="str">
        <f>'물품 입고 내역'!$B375</f>
        <v>S370</v>
      </c>
      <c r="H72" s="147" t="str">
        <f>IFERROR(VLOOKUP(G72,'물품 입고 내역'!$B$5:$O$1005,14,0)," ")</f>
        <v xml:space="preserve"> </v>
      </c>
      <c r="J72" s="64" t="str">
        <f>'물품 입고 내역'!$B425</f>
        <v>S420</v>
      </c>
      <c r="K72" s="147" t="str">
        <f>IFERROR(VLOOKUP(J72,'물품 입고 내역'!$B$5:$O$1005,14,0)," ")</f>
        <v xml:space="preserve"> </v>
      </c>
      <c r="M72" s="64" t="str">
        <f>'물품 입고 내역'!$B475</f>
        <v>S470</v>
      </c>
      <c r="N72" s="147" t="str">
        <f>IFERROR(VLOOKUP(M72,'물품 입고 내역'!$B$5:$O$1005,14,0)," ")</f>
        <v xml:space="preserve"> </v>
      </c>
    </row>
    <row r="73" spans="1:14">
      <c r="A73" s="64" t="str">
        <f>'물품 입고 내역'!$B276</f>
        <v>S271</v>
      </c>
      <c r="B73" s="147" t="str">
        <f>IFERROR(VLOOKUP(A73,'물품 입고 내역'!$B$5:$O$1005,14,0)," ")</f>
        <v xml:space="preserve"> </v>
      </c>
      <c r="D73" s="64" t="str">
        <f>'물품 입고 내역'!$B326</f>
        <v>S321</v>
      </c>
      <c r="E73" s="147" t="str">
        <f>IFERROR(VLOOKUP(D73,'물품 입고 내역'!$B$5:$O$1005,14,0)," ")</f>
        <v xml:space="preserve"> </v>
      </c>
      <c r="G73" s="64" t="str">
        <f>'물품 입고 내역'!$B376</f>
        <v>S371</v>
      </c>
      <c r="H73" s="147" t="str">
        <f>IFERROR(VLOOKUP(G73,'물품 입고 내역'!$B$5:$O$1005,14,0)," ")</f>
        <v xml:space="preserve"> </v>
      </c>
      <c r="J73" s="64" t="str">
        <f>'물품 입고 내역'!$B426</f>
        <v>S421</v>
      </c>
      <c r="K73" s="147" t="str">
        <f>IFERROR(VLOOKUP(J73,'물품 입고 내역'!$B$5:$O$1005,14,0)," ")</f>
        <v xml:space="preserve"> </v>
      </c>
      <c r="M73" s="64" t="str">
        <f>'물품 입고 내역'!$B476</f>
        <v>S471</v>
      </c>
      <c r="N73" s="147" t="str">
        <f>IFERROR(VLOOKUP(M73,'물품 입고 내역'!$B$5:$O$1005,14,0)," ")</f>
        <v xml:space="preserve"> </v>
      </c>
    </row>
    <row r="74" spans="1:14">
      <c r="A74" s="64" t="str">
        <f>'물품 입고 내역'!$B277</f>
        <v>S272</v>
      </c>
      <c r="B74" s="147" t="str">
        <f>IFERROR(VLOOKUP(A74,'물품 입고 내역'!$B$5:$O$1005,14,0)," ")</f>
        <v xml:space="preserve"> </v>
      </c>
      <c r="D74" s="64" t="str">
        <f>'물품 입고 내역'!$B327</f>
        <v>S322</v>
      </c>
      <c r="E74" s="147" t="str">
        <f>IFERROR(VLOOKUP(D74,'물품 입고 내역'!$B$5:$O$1005,14,0)," ")</f>
        <v xml:space="preserve"> </v>
      </c>
      <c r="G74" s="64" t="str">
        <f>'물품 입고 내역'!$B377</f>
        <v>S372</v>
      </c>
      <c r="H74" s="147" t="str">
        <f>IFERROR(VLOOKUP(G74,'물품 입고 내역'!$B$5:$O$1005,14,0)," ")</f>
        <v xml:space="preserve"> </v>
      </c>
      <c r="J74" s="64" t="str">
        <f>'물품 입고 내역'!$B427</f>
        <v>S422</v>
      </c>
      <c r="K74" s="147" t="str">
        <f>IFERROR(VLOOKUP(J74,'물품 입고 내역'!$B$5:$O$1005,14,0)," ")</f>
        <v xml:space="preserve"> </v>
      </c>
      <c r="M74" s="64" t="str">
        <f>'물품 입고 내역'!$B477</f>
        <v>S472</v>
      </c>
      <c r="N74" s="147" t="str">
        <f>IFERROR(VLOOKUP(M74,'물품 입고 내역'!$B$5:$O$1005,14,0)," ")</f>
        <v xml:space="preserve"> </v>
      </c>
    </row>
    <row r="75" spans="1:14">
      <c r="A75" s="64" t="str">
        <f>'물품 입고 내역'!$B278</f>
        <v>S273</v>
      </c>
      <c r="B75" s="147" t="str">
        <f>IFERROR(VLOOKUP(A75,'물품 입고 내역'!$B$5:$O$1005,14,0)," ")</f>
        <v xml:space="preserve"> </v>
      </c>
      <c r="D75" s="64" t="str">
        <f>'물품 입고 내역'!$B328</f>
        <v>S323</v>
      </c>
      <c r="E75" s="147" t="str">
        <f>IFERROR(VLOOKUP(D75,'물품 입고 내역'!$B$5:$O$1005,14,0)," ")</f>
        <v xml:space="preserve"> </v>
      </c>
      <c r="G75" s="64" t="str">
        <f>'물품 입고 내역'!$B378</f>
        <v>S373</v>
      </c>
      <c r="H75" s="147" t="str">
        <f>IFERROR(VLOOKUP(G75,'물품 입고 내역'!$B$5:$O$1005,14,0)," ")</f>
        <v xml:space="preserve"> </v>
      </c>
      <c r="J75" s="64" t="str">
        <f>'물품 입고 내역'!$B428</f>
        <v>S423</v>
      </c>
      <c r="K75" s="147" t="str">
        <f>IFERROR(VLOOKUP(J75,'물품 입고 내역'!$B$5:$O$1005,14,0)," ")</f>
        <v xml:space="preserve"> </v>
      </c>
      <c r="M75" s="64" t="str">
        <f>'물품 입고 내역'!$B478</f>
        <v>S473</v>
      </c>
      <c r="N75" s="147" t="str">
        <f>IFERROR(VLOOKUP(M75,'물품 입고 내역'!$B$5:$O$1005,14,0)," ")</f>
        <v xml:space="preserve"> </v>
      </c>
    </row>
    <row r="76" spans="1:14">
      <c r="A76" s="64" t="str">
        <f>'물품 입고 내역'!$B279</f>
        <v>S274</v>
      </c>
      <c r="B76" s="147" t="str">
        <f>IFERROR(VLOOKUP(A76,'물품 입고 내역'!$B$5:$O$1005,14,0)," ")</f>
        <v xml:space="preserve"> </v>
      </c>
      <c r="D76" s="64" t="str">
        <f>'물품 입고 내역'!$B329</f>
        <v>S324</v>
      </c>
      <c r="E76" s="147" t="str">
        <f>IFERROR(VLOOKUP(D76,'물품 입고 내역'!$B$5:$O$1005,14,0)," ")</f>
        <v xml:space="preserve"> </v>
      </c>
      <c r="G76" s="64" t="str">
        <f>'물품 입고 내역'!$B379</f>
        <v>S374</v>
      </c>
      <c r="H76" s="147" t="str">
        <f>IFERROR(VLOOKUP(G76,'물품 입고 내역'!$B$5:$O$1005,14,0)," ")</f>
        <v xml:space="preserve"> </v>
      </c>
      <c r="J76" s="64" t="str">
        <f>'물품 입고 내역'!$B429</f>
        <v>S424</v>
      </c>
      <c r="K76" s="147" t="str">
        <f>IFERROR(VLOOKUP(J76,'물품 입고 내역'!$B$5:$O$1005,14,0)," ")</f>
        <v xml:space="preserve"> </v>
      </c>
      <c r="M76" s="64" t="str">
        <f>'물품 입고 내역'!$B479</f>
        <v>S474</v>
      </c>
      <c r="N76" s="147" t="str">
        <f>IFERROR(VLOOKUP(M76,'물품 입고 내역'!$B$5:$O$1005,14,0)," ")</f>
        <v xml:space="preserve"> </v>
      </c>
    </row>
    <row r="77" spans="1:14">
      <c r="A77" s="64" t="str">
        <f>'물품 입고 내역'!$B280</f>
        <v>S275</v>
      </c>
      <c r="B77" s="147" t="str">
        <f>IFERROR(VLOOKUP(A77,'물품 입고 내역'!$B$5:$O$1005,14,0)," ")</f>
        <v xml:space="preserve"> </v>
      </c>
      <c r="D77" s="64" t="str">
        <f>'물품 입고 내역'!$B330</f>
        <v>S325</v>
      </c>
      <c r="E77" s="147" t="str">
        <f>IFERROR(VLOOKUP(D77,'물품 입고 내역'!$B$5:$O$1005,14,0)," ")</f>
        <v xml:space="preserve"> </v>
      </c>
      <c r="G77" s="64" t="str">
        <f>'물품 입고 내역'!$B380</f>
        <v>S375</v>
      </c>
      <c r="H77" s="147" t="str">
        <f>IFERROR(VLOOKUP(G77,'물품 입고 내역'!$B$5:$O$1005,14,0)," ")</f>
        <v xml:space="preserve"> </v>
      </c>
      <c r="J77" s="64" t="str">
        <f>'물품 입고 내역'!$B430</f>
        <v>S425</v>
      </c>
      <c r="K77" s="147" t="str">
        <f>IFERROR(VLOOKUP(J77,'물품 입고 내역'!$B$5:$O$1005,14,0)," ")</f>
        <v xml:space="preserve"> </v>
      </c>
      <c r="M77" s="64" t="str">
        <f>'물품 입고 내역'!$B480</f>
        <v>S475</v>
      </c>
      <c r="N77" s="147" t="str">
        <f>IFERROR(VLOOKUP(M77,'물품 입고 내역'!$B$5:$O$1005,14,0)," ")</f>
        <v xml:space="preserve"> </v>
      </c>
    </row>
    <row r="78" spans="1:14">
      <c r="A78" s="64" t="str">
        <f>'물품 입고 내역'!$B281</f>
        <v>S276</v>
      </c>
      <c r="B78" s="147" t="str">
        <f>IFERROR(VLOOKUP(A78,'물품 입고 내역'!$B$5:$O$1005,14,0)," ")</f>
        <v xml:space="preserve"> </v>
      </c>
      <c r="D78" s="64" t="str">
        <f>'물품 입고 내역'!$B331</f>
        <v>S326</v>
      </c>
      <c r="E78" s="147" t="str">
        <f>IFERROR(VLOOKUP(D78,'물품 입고 내역'!$B$5:$O$1005,14,0)," ")</f>
        <v xml:space="preserve"> </v>
      </c>
      <c r="G78" s="64" t="str">
        <f>'물품 입고 내역'!$B381</f>
        <v>S376</v>
      </c>
      <c r="H78" s="147" t="str">
        <f>IFERROR(VLOOKUP(G78,'물품 입고 내역'!$B$5:$O$1005,14,0)," ")</f>
        <v xml:space="preserve"> </v>
      </c>
      <c r="J78" s="64" t="str">
        <f>'물품 입고 내역'!$B431</f>
        <v>S426</v>
      </c>
      <c r="K78" s="147" t="str">
        <f>IFERROR(VLOOKUP(J78,'물품 입고 내역'!$B$5:$O$1005,14,0)," ")</f>
        <v xml:space="preserve"> </v>
      </c>
      <c r="M78" s="64" t="str">
        <f>'물품 입고 내역'!$B481</f>
        <v>S476</v>
      </c>
      <c r="N78" s="147" t="str">
        <f>IFERROR(VLOOKUP(M78,'물품 입고 내역'!$B$5:$O$1005,14,0)," ")</f>
        <v xml:space="preserve"> </v>
      </c>
    </row>
    <row r="79" spans="1:14">
      <c r="A79" s="64" t="str">
        <f>'물품 입고 내역'!$B282</f>
        <v>S277</v>
      </c>
      <c r="B79" s="147" t="str">
        <f>IFERROR(VLOOKUP(A79,'물품 입고 내역'!$B$5:$O$1005,14,0)," ")</f>
        <v xml:space="preserve"> </v>
      </c>
      <c r="D79" s="64" t="str">
        <f>'물품 입고 내역'!$B332</f>
        <v>S327</v>
      </c>
      <c r="E79" s="147" t="str">
        <f>IFERROR(VLOOKUP(D79,'물품 입고 내역'!$B$5:$O$1005,14,0)," ")</f>
        <v xml:space="preserve"> </v>
      </c>
      <c r="G79" s="64" t="str">
        <f>'물품 입고 내역'!$B382</f>
        <v>S377</v>
      </c>
      <c r="H79" s="147" t="str">
        <f>IFERROR(VLOOKUP(G79,'물품 입고 내역'!$B$5:$O$1005,14,0)," ")</f>
        <v xml:space="preserve"> </v>
      </c>
      <c r="J79" s="64" t="str">
        <f>'물품 입고 내역'!$B432</f>
        <v>S427</v>
      </c>
      <c r="K79" s="147" t="str">
        <f>IFERROR(VLOOKUP(J79,'물품 입고 내역'!$B$5:$O$1005,14,0)," ")</f>
        <v xml:space="preserve"> </v>
      </c>
      <c r="M79" s="64" t="str">
        <f>'물품 입고 내역'!$B482</f>
        <v>S477</v>
      </c>
      <c r="N79" s="147" t="str">
        <f>IFERROR(VLOOKUP(M79,'물품 입고 내역'!$B$5:$O$1005,14,0)," ")</f>
        <v xml:space="preserve"> </v>
      </c>
    </row>
    <row r="80" spans="1:14">
      <c r="A80" s="64" t="str">
        <f>'물품 입고 내역'!$B283</f>
        <v>S278</v>
      </c>
      <c r="B80" s="147" t="str">
        <f>IFERROR(VLOOKUP(A80,'물품 입고 내역'!$B$5:$O$1005,14,0)," ")</f>
        <v xml:space="preserve"> </v>
      </c>
      <c r="D80" s="64" t="str">
        <f>'물품 입고 내역'!$B333</f>
        <v>S328</v>
      </c>
      <c r="E80" s="147" t="str">
        <f>IFERROR(VLOOKUP(D80,'물품 입고 내역'!$B$5:$O$1005,14,0)," ")</f>
        <v xml:space="preserve"> </v>
      </c>
      <c r="G80" s="64" t="str">
        <f>'물품 입고 내역'!$B383</f>
        <v>S378</v>
      </c>
      <c r="H80" s="147" t="str">
        <f>IFERROR(VLOOKUP(G80,'물품 입고 내역'!$B$5:$O$1005,14,0)," ")</f>
        <v xml:space="preserve"> </v>
      </c>
      <c r="J80" s="64" t="str">
        <f>'물품 입고 내역'!$B433</f>
        <v>S428</v>
      </c>
      <c r="K80" s="147" t="str">
        <f>IFERROR(VLOOKUP(J80,'물품 입고 내역'!$B$5:$O$1005,14,0)," ")</f>
        <v xml:space="preserve"> </v>
      </c>
      <c r="M80" s="64" t="str">
        <f>'물품 입고 내역'!$B483</f>
        <v>S478</v>
      </c>
      <c r="N80" s="147" t="str">
        <f>IFERROR(VLOOKUP(M80,'물품 입고 내역'!$B$5:$O$1005,14,0)," ")</f>
        <v xml:space="preserve"> </v>
      </c>
    </row>
    <row r="81" spans="1:14">
      <c r="A81" s="64" t="str">
        <f>'물품 입고 내역'!$B284</f>
        <v>S279</v>
      </c>
      <c r="B81" s="147" t="str">
        <f>IFERROR(VLOOKUP(A81,'물품 입고 내역'!$B$5:$O$1005,14,0)," ")</f>
        <v xml:space="preserve"> </v>
      </c>
      <c r="D81" s="64" t="str">
        <f>'물품 입고 내역'!$B334</f>
        <v>S329</v>
      </c>
      <c r="E81" s="147" t="str">
        <f>IFERROR(VLOOKUP(D81,'물품 입고 내역'!$B$5:$O$1005,14,0)," ")</f>
        <v xml:space="preserve"> </v>
      </c>
      <c r="G81" s="64" t="str">
        <f>'물품 입고 내역'!$B384</f>
        <v>S379</v>
      </c>
      <c r="H81" s="147" t="str">
        <f>IFERROR(VLOOKUP(G81,'물품 입고 내역'!$B$5:$O$1005,14,0)," ")</f>
        <v xml:space="preserve"> </v>
      </c>
      <c r="J81" s="64" t="str">
        <f>'물품 입고 내역'!$B434</f>
        <v>S429</v>
      </c>
      <c r="K81" s="147" t="str">
        <f>IFERROR(VLOOKUP(J81,'물품 입고 내역'!$B$5:$O$1005,14,0)," ")</f>
        <v xml:space="preserve"> </v>
      </c>
      <c r="M81" s="64" t="str">
        <f>'물품 입고 내역'!$B484</f>
        <v>S479</v>
      </c>
      <c r="N81" s="147" t="str">
        <f>IFERROR(VLOOKUP(M81,'물품 입고 내역'!$B$5:$O$1005,14,0)," ")</f>
        <v xml:space="preserve"> </v>
      </c>
    </row>
    <row r="82" spans="1:14">
      <c r="A82" s="64" t="str">
        <f>'물품 입고 내역'!$B285</f>
        <v>S280</v>
      </c>
      <c r="B82" s="147" t="str">
        <f>IFERROR(VLOOKUP(A82,'물품 입고 내역'!$B$5:$O$1005,14,0)," ")</f>
        <v xml:space="preserve"> </v>
      </c>
      <c r="D82" s="64" t="str">
        <f>'물품 입고 내역'!$B335</f>
        <v>S330</v>
      </c>
      <c r="E82" s="147" t="str">
        <f>IFERROR(VLOOKUP(D82,'물품 입고 내역'!$B$5:$O$1005,14,0)," ")</f>
        <v xml:space="preserve"> </v>
      </c>
      <c r="G82" s="64" t="str">
        <f>'물품 입고 내역'!$B385</f>
        <v>S380</v>
      </c>
      <c r="H82" s="147" t="str">
        <f>IFERROR(VLOOKUP(G82,'물품 입고 내역'!$B$5:$O$1005,14,0)," ")</f>
        <v xml:space="preserve"> </v>
      </c>
      <c r="J82" s="64" t="str">
        <f>'물품 입고 내역'!$B435</f>
        <v>S430</v>
      </c>
      <c r="K82" s="147" t="str">
        <f>IFERROR(VLOOKUP(J82,'물품 입고 내역'!$B$5:$O$1005,14,0)," ")</f>
        <v xml:space="preserve"> </v>
      </c>
      <c r="M82" s="64" t="str">
        <f>'물품 입고 내역'!$B485</f>
        <v>S480</v>
      </c>
      <c r="N82" s="147" t="str">
        <f>IFERROR(VLOOKUP(M82,'물품 입고 내역'!$B$5:$O$1005,14,0)," ")</f>
        <v xml:space="preserve"> </v>
      </c>
    </row>
    <row r="83" spans="1:14">
      <c r="A83" s="64" t="str">
        <f>'물품 입고 내역'!$B286</f>
        <v>S281</v>
      </c>
      <c r="B83" s="147" t="str">
        <f>IFERROR(VLOOKUP(A83,'물품 입고 내역'!$B$5:$O$1005,14,0)," ")</f>
        <v xml:space="preserve"> </v>
      </c>
      <c r="D83" s="64" t="str">
        <f>'물품 입고 내역'!$B336</f>
        <v>S331</v>
      </c>
      <c r="E83" s="147" t="str">
        <f>IFERROR(VLOOKUP(D83,'물품 입고 내역'!$B$5:$O$1005,14,0)," ")</f>
        <v xml:space="preserve"> </v>
      </c>
      <c r="G83" s="64" t="str">
        <f>'물품 입고 내역'!$B386</f>
        <v>S381</v>
      </c>
      <c r="H83" s="147" t="str">
        <f>IFERROR(VLOOKUP(G83,'물품 입고 내역'!$B$5:$O$1005,14,0)," ")</f>
        <v xml:space="preserve"> </v>
      </c>
      <c r="J83" s="64" t="str">
        <f>'물품 입고 내역'!$B436</f>
        <v>S431</v>
      </c>
      <c r="K83" s="147" t="str">
        <f>IFERROR(VLOOKUP(J83,'물품 입고 내역'!$B$5:$O$1005,14,0)," ")</f>
        <v xml:space="preserve"> </v>
      </c>
      <c r="M83" s="64" t="str">
        <f>'물품 입고 내역'!$B486</f>
        <v>S481</v>
      </c>
      <c r="N83" s="147" t="str">
        <f>IFERROR(VLOOKUP(M83,'물품 입고 내역'!$B$5:$O$1005,14,0)," ")</f>
        <v xml:space="preserve"> </v>
      </c>
    </row>
    <row r="84" spans="1:14">
      <c r="A84" s="64" t="str">
        <f>'물품 입고 내역'!$B287</f>
        <v>S282</v>
      </c>
      <c r="B84" s="147" t="str">
        <f>IFERROR(VLOOKUP(A84,'물품 입고 내역'!$B$5:$O$1005,14,0)," ")</f>
        <v xml:space="preserve"> </v>
      </c>
      <c r="D84" s="64" t="str">
        <f>'물품 입고 내역'!$B337</f>
        <v>S332</v>
      </c>
      <c r="E84" s="147" t="str">
        <f>IFERROR(VLOOKUP(D84,'물품 입고 내역'!$B$5:$O$1005,14,0)," ")</f>
        <v xml:space="preserve"> </v>
      </c>
      <c r="G84" s="64" t="str">
        <f>'물품 입고 내역'!$B387</f>
        <v>S382</v>
      </c>
      <c r="H84" s="147" t="str">
        <f>IFERROR(VLOOKUP(G84,'물품 입고 내역'!$B$5:$O$1005,14,0)," ")</f>
        <v xml:space="preserve"> </v>
      </c>
      <c r="J84" s="64" t="str">
        <f>'물품 입고 내역'!$B437</f>
        <v>S432</v>
      </c>
      <c r="K84" s="147" t="str">
        <f>IFERROR(VLOOKUP(J84,'물품 입고 내역'!$B$5:$O$1005,14,0)," ")</f>
        <v xml:space="preserve"> </v>
      </c>
      <c r="M84" s="64" t="str">
        <f>'물품 입고 내역'!$B487</f>
        <v>S482</v>
      </c>
      <c r="N84" s="147" t="str">
        <f>IFERROR(VLOOKUP(M84,'물품 입고 내역'!$B$5:$O$1005,14,0)," ")</f>
        <v xml:space="preserve"> </v>
      </c>
    </row>
    <row r="85" spans="1:14">
      <c r="A85" s="64" t="str">
        <f>'물품 입고 내역'!$B288</f>
        <v>S283</v>
      </c>
      <c r="B85" s="147" t="str">
        <f>IFERROR(VLOOKUP(A85,'물품 입고 내역'!$B$5:$O$1005,14,0)," ")</f>
        <v xml:space="preserve"> </v>
      </c>
      <c r="D85" s="64" t="str">
        <f>'물품 입고 내역'!$B338</f>
        <v>S333</v>
      </c>
      <c r="E85" s="147" t="str">
        <f>IFERROR(VLOOKUP(D85,'물품 입고 내역'!$B$5:$O$1005,14,0)," ")</f>
        <v xml:space="preserve"> </v>
      </c>
      <c r="G85" s="64" t="str">
        <f>'물품 입고 내역'!$B388</f>
        <v>S383</v>
      </c>
      <c r="H85" s="147" t="str">
        <f>IFERROR(VLOOKUP(G85,'물품 입고 내역'!$B$5:$O$1005,14,0)," ")</f>
        <v xml:space="preserve"> </v>
      </c>
      <c r="J85" s="64" t="str">
        <f>'물품 입고 내역'!$B438</f>
        <v>S433</v>
      </c>
      <c r="K85" s="147" t="str">
        <f>IFERROR(VLOOKUP(J85,'물품 입고 내역'!$B$5:$O$1005,14,0)," ")</f>
        <v xml:space="preserve"> </v>
      </c>
      <c r="M85" s="64" t="str">
        <f>'물품 입고 내역'!$B488</f>
        <v>S483</v>
      </c>
      <c r="N85" s="147" t="str">
        <f>IFERROR(VLOOKUP(M85,'물품 입고 내역'!$B$5:$O$1005,14,0)," ")</f>
        <v xml:space="preserve"> </v>
      </c>
    </row>
    <row r="86" spans="1:14">
      <c r="A86" s="64" t="str">
        <f>'물품 입고 내역'!$B289</f>
        <v>S284</v>
      </c>
      <c r="B86" s="147" t="str">
        <f>IFERROR(VLOOKUP(A86,'물품 입고 내역'!$B$5:$O$1005,14,0)," ")</f>
        <v xml:space="preserve"> </v>
      </c>
      <c r="D86" s="64" t="str">
        <f>'물품 입고 내역'!$B339</f>
        <v>S334</v>
      </c>
      <c r="E86" s="147" t="str">
        <f>IFERROR(VLOOKUP(D86,'물품 입고 내역'!$B$5:$O$1005,14,0)," ")</f>
        <v xml:space="preserve"> </v>
      </c>
      <c r="G86" s="64" t="str">
        <f>'물품 입고 내역'!$B389</f>
        <v>S384</v>
      </c>
      <c r="H86" s="147" t="str">
        <f>IFERROR(VLOOKUP(G86,'물품 입고 내역'!$B$5:$O$1005,14,0)," ")</f>
        <v xml:space="preserve"> </v>
      </c>
      <c r="J86" s="64" t="str">
        <f>'물품 입고 내역'!$B439</f>
        <v>S434</v>
      </c>
      <c r="K86" s="147" t="str">
        <f>IFERROR(VLOOKUP(J86,'물품 입고 내역'!$B$5:$O$1005,14,0)," ")</f>
        <v xml:space="preserve"> </v>
      </c>
      <c r="M86" s="64" t="str">
        <f>'물품 입고 내역'!$B489</f>
        <v>S484</v>
      </c>
      <c r="N86" s="147" t="str">
        <f>IFERROR(VLOOKUP(M86,'물품 입고 내역'!$B$5:$O$1005,14,0)," ")</f>
        <v xml:space="preserve"> </v>
      </c>
    </row>
    <row r="87" spans="1:14">
      <c r="A87" s="64" t="str">
        <f>'물품 입고 내역'!$B290</f>
        <v>S285</v>
      </c>
      <c r="B87" s="147" t="str">
        <f>IFERROR(VLOOKUP(A87,'물품 입고 내역'!$B$5:$O$1005,14,0)," ")</f>
        <v xml:space="preserve"> </v>
      </c>
      <c r="D87" s="64" t="str">
        <f>'물품 입고 내역'!$B340</f>
        <v>S335</v>
      </c>
      <c r="E87" s="147" t="str">
        <f>IFERROR(VLOOKUP(D87,'물품 입고 내역'!$B$5:$O$1005,14,0)," ")</f>
        <v xml:space="preserve"> </v>
      </c>
      <c r="G87" s="64" t="str">
        <f>'물품 입고 내역'!$B390</f>
        <v>S385</v>
      </c>
      <c r="H87" s="147" t="str">
        <f>IFERROR(VLOOKUP(G87,'물품 입고 내역'!$B$5:$O$1005,14,0)," ")</f>
        <v xml:space="preserve"> </v>
      </c>
      <c r="J87" s="64" t="str">
        <f>'물품 입고 내역'!$B440</f>
        <v>S435</v>
      </c>
      <c r="K87" s="147" t="str">
        <f>IFERROR(VLOOKUP(J87,'물품 입고 내역'!$B$5:$O$1005,14,0)," ")</f>
        <v xml:space="preserve"> </v>
      </c>
      <c r="M87" s="64" t="str">
        <f>'물품 입고 내역'!$B490</f>
        <v>S485</v>
      </c>
      <c r="N87" s="147" t="str">
        <f>IFERROR(VLOOKUP(M87,'물품 입고 내역'!$B$5:$O$1005,14,0)," ")</f>
        <v xml:space="preserve"> </v>
      </c>
    </row>
    <row r="88" spans="1:14">
      <c r="A88" s="64" t="str">
        <f>'물품 입고 내역'!$B291</f>
        <v>S286</v>
      </c>
      <c r="B88" s="147" t="str">
        <f>IFERROR(VLOOKUP(A88,'물품 입고 내역'!$B$5:$O$1005,14,0)," ")</f>
        <v xml:space="preserve"> </v>
      </c>
      <c r="D88" s="64" t="str">
        <f>'물품 입고 내역'!$B341</f>
        <v>S336</v>
      </c>
      <c r="E88" s="147" t="str">
        <f>IFERROR(VLOOKUP(D88,'물품 입고 내역'!$B$5:$O$1005,14,0)," ")</f>
        <v xml:space="preserve"> </v>
      </c>
      <c r="G88" s="64" t="str">
        <f>'물품 입고 내역'!$B391</f>
        <v>S386</v>
      </c>
      <c r="H88" s="147" t="str">
        <f>IFERROR(VLOOKUP(G88,'물품 입고 내역'!$B$5:$O$1005,14,0)," ")</f>
        <v xml:space="preserve"> </v>
      </c>
      <c r="J88" s="64" t="str">
        <f>'물품 입고 내역'!$B441</f>
        <v>S436</v>
      </c>
      <c r="K88" s="147" t="str">
        <f>IFERROR(VLOOKUP(J88,'물품 입고 내역'!$B$5:$O$1005,14,0)," ")</f>
        <v xml:space="preserve"> </v>
      </c>
      <c r="M88" s="64" t="str">
        <f>'물품 입고 내역'!$B491</f>
        <v>S486</v>
      </c>
      <c r="N88" s="147" t="str">
        <f>IFERROR(VLOOKUP(M88,'물품 입고 내역'!$B$5:$O$1005,14,0)," ")</f>
        <v xml:space="preserve"> </v>
      </c>
    </row>
    <row r="89" spans="1:14">
      <c r="A89" s="64" t="str">
        <f>'물품 입고 내역'!$B292</f>
        <v>S287</v>
      </c>
      <c r="B89" s="147" t="str">
        <f>IFERROR(VLOOKUP(A89,'물품 입고 내역'!$B$5:$O$1005,14,0)," ")</f>
        <v xml:space="preserve"> </v>
      </c>
      <c r="D89" s="64" t="str">
        <f>'물품 입고 내역'!$B342</f>
        <v>S337</v>
      </c>
      <c r="E89" s="147" t="str">
        <f>IFERROR(VLOOKUP(D89,'물품 입고 내역'!$B$5:$O$1005,14,0)," ")</f>
        <v xml:space="preserve"> </v>
      </c>
      <c r="G89" s="64" t="str">
        <f>'물품 입고 내역'!$B392</f>
        <v>S387</v>
      </c>
      <c r="H89" s="147" t="str">
        <f>IFERROR(VLOOKUP(G89,'물품 입고 내역'!$B$5:$O$1005,14,0)," ")</f>
        <v xml:space="preserve"> </v>
      </c>
      <c r="J89" s="64" t="str">
        <f>'물품 입고 내역'!$B442</f>
        <v>S437</v>
      </c>
      <c r="K89" s="147" t="str">
        <f>IFERROR(VLOOKUP(J89,'물품 입고 내역'!$B$5:$O$1005,14,0)," ")</f>
        <v xml:space="preserve"> </v>
      </c>
      <c r="M89" s="64" t="str">
        <f>'물품 입고 내역'!$B492</f>
        <v>S487</v>
      </c>
      <c r="N89" s="147" t="str">
        <f>IFERROR(VLOOKUP(M89,'물품 입고 내역'!$B$5:$O$1005,14,0)," ")</f>
        <v xml:space="preserve"> </v>
      </c>
    </row>
    <row r="90" spans="1:14">
      <c r="A90" s="64" t="str">
        <f>'물품 입고 내역'!$B293</f>
        <v>S288</v>
      </c>
      <c r="B90" s="147" t="str">
        <f>IFERROR(VLOOKUP(A90,'물품 입고 내역'!$B$5:$O$1005,14,0)," ")</f>
        <v xml:space="preserve"> </v>
      </c>
      <c r="D90" s="64" t="str">
        <f>'물품 입고 내역'!$B343</f>
        <v>S338</v>
      </c>
      <c r="E90" s="147" t="str">
        <f>IFERROR(VLOOKUP(D90,'물품 입고 내역'!$B$5:$O$1005,14,0)," ")</f>
        <v xml:space="preserve"> </v>
      </c>
      <c r="G90" s="64" t="str">
        <f>'물품 입고 내역'!$B393</f>
        <v>S388</v>
      </c>
      <c r="H90" s="147" t="str">
        <f>IFERROR(VLOOKUP(G90,'물품 입고 내역'!$B$5:$O$1005,14,0)," ")</f>
        <v xml:space="preserve"> </v>
      </c>
      <c r="J90" s="64" t="str">
        <f>'물품 입고 내역'!$B443</f>
        <v>S438</v>
      </c>
      <c r="K90" s="147" t="str">
        <f>IFERROR(VLOOKUP(J90,'물품 입고 내역'!$B$5:$O$1005,14,0)," ")</f>
        <v xml:space="preserve"> </v>
      </c>
      <c r="M90" s="64" t="str">
        <f>'물품 입고 내역'!$B493</f>
        <v>S488</v>
      </c>
      <c r="N90" s="147" t="str">
        <f>IFERROR(VLOOKUP(M90,'물품 입고 내역'!$B$5:$O$1005,14,0)," ")</f>
        <v xml:space="preserve"> </v>
      </c>
    </row>
    <row r="91" spans="1:14">
      <c r="A91" s="64" t="str">
        <f>'물품 입고 내역'!$B294</f>
        <v>S289</v>
      </c>
      <c r="B91" s="147" t="str">
        <f>IFERROR(VLOOKUP(A91,'물품 입고 내역'!$B$5:$O$1005,14,0)," ")</f>
        <v xml:space="preserve"> </v>
      </c>
      <c r="D91" s="64" t="str">
        <f>'물품 입고 내역'!$B344</f>
        <v>S339</v>
      </c>
      <c r="E91" s="147" t="str">
        <f>IFERROR(VLOOKUP(D91,'물품 입고 내역'!$B$5:$O$1005,14,0)," ")</f>
        <v xml:space="preserve"> </v>
      </c>
      <c r="G91" s="64" t="str">
        <f>'물품 입고 내역'!$B394</f>
        <v>S389</v>
      </c>
      <c r="H91" s="147" t="str">
        <f>IFERROR(VLOOKUP(G91,'물품 입고 내역'!$B$5:$O$1005,14,0)," ")</f>
        <v xml:space="preserve"> </v>
      </c>
      <c r="J91" s="64" t="str">
        <f>'물품 입고 내역'!$B444</f>
        <v>S439</v>
      </c>
      <c r="K91" s="147" t="str">
        <f>IFERROR(VLOOKUP(J91,'물품 입고 내역'!$B$5:$O$1005,14,0)," ")</f>
        <v xml:space="preserve"> </v>
      </c>
      <c r="M91" s="64" t="str">
        <f>'물품 입고 내역'!$B494</f>
        <v>S489</v>
      </c>
      <c r="N91" s="147" t="str">
        <f>IFERROR(VLOOKUP(M91,'물품 입고 내역'!$B$5:$O$1005,14,0)," ")</f>
        <v xml:space="preserve"> </v>
      </c>
    </row>
    <row r="92" spans="1:14">
      <c r="A92" s="64" t="str">
        <f>'물품 입고 내역'!$B295</f>
        <v>S290</v>
      </c>
      <c r="B92" s="147" t="str">
        <f>IFERROR(VLOOKUP(A92,'물품 입고 내역'!$B$5:$O$1005,14,0)," ")</f>
        <v xml:space="preserve"> </v>
      </c>
      <c r="D92" s="64" t="str">
        <f>'물품 입고 내역'!$B345</f>
        <v>S340</v>
      </c>
      <c r="E92" s="147" t="str">
        <f>IFERROR(VLOOKUP(D92,'물품 입고 내역'!$B$5:$O$1005,14,0)," ")</f>
        <v xml:space="preserve"> </v>
      </c>
      <c r="G92" s="64" t="str">
        <f>'물품 입고 내역'!$B395</f>
        <v>S390</v>
      </c>
      <c r="H92" s="147" t="str">
        <f>IFERROR(VLOOKUP(G92,'물품 입고 내역'!$B$5:$O$1005,14,0)," ")</f>
        <v xml:space="preserve"> </v>
      </c>
      <c r="J92" s="64" t="str">
        <f>'물품 입고 내역'!$B445</f>
        <v>S440</v>
      </c>
      <c r="K92" s="147" t="str">
        <f>IFERROR(VLOOKUP(J92,'물품 입고 내역'!$B$5:$O$1005,14,0)," ")</f>
        <v xml:space="preserve"> </v>
      </c>
      <c r="M92" s="64" t="str">
        <f>'물품 입고 내역'!$B495</f>
        <v>S490</v>
      </c>
      <c r="N92" s="147" t="str">
        <f>IFERROR(VLOOKUP(M92,'물품 입고 내역'!$B$5:$O$1005,14,0)," ")</f>
        <v xml:space="preserve"> </v>
      </c>
    </row>
    <row r="93" spans="1:14">
      <c r="A93" s="64" t="str">
        <f>'물품 입고 내역'!$B296</f>
        <v>S291</v>
      </c>
      <c r="B93" s="147" t="str">
        <f>IFERROR(VLOOKUP(A93,'물품 입고 내역'!$B$5:$O$1005,14,0)," ")</f>
        <v xml:space="preserve"> </v>
      </c>
      <c r="D93" s="64" t="str">
        <f>'물품 입고 내역'!$B346</f>
        <v>S341</v>
      </c>
      <c r="E93" s="147" t="str">
        <f>IFERROR(VLOOKUP(D93,'물품 입고 내역'!$B$5:$O$1005,14,0)," ")</f>
        <v xml:space="preserve"> </v>
      </c>
      <c r="G93" s="64" t="str">
        <f>'물품 입고 내역'!$B396</f>
        <v>S391</v>
      </c>
      <c r="H93" s="147" t="str">
        <f>IFERROR(VLOOKUP(G93,'물품 입고 내역'!$B$5:$O$1005,14,0)," ")</f>
        <v xml:space="preserve"> </v>
      </c>
      <c r="J93" s="64" t="str">
        <f>'물품 입고 내역'!$B446</f>
        <v>S441</v>
      </c>
      <c r="K93" s="147" t="str">
        <f>IFERROR(VLOOKUP(J93,'물품 입고 내역'!$B$5:$O$1005,14,0)," ")</f>
        <v xml:space="preserve"> </v>
      </c>
      <c r="M93" s="64" t="str">
        <f>'물품 입고 내역'!$B496</f>
        <v>S491</v>
      </c>
      <c r="N93" s="147" t="str">
        <f>IFERROR(VLOOKUP(M93,'물품 입고 내역'!$B$5:$O$1005,14,0)," ")</f>
        <v xml:space="preserve"> </v>
      </c>
    </row>
    <row r="94" spans="1:14">
      <c r="A94" s="64" t="str">
        <f>'물품 입고 내역'!$B297</f>
        <v>S292</v>
      </c>
      <c r="B94" s="147" t="str">
        <f>IFERROR(VLOOKUP(A94,'물품 입고 내역'!$B$5:$O$1005,14,0)," ")</f>
        <v xml:space="preserve"> </v>
      </c>
      <c r="D94" s="64" t="str">
        <f>'물품 입고 내역'!$B347</f>
        <v>S342</v>
      </c>
      <c r="E94" s="147" t="str">
        <f>IFERROR(VLOOKUP(D94,'물품 입고 내역'!$B$5:$O$1005,14,0)," ")</f>
        <v xml:space="preserve"> </v>
      </c>
      <c r="G94" s="64" t="str">
        <f>'물품 입고 내역'!$B397</f>
        <v>S392</v>
      </c>
      <c r="H94" s="147" t="str">
        <f>IFERROR(VLOOKUP(G94,'물품 입고 내역'!$B$5:$O$1005,14,0)," ")</f>
        <v xml:space="preserve"> </v>
      </c>
      <c r="J94" s="64" t="str">
        <f>'물품 입고 내역'!$B447</f>
        <v>S442</v>
      </c>
      <c r="K94" s="147" t="str">
        <f>IFERROR(VLOOKUP(J94,'물품 입고 내역'!$B$5:$O$1005,14,0)," ")</f>
        <v xml:space="preserve"> </v>
      </c>
      <c r="M94" s="64" t="str">
        <f>'물품 입고 내역'!$B497</f>
        <v>S492</v>
      </c>
      <c r="N94" s="147" t="str">
        <f>IFERROR(VLOOKUP(M94,'물품 입고 내역'!$B$5:$O$1005,14,0)," ")</f>
        <v xml:space="preserve"> </v>
      </c>
    </row>
    <row r="95" spans="1:14">
      <c r="A95" s="64" t="str">
        <f>'물품 입고 내역'!$B298</f>
        <v>S293</v>
      </c>
      <c r="B95" s="147" t="str">
        <f>IFERROR(VLOOKUP(A95,'물품 입고 내역'!$B$5:$O$1005,14,0)," ")</f>
        <v xml:space="preserve"> </v>
      </c>
      <c r="D95" s="64" t="str">
        <f>'물품 입고 내역'!$B348</f>
        <v>S343</v>
      </c>
      <c r="E95" s="147" t="str">
        <f>IFERROR(VLOOKUP(D95,'물품 입고 내역'!$B$5:$O$1005,14,0)," ")</f>
        <v xml:space="preserve"> </v>
      </c>
      <c r="G95" s="64" t="str">
        <f>'물품 입고 내역'!$B398</f>
        <v>S393</v>
      </c>
      <c r="H95" s="147" t="str">
        <f>IFERROR(VLOOKUP(G95,'물품 입고 내역'!$B$5:$O$1005,14,0)," ")</f>
        <v xml:space="preserve"> </v>
      </c>
      <c r="J95" s="64" t="str">
        <f>'물품 입고 내역'!$B448</f>
        <v>S443</v>
      </c>
      <c r="K95" s="147" t="str">
        <f>IFERROR(VLOOKUP(J95,'물품 입고 내역'!$B$5:$O$1005,14,0)," ")</f>
        <v xml:space="preserve"> </v>
      </c>
      <c r="M95" s="64" t="str">
        <f>'물품 입고 내역'!$B498</f>
        <v>S493</v>
      </c>
      <c r="N95" s="147" t="str">
        <f>IFERROR(VLOOKUP(M95,'물품 입고 내역'!$B$5:$O$1005,14,0)," ")</f>
        <v xml:space="preserve"> </v>
      </c>
    </row>
    <row r="96" spans="1:14">
      <c r="A96" s="64" t="str">
        <f>'물품 입고 내역'!$B299</f>
        <v>S294</v>
      </c>
      <c r="B96" s="147" t="str">
        <f>IFERROR(VLOOKUP(A96,'물품 입고 내역'!$B$5:$O$1005,14,0)," ")</f>
        <v xml:space="preserve"> </v>
      </c>
      <c r="D96" s="64" t="str">
        <f>'물품 입고 내역'!$B349</f>
        <v>S344</v>
      </c>
      <c r="E96" s="147" t="str">
        <f>IFERROR(VLOOKUP(D96,'물품 입고 내역'!$B$5:$O$1005,14,0)," ")</f>
        <v xml:space="preserve"> </v>
      </c>
      <c r="G96" s="64" t="str">
        <f>'물품 입고 내역'!$B399</f>
        <v>S394</v>
      </c>
      <c r="H96" s="147" t="str">
        <f>IFERROR(VLOOKUP(G96,'물품 입고 내역'!$B$5:$O$1005,14,0)," ")</f>
        <v xml:space="preserve"> </v>
      </c>
      <c r="J96" s="64" t="str">
        <f>'물품 입고 내역'!$B449</f>
        <v>S444</v>
      </c>
      <c r="K96" s="147" t="str">
        <f>IFERROR(VLOOKUP(J96,'물품 입고 내역'!$B$5:$O$1005,14,0)," ")</f>
        <v xml:space="preserve"> </v>
      </c>
      <c r="M96" s="64" t="str">
        <f>'물품 입고 내역'!$B499</f>
        <v>S494</v>
      </c>
      <c r="N96" s="147" t="str">
        <f>IFERROR(VLOOKUP(M96,'물품 입고 내역'!$B$5:$O$1005,14,0)," ")</f>
        <v xml:space="preserve"> </v>
      </c>
    </row>
    <row r="97" spans="1:14">
      <c r="A97" s="64" t="str">
        <f>'물품 입고 내역'!$B300</f>
        <v>S295</v>
      </c>
      <c r="B97" s="147" t="str">
        <f>IFERROR(VLOOKUP(A97,'물품 입고 내역'!$B$5:$O$1005,14,0)," ")</f>
        <v xml:space="preserve"> </v>
      </c>
      <c r="D97" s="64" t="str">
        <f>'물품 입고 내역'!$B350</f>
        <v>S345</v>
      </c>
      <c r="E97" s="147" t="str">
        <f>IFERROR(VLOOKUP(D97,'물품 입고 내역'!$B$5:$O$1005,14,0)," ")</f>
        <v xml:space="preserve"> </v>
      </c>
      <c r="G97" s="64" t="str">
        <f>'물품 입고 내역'!$B400</f>
        <v>S395</v>
      </c>
      <c r="H97" s="147" t="str">
        <f>IFERROR(VLOOKUP(G97,'물품 입고 내역'!$B$5:$O$1005,14,0)," ")</f>
        <v xml:space="preserve"> </v>
      </c>
      <c r="J97" s="64" t="str">
        <f>'물품 입고 내역'!$B450</f>
        <v>S445</v>
      </c>
      <c r="K97" s="147" t="str">
        <f>IFERROR(VLOOKUP(J97,'물품 입고 내역'!$B$5:$O$1005,14,0)," ")</f>
        <v xml:space="preserve"> </v>
      </c>
      <c r="M97" s="64" t="str">
        <f>'물품 입고 내역'!$B500</f>
        <v>S495</v>
      </c>
      <c r="N97" s="147" t="str">
        <f>IFERROR(VLOOKUP(M97,'물품 입고 내역'!$B$5:$O$1005,14,0)," ")</f>
        <v xml:space="preserve"> </v>
      </c>
    </row>
    <row r="98" spans="1:14">
      <c r="A98" s="64" t="str">
        <f>'물품 입고 내역'!$B301</f>
        <v>S296</v>
      </c>
      <c r="B98" s="147" t="str">
        <f>IFERROR(VLOOKUP(A98,'물품 입고 내역'!$B$5:$O$1005,14,0)," ")</f>
        <v xml:space="preserve"> </v>
      </c>
      <c r="D98" s="64" t="str">
        <f>'물품 입고 내역'!$B351</f>
        <v>S346</v>
      </c>
      <c r="E98" s="147" t="str">
        <f>IFERROR(VLOOKUP(D98,'물품 입고 내역'!$B$5:$O$1005,14,0)," ")</f>
        <v xml:space="preserve"> </v>
      </c>
      <c r="G98" s="64" t="str">
        <f>'물품 입고 내역'!$B401</f>
        <v>S396</v>
      </c>
      <c r="H98" s="147" t="str">
        <f>IFERROR(VLOOKUP(G98,'물품 입고 내역'!$B$5:$O$1005,14,0)," ")</f>
        <v xml:space="preserve"> </v>
      </c>
      <c r="J98" s="64" t="str">
        <f>'물품 입고 내역'!$B451</f>
        <v>S446</v>
      </c>
      <c r="K98" s="147" t="str">
        <f>IFERROR(VLOOKUP(J98,'물품 입고 내역'!$B$5:$O$1005,14,0)," ")</f>
        <v xml:space="preserve"> </v>
      </c>
      <c r="M98" s="64" t="str">
        <f>'물품 입고 내역'!$B501</f>
        <v>S496</v>
      </c>
      <c r="N98" s="147" t="str">
        <f>IFERROR(VLOOKUP(M98,'물품 입고 내역'!$B$5:$O$1005,14,0)," ")</f>
        <v xml:space="preserve"> </v>
      </c>
    </row>
    <row r="99" spans="1:14">
      <c r="A99" s="64" t="str">
        <f>'물품 입고 내역'!$B302</f>
        <v>S297</v>
      </c>
      <c r="B99" s="147" t="str">
        <f>IFERROR(VLOOKUP(A99,'물품 입고 내역'!$B$5:$O$1005,14,0)," ")</f>
        <v xml:space="preserve"> </v>
      </c>
      <c r="D99" s="64" t="str">
        <f>'물품 입고 내역'!$B352</f>
        <v>S347</v>
      </c>
      <c r="E99" s="147" t="str">
        <f>IFERROR(VLOOKUP(D99,'물품 입고 내역'!$B$5:$O$1005,14,0)," ")</f>
        <v xml:space="preserve"> </v>
      </c>
      <c r="G99" s="64" t="str">
        <f>'물품 입고 내역'!$B402</f>
        <v>S397</v>
      </c>
      <c r="H99" s="147" t="str">
        <f>IFERROR(VLOOKUP(G99,'물품 입고 내역'!$B$5:$O$1005,14,0)," ")</f>
        <v xml:space="preserve"> </v>
      </c>
      <c r="J99" s="64" t="str">
        <f>'물품 입고 내역'!$B452</f>
        <v>S447</v>
      </c>
      <c r="K99" s="147" t="str">
        <f>IFERROR(VLOOKUP(J99,'물품 입고 내역'!$B$5:$O$1005,14,0)," ")</f>
        <v xml:space="preserve"> </v>
      </c>
      <c r="M99" s="64" t="str">
        <f>'물품 입고 내역'!$B502</f>
        <v>S497</v>
      </c>
      <c r="N99" s="147" t="str">
        <f>IFERROR(VLOOKUP(M99,'물품 입고 내역'!$B$5:$O$1005,14,0)," ")</f>
        <v xml:space="preserve"> </v>
      </c>
    </row>
    <row r="100" spans="1:14">
      <c r="A100" s="64" t="str">
        <f>'물품 입고 내역'!$B303</f>
        <v>S298</v>
      </c>
      <c r="B100" s="147" t="str">
        <f>IFERROR(VLOOKUP(A100,'물품 입고 내역'!$B$5:$O$1005,14,0)," ")</f>
        <v xml:space="preserve"> </v>
      </c>
      <c r="D100" s="64" t="str">
        <f>'물품 입고 내역'!$B353</f>
        <v>S348</v>
      </c>
      <c r="E100" s="147" t="str">
        <f>IFERROR(VLOOKUP(D100,'물품 입고 내역'!$B$5:$O$1005,14,0)," ")</f>
        <v xml:space="preserve"> </v>
      </c>
      <c r="G100" s="64" t="str">
        <f>'물품 입고 내역'!$B403</f>
        <v>S398</v>
      </c>
      <c r="H100" s="147" t="str">
        <f>IFERROR(VLOOKUP(G100,'물품 입고 내역'!$B$5:$O$1005,14,0)," ")</f>
        <v xml:space="preserve"> </v>
      </c>
      <c r="J100" s="64" t="str">
        <f>'물품 입고 내역'!$B453</f>
        <v>S448</v>
      </c>
      <c r="K100" s="147" t="str">
        <f>IFERROR(VLOOKUP(J100,'물품 입고 내역'!$B$5:$O$1005,14,0)," ")</f>
        <v xml:space="preserve"> </v>
      </c>
      <c r="M100" s="64" t="str">
        <f>'물품 입고 내역'!$B503</f>
        <v>S498</v>
      </c>
      <c r="N100" s="147" t="str">
        <f>IFERROR(VLOOKUP(M100,'물품 입고 내역'!$B$5:$O$1005,14,0)," ")</f>
        <v xml:space="preserve"> </v>
      </c>
    </row>
    <row r="101" spans="1:14">
      <c r="A101" s="64" t="str">
        <f>'물품 입고 내역'!$B304</f>
        <v>S299</v>
      </c>
      <c r="B101" s="147" t="str">
        <f>IFERROR(VLOOKUP(A101,'물품 입고 내역'!$B$5:$O$1005,14,0)," ")</f>
        <v xml:space="preserve"> </v>
      </c>
      <c r="D101" s="64" t="str">
        <f>'물품 입고 내역'!$B354</f>
        <v>S349</v>
      </c>
      <c r="E101" s="147" t="str">
        <f>IFERROR(VLOOKUP(D101,'물품 입고 내역'!$B$5:$O$1005,14,0)," ")</f>
        <v xml:space="preserve"> </v>
      </c>
      <c r="G101" s="64" t="str">
        <f>'물품 입고 내역'!$B404</f>
        <v>S399</v>
      </c>
      <c r="H101" s="147" t="str">
        <f>IFERROR(VLOOKUP(G101,'물품 입고 내역'!$B$5:$O$1005,14,0)," ")</f>
        <v xml:space="preserve"> </v>
      </c>
      <c r="J101" s="64" t="str">
        <f>'물품 입고 내역'!$B454</f>
        <v>S449</v>
      </c>
      <c r="K101" s="147" t="str">
        <f>IFERROR(VLOOKUP(J101,'물품 입고 내역'!$B$5:$O$1005,14,0)," ")</f>
        <v xml:space="preserve"> </v>
      </c>
      <c r="M101" s="64" t="str">
        <f>'물품 입고 내역'!$B504</f>
        <v>S499</v>
      </c>
      <c r="N101" s="147" t="str">
        <f>IFERROR(VLOOKUP(M101,'물품 입고 내역'!$B$5:$O$1005,14,0)," ")</f>
        <v xml:space="preserve"> </v>
      </c>
    </row>
    <row r="102" spans="1:14">
      <c r="A102" s="64" t="str">
        <f>'물품 입고 내역'!$B305</f>
        <v>S300</v>
      </c>
      <c r="B102" s="147" t="str">
        <f>IFERROR(VLOOKUP(A102,'물품 입고 내역'!$B$5:$O$1005,14,0)," ")</f>
        <v xml:space="preserve"> </v>
      </c>
      <c r="D102" s="64" t="str">
        <f>'물품 입고 내역'!$B355</f>
        <v>S350</v>
      </c>
      <c r="E102" s="147" t="str">
        <f>IFERROR(VLOOKUP(D102,'물품 입고 내역'!$B$5:$O$1005,14,0)," ")</f>
        <v xml:space="preserve"> </v>
      </c>
      <c r="G102" s="64" t="str">
        <f>'물품 입고 내역'!$B405</f>
        <v>S400</v>
      </c>
      <c r="H102" s="147" t="str">
        <f>IFERROR(VLOOKUP(G102,'물품 입고 내역'!$B$5:$O$1005,14,0)," ")</f>
        <v xml:space="preserve"> </v>
      </c>
      <c r="J102" s="64" t="str">
        <f>'물품 입고 내역'!$B455</f>
        <v>S450</v>
      </c>
      <c r="K102" s="147" t="str">
        <f>IFERROR(VLOOKUP(J102,'물품 입고 내역'!$B$5:$O$1005,14,0)," ")</f>
        <v xml:space="preserve"> </v>
      </c>
      <c r="M102" s="64" t="str">
        <f>'물품 입고 내역'!$B505</f>
        <v>S500</v>
      </c>
      <c r="N102" s="147" t="str">
        <f>IFERROR(VLOOKUP(M102,'물품 입고 내역'!$B$5:$O$1005,14,0)," ")</f>
        <v xml:space="preserve"> </v>
      </c>
    </row>
    <row r="103" spans="1:14">
      <c r="A103" s="145" t="s">
        <v>1188</v>
      </c>
      <c r="B103" s="146" t="s">
        <v>1189</v>
      </c>
      <c r="C103" s="149">
        <v>1</v>
      </c>
      <c r="D103" s="145" t="s">
        <v>1188</v>
      </c>
      <c r="E103" s="146" t="s">
        <v>1189</v>
      </c>
      <c r="F103" s="149">
        <v>1</v>
      </c>
      <c r="G103" s="145" t="s">
        <v>1188</v>
      </c>
      <c r="H103" s="146" t="s">
        <v>1189</v>
      </c>
      <c r="I103" s="149">
        <v>1</v>
      </c>
      <c r="J103" s="145" t="s">
        <v>1188</v>
      </c>
      <c r="K103" s="146" t="s">
        <v>1189</v>
      </c>
      <c r="L103" s="149">
        <v>1</v>
      </c>
      <c r="M103" s="145" t="s">
        <v>1188</v>
      </c>
      <c r="N103" s="146" t="s">
        <v>1189</v>
      </c>
    </row>
    <row r="104" spans="1:14">
      <c r="A104" s="64" t="str">
        <f>'물품 입고 내역'!$B506</f>
        <v>S501</v>
      </c>
      <c r="B104" s="147" t="str">
        <f>IFERROR(VLOOKUP(A104,'물품 입고 내역'!$B$5:$O$1005,14,0)," ")</f>
        <v xml:space="preserve"> </v>
      </c>
      <c r="D104" s="64" t="str">
        <f>'물품 입고 내역'!$B556</f>
        <v>S551</v>
      </c>
      <c r="E104" s="147" t="str">
        <f>IFERROR(VLOOKUP(D104,'물품 입고 내역'!$B$5:$O$1005,14,0)," ")</f>
        <v xml:space="preserve"> </v>
      </c>
      <c r="G104" s="64" t="str">
        <f>'물품 입고 내역'!$B606</f>
        <v>S601</v>
      </c>
      <c r="H104" s="147" t="str">
        <f>IFERROR(VLOOKUP(G104,'물품 입고 내역'!$B$5:$O$1005,14,0)," ")</f>
        <v xml:space="preserve"> </v>
      </c>
      <c r="J104" s="64" t="str">
        <f>'물품 입고 내역'!$B656</f>
        <v>S651</v>
      </c>
      <c r="K104" s="147" t="str">
        <f>IFERROR(VLOOKUP(J104,'물품 입고 내역'!$B$5:$O$1005,14,0)," ")</f>
        <v xml:space="preserve"> </v>
      </c>
      <c r="M104" s="64" t="str">
        <f>'물품 입고 내역'!$B706</f>
        <v>S701</v>
      </c>
      <c r="N104" s="147" t="str">
        <f>IFERROR(VLOOKUP(M104,'물품 입고 내역'!$B$5:$O$1005,14,0)," ")</f>
        <v xml:space="preserve"> </v>
      </c>
    </row>
    <row r="105" spans="1:14">
      <c r="A105" s="64" t="str">
        <f>'물품 입고 내역'!$B507</f>
        <v>S502</v>
      </c>
      <c r="B105" s="147" t="str">
        <f>IFERROR(VLOOKUP(A105,'물품 입고 내역'!$B$5:$O$1005,14,0)," ")</f>
        <v xml:space="preserve"> </v>
      </c>
      <c r="D105" s="64" t="str">
        <f>'물품 입고 내역'!$B557</f>
        <v>S552</v>
      </c>
      <c r="E105" s="147" t="str">
        <f>IFERROR(VLOOKUP(D105,'물품 입고 내역'!$B$5:$O$1005,14,0)," ")</f>
        <v xml:space="preserve"> </v>
      </c>
      <c r="G105" s="64" t="str">
        <f>'물품 입고 내역'!$B607</f>
        <v>S602</v>
      </c>
      <c r="H105" s="147" t="str">
        <f>IFERROR(VLOOKUP(G105,'물품 입고 내역'!$B$5:$O$1005,14,0)," ")</f>
        <v xml:space="preserve"> </v>
      </c>
      <c r="J105" s="64" t="str">
        <f>'물품 입고 내역'!$B657</f>
        <v>S652</v>
      </c>
      <c r="K105" s="147" t="str">
        <f>IFERROR(VLOOKUP(J105,'물품 입고 내역'!$B$5:$O$1005,14,0)," ")</f>
        <v xml:space="preserve"> </v>
      </c>
      <c r="M105" s="64" t="str">
        <f>'물품 입고 내역'!$B707</f>
        <v>S702</v>
      </c>
      <c r="N105" s="147" t="str">
        <f>IFERROR(VLOOKUP(M105,'물품 입고 내역'!$B$5:$O$1005,14,0)," ")</f>
        <v xml:space="preserve"> </v>
      </c>
    </row>
    <row r="106" spans="1:14">
      <c r="A106" s="64" t="str">
        <f>'물품 입고 내역'!$B508</f>
        <v>S503</v>
      </c>
      <c r="B106" s="147" t="str">
        <f>IFERROR(VLOOKUP(A106,'물품 입고 내역'!$B$5:$O$1005,14,0)," ")</f>
        <v xml:space="preserve"> </v>
      </c>
      <c r="D106" s="64" t="str">
        <f>'물품 입고 내역'!$B558</f>
        <v>S553</v>
      </c>
      <c r="E106" s="147" t="str">
        <f>IFERROR(VLOOKUP(D106,'물품 입고 내역'!$B$5:$O$1005,14,0)," ")</f>
        <v xml:space="preserve"> </v>
      </c>
      <c r="G106" s="64" t="str">
        <f>'물품 입고 내역'!$B608</f>
        <v>S603</v>
      </c>
      <c r="H106" s="147" t="str">
        <f>IFERROR(VLOOKUP(G106,'물품 입고 내역'!$B$5:$O$1005,14,0)," ")</f>
        <v xml:space="preserve"> </v>
      </c>
      <c r="J106" s="64" t="str">
        <f>'물품 입고 내역'!$B658</f>
        <v>S653</v>
      </c>
      <c r="K106" s="147" t="str">
        <f>IFERROR(VLOOKUP(J106,'물품 입고 내역'!$B$5:$O$1005,14,0)," ")</f>
        <v xml:space="preserve"> </v>
      </c>
      <c r="M106" s="64" t="str">
        <f>'물품 입고 내역'!$B708</f>
        <v>S703</v>
      </c>
      <c r="N106" s="147" t="str">
        <f>IFERROR(VLOOKUP(M106,'물품 입고 내역'!$B$5:$O$1005,14,0)," ")</f>
        <v xml:space="preserve"> </v>
      </c>
    </row>
    <row r="107" spans="1:14">
      <c r="A107" s="64" t="str">
        <f>'물품 입고 내역'!$B509</f>
        <v>S504</v>
      </c>
      <c r="B107" s="147" t="str">
        <f>IFERROR(VLOOKUP(A107,'물품 입고 내역'!$B$5:$O$1005,14,0)," ")</f>
        <v xml:space="preserve"> </v>
      </c>
      <c r="D107" s="64" t="str">
        <f>'물품 입고 내역'!$B559</f>
        <v>S554</v>
      </c>
      <c r="E107" s="147" t="str">
        <f>IFERROR(VLOOKUP(D107,'물품 입고 내역'!$B$5:$O$1005,14,0)," ")</f>
        <v xml:space="preserve"> </v>
      </c>
      <c r="G107" s="64" t="str">
        <f>'물품 입고 내역'!$B609</f>
        <v>S604</v>
      </c>
      <c r="H107" s="147" t="str">
        <f>IFERROR(VLOOKUP(G107,'물품 입고 내역'!$B$5:$O$1005,14,0)," ")</f>
        <v xml:space="preserve"> </v>
      </c>
      <c r="J107" s="64" t="str">
        <f>'물품 입고 내역'!$B659</f>
        <v>S654</v>
      </c>
      <c r="K107" s="147" t="str">
        <f>IFERROR(VLOOKUP(J107,'물품 입고 내역'!$B$5:$O$1005,14,0)," ")</f>
        <v xml:space="preserve"> </v>
      </c>
      <c r="M107" s="64" t="str">
        <f>'물품 입고 내역'!$B709</f>
        <v>S704</v>
      </c>
      <c r="N107" s="147" t="str">
        <f>IFERROR(VLOOKUP(M107,'물품 입고 내역'!$B$5:$O$1005,14,0)," ")</f>
        <v xml:space="preserve"> </v>
      </c>
    </row>
    <row r="108" spans="1:14">
      <c r="A108" s="64" t="str">
        <f>'물품 입고 내역'!$B510</f>
        <v>S505</v>
      </c>
      <c r="B108" s="147" t="str">
        <f>IFERROR(VLOOKUP(A108,'물품 입고 내역'!$B$5:$O$1005,14,0)," ")</f>
        <v xml:space="preserve"> </v>
      </c>
      <c r="D108" s="64" t="str">
        <f>'물품 입고 내역'!$B560</f>
        <v>S555</v>
      </c>
      <c r="E108" s="147" t="str">
        <f>IFERROR(VLOOKUP(D108,'물품 입고 내역'!$B$5:$O$1005,14,0)," ")</f>
        <v xml:space="preserve"> </v>
      </c>
      <c r="G108" s="64" t="str">
        <f>'물품 입고 내역'!$B610</f>
        <v>S605</v>
      </c>
      <c r="H108" s="147" t="str">
        <f>IFERROR(VLOOKUP(G108,'물품 입고 내역'!$B$5:$O$1005,14,0)," ")</f>
        <v xml:space="preserve"> </v>
      </c>
      <c r="J108" s="64" t="str">
        <f>'물품 입고 내역'!$B660</f>
        <v>S655</v>
      </c>
      <c r="K108" s="147" t="str">
        <f>IFERROR(VLOOKUP(J108,'물품 입고 내역'!$B$5:$O$1005,14,0)," ")</f>
        <v xml:space="preserve"> </v>
      </c>
      <c r="M108" s="64" t="str">
        <f>'물품 입고 내역'!$B710</f>
        <v>S705</v>
      </c>
      <c r="N108" s="147" t="str">
        <f>IFERROR(VLOOKUP(M108,'물품 입고 내역'!$B$5:$O$1005,14,0)," ")</f>
        <v xml:space="preserve"> </v>
      </c>
    </row>
    <row r="109" spans="1:14">
      <c r="A109" s="64" t="str">
        <f>'물품 입고 내역'!$B511</f>
        <v>S506</v>
      </c>
      <c r="B109" s="147" t="str">
        <f>IFERROR(VLOOKUP(A109,'물품 입고 내역'!$B$5:$O$1005,14,0)," ")</f>
        <v xml:space="preserve"> </v>
      </c>
      <c r="D109" s="64" t="str">
        <f>'물품 입고 내역'!$B561</f>
        <v>S556</v>
      </c>
      <c r="E109" s="147" t="str">
        <f>IFERROR(VLOOKUP(D109,'물품 입고 내역'!$B$5:$O$1005,14,0)," ")</f>
        <v xml:space="preserve"> </v>
      </c>
      <c r="G109" s="64" t="str">
        <f>'물품 입고 내역'!$B611</f>
        <v>S606</v>
      </c>
      <c r="H109" s="147" t="str">
        <f>IFERROR(VLOOKUP(G109,'물품 입고 내역'!$B$5:$O$1005,14,0)," ")</f>
        <v xml:space="preserve"> </v>
      </c>
      <c r="J109" s="64" t="str">
        <f>'물품 입고 내역'!$B661</f>
        <v>S656</v>
      </c>
      <c r="K109" s="147" t="str">
        <f>IFERROR(VLOOKUP(J109,'물품 입고 내역'!$B$5:$O$1005,14,0)," ")</f>
        <v xml:space="preserve"> </v>
      </c>
      <c r="M109" s="64" t="str">
        <f>'물품 입고 내역'!$B711</f>
        <v>S706</v>
      </c>
      <c r="N109" s="147" t="str">
        <f>IFERROR(VLOOKUP(M109,'물품 입고 내역'!$B$5:$O$1005,14,0)," ")</f>
        <v xml:space="preserve"> </v>
      </c>
    </row>
    <row r="110" spans="1:14">
      <c r="A110" s="64" t="str">
        <f>'물품 입고 내역'!$B512</f>
        <v>S507</v>
      </c>
      <c r="B110" s="147" t="str">
        <f>IFERROR(VLOOKUP(A110,'물품 입고 내역'!$B$5:$O$1005,14,0)," ")</f>
        <v xml:space="preserve"> </v>
      </c>
      <c r="D110" s="64" t="str">
        <f>'물품 입고 내역'!$B562</f>
        <v>S557</v>
      </c>
      <c r="E110" s="147" t="str">
        <f>IFERROR(VLOOKUP(D110,'물품 입고 내역'!$B$5:$O$1005,14,0)," ")</f>
        <v xml:space="preserve"> </v>
      </c>
      <c r="G110" s="64" t="str">
        <f>'물품 입고 내역'!$B612</f>
        <v>S607</v>
      </c>
      <c r="H110" s="147" t="str">
        <f>IFERROR(VLOOKUP(G110,'물품 입고 내역'!$B$5:$O$1005,14,0)," ")</f>
        <v xml:space="preserve"> </v>
      </c>
      <c r="J110" s="64" t="str">
        <f>'물품 입고 내역'!$B662</f>
        <v>S657</v>
      </c>
      <c r="K110" s="147" t="str">
        <f>IFERROR(VLOOKUP(J110,'물품 입고 내역'!$B$5:$O$1005,14,0)," ")</f>
        <v xml:space="preserve"> </v>
      </c>
      <c r="M110" s="64" t="str">
        <f>'물품 입고 내역'!$B712</f>
        <v>S707</v>
      </c>
      <c r="N110" s="147" t="str">
        <f>IFERROR(VLOOKUP(M110,'물품 입고 내역'!$B$5:$O$1005,14,0)," ")</f>
        <v xml:space="preserve"> </v>
      </c>
    </row>
    <row r="111" spans="1:14">
      <c r="A111" s="64" t="str">
        <f>'물품 입고 내역'!$B513</f>
        <v>S508</v>
      </c>
      <c r="B111" s="147" t="str">
        <f>IFERROR(VLOOKUP(A111,'물품 입고 내역'!$B$5:$O$1005,14,0)," ")</f>
        <v xml:space="preserve"> </v>
      </c>
      <c r="D111" s="64" t="str">
        <f>'물품 입고 내역'!$B563</f>
        <v>S558</v>
      </c>
      <c r="E111" s="147" t="str">
        <f>IFERROR(VLOOKUP(D111,'물품 입고 내역'!$B$5:$O$1005,14,0)," ")</f>
        <v xml:space="preserve"> </v>
      </c>
      <c r="G111" s="64" t="str">
        <f>'물품 입고 내역'!$B613</f>
        <v>S608</v>
      </c>
      <c r="H111" s="147" t="str">
        <f>IFERROR(VLOOKUP(G111,'물품 입고 내역'!$B$5:$O$1005,14,0)," ")</f>
        <v xml:space="preserve"> </v>
      </c>
      <c r="J111" s="64" t="str">
        <f>'물품 입고 내역'!$B663</f>
        <v>S658</v>
      </c>
      <c r="K111" s="147" t="str">
        <f>IFERROR(VLOOKUP(J111,'물품 입고 내역'!$B$5:$O$1005,14,0)," ")</f>
        <v xml:space="preserve"> </v>
      </c>
      <c r="M111" s="64" t="str">
        <f>'물품 입고 내역'!$B713</f>
        <v>S708</v>
      </c>
      <c r="N111" s="147" t="str">
        <f>IFERROR(VLOOKUP(M111,'물품 입고 내역'!$B$5:$O$1005,14,0)," ")</f>
        <v xml:space="preserve"> </v>
      </c>
    </row>
    <row r="112" spans="1:14">
      <c r="A112" s="64" t="str">
        <f>'물품 입고 내역'!$B514</f>
        <v>S509</v>
      </c>
      <c r="B112" s="147" t="str">
        <f>IFERROR(VLOOKUP(A112,'물품 입고 내역'!$B$5:$O$1005,14,0)," ")</f>
        <v xml:space="preserve"> </v>
      </c>
      <c r="D112" s="64" t="str">
        <f>'물품 입고 내역'!$B564</f>
        <v>S559</v>
      </c>
      <c r="E112" s="147" t="str">
        <f>IFERROR(VLOOKUP(D112,'물품 입고 내역'!$B$5:$O$1005,14,0)," ")</f>
        <v xml:space="preserve"> </v>
      </c>
      <c r="G112" s="64" t="str">
        <f>'물품 입고 내역'!$B614</f>
        <v>S609</v>
      </c>
      <c r="H112" s="147" t="str">
        <f>IFERROR(VLOOKUP(G112,'물품 입고 내역'!$B$5:$O$1005,14,0)," ")</f>
        <v xml:space="preserve"> </v>
      </c>
      <c r="J112" s="64" t="str">
        <f>'물품 입고 내역'!$B664</f>
        <v>S659</v>
      </c>
      <c r="K112" s="147" t="str">
        <f>IFERROR(VLOOKUP(J112,'물품 입고 내역'!$B$5:$O$1005,14,0)," ")</f>
        <v xml:space="preserve"> </v>
      </c>
      <c r="M112" s="64" t="str">
        <f>'물품 입고 내역'!$B714</f>
        <v>S709</v>
      </c>
      <c r="N112" s="147" t="str">
        <f>IFERROR(VLOOKUP(M112,'물품 입고 내역'!$B$5:$O$1005,14,0)," ")</f>
        <v xml:space="preserve"> </v>
      </c>
    </row>
    <row r="113" spans="1:14">
      <c r="A113" s="64" t="str">
        <f>'물품 입고 내역'!$B515</f>
        <v>S510</v>
      </c>
      <c r="B113" s="147" t="str">
        <f>IFERROR(VLOOKUP(A113,'물품 입고 내역'!$B$5:$O$1005,14,0)," ")</f>
        <v xml:space="preserve"> </v>
      </c>
      <c r="D113" s="64" t="str">
        <f>'물품 입고 내역'!$B565</f>
        <v>S560</v>
      </c>
      <c r="E113" s="147" t="str">
        <f>IFERROR(VLOOKUP(D113,'물품 입고 내역'!$B$5:$O$1005,14,0)," ")</f>
        <v xml:space="preserve"> </v>
      </c>
      <c r="G113" s="64" t="str">
        <f>'물품 입고 내역'!$B615</f>
        <v>S610</v>
      </c>
      <c r="H113" s="147" t="str">
        <f>IFERROR(VLOOKUP(G113,'물품 입고 내역'!$B$5:$O$1005,14,0)," ")</f>
        <v xml:space="preserve"> </v>
      </c>
      <c r="J113" s="64" t="str">
        <f>'물품 입고 내역'!$B665</f>
        <v>S660</v>
      </c>
      <c r="K113" s="147" t="str">
        <f>IFERROR(VLOOKUP(J113,'물품 입고 내역'!$B$5:$O$1005,14,0)," ")</f>
        <v xml:space="preserve"> </v>
      </c>
      <c r="M113" s="64" t="str">
        <f>'물품 입고 내역'!$B715</f>
        <v>S710</v>
      </c>
      <c r="N113" s="147" t="str">
        <f>IFERROR(VLOOKUP(M113,'물품 입고 내역'!$B$5:$O$1005,14,0)," ")</f>
        <v xml:space="preserve"> </v>
      </c>
    </row>
    <row r="114" spans="1:14">
      <c r="A114" s="64" t="str">
        <f>'물품 입고 내역'!$B516</f>
        <v>S511</v>
      </c>
      <c r="B114" s="147" t="str">
        <f>IFERROR(VLOOKUP(A114,'물품 입고 내역'!$B$5:$O$1005,14,0)," ")</f>
        <v xml:space="preserve"> </v>
      </c>
      <c r="D114" s="64" t="str">
        <f>'물품 입고 내역'!$B566</f>
        <v>S561</v>
      </c>
      <c r="E114" s="147" t="str">
        <f>IFERROR(VLOOKUP(D114,'물품 입고 내역'!$B$5:$O$1005,14,0)," ")</f>
        <v xml:space="preserve"> </v>
      </c>
      <c r="G114" s="64" t="str">
        <f>'물품 입고 내역'!$B616</f>
        <v>S611</v>
      </c>
      <c r="H114" s="147" t="str">
        <f>IFERROR(VLOOKUP(G114,'물품 입고 내역'!$B$5:$O$1005,14,0)," ")</f>
        <v xml:space="preserve"> </v>
      </c>
      <c r="J114" s="64" t="str">
        <f>'물품 입고 내역'!$B666</f>
        <v>S661</v>
      </c>
      <c r="K114" s="147" t="str">
        <f>IFERROR(VLOOKUP(J114,'물품 입고 내역'!$B$5:$O$1005,14,0)," ")</f>
        <v xml:space="preserve"> </v>
      </c>
      <c r="M114" s="64" t="str">
        <f>'물품 입고 내역'!$B716</f>
        <v>S711</v>
      </c>
      <c r="N114" s="147" t="str">
        <f>IFERROR(VLOOKUP(M114,'물품 입고 내역'!$B$5:$O$1005,14,0)," ")</f>
        <v xml:space="preserve"> </v>
      </c>
    </row>
    <row r="115" spans="1:14">
      <c r="A115" s="64" t="str">
        <f>'물품 입고 내역'!$B517</f>
        <v>S512</v>
      </c>
      <c r="B115" s="147" t="str">
        <f>IFERROR(VLOOKUP(A115,'물품 입고 내역'!$B$5:$O$1005,14,0)," ")</f>
        <v xml:space="preserve"> </v>
      </c>
      <c r="D115" s="64" t="str">
        <f>'물품 입고 내역'!$B567</f>
        <v>S562</v>
      </c>
      <c r="E115" s="147" t="str">
        <f>IFERROR(VLOOKUP(D115,'물품 입고 내역'!$B$5:$O$1005,14,0)," ")</f>
        <v xml:space="preserve"> </v>
      </c>
      <c r="G115" s="64" t="str">
        <f>'물품 입고 내역'!$B617</f>
        <v>S612</v>
      </c>
      <c r="H115" s="147" t="str">
        <f>IFERROR(VLOOKUP(G115,'물품 입고 내역'!$B$5:$O$1005,14,0)," ")</f>
        <v xml:space="preserve"> </v>
      </c>
      <c r="J115" s="64" t="str">
        <f>'물품 입고 내역'!$B667</f>
        <v>S662</v>
      </c>
      <c r="K115" s="147" t="str">
        <f>IFERROR(VLOOKUP(J115,'물품 입고 내역'!$B$5:$O$1005,14,0)," ")</f>
        <v xml:space="preserve"> </v>
      </c>
      <c r="M115" s="64" t="str">
        <f>'물품 입고 내역'!$B717</f>
        <v>S712</v>
      </c>
      <c r="N115" s="147" t="str">
        <f>IFERROR(VLOOKUP(M115,'물품 입고 내역'!$B$5:$O$1005,14,0)," ")</f>
        <v xml:space="preserve"> </v>
      </c>
    </row>
    <row r="116" spans="1:14">
      <c r="A116" s="64" t="str">
        <f>'물품 입고 내역'!$B518</f>
        <v>S513</v>
      </c>
      <c r="B116" s="147" t="str">
        <f>IFERROR(VLOOKUP(A116,'물품 입고 내역'!$B$5:$O$1005,14,0)," ")</f>
        <v xml:space="preserve"> </v>
      </c>
      <c r="D116" s="64" t="str">
        <f>'물품 입고 내역'!$B568</f>
        <v>S563</v>
      </c>
      <c r="E116" s="147" t="str">
        <f>IFERROR(VLOOKUP(D116,'물품 입고 내역'!$B$5:$O$1005,14,0)," ")</f>
        <v xml:space="preserve"> </v>
      </c>
      <c r="G116" s="64" t="str">
        <f>'물품 입고 내역'!$B618</f>
        <v>S613</v>
      </c>
      <c r="H116" s="147" t="str">
        <f>IFERROR(VLOOKUP(G116,'물품 입고 내역'!$B$5:$O$1005,14,0)," ")</f>
        <v xml:space="preserve"> </v>
      </c>
      <c r="J116" s="64" t="str">
        <f>'물품 입고 내역'!$B668</f>
        <v>S663</v>
      </c>
      <c r="K116" s="147" t="str">
        <f>IFERROR(VLOOKUP(J116,'물품 입고 내역'!$B$5:$O$1005,14,0)," ")</f>
        <v xml:space="preserve"> </v>
      </c>
      <c r="M116" s="64" t="str">
        <f>'물품 입고 내역'!$B718</f>
        <v>S713</v>
      </c>
      <c r="N116" s="147" t="str">
        <f>IFERROR(VLOOKUP(M116,'물품 입고 내역'!$B$5:$O$1005,14,0)," ")</f>
        <v xml:space="preserve"> </v>
      </c>
    </row>
    <row r="117" spans="1:14">
      <c r="A117" s="64" t="str">
        <f>'물품 입고 내역'!$B519</f>
        <v>S514</v>
      </c>
      <c r="B117" s="147" t="str">
        <f>IFERROR(VLOOKUP(A117,'물품 입고 내역'!$B$5:$O$1005,14,0)," ")</f>
        <v xml:space="preserve"> </v>
      </c>
      <c r="D117" s="64" t="str">
        <f>'물품 입고 내역'!$B569</f>
        <v>S564</v>
      </c>
      <c r="E117" s="147" t="str">
        <f>IFERROR(VLOOKUP(D117,'물품 입고 내역'!$B$5:$O$1005,14,0)," ")</f>
        <v xml:space="preserve"> </v>
      </c>
      <c r="G117" s="64" t="str">
        <f>'물품 입고 내역'!$B619</f>
        <v>S614</v>
      </c>
      <c r="H117" s="147" t="str">
        <f>IFERROR(VLOOKUP(G117,'물품 입고 내역'!$B$5:$O$1005,14,0)," ")</f>
        <v xml:space="preserve"> </v>
      </c>
      <c r="J117" s="64" t="str">
        <f>'물품 입고 내역'!$B669</f>
        <v>S664</v>
      </c>
      <c r="K117" s="147" t="str">
        <f>IFERROR(VLOOKUP(J117,'물품 입고 내역'!$B$5:$O$1005,14,0)," ")</f>
        <v xml:space="preserve"> </v>
      </c>
      <c r="M117" s="64" t="str">
        <f>'물품 입고 내역'!$B719</f>
        <v>S714</v>
      </c>
      <c r="N117" s="147" t="str">
        <f>IFERROR(VLOOKUP(M117,'물품 입고 내역'!$B$5:$O$1005,14,0)," ")</f>
        <v xml:space="preserve"> </v>
      </c>
    </row>
    <row r="118" spans="1:14">
      <c r="A118" s="64" t="str">
        <f>'물품 입고 내역'!$B520</f>
        <v>S515</v>
      </c>
      <c r="B118" s="147" t="str">
        <f>IFERROR(VLOOKUP(A118,'물품 입고 내역'!$B$5:$O$1005,14,0)," ")</f>
        <v xml:space="preserve"> </v>
      </c>
      <c r="D118" s="64" t="str">
        <f>'물품 입고 내역'!$B570</f>
        <v>S565</v>
      </c>
      <c r="E118" s="147" t="str">
        <f>IFERROR(VLOOKUP(D118,'물품 입고 내역'!$B$5:$O$1005,14,0)," ")</f>
        <v xml:space="preserve"> </v>
      </c>
      <c r="G118" s="64" t="str">
        <f>'물품 입고 내역'!$B620</f>
        <v>S615</v>
      </c>
      <c r="H118" s="147" t="str">
        <f>IFERROR(VLOOKUP(G118,'물품 입고 내역'!$B$5:$O$1005,14,0)," ")</f>
        <v xml:space="preserve"> </v>
      </c>
      <c r="J118" s="64" t="str">
        <f>'물품 입고 내역'!$B670</f>
        <v>S665</v>
      </c>
      <c r="K118" s="147" t="str">
        <f>IFERROR(VLOOKUP(J118,'물품 입고 내역'!$B$5:$O$1005,14,0)," ")</f>
        <v xml:space="preserve"> </v>
      </c>
      <c r="M118" s="64" t="str">
        <f>'물품 입고 내역'!$B720</f>
        <v>S715</v>
      </c>
      <c r="N118" s="147" t="str">
        <f>IFERROR(VLOOKUP(M118,'물품 입고 내역'!$B$5:$O$1005,14,0)," ")</f>
        <v xml:space="preserve"> </v>
      </c>
    </row>
    <row r="119" spans="1:14">
      <c r="A119" s="64" t="str">
        <f>'물품 입고 내역'!$B521</f>
        <v>S516</v>
      </c>
      <c r="B119" s="147" t="str">
        <f>IFERROR(VLOOKUP(A119,'물품 입고 내역'!$B$5:$O$1005,14,0)," ")</f>
        <v xml:space="preserve"> </v>
      </c>
      <c r="D119" s="64" t="str">
        <f>'물품 입고 내역'!$B571</f>
        <v>S566</v>
      </c>
      <c r="E119" s="147" t="str">
        <f>IFERROR(VLOOKUP(D119,'물품 입고 내역'!$B$5:$O$1005,14,0)," ")</f>
        <v xml:space="preserve"> </v>
      </c>
      <c r="G119" s="64" t="str">
        <f>'물품 입고 내역'!$B621</f>
        <v>S616</v>
      </c>
      <c r="H119" s="147" t="str">
        <f>IFERROR(VLOOKUP(G119,'물품 입고 내역'!$B$5:$O$1005,14,0)," ")</f>
        <v xml:space="preserve"> </v>
      </c>
      <c r="J119" s="64" t="str">
        <f>'물품 입고 내역'!$B671</f>
        <v>S666</v>
      </c>
      <c r="K119" s="147" t="str">
        <f>IFERROR(VLOOKUP(J119,'물품 입고 내역'!$B$5:$O$1005,14,0)," ")</f>
        <v xml:space="preserve"> </v>
      </c>
      <c r="M119" s="64" t="str">
        <f>'물품 입고 내역'!$B721</f>
        <v>S716</v>
      </c>
      <c r="N119" s="147" t="str">
        <f>IFERROR(VLOOKUP(M119,'물품 입고 내역'!$B$5:$O$1005,14,0)," ")</f>
        <v xml:space="preserve"> </v>
      </c>
    </row>
    <row r="120" spans="1:14">
      <c r="A120" s="64" t="str">
        <f>'물품 입고 내역'!$B522</f>
        <v>S517</v>
      </c>
      <c r="B120" s="147" t="str">
        <f>IFERROR(VLOOKUP(A120,'물품 입고 내역'!$B$5:$O$1005,14,0)," ")</f>
        <v xml:space="preserve"> </v>
      </c>
      <c r="D120" s="64" t="str">
        <f>'물품 입고 내역'!$B572</f>
        <v>S567</v>
      </c>
      <c r="E120" s="147" t="str">
        <f>IFERROR(VLOOKUP(D120,'물품 입고 내역'!$B$5:$O$1005,14,0)," ")</f>
        <v xml:space="preserve"> </v>
      </c>
      <c r="G120" s="64" t="str">
        <f>'물품 입고 내역'!$B622</f>
        <v>S617</v>
      </c>
      <c r="H120" s="147" t="str">
        <f>IFERROR(VLOOKUP(G120,'물품 입고 내역'!$B$5:$O$1005,14,0)," ")</f>
        <v xml:space="preserve"> </v>
      </c>
      <c r="J120" s="64" t="str">
        <f>'물품 입고 내역'!$B672</f>
        <v>S667</v>
      </c>
      <c r="K120" s="147" t="str">
        <f>IFERROR(VLOOKUP(J120,'물품 입고 내역'!$B$5:$O$1005,14,0)," ")</f>
        <v xml:space="preserve"> </v>
      </c>
      <c r="M120" s="64" t="str">
        <f>'물품 입고 내역'!$B722</f>
        <v>S717</v>
      </c>
      <c r="N120" s="147" t="str">
        <f>IFERROR(VLOOKUP(M120,'물품 입고 내역'!$B$5:$O$1005,14,0)," ")</f>
        <v xml:space="preserve"> </v>
      </c>
    </row>
    <row r="121" spans="1:14">
      <c r="A121" s="64" t="str">
        <f>'물품 입고 내역'!$B523</f>
        <v>S518</v>
      </c>
      <c r="B121" s="147" t="str">
        <f>IFERROR(VLOOKUP(A121,'물품 입고 내역'!$B$5:$O$1005,14,0)," ")</f>
        <v xml:space="preserve"> </v>
      </c>
      <c r="D121" s="64" t="str">
        <f>'물품 입고 내역'!$B573</f>
        <v>S568</v>
      </c>
      <c r="E121" s="147" t="str">
        <f>IFERROR(VLOOKUP(D121,'물품 입고 내역'!$B$5:$O$1005,14,0)," ")</f>
        <v xml:space="preserve"> </v>
      </c>
      <c r="G121" s="64" t="str">
        <f>'물품 입고 내역'!$B623</f>
        <v>S618</v>
      </c>
      <c r="H121" s="147" t="str">
        <f>IFERROR(VLOOKUP(G121,'물품 입고 내역'!$B$5:$O$1005,14,0)," ")</f>
        <v xml:space="preserve"> </v>
      </c>
      <c r="J121" s="64" t="str">
        <f>'물품 입고 내역'!$B673</f>
        <v>S668</v>
      </c>
      <c r="K121" s="147" t="str">
        <f>IFERROR(VLOOKUP(J121,'물품 입고 내역'!$B$5:$O$1005,14,0)," ")</f>
        <v xml:space="preserve"> </v>
      </c>
      <c r="M121" s="64" t="str">
        <f>'물품 입고 내역'!$B723</f>
        <v>S718</v>
      </c>
      <c r="N121" s="147" t="str">
        <f>IFERROR(VLOOKUP(M121,'물품 입고 내역'!$B$5:$O$1005,14,0)," ")</f>
        <v xml:space="preserve"> </v>
      </c>
    </row>
    <row r="122" spans="1:14">
      <c r="A122" s="64" t="str">
        <f>'물품 입고 내역'!$B524</f>
        <v>S519</v>
      </c>
      <c r="B122" s="147" t="str">
        <f>IFERROR(VLOOKUP(A122,'물품 입고 내역'!$B$5:$O$1005,14,0)," ")</f>
        <v xml:space="preserve"> </v>
      </c>
      <c r="D122" s="64" t="str">
        <f>'물품 입고 내역'!$B574</f>
        <v>S569</v>
      </c>
      <c r="E122" s="147" t="str">
        <f>IFERROR(VLOOKUP(D122,'물품 입고 내역'!$B$5:$O$1005,14,0)," ")</f>
        <v xml:space="preserve"> </v>
      </c>
      <c r="G122" s="64" t="str">
        <f>'물품 입고 내역'!$B624</f>
        <v>S619</v>
      </c>
      <c r="H122" s="147" t="str">
        <f>IFERROR(VLOOKUP(G122,'물품 입고 내역'!$B$5:$O$1005,14,0)," ")</f>
        <v xml:space="preserve"> </v>
      </c>
      <c r="J122" s="64" t="str">
        <f>'물품 입고 내역'!$B674</f>
        <v>S669</v>
      </c>
      <c r="K122" s="147" t="str">
        <f>IFERROR(VLOOKUP(J122,'물품 입고 내역'!$B$5:$O$1005,14,0)," ")</f>
        <v xml:space="preserve"> </v>
      </c>
      <c r="M122" s="64" t="str">
        <f>'물품 입고 내역'!$B724</f>
        <v>S719</v>
      </c>
      <c r="N122" s="147" t="str">
        <f>IFERROR(VLOOKUP(M122,'물품 입고 내역'!$B$5:$O$1005,14,0)," ")</f>
        <v xml:space="preserve"> </v>
      </c>
    </row>
    <row r="123" spans="1:14">
      <c r="A123" s="64" t="str">
        <f>'물품 입고 내역'!$B525</f>
        <v>S520</v>
      </c>
      <c r="B123" s="147" t="str">
        <f>IFERROR(VLOOKUP(A123,'물품 입고 내역'!$B$5:$O$1005,14,0)," ")</f>
        <v xml:space="preserve"> </v>
      </c>
      <c r="D123" s="64" t="str">
        <f>'물품 입고 내역'!$B575</f>
        <v>S570</v>
      </c>
      <c r="E123" s="147" t="str">
        <f>IFERROR(VLOOKUP(D123,'물품 입고 내역'!$B$5:$O$1005,14,0)," ")</f>
        <v xml:space="preserve"> </v>
      </c>
      <c r="G123" s="64" t="str">
        <f>'물품 입고 내역'!$B625</f>
        <v>S620</v>
      </c>
      <c r="H123" s="147" t="str">
        <f>IFERROR(VLOOKUP(G123,'물품 입고 내역'!$B$5:$O$1005,14,0)," ")</f>
        <v xml:space="preserve"> </v>
      </c>
      <c r="J123" s="64" t="str">
        <f>'물품 입고 내역'!$B675</f>
        <v>S670</v>
      </c>
      <c r="K123" s="147" t="str">
        <f>IFERROR(VLOOKUP(J123,'물품 입고 내역'!$B$5:$O$1005,14,0)," ")</f>
        <v xml:space="preserve"> </v>
      </c>
      <c r="M123" s="64" t="str">
        <f>'물품 입고 내역'!$B725</f>
        <v>S720</v>
      </c>
      <c r="N123" s="147" t="str">
        <f>IFERROR(VLOOKUP(M123,'물품 입고 내역'!$B$5:$O$1005,14,0)," ")</f>
        <v xml:space="preserve"> </v>
      </c>
    </row>
    <row r="124" spans="1:14">
      <c r="A124" s="64" t="str">
        <f>'물품 입고 내역'!$B526</f>
        <v>S521</v>
      </c>
      <c r="B124" s="147" t="str">
        <f>IFERROR(VLOOKUP(A124,'물품 입고 내역'!$B$5:$O$1005,14,0)," ")</f>
        <v xml:space="preserve"> </v>
      </c>
      <c r="D124" s="64" t="str">
        <f>'물품 입고 내역'!$B576</f>
        <v>S571</v>
      </c>
      <c r="E124" s="147" t="str">
        <f>IFERROR(VLOOKUP(D124,'물품 입고 내역'!$B$5:$O$1005,14,0)," ")</f>
        <v xml:space="preserve"> </v>
      </c>
      <c r="G124" s="64" t="str">
        <f>'물품 입고 내역'!$B626</f>
        <v>S621</v>
      </c>
      <c r="H124" s="147" t="str">
        <f>IFERROR(VLOOKUP(G124,'물품 입고 내역'!$B$5:$O$1005,14,0)," ")</f>
        <v xml:space="preserve"> </v>
      </c>
      <c r="J124" s="64" t="str">
        <f>'물품 입고 내역'!$B676</f>
        <v>S671</v>
      </c>
      <c r="K124" s="147" t="str">
        <f>IFERROR(VLOOKUP(J124,'물품 입고 내역'!$B$5:$O$1005,14,0)," ")</f>
        <v xml:space="preserve"> </v>
      </c>
      <c r="M124" s="64" t="str">
        <f>'물품 입고 내역'!$B726</f>
        <v>S721</v>
      </c>
      <c r="N124" s="147" t="str">
        <f>IFERROR(VLOOKUP(M124,'물품 입고 내역'!$B$5:$O$1005,14,0)," ")</f>
        <v xml:space="preserve"> </v>
      </c>
    </row>
    <row r="125" spans="1:14">
      <c r="A125" s="64" t="str">
        <f>'물품 입고 내역'!$B527</f>
        <v>S522</v>
      </c>
      <c r="B125" s="147" t="str">
        <f>IFERROR(VLOOKUP(A125,'물품 입고 내역'!$B$5:$O$1005,14,0)," ")</f>
        <v xml:space="preserve"> </v>
      </c>
      <c r="D125" s="64" t="str">
        <f>'물품 입고 내역'!$B577</f>
        <v>S572</v>
      </c>
      <c r="E125" s="147" t="str">
        <f>IFERROR(VLOOKUP(D125,'물품 입고 내역'!$B$5:$O$1005,14,0)," ")</f>
        <v xml:space="preserve"> </v>
      </c>
      <c r="G125" s="64" t="str">
        <f>'물품 입고 내역'!$B627</f>
        <v>S622</v>
      </c>
      <c r="H125" s="147" t="str">
        <f>IFERROR(VLOOKUP(G125,'물품 입고 내역'!$B$5:$O$1005,14,0)," ")</f>
        <v xml:space="preserve"> </v>
      </c>
      <c r="J125" s="64" t="str">
        <f>'물품 입고 내역'!$B677</f>
        <v>S672</v>
      </c>
      <c r="K125" s="147" t="str">
        <f>IFERROR(VLOOKUP(J125,'물품 입고 내역'!$B$5:$O$1005,14,0)," ")</f>
        <v xml:space="preserve"> </v>
      </c>
      <c r="M125" s="64" t="str">
        <f>'물품 입고 내역'!$B727</f>
        <v>S722</v>
      </c>
      <c r="N125" s="147" t="str">
        <f>IFERROR(VLOOKUP(M125,'물품 입고 내역'!$B$5:$O$1005,14,0)," ")</f>
        <v xml:space="preserve"> </v>
      </c>
    </row>
    <row r="126" spans="1:14">
      <c r="A126" s="64" t="str">
        <f>'물품 입고 내역'!$B528</f>
        <v>S523</v>
      </c>
      <c r="B126" s="147" t="str">
        <f>IFERROR(VLOOKUP(A126,'물품 입고 내역'!$B$5:$O$1005,14,0)," ")</f>
        <v xml:space="preserve"> </v>
      </c>
      <c r="D126" s="64" t="str">
        <f>'물품 입고 내역'!$B578</f>
        <v>S573</v>
      </c>
      <c r="E126" s="147" t="str">
        <f>IFERROR(VLOOKUP(D126,'물품 입고 내역'!$B$5:$O$1005,14,0)," ")</f>
        <v xml:space="preserve"> </v>
      </c>
      <c r="G126" s="64" t="str">
        <f>'물품 입고 내역'!$B628</f>
        <v>S623</v>
      </c>
      <c r="H126" s="147" t="str">
        <f>IFERROR(VLOOKUP(G126,'물품 입고 내역'!$B$5:$O$1005,14,0)," ")</f>
        <v xml:space="preserve"> </v>
      </c>
      <c r="J126" s="64" t="str">
        <f>'물품 입고 내역'!$B678</f>
        <v>S673</v>
      </c>
      <c r="K126" s="147" t="str">
        <f>IFERROR(VLOOKUP(J126,'물품 입고 내역'!$B$5:$O$1005,14,0)," ")</f>
        <v xml:space="preserve"> </v>
      </c>
      <c r="M126" s="64" t="str">
        <f>'물품 입고 내역'!$B728</f>
        <v>S723</v>
      </c>
      <c r="N126" s="147" t="str">
        <f>IFERROR(VLOOKUP(M126,'물품 입고 내역'!$B$5:$O$1005,14,0)," ")</f>
        <v xml:space="preserve"> </v>
      </c>
    </row>
    <row r="127" spans="1:14">
      <c r="A127" s="64" t="str">
        <f>'물품 입고 내역'!$B529</f>
        <v>S524</v>
      </c>
      <c r="B127" s="147" t="str">
        <f>IFERROR(VLOOKUP(A127,'물품 입고 내역'!$B$5:$O$1005,14,0)," ")</f>
        <v xml:space="preserve"> </v>
      </c>
      <c r="D127" s="64" t="str">
        <f>'물품 입고 내역'!$B579</f>
        <v>S574</v>
      </c>
      <c r="E127" s="147" t="str">
        <f>IFERROR(VLOOKUP(D127,'물품 입고 내역'!$B$5:$O$1005,14,0)," ")</f>
        <v xml:space="preserve"> </v>
      </c>
      <c r="G127" s="64" t="str">
        <f>'물품 입고 내역'!$B629</f>
        <v>S624</v>
      </c>
      <c r="H127" s="147" t="str">
        <f>IFERROR(VLOOKUP(G127,'물품 입고 내역'!$B$5:$O$1005,14,0)," ")</f>
        <v xml:space="preserve"> </v>
      </c>
      <c r="J127" s="64" t="str">
        <f>'물품 입고 내역'!$B679</f>
        <v>S674</v>
      </c>
      <c r="K127" s="147" t="str">
        <f>IFERROR(VLOOKUP(J127,'물품 입고 내역'!$B$5:$O$1005,14,0)," ")</f>
        <v xml:space="preserve"> </v>
      </c>
      <c r="M127" s="64" t="str">
        <f>'물품 입고 내역'!$B729</f>
        <v>S724</v>
      </c>
      <c r="N127" s="147" t="str">
        <f>IFERROR(VLOOKUP(M127,'물품 입고 내역'!$B$5:$O$1005,14,0)," ")</f>
        <v xml:space="preserve"> </v>
      </c>
    </row>
    <row r="128" spans="1:14">
      <c r="A128" s="64" t="str">
        <f>'물품 입고 내역'!$B530</f>
        <v>S525</v>
      </c>
      <c r="B128" s="147" t="str">
        <f>IFERROR(VLOOKUP(A128,'물품 입고 내역'!$B$5:$O$1005,14,0)," ")</f>
        <v xml:space="preserve"> </v>
      </c>
      <c r="D128" s="64" t="str">
        <f>'물품 입고 내역'!$B580</f>
        <v>S575</v>
      </c>
      <c r="E128" s="147" t="str">
        <f>IFERROR(VLOOKUP(D128,'물품 입고 내역'!$B$5:$O$1005,14,0)," ")</f>
        <v xml:space="preserve"> </v>
      </c>
      <c r="G128" s="64" t="str">
        <f>'물품 입고 내역'!$B630</f>
        <v>S625</v>
      </c>
      <c r="H128" s="147" t="str">
        <f>IFERROR(VLOOKUP(G128,'물품 입고 내역'!$B$5:$O$1005,14,0)," ")</f>
        <v xml:space="preserve"> </v>
      </c>
      <c r="J128" s="64" t="str">
        <f>'물품 입고 내역'!$B680</f>
        <v>S675</v>
      </c>
      <c r="K128" s="147" t="str">
        <f>IFERROR(VLOOKUP(J128,'물품 입고 내역'!$B$5:$O$1005,14,0)," ")</f>
        <v xml:space="preserve"> </v>
      </c>
      <c r="M128" s="64" t="str">
        <f>'물품 입고 내역'!$B730</f>
        <v>S725</v>
      </c>
      <c r="N128" s="147" t="str">
        <f>IFERROR(VLOOKUP(M128,'물품 입고 내역'!$B$5:$O$1005,14,0)," ")</f>
        <v xml:space="preserve"> </v>
      </c>
    </row>
    <row r="129" spans="1:14">
      <c r="A129" s="64" t="str">
        <f>'물품 입고 내역'!$B531</f>
        <v>S526</v>
      </c>
      <c r="B129" s="147" t="str">
        <f>IFERROR(VLOOKUP(A129,'물품 입고 내역'!$B$5:$O$1005,14,0)," ")</f>
        <v xml:space="preserve"> </v>
      </c>
      <c r="D129" s="64" t="str">
        <f>'물품 입고 내역'!$B581</f>
        <v>S576</v>
      </c>
      <c r="E129" s="147" t="str">
        <f>IFERROR(VLOOKUP(D129,'물품 입고 내역'!$B$5:$O$1005,14,0)," ")</f>
        <v xml:space="preserve"> </v>
      </c>
      <c r="G129" s="64" t="str">
        <f>'물품 입고 내역'!$B631</f>
        <v>S626</v>
      </c>
      <c r="H129" s="147" t="str">
        <f>IFERROR(VLOOKUP(G129,'물품 입고 내역'!$B$5:$O$1005,14,0)," ")</f>
        <v xml:space="preserve"> </v>
      </c>
      <c r="J129" s="64" t="str">
        <f>'물품 입고 내역'!$B681</f>
        <v>S676</v>
      </c>
      <c r="K129" s="147" t="str">
        <f>IFERROR(VLOOKUP(J129,'물품 입고 내역'!$B$5:$O$1005,14,0)," ")</f>
        <v xml:space="preserve"> </v>
      </c>
      <c r="M129" s="64" t="str">
        <f>'물품 입고 내역'!$B731</f>
        <v>S726</v>
      </c>
      <c r="N129" s="147" t="str">
        <f>IFERROR(VLOOKUP(M129,'물품 입고 내역'!$B$5:$O$1005,14,0)," ")</f>
        <v xml:space="preserve"> </v>
      </c>
    </row>
    <row r="130" spans="1:14">
      <c r="A130" s="64" t="str">
        <f>'물품 입고 내역'!$B532</f>
        <v>S527</v>
      </c>
      <c r="B130" s="147" t="str">
        <f>IFERROR(VLOOKUP(A130,'물품 입고 내역'!$B$5:$O$1005,14,0)," ")</f>
        <v xml:space="preserve"> </v>
      </c>
      <c r="D130" s="64" t="str">
        <f>'물품 입고 내역'!$B582</f>
        <v>S577</v>
      </c>
      <c r="E130" s="147" t="str">
        <f>IFERROR(VLOOKUP(D130,'물품 입고 내역'!$B$5:$O$1005,14,0)," ")</f>
        <v xml:space="preserve"> </v>
      </c>
      <c r="G130" s="64" t="str">
        <f>'물품 입고 내역'!$B632</f>
        <v>S627</v>
      </c>
      <c r="H130" s="147" t="str">
        <f>IFERROR(VLOOKUP(G130,'물품 입고 내역'!$B$5:$O$1005,14,0)," ")</f>
        <v xml:space="preserve"> </v>
      </c>
      <c r="J130" s="64" t="str">
        <f>'물품 입고 내역'!$B682</f>
        <v>S677</v>
      </c>
      <c r="K130" s="147" t="str">
        <f>IFERROR(VLOOKUP(J130,'물품 입고 내역'!$B$5:$O$1005,14,0)," ")</f>
        <v xml:space="preserve"> </v>
      </c>
      <c r="M130" s="64" t="str">
        <f>'물품 입고 내역'!$B732</f>
        <v>S727</v>
      </c>
      <c r="N130" s="147" t="str">
        <f>IFERROR(VLOOKUP(M130,'물품 입고 내역'!$B$5:$O$1005,14,0)," ")</f>
        <v xml:space="preserve"> </v>
      </c>
    </row>
    <row r="131" spans="1:14">
      <c r="A131" s="64" t="str">
        <f>'물품 입고 내역'!$B533</f>
        <v>S528</v>
      </c>
      <c r="B131" s="147" t="str">
        <f>IFERROR(VLOOKUP(A131,'물품 입고 내역'!$B$5:$O$1005,14,0)," ")</f>
        <v xml:space="preserve"> </v>
      </c>
      <c r="D131" s="64" t="str">
        <f>'물품 입고 내역'!$B583</f>
        <v>S578</v>
      </c>
      <c r="E131" s="147" t="str">
        <f>IFERROR(VLOOKUP(D131,'물품 입고 내역'!$B$5:$O$1005,14,0)," ")</f>
        <v xml:space="preserve"> </v>
      </c>
      <c r="G131" s="64" t="str">
        <f>'물품 입고 내역'!$B633</f>
        <v>S628</v>
      </c>
      <c r="H131" s="147" t="str">
        <f>IFERROR(VLOOKUP(G131,'물품 입고 내역'!$B$5:$O$1005,14,0)," ")</f>
        <v xml:space="preserve"> </v>
      </c>
      <c r="J131" s="64" t="str">
        <f>'물품 입고 내역'!$B683</f>
        <v>S678</v>
      </c>
      <c r="K131" s="147" t="str">
        <f>IFERROR(VLOOKUP(J131,'물품 입고 내역'!$B$5:$O$1005,14,0)," ")</f>
        <v xml:space="preserve"> </v>
      </c>
      <c r="M131" s="64" t="str">
        <f>'물품 입고 내역'!$B733</f>
        <v>S728</v>
      </c>
      <c r="N131" s="147" t="str">
        <f>IFERROR(VLOOKUP(M131,'물품 입고 내역'!$B$5:$O$1005,14,0)," ")</f>
        <v xml:space="preserve"> </v>
      </c>
    </row>
    <row r="132" spans="1:14">
      <c r="A132" s="64" t="str">
        <f>'물품 입고 내역'!$B534</f>
        <v>S529</v>
      </c>
      <c r="B132" s="147" t="str">
        <f>IFERROR(VLOOKUP(A132,'물품 입고 내역'!$B$5:$O$1005,14,0)," ")</f>
        <v xml:space="preserve"> </v>
      </c>
      <c r="D132" s="64" t="str">
        <f>'물품 입고 내역'!$B584</f>
        <v>S579</v>
      </c>
      <c r="E132" s="147" t="str">
        <f>IFERROR(VLOOKUP(D132,'물품 입고 내역'!$B$5:$O$1005,14,0)," ")</f>
        <v xml:space="preserve"> </v>
      </c>
      <c r="G132" s="64" t="str">
        <f>'물품 입고 내역'!$B634</f>
        <v>S629</v>
      </c>
      <c r="H132" s="147" t="str">
        <f>IFERROR(VLOOKUP(G132,'물품 입고 내역'!$B$5:$O$1005,14,0)," ")</f>
        <v xml:space="preserve"> </v>
      </c>
      <c r="J132" s="64" t="str">
        <f>'물품 입고 내역'!$B684</f>
        <v>S679</v>
      </c>
      <c r="K132" s="147" t="str">
        <f>IFERROR(VLOOKUP(J132,'물품 입고 내역'!$B$5:$O$1005,14,0)," ")</f>
        <v xml:space="preserve"> </v>
      </c>
      <c r="M132" s="64" t="str">
        <f>'물품 입고 내역'!$B734</f>
        <v>S729</v>
      </c>
      <c r="N132" s="147" t="str">
        <f>IFERROR(VLOOKUP(M132,'물품 입고 내역'!$B$5:$O$1005,14,0)," ")</f>
        <v xml:space="preserve"> </v>
      </c>
    </row>
    <row r="133" spans="1:14">
      <c r="A133" s="64" t="str">
        <f>'물품 입고 내역'!$B535</f>
        <v>S530</v>
      </c>
      <c r="B133" s="147" t="str">
        <f>IFERROR(VLOOKUP(A133,'물품 입고 내역'!$B$5:$O$1005,14,0)," ")</f>
        <v xml:space="preserve"> </v>
      </c>
      <c r="D133" s="64" t="str">
        <f>'물품 입고 내역'!$B585</f>
        <v>S580</v>
      </c>
      <c r="E133" s="147" t="str">
        <f>IFERROR(VLOOKUP(D133,'물품 입고 내역'!$B$5:$O$1005,14,0)," ")</f>
        <v xml:space="preserve"> </v>
      </c>
      <c r="G133" s="64" t="str">
        <f>'물품 입고 내역'!$B635</f>
        <v>S630</v>
      </c>
      <c r="H133" s="147" t="str">
        <f>IFERROR(VLOOKUP(G133,'물품 입고 내역'!$B$5:$O$1005,14,0)," ")</f>
        <v xml:space="preserve"> </v>
      </c>
      <c r="J133" s="64" t="str">
        <f>'물품 입고 내역'!$B685</f>
        <v>S680</v>
      </c>
      <c r="K133" s="147" t="str">
        <f>IFERROR(VLOOKUP(J133,'물품 입고 내역'!$B$5:$O$1005,14,0)," ")</f>
        <v xml:space="preserve"> </v>
      </c>
      <c r="M133" s="64" t="str">
        <f>'물품 입고 내역'!$B735</f>
        <v>S730</v>
      </c>
      <c r="N133" s="147" t="str">
        <f>IFERROR(VLOOKUP(M133,'물품 입고 내역'!$B$5:$O$1005,14,0)," ")</f>
        <v xml:space="preserve"> </v>
      </c>
    </row>
    <row r="134" spans="1:14">
      <c r="A134" s="64" t="str">
        <f>'물품 입고 내역'!$B536</f>
        <v>S531</v>
      </c>
      <c r="B134" s="147" t="str">
        <f>IFERROR(VLOOKUP(A134,'물품 입고 내역'!$B$5:$O$1005,14,0)," ")</f>
        <v xml:space="preserve"> </v>
      </c>
      <c r="D134" s="64" t="str">
        <f>'물품 입고 내역'!$B586</f>
        <v>S581</v>
      </c>
      <c r="E134" s="147" t="str">
        <f>IFERROR(VLOOKUP(D134,'물품 입고 내역'!$B$5:$O$1005,14,0)," ")</f>
        <v xml:space="preserve"> </v>
      </c>
      <c r="G134" s="64" t="str">
        <f>'물품 입고 내역'!$B636</f>
        <v>S631</v>
      </c>
      <c r="H134" s="147" t="str">
        <f>IFERROR(VLOOKUP(G134,'물품 입고 내역'!$B$5:$O$1005,14,0)," ")</f>
        <v xml:space="preserve"> </v>
      </c>
      <c r="J134" s="64" t="str">
        <f>'물품 입고 내역'!$B686</f>
        <v>S681</v>
      </c>
      <c r="K134" s="147" t="str">
        <f>IFERROR(VLOOKUP(J134,'물품 입고 내역'!$B$5:$O$1005,14,0)," ")</f>
        <v xml:space="preserve"> </v>
      </c>
      <c r="M134" s="64" t="str">
        <f>'물품 입고 내역'!$B736</f>
        <v>S731</v>
      </c>
      <c r="N134" s="147" t="str">
        <f>IFERROR(VLOOKUP(M134,'물품 입고 내역'!$B$5:$O$1005,14,0)," ")</f>
        <v xml:space="preserve"> </v>
      </c>
    </row>
    <row r="135" spans="1:14">
      <c r="A135" s="64" t="str">
        <f>'물품 입고 내역'!$B537</f>
        <v>S532</v>
      </c>
      <c r="B135" s="147" t="str">
        <f>IFERROR(VLOOKUP(A135,'물품 입고 내역'!$B$5:$O$1005,14,0)," ")</f>
        <v xml:space="preserve"> </v>
      </c>
      <c r="D135" s="64" t="str">
        <f>'물품 입고 내역'!$B587</f>
        <v>S582</v>
      </c>
      <c r="E135" s="147" t="str">
        <f>IFERROR(VLOOKUP(D135,'물품 입고 내역'!$B$5:$O$1005,14,0)," ")</f>
        <v xml:space="preserve"> </v>
      </c>
      <c r="G135" s="64" t="str">
        <f>'물품 입고 내역'!$B637</f>
        <v>S632</v>
      </c>
      <c r="H135" s="147" t="str">
        <f>IFERROR(VLOOKUP(G135,'물품 입고 내역'!$B$5:$O$1005,14,0)," ")</f>
        <v xml:space="preserve"> </v>
      </c>
      <c r="J135" s="64" t="str">
        <f>'물품 입고 내역'!$B687</f>
        <v>S682</v>
      </c>
      <c r="K135" s="147" t="str">
        <f>IFERROR(VLOOKUP(J135,'물품 입고 내역'!$B$5:$O$1005,14,0)," ")</f>
        <v xml:space="preserve"> </v>
      </c>
      <c r="M135" s="64" t="str">
        <f>'물품 입고 내역'!$B737</f>
        <v>S732</v>
      </c>
      <c r="N135" s="147" t="str">
        <f>IFERROR(VLOOKUP(M135,'물품 입고 내역'!$B$5:$O$1005,14,0)," ")</f>
        <v xml:space="preserve"> </v>
      </c>
    </row>
    <row r="136" spans="1:14">
      <c r="A136" s="64" t="str">
        <f>'물품 입고 내역'!$B538</f>
        <v>S533</v>
      </c>
      <c r="B136" s="147" t="str">
        <f>IFERROR(VLOOKUP(A136,'물품 입고 내역'!$B$5:$O$1005,14,0)," ")</f>
        <v xml:space="preserve"> </v>
      </c>
      <c r="D136" s="64" t="str">
        <f>'물품 입고 내역'!$B588</f>
        <v>S583</v>
      </c>
      <c r="E136" s="147" t="str">
        <f>IFERROR(VLOOKUP(D136,'물품 입고 내역'!$B$5:$O$1005,14,0)," ")</f>
        <v xml:space="preserve"> </v>
      </c>
      <c r="G136" s="64" t="str">
        <f>'물품 입고 내역'!$B638</f>
        <v>S633</v>
      </c>
      <c r="H136" s="147" t="str">
        <f>IFERROR(VLOOKUP(G136,'물품 입고 내역'!$B$5:$O$1005,14,0)," ")</f>
        <v xml:space="preserve"> </v>
      </c>
      <c r="J136" s="64" t="str">
        <f>'물품 입고 내역'!$B688</f>
        <v>S683</v>
      </c>
      <c r="K136" s="147" t="str">
        <f>IFERROR(VLOOKUP(J136,'물품 입고 내역'!$B$5:$O$1005,14,0)," ")</f>
        <v xml:space="preserve"> </v>
      </c>
      <c r="M136" s="64" t="str">
        <f>'물품 입고 내역'!$B738</f>
        <v>S733</v>
      </c>
      <c r="N136" s="147" t="str">
        <f>IFERROR(VLOOKUP(M136,'물품 입고 내역'!$B$5:$O$1005,14,0)," ")</f>
        <v xml:space="preserve"> </v>
      </c>
    </row>
    <row r="137" spans="1:14">
      <c r="A137" s="64" t="str">
        <f>'물품 입고 내역'!$B539</f>
        <v>S534</v>
      </c>
      <c r="B137" s="147" t="str">
        <f>IFERROR(VLOOKUP(A137,'물품 입고 내역'!$B$5:$O$1005,14,0)," ")</f>
        <v xml:space="preserve"> </v>
      </c>
      <c r="D137" s="64" t="str">
        <f>'물품 입고 내역'!$B589</f>
        <v>S584</v>
      </c>
      <c r="E137" s="147" t="str">
        <f>IFERROR(VLOOKUP(D137,'물품 입고 내역'!$B$5:$O$1005,14,0)," ")</f>
        <v xml:space="preserve"> </v>
      </c>
      <c r="G137" s="64" t="str">
        <f>'물품 입고 내역'!$B639</f>
        <v>S634</v>
      </c>
      <c r="H137" s="147" t="str">
        <f>IFERROR(VLOOKUP(G137,'물품 입고 내역'!$B$5:$O$1005,14,0)," ")</f>
        <v xml:space="preserve"> </v>
      </c>
      <c r="J137" s="64" t="str">
        <f>'물품 입고 내역'!$B689</f>
        <v>S684</v>
      </c>
      <c r="K137" s="147" t="str">
        <f>IFERROR(VLOOKUP(J137,'물품 입고 내역'!$B$5:$O$1005,14,0)," ")</f>
        <v xml:space="preserve"> </v>
      </c>
      <c r="M137" s="64" t="str">
        <f>'물품 입고 내역'!$B739</f>
        <v>S734</v>
      </c>
      <c r="N137" s="147" t="str">
        <f>IFERROR(VLOOKUP(M137,'물품 입고 내역'!$B$5:$O$1005,14,0)," ")</f>
        <v xml:space="preserve"> </v>
      </c>
    </row>
    <row r="138" spans="1:14">
      <c r="A138" s="64" t="str">
        <f>'물품 입고 내역'!$B540</f>
        <v>S535</v>
      </c>
      <c r="B138" s="147" t="str">
        <f>IFERROR(VLOOKUP(A138,'물품 입고 내역'!$B$5:$O$1005,14,0)," ")</f>
        <v xml:space="preserve"> </v>
      </c>
      <c r="D138" s="64" t="str">
        <f>'물품 입고 내역'!$B590</f>
        <v>S585</v>
      </c>
      <c r="E138" s="147" t="str">
        <f>IFERROR(VLOOKUP(D138,'물품 입고 내역'!$B$5:$O$1005,14,0)," ")</f>
        <v xml:space="preserve"> </v>
      </c>
      <c r="G138" s="64" t="str">
        <f>'물품 입고 내역'!$B640</f>
        <v>S635</v>
      </c>
      <c r="H138" s="147" t="str">
        <f>IFERROR(VLOOKUP(G138,'물품 입고 내역'!$B$5:$O$1005,14,0)," ")</f>
        <v xml:space="preserve"> </v>
      </c>
      <c r="J138" s="64" t="str">
        <f>'물품 입고 내역'!$B690</f>
        <v>S685</v>
      </c>
      <c r="K138" s="147" t="str">
        <f>IFERROR(VLOOKUP(J138,'물품 입고 내역'!$B$5:$O$1005,14,0)," ")</f>
        <v xml:space="preserve"> </v>
      </c>
      <c r="M138" s="64" t="str">
        <f>'물품 입고 내역'!$B740</f>
        <v>S735</v>
      </c>
      <c r="N138" s="147" t="str">
        <f>IFERROR(VLOOKUP(M138,'물품 입고 내역'!$B$5:$O$1005,14,0)," ")</f>
        <v xml:space="preserve"> </v>
      </c>
    </row>
    <row r="139" spans="1:14">
      <c r="A139" s="64" t="str">
        <f>'물품 입고 내역'!$B541</f>
        <v>S536</v>
      </c>
      <c r="B139" s="147" t="str">
        <f>IFERROR(VLOOKUP(A139,'물품 입고 내역'!$B$5:$O$1005,14,0)," ")</f>
        <v xml:space="preserve"> </v>
      </c>
      <c r="D139" s="64" t="str">
        <f>'물품 입고 내역'!$B591</f>
        <v>S586</v>
      </c>
      <c r="E139" s="147" t="str">
        <f>IFERROR(VLOOKUP(D139,'물품 입고 내역'!$B$5:$O$1005,14,0)," ")</f>
        <v xml:space="preserve"> </v>
      </c>
      <c r="G139" s="64" t="str">
        <f>'물품 입고 내역'!$B641</f>
        <v>S636</v>
      </c>
      <c r="H139" s="147" t="str">
        <f>IFERROR(VLOOKUP(G139,'물품 입고 내역'!$B$5:$O$1005,14,0)," ")</f>
        <v xml:space="preserve"> </v>
      </c>
      <c r="J139" s="64" t="str">
        <f>'물품 입고 내역'!$B691</f>
        <v>S686</v>
      </c>
      <c r="K139" s="147" t="str">
        <f>IFERROR(VLOOKUP(J139,'물품 입고 내역'!$B$5:$O$1005,14,0)," ")</f>
        <v xml:space="preserve"> </v>
      </c>
      <c r="M139" s="64" t="str">
        <f>'물품 입고 내역'!$B741</f>
        <v>S736</v>
      </c>
      <c r="N139" s="147" t="str">
        <f>IFERROR(VLOOKUP(M139,'물품 입고 내역'!$B$5:$O$1005,14,0)," ")</f>
        <v xml:space="preserve"> </v>
      </c>
    </row>
    <row r="140" spans="1:14">
      <c r="A140" s="64" t="str">
        <f>'물품 입고 내역'!$B542</f>
        <v>S537</v>
      </c>
      <c r="B140" s="147" t="str">
        <f>IFERROR(VLOOKUP(A140,'물품 입고 내역'!$B$5:$O$1005,14,0)," ")</f>
        <v xml:space="preserve"> </v>
      </c>
      <c r="D140" s="64" t="str">
        <f>'물품 입고 내역'!$B592</f>
        <v>S587</v>
      </c>
      <c r="E140" s="147" t="str">
        <f>IFERROR(VLOOKUP(D140,'물품 입고 내역'!$B$5:$O$1005,14,0)," ")</f>
        <v xml:space="preserve"> </v>
      </c>
      <c r="G140" s="64" t="str">
        <f>'물품 입고 내역'!$B642</f>
        <v>S637</v>
      </c>
      <c r="H140" s="147" t="str">
        <f>IFERROR(VLOOKUP(G140,'물품 입고 내역'!$B$5:$O$1005,14,0)," ")</f>
        <v xml:space="preserve"> </v>
      </c>
      <c r="J140" s="64" t="str">
        <f>'물품 입고 내역'!$B692</f>
        <v>S687</v>
      </c>
      <c r="K140" s="147" t="str">
        <f>IFERROR(VLOOKUP(J140,'물품 입고 내역'!$B$5:$O$1005,14,0)," ")</f>
        <v xml:space="preserve"> </v>
      </c>
      <c r="M140" s="64" t="str">
        <f>'물품 입고 내역'!$B742</f>
        <v>S737</v>
      </c>
      <c r="N140" s="147" t="str">
        <f>IFERROR(VLOOKUP(M140,'물품 입고 내역'!$B$5:$O$1005,14,0)," ")</f>
        <v xml:space="preserve"> </v>
      </c>
    </row>
    <row r="141" spans="1:14">
      <c r="A141" s="64" t="str">
        <f>'물품 입고 내역'!$B543</f>
        <v>S538</v>
      </c>
      <c r="B141" s="147" t="str">
        <f>IFERROR(VLOOKUP(A141,'물품 입고 내역'!$B$5:$O$1005,14,0)," ")</f>
        <v xml:space="preserve"> </v>
      </c>
      <c r="D141" s="64" t="str">
        <f>'물품 입고 내역'!$B593</f>
        <v>S588</v>
      </c>
      <c r="E141" s="147" t="str">
        <f>IFERROR(VLOOKUP(D141,'물품 입고 내역'!$B$5:$O$1005,14,0)," ")</f>
        <v xml:space="preserve"> </v>
      </c>
      <c r="G141" s="64" t="str">
        <f>'물품 입고 내역'!$B643</f>
        <v>S638</v>
      </c>
      <c r="H141" s="147" t="str">
        <f>IFERROR(VLOOKUP(G141,'물품 입고 내역'!$B$5:$O$1005,14,0)," ")</f>
        <v xml:space="preserve"> </v>
      </c>
      <c r="J141" s="64" t="str">
        <f>'물품 입고 내역'!$B693</f>
        <v>S688</v>
      </c>
      <c r="K141" s="147" t="str">
        <f>IFERROR(VLOOKUP(J141,'물품 입고 내역'!$B$5:$O$1005,14,0)," ")</f>
        <v xml:space="preserve"> </v>
      </c>
      <c r="M141" s="64" t="str">
        <f>'물품 입고 내역'!$B743</f>
        <v>S738</v>
      </c>
      <c r="N141" s="147" t="str">
        <f>IFERROR(VLOOKUP(M141,'물품 입고 내역'!$B$5:$O$1005,14,0)," ")</f>
        <v xml:space="preserve"> </v>
      </c>
    </row>
    <row r="142" spans="1:14">
      <c r="A142" s="64" t="str">
        <f>'물품 입고 내역'!$B544</f>
        <v>S539</v>
      </c>
      <c r="B142" s="147" t="str">
        <f>IFERROR(VLOOKUP(A142,'물품 입고 내역'!$B$5:$O$1005,14,0)," ")</f>
        <v xml:space="preserve"> </v>
      </c>
      <c r="D142" s="64" t="str">
        <f>'물품 입고 내역'!$B594</f>
        <v>S589</v>
      </c>
      <c r="E142" s="147" t="str">
        <f>IFERROR(VLOOKUP(D142,'물품 입고 내역'!$B$5:$O$1005,14,0)," ")</f>
        <v xml:space="preserve"> </v>
      </c>
      <c r="G142" s="64" t="str">
        <f>'물품 입고 내역'!$B644</f>
        <v>S639</v>
      </c>
      <c r="H142" s="147" t="str">
        <f>IFERROR(VLOOKUP(G142,'물품 입고 내역'!$B$5:$O$1005,14,0)," ")</f>
        <v xml:space="preserve"> </v>
      </c>
      <c r="J142" s="64" t="str">
        <f>'물품 입고 내역'!$B694</f>
        <v>S689</v>
      </c>
      <c r="K142" s="147" t="str">
        <f>IFERROR(VLOOKUP(J142,'물품 입고 내역'!$B$5:$O$1005,14,0)," ")</f>
        <v xml:space="preserve"> </v>
      </c>
      <c r="M142" s="64" t="str">
        <f>'물품 입고 내역'!$B744</f>
        <v>S739</v>
      </c>
      <c r="N142" s="147" t="str">
        <f>IFERROR(VLOOKUP(M142,'물품 입고 내역'!$B$5:$O$1005,14,0)," ")</f>
        <v xml:space="preserve"> </v>
      </c>
    </row>
    <row r="143" spans="1:14">
      <c r="A143" s="64" t="str">
        <f>'물품 입고 내역'!$B545</f>
        <v>S540</v>
      </c>
      <c r="B143" s="147" t="str">
        <f>IFERROR(VLOOKUP(A143,'물품 입고 내역'!$B$5:$O$1005,14,0)," ")</f>
        <v xml:space="preserve"> </v>
      </c>
      <c r="D143" s="64" t="str">
        <f>'물품 입고 내역'!$B595</f>
        <v>S590</v>
      </c>
      <c r="E143" s="147" t="str">
        <f>IFERROR(VLOOKUP(D143,'물품 입고 내역'!$B$5:$O$1005,14,0)," ")</f>
        <v xml:space="preserve"> </v>
      </c>
      <c r="G143" s="64" t="str">
        <f>'물품 입고 내역'!$B645</f>
        <v>S640</v>
      </c>
      <c r="H143" s="147" t="str">
        <f>IFERROR(VLOOKUP(G143,'물품 입고 내역'!$B$5:$O$1005,14,0)," ")</f>
        <v xml:space="preserve"> </v>
      </c>
      <c r="J143" s="64" t="str">
        <f>'물품 입고 내역'!$B695</f>
        <v>S690</v>
      </c>
      <c r="K143" s="147" t="str">
        <f>IFERROR(VLOOKUP(J143,'물품 입고 내역'!$B$5:$O$1005,14,0)," ")</f>
        <v xml:space="preserve"> </v>
      </c>
      <c r="M143" s="64" t="str">
        <f>'물품 입고 내역'!$B745</f>
        <v>S740</v>
      </c>
      <c r="N143" s="147" t="str">
        <f>IFERROR(VLOOKUP(M143,'물품 입고 내역'!$B$5:$O$1005,14,0)," ")</f>
        <v xml:space="preserve"> </v>
      </c>
    </row>
    <row r="144" spans="1:14">
      <c r="A144" s="64" t="str">
        <f>'물품 입고 내역'!$B546</f>
        <v>S541</v>
      </c>
      <c r="B144" s="147" t="str">
        <f>IFERROR(VLOOKUP(A144,'물품 입고 내역'!$B$5:$O$1005,14,0)," ")</f>
        <v xml:space="preserve"> </v>
      </c>
      <c r="D144" s="64" t="str">
        <f>'물품 입고 내역'!$B596</f>
        <v>S591</v>
      </c>
      <c r="E144" s="147" t="str">
        <f>IFERROR(VLOOKUP(D144,'물품 입고 내역'!$B$5:$O$1005,14,0)," ")</f>
        <v xml:space="preserve"> </v>
      </c>
      <c r="G144" s="64" t="str">
        <f>'물품 입고 내역'!$B646</f>
        <v>S641</v>
      </c>
      <c r="H144" s="147" t="str">
        <f>IFERROR(VLOOKUP(G144,'물품 입고 내역'!$B$5:$O$1005,14,0)," ")</f>
        <v xml:space="preserve"> </v>
      </c>
      <c r="J144" s="64" t="str">
        <f>'물품 입고 내역'!$B696</f>
        <v>S691</v>
      </c>
      <c r="K144" s="147" t="str">
        <f>IFERROR(VLOOKUP(J144,'물품 입고 내역'!$B$5:$O$1005,14,0)," ")</f>
        <v xml:space="preserve"> </v>
      </c>
      <c r="M144" s="64" t="str">
        <f>'물품 입고 내역'!$B746</f>
        <v>S741</v>
      </c>
      <c r="N144" s="147" t="str">
        <f>IFERROR(VLOOKUP(M144,'물품 입고 내역'!$B$5:$O$1005,14,0)," ")</f>
        <v xml:space="preserve"> </v>
      </c>
    </row>
    <row r="145" spans="1:14">
      <c r="A145" s="64" t="str">
        <f>'물품 입고 내역'!$B547</f>
        <v>S542</v>
      </c>
      <c r="B145" s="147" t="str">
        <f>IFERROR(VLOOKUP(A145,'물품 입고 내역'!$B$5:$O$1005,14,0)," ")</f>
        <v xml:space="preserve"> </v>
      </c>
      <c r="D145" s="64" t="str">
        <f>'물품 입고 내역'!$B597</f>
        <v>S592</v>
      </c>
      <c r="E145" s="147" t="str">
        <f>IFERROR(VLOOKUP(D145,'물품 입고 내역'!$B$5:$O$1005,14,0)," ")</f>
        <v xml:space="preserve"> </v>
      </c>
      <c r="G145" s="64" t="str">
        <f>'물품 입고 내역'!$B647</f>
        <v>S642</v>
      </c>
      <c r="H145" s="147" t="str">
        <f>IFERROR(VLOOKUP(G145,'물품 입고 내역'!$B$5:$O$1005,14,0)," ")</f>
        <v xml:space="preserve"> </v>
      </c>
      <c r="J145" s="64" t="str">
        <f>'물품 입고 내역'!$B697</f>
        <v>S692</v>
      </c>
      <c r="K145" s="147" t="str">
        <f>IFERROR(VLOOKUP(J145,'물품 입고 내역'!$B$5:$O$1005,14,0)," ")</f>
        <v xml:space="preserve"> </v>
      </c>
      <c r="M145" s="64" t="str">
        <f>'물품 입고 내역'!$B747</f>
        <v>S742</v>
      </c>
      <c r="N145" s="147" t="str">
        <f>IFERROR(VLOOKUP(M145,'물품 입고 내역'!$B$5:$O$1005,14,0)," ")</f>
        <v xml:space="preserve"> </v>
      </c>
    </row>
    <row r="146" spans="1:14">
      <c r="A146" s="64" t="str">
        <f>'물품 입고 내역'!$B548</f>
        <v>S543</v>
      </c>
      <c r="B146" s="147" t="str">
        <f>IFERROR(VLOOKUP(A146,'물품 입고 내역'!$B$5:$O$1005,14,0)," ")</f>
        <v xml:space="preserve"> </v>
      </c>
      <c r="D146" s="64" t="str">
        <f>'물품 입고 내역'!$B598</f>
        <v>S593</v>
      </c>
      <c r="E146" s="147" t="str">
        <f>IFERROR(VLOOKUP(D146,'물품 입고 내역'!$B$5:$O$1005,14,0)," ")</f>
        <v xml:space="preserve"> </v>
      </c>
      <c r="G146" s="64" t="str">
        <f>'물품 입고 내역'!$B648</f>
        <v>S643</v>
      </c>
      <c r="H146" s="147" t="str">
        <f>IFERROR(VLOOKUP(G146,'물품 입고 내역'!$B$5:$O$1005,14,0)," ")</f>
        <v xml:space="preserve"> </v>
      </c>
      <c r="J146" s="64" t="str">
        <f>'물품 입고 내역'!$B698</f>
        <v>S693</v>
      </c>
      <c r="K146" s="147" t="str">
        <f>IFERROR(VLOOKUP(J146,'물품 입고 내역'!$B$5:$O$1005,14,0)," ")</f>
        <v xml:space="preserve"> </v>
      </c>
      <c r="M146" s="64" t="str">
        <f>'물품 입고 내역'!$B748</f>
        <v>S743</v>
      </c>
      <c r="N146" s="147" t="str">
        <f>IFERROR(VLOOKUP(M146,'물품 입고 내역'!$B$5:$O$1005,14,0)," ")</f>
        <v xml:space="preserve"> </v>
      </c>
    </row>
    <row r="147" spans="1:14">
      <c r="A147" s="64" t="str">
        <f>'물품 입고 내역'!$B549</f>
        <v>S544</v>
      </c>
      <c r="B147" s="147" t="str">
        <f>IFERROR(VLOOKUP(A147,'물품 입고 내역'!$B$5:$O$1005,14,0)," ")</f>
        <v xml:space="preserve"> </v>
      </c>
      <c r="D147" s="64" t="str">
        <f>'물품 입고 내역'!$B599</f>
        <v>S594</v>
      </c>
      <c r="E147" s="147" t="str">
        <f>IFERROR(VLOOKUP(D147,'물품 입고 내역'!$B$5:$O$1005,14,0)," ")</f>
        <v xml:space="preserve"> </v>
      </c>
      <c r="G147" s="64" t="str">
        <f>'물품 입고 내역'!$B649</f>
        <v>S644</v>
      </c>
      <c r="H147" s="147" t="str">
        <f>IFERROR(VLOOKUP(G147,'물품 입고 내역'!$B$5:$O$1005,14,0)," ")</f>
        <v xml:space="preserve"> </v>
      </c>
      <c r="J147" s="64" t="str">
        <f>'물품 입고 내역'!$B699</f>
        <v>S694</v>
      </c>
      <c r="K147" s="147" t="str">
        <f>IFERROR(VLOOKUP(J147,'물품 입고 내역'!$B$5:$O$1005,14,0)," ")</f>
        <v xml:space="preserve"> </v>
      </c>
      <c r="M147" s="64" t="str">
        <f>'물품 입고 내역'!$B749</f>
        <v>S744</v>
      </c>
      <c r="N147" s="147" t="str">
        <f>IFERROR(VLOOKUP(M147,'물품 입고 내역'!$B$5:$O$1005,14,0)," ")</f>
        <v xml:space="preserve"> </v>
      </c>
    </row>
    <row r="148" spans="1:14">
      <c r="A148" s="64" t="str">
        <f>'물품 입고 내역'!$B550</f>
        <v>S545</v>
      </c>
      <c r="B148" s="147" t="str">
        <f>IFERROR(VLOOKUP(A148,'물품 입고 내역'!$B$5:$O$1005,14,0)," ")</f>
        <v xml:space="preserve"> </v>
      </c>
      <c r="D148" s="64" t="str">
        <f>'물품 입고 내역'!$B600</f>
        <v>S595</v>
      </c>
      <c r="E148" s="147" t="str">
        <f>IFERROR(VLOOKUP(D148,'물품 입고 내역'!$B$5:$O$1005,14,0)," ")</f>
        <v xml:space="preserve"> </v>
      </c>
      <c r="G148" s="64" t="str">
        <f>'물품 입고 내역'!$B650</f>
        <v>S645</v>
      </c>
      <c r="H148" s="147" t="str">
        <f>IFERROR(VLOOKUP(G148,'물품 입고 내역'!$B$5:$O$1005,14,0)," ")</f>
        <v xml:space="preserve"> </v>
      </c>
      <c r="J148" s="64" t="str">
        <f>'물품 입고 내역'!$B700</f>
        <v>S695</v>
      </c>
      <c r="K148" s="147" t="str">
        <f>IFERROR(VLOOKUP(J148,'물품 입고 내역'!$B$5:$O$1005,14,0)," ")</f>
        <v xml:space="preserve"> </v>
      </c>
      <c r="M148" s="64" t="str">
        <f>'물품 입고 내역'!$B750</f>
        <v>S745</v>
      </c>
      <c r="N148" s="147" t="str">
        <f>IFERROR(VLOOKUP(M148,'물품 입고 내역'!$B$5:$O$1005,14,0)," ")</f>
        <v xml:space="preserve"> </v>
      </c>
    </row>
    <row r="149" spans="1:14">
      <c r="A149" s="64" t="str">
        <f>'물품 입고 내역'!$B551</f>
        <v>S546</v>
      </c>
      <c r="B149" s="147" t="str">
        <f>IFERROR(VLOOKUP(A149,'물품 입고 내역'!$B$5:$O$1005,14,0)," ")</f>
        <v xml:space="preserve"> </v>
      </c>
      <c r="D149" s="64" t="str">
        <f>'물품 입고 내역'!$B601</f>
        <v>S596</v>
      </c>
      <c r="E149" s="147" t="str">
        <f>IFERROR(VLOOKUP(D149,'물품 입고 내역'!$B$5:$O$1005,14,0)," ")</f>
        <v xml:space="preserve"> </v>
      </c>
      <c r="G149" s="64" t="str">
        <f>'물품 입고 내역'!$B651</f>
        <v>S646</v>
      </c>
      <c r="H149" s="147" t="str">
        <f>IFERROR(VLOOKUP(G149,'물품 입고 내역'!$B$5:$O$1005,14,0)," ")</f>
        <v xml:space="preserve"> </v>
      </c>
      <c r="J149" s="64" t="str">
        <f>'물품 입고 내역'!$B701</f>
        <v>S696</v>
      </c>
      <c r="K149" s="147" t="str">
        <f>IFERROR(VLOOKUP(J149,'물품 입고 내역'!$B$5:$O$1005,14,0)," ")</f>
        <v xml:space="preserve"> </v>
      </c>
      <c r="M149" s="64" t="str">
        <f>'물품 입고 내역'!$B751</f>
        <v>S746</v>
      </c>
      <c r="N149" s="147" t="str">
        <f>IFERROR(VLOOKUP(M149,'물품 입고 내역'!$B$5:$O$1005,14,0)," ")</f>
        <v xml:space="preserve"> </v>
      </c>
    </row>
    <row r="150" spans="1:14">
      <c r="A150" s="64" t="str">
        <f>'물품 입고 내역'!$B552</f>
        <v>S547</v>
      </c>
      <c r="B150" s="147" t="str">
        <f>IFERROR(VLOOKUP(A150,'물품 입고 내역'!$B$5:$O$1005,14,0)," ")</f>
        <v xml:space="preserve"> </v>
      </c>
      <c r="D150" s="64" t="str">
        <f>'물품 입고 내역'!$B602</f>
        <v>S597</v>
      </c>
      <c r="E150" s="147" t="str">
        <f>IFERROR(VLOOKUP(D150,'물품 입고 내역'!$B$5:$O$1005,14,0)," ")</f>
        <v xml:space="preserve"> </v>
      </c>
      <c r="G150" s="64" t="str">
        <f>'물품 입고 내역'!$B652</f>
        <v>S647</v>
      </c>
      <c r="H150" s="147" t="str">
        <f>IFERROR(VLOOKUP(G150,'물품 입고 내역'!$B$5:$O$1005,14,0)," ")</f>
        <v xml:space="preserve"> </v>
      </c>
      <c r="J150" s="64" t="str">
        <f>'물품 입고 내역'!$B702</f>
        <v>S697</v>
      </c>
      <c r="K150" s="147" t="str">
        <f>IFERROR(VLOOKUP(J150,'물품 입고 내역'!$B$5:$O$1005,14,0)," ")</f>
        <v xml:space="preserve"> </v>
      </c>
      <c r="M150" s="64" t="str">
        <f>'물품 입고 내역'!$B752</f>
        <v>S747</v>
      </c>
      <c r="N150" s="147" t="str">
        <f>IFERROR(VLOOKUP(M150,'물품 입고 내역'!$B$5:$O$1005,14,0)," ")</f>
        <v xml:space="preserve"> </v>
      </c>
    </row>
    <row r="151" spans="1:14">
      <c r="A151" s="64" t="str">
        <f>'물품 입고 내역'!$B553</f>
        <v>S548</v>
      </c>
      <c r="B151" s="147" t="str">
        <f>IFERROR(VLOOKUP(A151,'물품 입고 내역'!$B$5:$O$1005,14,0)," ")</f>
        <v xml:space="preserve"> </v>
      </c>
      <c r="D151" s="64" t="str">
        <f>'물품 입고 내역'!$B603</f>
        <v>S598</v>
      </c>
      <c r="E151" s="147" t="str">
        <f>IFERROR(VLOOKUP(D151,'물품 입고 내역'!$B$5:$O$1005,14,0)," ")</f>
        <v xml:space="preserve"> </v>
      </c>
      <c r="G151" s="64" t="str">
        <f>'물품 입고 내역'!$B653</f>
        <v>S648</v>
      </c>
      <c r="H151" s="147" t="str">
        <f>IFERROR(VLOOKUP(G151,'물품 입고 내역'!$B$5:$O$1005,14,0)," ")</f>
        <v xml:space="preserve"> </v>
      </c>
      <c r="J151" s="64" t="str">
        <f>'물품 입고 내역'!$B703</f>
        <v>S698</v>
      </c>
      <c r="K151" s="147" t="str">
        <f>IFERROR(VLOOKUP(J151,'물품 입고 내역'!$B$5:$O$1005,14,0)," ")</f>
        <v xml:space="preserve"> </v>
      </c>
      <c r="M151" s="64" t="str">
        <f>'물품 입고 내역'!$B753</f>
        <v>S748</v>
      </c>
      <c r="N151" s="147" t="str">
        <f>IFERROR(VLOOKUP(M151,'물품 입고 내역'!$B$5:$O$1005,14,0)," ")</f>
        <v xml:space="preserve"> </v>
      </c>
    </row>
    <row r="152" spans="1:14">
      <c r="A152" s="64" t="str">
        <f>'물품 입고 내역'!$B554</f>
        <v>S549</v>
      </c>
      <c r="B152" s="147" t="str">
        <f>IFERROR(VLOOKUP(A152,'물품 입고 내역'!$B$5:$O$1005,14,0)," ")</f>
        <v xml:space="preserve"> </v>
      </c>
      <c r="D152" s="64" t="str">
        <f>'물품 입고 내역'!$B604</f>
        <v>S599</v>
      </c>
      <c r="E152" s="147" t="str">
        <f>IFERROR(VLOOKUP(D152,'물품 입고 내역'!$B$5:$O$1005,14,0)," ")</f>
        <v xml:space="preserve"> </v>
      </c>
      <c r="G152" s="64" t="str">
        <f>'물품 입고 내역'!$B654</f>
        <v>S649</v>
      </c>
      <c r="H152" s="147" t="str">
        <f>IFERROR(VLOOKUP(G152,'물품 입고 내역'!$B$5:$O$1005,14,0)," ")</f>
        <v xml:space="preserve"> </v>
      </c>
      <c r="J152" s="64" t="str">
        <f>'물품 입고 내역'!$B704</f>
        <v>S699</v>
      </c>
      <c r="K152" s="147" t="str">
        <f>IFERROR(VLOOKUP(J152,'물품 입고 내역'!$B$5:$O$1005,14,0)," ")</f>
        <v xml:space="preserve"> </v>
      </c>
      <c r="M152" s="64" t="str">
        <f>'물품 입고 내역'!$B754</f>
        <v>S749</v>
      </c>
      <c r="N152" s="147" t="str">
        <f>IFERROR(VLOOKUP(M152,'물품 입고 내역'!$B$5:$O$1005,14,0)," ")</f>
        <v xml:space="preserve"> </v>
      </c>
    </row>
    <row r="153" spans="1:14">
      <c r="A153" s="64" t="str">
        <f>'물품 입고 내역'!$B555</f>
        <v>S550</v>
      </c>
      <c r="B153" s="147" t="str">
        <f>IFERROR(VLOOKUP(A153,'물품 입고 내역'!$B$5:$O$1005,14,0)," ")</f>
        <v xml:space="preserve"> </v>
      </c>
      <c r="D153" s="64" t="str">
        <f>'물품 입고 내역'!$B605</f>
        <v>S600</v>
      </c>
      <c r="E153" s="147" t="str">
        <f>IFERROR(VLOOKUP(D153,'물품 입고 내역'!$B$5:$O$1005,14,0)," ")</f>
        <v xml:space="preserve"> </v>
      </c>
      <c r="G153" s="64" t="str">
        <f>'물품 입고 내역'!$B655</f>
        <v>S650</v>
      </c>
      <c r="H153" s="147" t="str">
        <f>IFERROR(VLOOKUP(G153,'물품 입고 내역'!$B$5:$O$1005,14,0)," ")</f>
        <v xml:space="preserve"> </v>
      </c>
      <c r="J153" s="64" t="str">
        <f>'물품 입고 내역'!$B705</f>
        <v>S700</v>
      </c>
      <c r="K153" s="147" t="str">
        <f>IFERROR(VLOOKUP(J153,'물품 입고 내역'!$B$5:$O$1005,14,0)," ")</f>
        <v xml:space="preserve"> </v>
      </c>
      <c r="M153" s="64" t="str">
        <f>'물품 입고 내역'!$B755</f>
        <v>S750</v>
      </c>
      <c r="N153" s="147" t="str">
        <f>IFERROR(VLOOKUP(M153,'물품 입고 내역'!$B$5:$O$1005,14,0)," ")</f>
        <v xml:space="preserve"> </v>
      </c>
    </row>
    <row r="154" spans="1:14">
      <c r="A154" s="145" t="s">
        <v>1188</v>
      </c>
      <c r="B154" s="146" t="s">
        <v>1189</v>
      </c>
      <c r="C154" s="149">
        <v>1</v>
      </c>
      <c r="D154" s="145" t="s">
        <v>1188</v>
      </c>
      <c r="E154" s="146" t="s">
        <v>1189</v>
      </c>
      <c r="F154" s="149">
        <v>1</v>
      </c>
      <c r="G154" s="145" t="s">
        <v>1188</v>
      </c>
      <c r="H154" s="146" t="s">
        <v>1189</v>
      </c>
      <c r="I154" s="149">
        <v>1</v>
      </c>
      <c r="J154" s="145" t="s">
        <v>1188</v>
      </c>
      <c r="K154" s="146" t="s">
        <v>1189</v>
      </c>
      <c r="L154" s="149">
        <v>1</v>
      </c>
      <c r="M154" s="145" t="s">
        <v>1188</v>
      </c>
      <c r="N154" s="146" t="s">
        <v>1189</v>
      </c>
    </row>
    <row r="155" spans="1:14">
      <c r="A155" s="64" t="str">
        <f>'물품 입고 내역'!$B756</f>
        <v>S751</v>
      </c>
      <c r="B155" s="147" t="str">
        <f>IFERROR(VLOOKUP(A155,'물품 입고 내역'!$B$5:$O$1005,14,0)," ")</f>
        <v xml:space="preserve"> </v>
      </c>
      <c r="D155" s="64" t="str">
        <f>'물품 입고 내역'!$B806</f>
        <v>S801</v>
      </c>
      <c r="E155" s="147" t="str">
        <f>IFERROR(VLOOKUP(D155,'물품 입고 내역'!$B$5:$O$1005,14,0)," ")</f>
        <v xml:space="preserve"> </v>
      </c>
      <c r="G155" s="64" t="str">
        <f>'물품 입고 내역'!$B856</f>
        <v>S851</v>
      </c>
      <c r="H155" s="147" t="str">
        <f>IFERROR(VLOOKUP(G155,'물품 입고 내역'!$B$5:$O$1005,14,0)," ")</f>
        <v xml:space="preserve"> </v>
      </c>
      <c r="J155" s="64" t="str">
        <f>'물품 입고 내역'!$B906</f>
        <v>S901</v>
      </c>
      <c r="K155" s="147" t="str">
        <f>IFERROR(VLOOKUP(J155,'물품 입고 내역'!$B$5:$O$1005,14,0)," ")</f>
        <v xml:space="preserve"> </v>
      </c>
      <c r="M155" s="64" t="str">
        <f>'물품 입고 내역'!$B856</f>
        <v>S851</v>
      </c>
      <c r="N155" s="147" t="str">
        <f>IFERROR(VLOOKUP(M155,'물품 입고 내역'!$B$5:$O$1005,14,0)," ")</f>
        <v xml:space="preserve"> </v>
      </c>
    </row>
    <row r="156" spans="1:14">
      <c r="A156" s="64" t="str">
        <f>'물품 입고 내역'!$B757</f>
        <v>S752</v>
      </c>
      <c r="B156" s="147" t="str">
        <f>IFERROR(VLOOKUP(A156,'물품 입고 내역'!$B$5:$O$1005,14,0)," ")</f>
        <v xml:space="preserve"> </v>
      </c>
      <c r="D156" s="64" t="str">
        <f>'물품 입고 내역'!$B807</f>
        <v>S802</v>
      </c>
      <c r="E156" s="147" t="str">
        <f>IFERROR(VLOOKUP(D156,'물품 입고 내역'!$B$5:$O$1005,14,0)," ")</f>
        <v xml:space="preserve"> </v>
      </c>
      <c r="G156" s="64" t="str">
        <f>'물품 입고 내역'!$B857</f>
        <v>S852</v>
      </c>
      <c r="H156" s="147" t="str">
        <f>IFERROR(VLOOKUP(G156,'물품 입고 내역'!$B$5:$O$1005,14,0)," ")</f>
        <v xml:space="preserve"> </v>
      </c>
      <c r="J156" s="64" t="str">
        <f>'물품 입고 내역'!$B907</f>
        <v>S902</v>
      </c>
      <c r="K156" s="147" t="str">
        <f>IFERROR(VLOOKUP(J156,'물품 입고 내역'!$B$5:$O$1005,14,0)," ")</f>
        <v xml:space="preserve"> </v>
      </c>
      <c r="M156" s="64" t="str">
        <f>'물품 입고 내역'!$B857</f>
        <v>S852</v>
      </c>
      <c r="N156" s="147" t="str">
        <f>IFERROR(VLOOKUP(M156,'물품 입고 내역'!$B$5:$O$1005,14,0)," ")</f>
        <v xml:space="preserve"> </v>
      </c>
    </row>
    <row r="157" spans="1:14">
      <c r="A157" s="64" t="str">
        <f>'물품 입고 내역'!$B758</f>
        <v>S753</v>
      </c>
      <c r="B157" s="147" t="str">
        <f>IFERROR(VLOOKUP(A157,'물품 입고 내역'!$B$5:$O$1005,14,0)," ")</f>
        <v xml:space="preserve"> </v>
      </c>
      <c r="D157" s="64" t="str">
        <f>'물품 입고 내역'!$B808</f>
        <v>S803</v>
      </c>
      <c r="E157" s="147" t="str">
        <f>IFERROR(VLOOKUP(D157,'물품 입고 내역'!$B$5:$O$1005,14,0)," ")</f>
        <v xml:space="preserve"> </v>
      </c>
      <c r="G157" s="64" t="str">
        <f>'물품 입고 내역'!$B858</f>
        <v>S853</v>
      </c>
      <c r="H157" s="147" t="str">
        <f>IFERROR(VLOOKUP(G157,'물품 입고 내역'!$B$5:$O$1005,14,0)," ")</f>
        <v xml:space="preserve"> </v>
      </c>
      <c r="J157" s="64" t="str">
        <f>'물품 입고 내역'!$B908</f>
        <v>S903</v>
      </c>
      <c r="K157" s="147" t="str">
        <f>IFERROR(VLOOKUP(J157,'물품 입고 내역'!$B$5:$O$1005,14,0)," ")</f>
        <v xml:space="preserve"> </v>
      </c>
      <c r="M157" s="64" t="str">
        <f>'물품 입고 내역'!$B858</f>
        <v>S853</v>
      </c>
      <c r="N157" s="147" t="str">
        <f>IFERROR(VLOOKUP(M157,'물품 입고 내역'!$B$5:$O$1005,14,0)," ")</f>
        <v xml:space="preserve"> </v>
      </c>
    </row>
    <row r="158" spans="1:14">
      <c r="A158" s="64" t="str">
        <f>'물품 입고 내역'!$B759</f>
        <v>S754</v>
      </c>
      <c r="B158" s="147" t="str">
        <f>IFERROR(VLOOKUP(A158,'물품 입고 내역'!$B$5:$O$1005,14,0)," ")</f>
        <v xml:space="preserve"> </v>
      </c>
      <c r="D158" s="64" t="str">
        <f>'물품 입고 내역'!$B809</f>
        <v>S804</v>
      </c>
      <c r="E158" s="147" t="str">
        <f>IFERROR(VLOOKUP(D158,'물품 입고 내역'!$B$5:$O$1005,14,0)," ")</f>
        <v xml:space="preserve"> </v>
      </c>
      <c r="G158" s="64" t="str">
        <f>'물품 입고 내역'!$B859</f>
        <v>S854</v>
      </c>
      <c r="H158" s="147" t="str">
        <f>IFERROR(VLOOKUP(G158,'물품 입고 내역'!$B$5:$O$1005,14,0)," ")</f>
        <v xml:space="preserve"> </v>
      </c>
      <c r="J158" s="64" t="str">
        <f>'물품 입고 내역'!$B909</f>
        <v>S904</v>
      </c>
      <c r="K158" s="147" t="str">
        <f>IFERROR(VLOOKUP(J158,'물품 입고 내역'!$B$5:$O$1005,14,0)," ")</f>
        <v xml:space="preserve"> </v>
      </c>
      <c r="M158" s="64" t="str">
        <f>'물품 입고 내역'!$B859</f>
        <v>S854</v>
      </c>
      <c r="N158" s="147" t="str">
        <f>IFERROR(VLOOKUP(M158,'물품 입고 내역'!$B$5:$O$1005,14,0)," ")</f>
        <v xml:space="preserve"> </v>
      </c>
    </row>
    <row r="159" spans="1:14">
      <c r="A159" s="64" t="str">
        <f>'물품 입고 내역'!$B760</f>
        <v>S755</v>
      </c>
      <c r="B159" s="147" t="str">
        <f>IFERROR(VLOOKUP(A159,'물품 입고 내역'!$B$5:$O$1005,14,0)," ")</f>
        <v xml:space="preserve"> </v>
      </c>
      <c r="D159" s="64" t="str">
        <f>'물품 입고 내역'!$B810</f>
        <v>S805</v>
      </c>
      <c r="E159" s="147" t="str">
        <f>IFERROR(VLOOKUP(D159,'물품 입고 내역'!$B$5:$O$1005,14,0)," ")</f>
        <v xml:space="preserve"> </v>
      </c>
      <c r="G159" s="64" t="str">
        <f>'물품 입고 내역'!$B860</f>
        <v>S855</v>
      </c>
      <c r="H159" s="147" t="str">
        <f>IFERROR(VLOOKUP(G159,'물품 입고 내역'!$B$5:$O$1005,14,0)," ")</f>
        <v xml:space="preserve"> </v>
      </c>
      <c r="J159" s="64" t="str">
        <f>'물품 입고 내역'!$B910</f>
        <v>S905</v>
      </c>
      <c r="K159" s="147" t="str">
        <f>IFERROR(VLOOKUP(J159,'물품 입고 내역'!$B$5:$O$1005,14,0)," ")</f>
        <v xml:space="preserve"> </v>
      </c>
      <c r="M159" s="64" t="str">
        <f>'물품 입고 내역'!$B860</f>
        <v>S855</v>
      </c>
      <c r="N159" s="147" t="str">
        <f>IFERROR(VLOOKUP(M159,'물품 입고 내역'!$B$5:$O$1005,14,0)," ")</f>
        <v xml:space="preserve"> </v>
      </c>
    </row>
    <row r="160" spans="1:14">
      <c r="A160" s="64" t="str">
        <f>'물품 입고 내역'!$B761</f>
        <v>S756</v>
      </c>
      <c r="B160" s="147" t="str">
        <f>IFERROR(VLOOKUP(A160,'물품 입고 내역'!$B$5:$O$1005,14,0)," ")</f>
        <v xml:space="preserve"> </v>
      </c>
      <c r="D160" s="64" t="str">
        <f>'물품 입고 내역'!$B811</f>
        <v>S806</v>
      </c>
      <c r="E160" s="147" t="str">
        <f>IFERROR(VLOOKUP(D160,'물품 입고 내역'!$B$5:$O$1005,14,0)," ")</f>
        <v xml:space="preserve"> </v>
      </c>
      <c r="G160" s="64" t="str">
        <f>'물품 입고 내역'!$B861</f>
        <v>S856</v>
      </c>
      <c r="H160" s="147" t="str">
        <f>IFERROR(VLOOKUP(G160,'물품 입고 내역'!$B$5:$O$1005,14,0)," ")</f>
        <v xml:space="preserve"> </v>
      </c>
      <c r="J160" s="64" t="str">
        <f>'물품 입고 내역'!$B911</f>
        <v>S906</v>
      </c>
      <c r="K160" s="147" t="str">
        <f>IFERROR(VLOOKUP(J160,'물품 입고 내역'!$B$5:$O$1005,14,0)," ")</f>
        <v xml:space="preserve"> </v>
      </c>
      <c r="M160" s="64" t="str">
        <f>'물품 입고 내역'!$B861</f>
        <v>S856</v>
      </c>
      <c r="N160" s="147" t="str">
        <f>IFERROR(VLOOKUP(M160,'물품 입고 내역'!$B$5:$O$1005,14,0)," ")</f>
        <v xml:space="preserve"> </v>
      </c>
    </row>
    <row r="161" spans="1:14">
      <c r="A161" s="64" t="str">
        <f>'물품 입고 내역'!$B762</f>
        <v>S757</v>
      </c>
      <c r="B161" s="147" t="str">
        <f>IFERROR(VLOOKUP(A161,'물품 입고 내역'!$B$5:$O$1005,14,0)," ")</f>
        <v xml:space="preserve"> </v>
      </c>
      <c r="D161" s="64" t="str">
        <f>'물품 입고 내역'!$B812</f>
        <v>S807</v>
      </c>
      <c r="E161" s="147" t="str">
        <f>IFERROR(VLOOKUP(D161,'물품 입고 내역'!$B$5:$O$1005,14,0)," ")</f>
        <v xml:space="preserve"> </v>
      </c>
      <c r="G161" s="64" t="str">
        <f>'물품 입고 내역'!$B862</f>
        <v>S857</v>
      </c>
      <c r="H161" s="147" t="str">
        <f>IFERROR(VLOOKUP(G161,'물품 입고 내역'!$B$5:$O$1005,14,0)," ")</f>
        <v xml:space="preserve"> </v>
      </c>
      <c r="J161" s="64" t="str">
        <f>'물품 입고 내역'!$B912</f>
        <v>S907</v>
      </c>
      <c r="K161" s="147" t="str">
        <f>IFERROR(VLOOKUP(J161,'물품 입고 내역'!$B$5:$O$1005,14,0)," ")</f>
        <v xml:space="preserve"> </v>
      </c>
      <c r="M161" s="64" t="str">
        <f>'물품 입고 내역'!$B862</f>
        <v>S857</v>
      </c>
      <c r="N161" s="147" t="str">
        <f>IFERROR(VLOOKUP(M161,'물품 입고 내역'!$B$5:$O$1005,14,0)," ")</f>
        <v xml:space="preserve"> </v>
      </c>
    </row>
    <row r="162" spans="1:14">
      <c r="A162" s="64" t="str">
        <f>'물품 입고 내역'!$B763</f>
        <v>S758</v>
      </c>
      <c r="B162" s="147" t="str">
        <f>IFERROR(VLOOKUP(A162,'물품 입고 내역'!$B$5:$O$1005,14,0)," ")</f>
        <v xml:space="preserve"> </v>
      </c>
      <c r="D162" s="64" t="str">
        <f>'물품 입고 내역'!$B813</f>
        <v>S808</v>
      </c>
      <c r="E162" s="147" t="str">
        <f>IFERROR(VLOOKUP(D162,'물품 입고 내역'!$B$5:$O$1005,14,0)," ")</f>
        <v xml:space="preserve"> </v>
      </c>
      <c r="G162" s="64" t="str">
        <f>'물품 입고 내역'!$B863</f>
        <v>S858</v>
      </c>
      <c r="H162" s="147" t="str">
        <f>IFERROR(VLOOKUP(G162,'물품 입고 내역'!$B$5:$O$1005,14,0)," ")</f>
        <v xml:space="preserve"> </v>
      </c>
      <c r="J162" s="64" t="str">
        <f>'물품 입고 내역'!$B913</f>
        <v>S908</v>
      </c>
      <c r="K162" s="147" t="str">
        <f>IFERROR(VLOOKUP(J162,'물품 입고 내역'!$B$5:$O$1005,14,0)," ")</f>
        <v xml:space="preserve"> </v>
      </c>
      <c r="M162" s="64" t="str">
        <f>'물품 입고 내역'!$B863</f>
        <v>S858</v>
      </c>
      <c r="N162" s="147" t="str">
        <f>IFERROR(VLOOKUP(M162,'물품 입고 내역'!$B$5:$O$1005,14,0)," ")</f>
        <v xml:space="preserve"> </v>
      </c>
    </row>
    <row r="163" spans="1:14">
      <c r="A163" s="64" t="str">
        <f>'물품 입고 내역'!$B764</f>
        <v>S759</v>
      </c>
      <c r="B163" s="147" t="str">
        <f>IFERROR(VLOOKUP(A163,'물품 입고 내역'!$B$5:$O$1005,14,0)," ")</f>
        <v xml:space="preserve"> </v>
      </c>
      <c r="D163" s="64" t="str">
        <f>'물품 입고 내역'!$B814</f>
        <v>S809</v>
      </c>
      <c r="E163" s="147" t="str">
        <f>IFERROR(VLOOKUP(D163,'물품 입고 내역'!$B$5:$O$1005,14,0)," ")</f>
        <v xml:space="preserve"> </v>
      </c>
      <c r="G163" s="64" t="str">
        <f>'물품 입고 내역'!$B864</f>
        <v>S859</v>
      </c>
      <c r="H163" s="147" t="str">
        <f>IFERROR(VLOOKUP(G163,'물품 입고 내역'!$B$5:$O$1005,14,0)," ")</f>
        <v xml:space="preserve"> </v>
      </c>
      <c r="J163" s="64" t="str">
        <f>'물품 입고 내역'!$B914</f>
        <v>S909</v>
      </c>
      <c r="K163" s="147" t="str">
        <f>IFERROR(VLOOKUP(J163,'물품 입고 내역'!$B$5:$O$1005,14,0)," ")</f>
        <v xml:space="preserve"> </v>
      </c>
      <c r="M163" s="64" t="str">
        <f>'물품 입고 내역'!$B864</f>
        <v>S859</v>
      </c>
      <c r="N163" s="147" t="str">
        <f>IFERROR(VLOOKUP(M163,'물품 입고 내역'!$B$5:$O$1005,14,0)," ")</f>
        <v xml:space="preserve"> </v>
      </c>
    </row>
    <row r="164" spans="1:14">
      <c r="A164" s="64" t="str">
        <f>'물품 입고 내역'!$B765</f>
        <v>S760</v>
      </c>
      <c r="B164" s="147" t="str">
        <f>IFERROR(VLOOKUP(A164,'물품 입고 내역'!$B$5:$O$1005,14,0)," ")</f>
        <v xml:space="preserve"> </v>
      </c>
      <c r="D164" s="64" t="str">
        <f>'물품 입고 내역'!$B815</f>
        <v>S810</v>
      </c>
      <c r="E164" s="147" t="str">
        <f>IFERROR(VLOOKUP(D164,'물품 입고 내역'!$B$5:$O$1005,14,0)," ")</f>
        <v xml:space="preserve"> </v>
      </c>
      <c r="G164" s="64" t="str">
        <f>'물품 입고 내역'!$B865</f>
        <v>S860</v>
      </c>
      <c r="H164" s="147" t="str">
        <f>IFERROR(VLOOKUP(G164,'물품 입고 내역'!$B$5:$O$1005,14,0)," ")</f>
        <v xml:space="preserve"> </v>
      </c>
      <c r="J164" s="64" t="str">
        <f>'물품 입고 내역'!$B915</f>
        <v>S910</v>
      </c>
      <c r="K164" s="147" t="str">
        <f>IFERROR(VLOOKUP(J164,'물품 입고 내역'!$B$5:$O$1005,14,0)," ")</f>
        <v xml:space="preserve"> </v>
      </c>
      <c r="M164" s="64" t="str">
        <f>'물품 입고 내역'!$B865</f>
        <v>S860</v>
      </c>
      <c r="N164" s="147" t="str">
        <f>IFERROR(VLOOKUP(M164,'물품 입고 내역'!$B$5:$O$1005,14,0)," ")</f>
        <v xml:space="preserve"> </v>
      </c>
    </row>
    <row r="165" spans="1:14">
      <c r="A165" s="64" t="str">
        <f>'물품 입고 내역'!$B766</f>
        <v>S761</v>
      </c>
      <c r="B165" s="147" t="str">
        <f>IFERROR(VLOOKUP(A165,'물품 입고 내역'!$B$5:$O$1005,14,0)," ")</f>
        <v xml:space="preserve"> </v>
      </c>
      <c r="D165" s="64" t="str">
        <f>'물품 입고 내역'!$B816</f>
        <v>S811</v>
      </c>
      <c r="E165" s="147" t="str">
        <f>IFERROR(VLOOKUP(D165,'물품 입고 내역'!$B$5:$O$1005,14,0)," ")</f>
        <v xml:space="preserve"> </v>
      </c>
      <c r="G165" s="64" t="str">
        <f>'물품 입고 내역'!$B866</f>
        <v>S861</v>
      </c>
      <c r="H165" s="147" t="str">
        <f>IFERROR(VLOOKUP(G165,'물품 입고 내역'!$B$5:$O$1005,14,0)," ")</f>
        <v xml:space="preserve"> </v>
      </c>
      <c r="J165" s="64" t="str">
        <f>'물품 입고 내역'!$B916</f>
        <v>S911</v>
      </c>
      <c r="K165" s="147" t="str">
        <f>IFERROR(VLOOKUP(J165,'물품 입고 내역'!$B$5:$O$1005,14,0)," ")</f>
        <v xml:space="preserve"> </v>
      </c>
      <c r="M165" s="64" t="str">
        <f>'물품 입고 내역'!$B866</f>
        <v>S861</v>
      </c>
      <c r="N165" s="147" t="str">
        <f>IFERROR(VLOOKUP(M165,'물품 입고 내역'!$B$5:$O$1005,14,0)," ")</f>
        <v xml:space="preserve"> </v>
      </c>
    </row>
    <row r="166" spans="1:14">
      <c r="A166" s="64" t="str">
        <f>'물품 입고 내역'!$B767</f>
        <v>S762</v>
      </c>
      <c r="B166" s="147" t="str">
        <f>IFERROR(VLOOKUP(A166,'물품 입고 내역'!$B$5:$O$1005,14,0)," ")</f>
        <v xml:space="preserve"> </v>
      </c>
      <c r="D166" s="64" t="str">
        <f>'물품 입고 내역'!$B817</f>
        <v>S812</v>
      </c>
      <c r="E166" s="147" t="str">
        <f>IFERROR(VLOOKUP(D166,'물품 입고 내역'!$B$5:$O$1005,14,0)," ")</f>
        <v xml:space="preserve"> </v>
      </c>
      <c r="G166" s="64" t="str">
        <f>'물품 입고 내역'!$B867</f>
        <v>S862</v>
      </c>
      <c r="H166" s="147" t="str">
        <f>IFERROR(VLOOKUP(G166,'물품 입고 내역'!$B$5:$O$1005,14,0)," ")</f>
        <v xml:space="preserve"> </v>
      </c>
      <c r="J166" s="64" t="str">
        <f>'물품 입고 내역'!$B917</f>
        <v>S912</v>
      </c>
      <c r="K166" s="147" t="str">
        <f>IFERROR(VLOOKUP(J166,'물품 입고 내역'!$B$5:$O$1005,14,0)," ")</f>
        <v xml:space="preserve"> </v>
      </c>
      <c r="M166" s="64" t="str">
        <f>'물품 입고 내역'!$B867</f>
        <v>S862</v>
      </c>
      <c r="N166" s="147" t="str">
        <f>IFERROR(VLOOKUP(M166,'물품 입고 내역'!$B$5:$O$1005,14,0)," ")</f>
        <v xml:space="preserve"> </v>
      </c>
    </row>
    <row r="167" spans="1:14">
      <c r="A167" s="64" t="str">
        <f>'물품 입고 내역'!$B768</f>
        <v>S763</v>
      </c>
      <c r="B167" s="147" t="str">
        <f>IFERROR(VLOOKUP(A167,'물품 입고 내역'!$B$5:$O$1005,14,0)," ")</f>
        <v xml:space="preserve"> </v>
      </c>
      <c r="D167" s="64" t="str">
        <f>'물품 입고 내역'!$B818</f>
        <v>S813</v>
      </c>
      <c r="E167" s="147" t="str">
        <f>IFERROR(VLOOKUP(D167,'물품 입고 내역'!$B$5:$O$1005,14,0)," ")</f>
        <v xml:space="preserve"> </v>
      </c>
      <c r="G167" s="64" t="str">
        <f>'물품 입고 내역'!$B868</f>
        <v>S863</v>
      </c>
      <c r="H167" s="147" t="str">
        <f>IFERROR(VLOOKUP(G167,'물품 입고 내역'!$B$5:$O$1005,14,0)," ")</f>
        <v xml:space="preserve"> </v>
      </c>
      <c r="J167" s="64" t="str">
        <f>'물품 입고 내역'!$B918</f>
        <v>S913</v>
      </c>
      <c r="K167" s="147" t="str">
        <f>IFERROR(VLOOKUP(J167,'물품 입고 내역'!$B$5:$O$1005,14,0)," ")</f>
        <v xml:space="preserve"> </v>
      </c>
      <c r="M167" s="64" t="str">
        <f>'물품 입고 내역'!$B868</f>
        <v>S863</v>
      </c>
      <c r="N167" s="147" t="str">
        <f>IFERROR(VLOOKUP(M167,'물품 입고 내역'!$B$5:$O$1005,14,0)," ")</f>
        <v xml:space="preserve"> </v>
      </c>
    </row>
    <row r="168" spans="1:14">
      <c r="A168" s="64" t="str">
        <f>'물품 입고 내역'!$B769</f>
        <v>S764</v>
      </c>
      <c r="B168" s="147" t="str">
        <f>IFERROR(VLOOKUP(A168,'물품 입고 내역'!$B$5:$O$1005,14,0)," ")</f>
        <v xml:space="preserve"> </v>
      </c>
      <c r="D168" s="64" t="str">
        <f>'물품 입고 내역'!$B819</f>
        <v>S814</v>
      </c>
      <c r="E168" s="147" t="str">
        <f>IFERROR(VLOOKUP(D168,'물품 입고 내역'!$B$5:$O$1005,14,0)," ")</f>
        <v xml:space="preserve"> </v>
      </c>
      <c r="G168" s="64" t="str">
        <f>'물품 입고 내역'!$B869</f>
        <v>S864</v>
      </c>
      <c r="H168" s="147" t="str">
        <f>IFERROR(VLOOKUP(G168,'물품 입고 내역'!$B$5:$O$1005,14,0)," ")</f>
        <v xml:space="preserve"> </v>
      </c>
      <c r="J168" s="64" t="str">
        <f>'물품 입고 내역'!$B919</f>
        <v>S914</v>
      </c>
      <c r="K168" s="147" t="str">
        <f>IFERROR(VLOOKUP(J168,'물품 입고 내역'!$B$5:$O$1005,14,0)," ")</f>
        <v xml:space="preserve"> </v>
      </c>
      <c r="M168" s="64" t="str">
        <f>'물품 입고 내역'!$B869</f>
        <v>S864</v>
      </c>
      <c r="N168" s="147" t="str">
        <f>IFERROR(VLOOKUP(M168,'물품 입고 내역'!$B$5:$O$1005,14,0)," ")</f>
        <v xml:space="preserve"> </v>
      </c>
    </row>
    <row r="169" spans="1:14">
      <c r="A169" s="64" t="str">
        <f>'물품 입고 내역'!$B770</f>
        <v>S765</v>
      </c>
      <c r="B169" s="147" t="str">
        <f>IFERROR(VLOOKUP(A169,'물품 입고 내역'!$B$5:$O$1005,14,0)," ")</f>
        <v xml:space="preserve"> </v>
      </c>
      <c r="D169" s="64" t="str">
        <f>'물품 입고 내역'!$B820</f>
        <v>S815</v>
      </c>
      <c r="E169" s="147" t="str">
        <f>IFERROR(VLOOKUP(D169,'물품 입고 내역'!$B$5:$O$1005,14,0)," ")</f>
        <v xml:space="preserve"> </v>
      </c>
      <c r="G169" s="64" t="str">
        <f>'물품 입고 내역'!$B870</f>
        <v>S865</v>
      </c>
      <c r="H169" s="147" t="str">
        <f>IFERROR(VLOOKUP(G169,'물품 입고 내역'!$B$5:$O$1005,14,0)," ")</f>
        <v xml:space="preserve"> </v>
      </c>
      <c r="J169" s="64" t="str">
        <f>'물품 입고 내역'!$B920</f>
        <v>S915</v>
      </c>
      <c r="K169" s="147" t="str">
        <f>IFERROR(VLOOKUP(J169,'물품 입고 내역'!$B$5:$O$1005,14,0)," ")</f>
        <v xml:space="preserve"> </v>
      </c>
      <c r="M169" s="64" t="str">
        <f>'물품 입고 내역'!$B870</f>
        <v>S865</v>
      </c>
      <c r="N169" s="147" t="str">
        <f>IFERROR(VLOOKUP(M169,'물품 입고 내역'!$B$5:$O$1005,14,0)," ")</f>
        <v xml:space="preserve"> </v>
      </c>
    </row>
    <row r="170" spans="1:14">
      <c r="A170" s="64" t="str">
        <f>'물품 입고 내역'!$B771</f>
        <v>S766</v>
      </c>
      <c r="B170" s="147" t="str">
        <f>IFERROR(VLOOKUP(A170,'물품 입고 내역'!$B$5:$O$1005,14,0)," ")</f>
        <v xml:space="preserve"> </v>
      </c>
      <c r="D170" s="64" t="str">
        <f>'물품 입고 내역'!$B821</f>
        <v>S816</v>
      </c>
      <c r="E170" s="147" t="str">
        <f>IFERROR(VLOOKUP(D170,'물품 입고 내역'!$B$5:$O$1005,14,0)," ")</f>
        <v xml:space="preserve"> </v>
      </c>
      <c r="G170" s="64" t="str">
        <f>'물품 입고 내역'!$B871</f>
        <v>S866</v>
      </c>
      <c r="H170" s="147" t="str">
        <f>IFERROR(VLOOKUP(G170,'물품 입고 내역'!$B$5:$O$1005,14,0)," ")</f>
        <v xml:space="preserve"> </v>
      </c>
      <c r="J170" s="64" t="str">
        <f>'물품 입고 내역'!$B921</f>
        <v>S916</v>
      </c>
      <c r="K170" s="147" t="str">
        <f>IFERROR(VLOOKUP(J170,'물품 입고 내역'!$B$5:$O$1005,14,0)," ")</f>
        <v xml:space="preserve"> </v>
      </c>
      <c r="M170" s="64" t="str">
        <f>'물품 입고 내역'!$B871</f>
        <v>S866</v>
      </c>
      <c r="N170" s="147" t="str">
        <f>IFERROR(VLOOKUP(M170,'물품 입고 내역'!$B$5:$O$1005,14,0)," ")</f>
        <v xml:space="preserve"> </v>
      </c>
    </row>
    <row r="171" spans="1:14">
      <c r="A171" s="64" t="str">
        <f>'물품 입고 내역'!$B772</f>
        <v>S767</v>
      </c>
      <c r="B171" s="147" t="str">
        <f>IFERROR(VLOOKUP(A171,'물품 입고 내역'!$B$5:$O$1005,14,0)," ")</f>
        <v xml:space="preserve"> </v>
      </c>
      <c r="D171" s="64" t="str">
        <f>'물품 입고 내역'!$B822</f>
        <v>S817</v>
      </c>
      <c r="E171" s="147" t="str">
        <f>IFERROR(VLOOKUP(D171,'물품 입고 내역'!$B$5:$O$1005,14,0)," ")</f>
        <v xml:space="preserve"> </v>
      </c>
      <c r="G171" s="64" t="str">
        <f>'물품 입고 내역'!$B872</f>
        <v>S867</v>
      </c>
      <c r="H171" s="147" t="str">
        <f>IFERROR(VLOOKUP(G171,'물품 입고 내역'!$B$5:$O$1005,14,0)," ")</f>
        <v xml:space="preserve"> </v>
      </c>
      <c r="J171" s="64" t="str">
        <f>'물품 입고 내역'!$B922</f>
        <v>S917</v>
      </c>
      <c r="K171" s="147" t="str">
        <f>IFERROR(VLOOKUP(J171,'물품 입고 내역'!$B$5:$O$1005,14,0)," ")</f>
        <v xml:space="preserve"> </v>
      </c>
      <c r="M171" s="64" t="str">
        <f>'물품 입고 내역'!$B872</f>
        <v>S867</v>
      </c>
      <c r="N171" s="147" t="str">
        <f>IFERROR(VLOOKUP(M171,'물품 입고 내역'!$B$5:$O$1005,14,0)," ")</f>
        <v xml:space="preserve"> </v>
      </c>
    </row>
    <row r="172" spans="1:14">
      <c r="A172" s="64" t="str">
        <f>'물품 입고 내역'!$B773</f>
        <v>S768</v>
      </c>
      <c r="B172" s="147" t="str">
        <f>IFERROR(VLOOKUP(A172,'물품 입고 내역'!$B$5:$O$1005,14,0)," ")</f>
        <v xml:space="preserve"> </v>
      </c>
      <c r="D172" s="64" t="str">
        <f>'물품 입고 내역'!$B823</f>
        <v>S818</v>
      </c>
      <c r="E172" s="147" t="str">
        <f>IFERROR(VLOOKUP(D172,'물품 입고 내역'!$B$5:$O$1005,14,0)," ")</f>
        <v xml:space="preserve"> </v>
      </c>
      <c r="G172" s="64" t="str">
        <f>'물품 입고 내역'!$B873</f>
        <v>S868</v>
      </c>
      <c r="H172" s="147" t="str">
        <f>IFERROR(VLOOKUP(G172,'물품 입고 내역'!$B$5:$O$1005,14,0)," ")</f>
        <v xml:space="preserve"> </v>
      </c>
      <c r="J172" s="64" t="str">
        <f>'물품 입고 내역'!$B923</f>
        <v>S918</v>
      </c>
      <c r="K172" s="147" t="str">
        <f>IFERROR(VLOOKUP(J172,'물품 입고 내역'!$B$5:$O$1005,14,0)," ")</f>
        <v xml:space="preserve"> </v>
      </c>
      <c r="M172" s="64" t="str">
        <f>'물품 입고 내역'!$B873</f>
        <v>S868</v>
      </c>
      <c r="N172" s="147" t="str">
        <f>IFERROR(VLOOKUP(M172,'물품 입고 내역'!$B$5:$O$1005,14,0)," ")</f>
        <v xml:space="preserve"> </v>
      </c>
    </row>
    <row r="173" spans="1:14">
      <c r="A173" s="64" t="str">
        <f>'물품 입고 내역'!$B774</f>
        <v>S769</v>
      </c>
      <c r="B173" s="147" t="str">
        <f>IFERROR(VLOOKUP(A173,'물품 입고 내역'!$B$5:$O$1005,14,0)," ")</f>
        <v xml:space="preserve"> </v>
      </c>
      <c r="D173" s="64" t="str">
        <f>'물품 입고 내역'!$B824</f>
        <v>S819</v>
      </c>
      <c r="E173" s="147" t="str">
        <f>IFERROR(VLOOKUP(D173,'물품 입고 내역'!$B$5:$O$1005,14,0)," ")</f>
        <v xml:space="preserve"> </v>
      </c>
      <c r="G173" s="64" t="str">
        <f>'물품 입고 내역'!$B874</f>
        <v>S869</v>
      </c>
      <c r="H173" s="147" t="str">
        <f>IFERROR(VLOOKUP(G173,'물품 입고 내역'!$B$5:$O$1005,14,0)," ")</f>
        <v xml:space="preserve"> </v>
      </c>
      <c r="J173" s="64" t="str">
        <f>'물품 입고 내역'!$B924</f>
        <v>S919</v>
      </c>
      <c r="K173" s="147" t="str">
        <f>IFERROR(VLOOKUP(J173,'물품 입고 내역'!$B$5:$O$1005,14,0)," ")</f>
        <v xml:space="preserve"> </v>
      </c>
      <c r="M173" s="64" t="str">
        <f>'물품 입고 내역'!$B874</f>
        <v>S869</v>
      </c>
      <c r="N173" s="147" t="str">
        <f>IFERROR(VLOOKUP(M173,'물품 입고 내역'!$B$5:$O$1005,14,0)," ")</f>
        <v xml:space="preserve"> </v>
      </c>
    </row>
    <row r="174" spans="1:14">
      <c r="A174" s="64" t="str">
        <f>'물품 입고 내역'!$B775</f>
        <v>S770</v>
      </c>
      <c r="B174" s="147" t="str">
        <f>IFERROR(VLOOKUP(A174,'물품 입고 내역'!$B$5:$O$1005,14,0)," ")</f>
        <v xml:space="preserve"> </v>
      </c>
      <c r="D174" s="64" t="str">
        <f>'물품 입고 내역'!$B825</f>
        <v>S820</v>
      </c>
      <c r="E174" s="147" t="str">
        <f>IFERROR(VLOOKUP(D174,'물품 입고 내역'!$B$5:$O$1005,14,0)," ")</f>
        <v xml:space="preserve"> </v>
      </c>
      <c r="G174" s="64" t="str">
        <f>'물품 입고 내역'!$B875</f>
        <v>S870</v>
      </c>
      <c r="H174" s="147" t="str">
        <f>IFERROR(VLOOKUP(G174,'물품 입고 내역'!$B$5:$O$1005,14,0)," ")</f>
        <v xml:space="preserve"> </v>
      </c>
      <c r="J174" s="64" t="str">
        <f>'물품 입고 내역'!$B925</f>
        <v>S920</v>
      </c>
      <c r="K174" s="147" t="str">
        <f>IFERROR(VLOOKUP(J174,'물품 입고 내역'!$B$5:$O$1005,14,0)," ")</f>
        <v xml:space="preserve"> </v>
      </c>
      <c r="M174" s="64" t="str">
        <f>'물품 입고 내역'!$B875</f>
        <v>S870</v>
      </c>
      <c r="N174" s="147" t="str">
        <f>IFERROR(VLOOKUP(M174,'물품 입고 내역'!$B$5:$O$1005,14,0)," ")</f>
        <v xml:space="preserve"> </v>
      </c>
    </row>
    <row r="175" spans="1:14">
      <c r="A175" s="64" t="str">
        <f>'물품 입고 내역'!$B776</f>
        <v>S771</v>
      </c>
      <c r="B175" s="147" t="str">
        <f>IFERROR(VLOOKUP(A175,'물품 입고 내역'!$B$5:$O$1005,14,0)," ")</f>
        <v xml:space="preserve"> </v>
      </c>
      <c r="D175" s="64" t="str">
        <f>'물품 입고 내역'!$B826</f>
        <v>S821</v>
      </c>
      <c r="E175" s="147" t="str">
        <f>IFERROR(VLOOKUP(D175,'물품 입고 내역'!$B$5:$O$1005,14,0)," ")</f>
        <v xml:space="preserve"> </v>
      </c>
      <c r="G175" s="64" t="str">
        <f>'물품 입고 내역'!$B876</f>
        <v>S871</v>
      </c>
      <c r="H175" s="147" t="str">
        <f>IFERROR(VLOOKUP(G175,'물품 입고 내역'!$B$5:$O$1005,14,0)," ")</f>
        <v xml:space="preserve"> </v>
      </c>
      <c r="J175" s="64" t="str">
        <f>'물품 입고 내역'!$B926</f>
        <v>S921</v>
      </c>
      <c r="K175" s="147" t="str">
        <f>IFERROR(VLOOKUP(J175,'물품 입고 내역'!$B$5:$O$1005,14,0)," ")</f>
        <v xml:space="preserve"> </v>
      </c>
      <c r="M175" s="64" t="str">
        <f>'물품 입고 내역'!$B876</f>
        <v>S871</v>
      </c>
      <c r="N175" s="147" t="str">
        <f>IFERROR(VLOOKUP(M175,'물품 입고 내역'!$B$5:$O$1005,14,0)," ")</f>
        <v xml:space="preserve"> </v>
      </c>
    </row>
    <row r="176" spans="1:14">
      <c r="A176" s="64" t="str">
        <f>'물품 입고 내역'!$B777</f>
        <v>S772</v>
      </c>
      <c r="B176" s="147" t="str">
        <f>IFERROR(VLOOKUP(A176,'물품 입고 내역'!$B$5:$O$1005,14,0)," ")</f>
        <v xml:space="preserve"> </v>
      </c>
      <c r="D176" s="64" t="str">
        <f>'물품 입고 내역'!$B827</f>
        <v>S822</v>
      </c>
      <c r="E176" s="147" t="str">
        <f>IFERROR(VLOOKUP(D176,'물품 입고 내역'!$B$5:$O$1005,14,0)," ")</f>
        <v xml:space="preserve"> </v>
      </c>
      <c r="G176" s="64" t="str">
        <f>'물품 입고 내역'!$B877</f>
        <v>S872</v>
      </c>
      <c r="H176" s="147" t="str">
        <f>IFERROR(VLOOKUP(G176,'물품 입고 내역'!$B$5:$O$1005,14,0)," ")</f>
        <v xml:space="preserve"> </v>
      </c>
      <c r="J176" s="64" t="str">
        <f>'물품 입고 내역'!$B927</f>
        <v>S922</v>
      </c>
      <c r="K176" s="147" t="str">
        <f>IFERROR(VLOOKUP(J176,'물품 입고 내역'!$B$5:$O$1005,14,0)," ")</f>
        <v xml:space="preserve"> </v>
      </c>
      <c r="M176" s="64" t="str">
        <f>'물품 입고 내역'!$B877</f>
        <v>S872</v>
      </c>
      <c r="N176" s="147" t="str">
        <f>IFERROR(VLOOKUP(M176,'물품 입고 내역'!$B$5:$O$1005,14,0)," ")</f>
        <v xml:space="preserve"> </v>
      </c>
    </row>
    <row r="177" spans="1:14">
      <c r="A177" s="64" t="str">
        <f>'물품 입고 내역'!$B778</f>
        <v>S773</v>
      </c>
      <c r="B177" s="147" t="str">
        <f>IFERROR(VLOOKUP(A177,'물품 입고 내역'!$B$5:$O$1005,14,0)," ")</f>
        <v xml:space="preserve"> </v>
      </c>
      <c r="D177" s="64" t="str">
        <f>'물품 입고 내역'!$B828</f>
        <v>S823</v>
      </c>
      <c r="E177" s="147" t="str">
        <f>IFERROR(VLOOKUP(D177,'물품 입고 내역'!$B$5:$O$1005,14,0)," ")</f>
        <v xml:space="preserve"> </v>
      </c>
      <c r="G177" s="64" t="str">
        <f>'물품 입고 내역'!$B878</f>
        <v>S873</v>
      </c>
      <c r="H177" s="147" t="str">
        <f>IFERROR(VLOOKUP(G177,'물품 입고 내역'!$B$5:$O$1005,14,0)," ")</f>
        <v xml:space="preserve"> </v>
      </c>
      <c r="J177" s="64" t="str">
        <f>'물품 입고 내역'!$B928</f>
        <v>S923</v>
      </c>
      <c r="K177" s="147" t="str">
        <f>IFERROR(VLOOKUP(J177,'물품 입고 내역'!$B$5:$O$1005,14,0)," ")</f>
        <v xml:space="preserve"> </v>
      </c>
      <c r="M177" s="64" t="str">
        <f>'물품 입고 내역'!$B878</f>
        <v>S873</v>
      </c>
      <c r="N177" s="147" t="str">
        <f>IFERROR(VLOOKUP(M177,'물품 입고 내역'!$B$5:$O$1005,14,0)," ")</f>
        <v xml:space="preserve"> </v>
      </c>
    </row>
    <row r="178" spans="1:14">
      <c r="A178" s="64" t="str">
        <f>'물품 입고 내역'!$B779</f>
        <v>S774</v>
      </c>
      <c r="B178" s="147" t="str">
        <f>IFERROR(VLOOKUP(A178,'물품 입고 내역'!$B$5:$O$1005,14,0)," ")</f>
        <v xml:space="preserve"> </v>
      </c>
      <c r="D178" s="64" t="str">
        <f>'물품 입고 내역'!$B829</f>
        <v>S824</v>
      </c>
      <c r="E178" s="147" t="str">
        <f>IFERROR(VLOOKUP(D178,'물품 입고 내역'!$B$5:$O$1005,14,0)," ")</f>
        <v xml:space="preserve"> </v>
      </c>
      <c r="G178" s="64" t="str">
        <f>'물품 입고 내역'!$B879</f>
        <v>S874</v>
      </c>
      <c r="H178" s="147" t="str">
        <f>IFERROR(VLOOKUP(G178,'물품 입고 내역'!$B$5:$O$1005,14,0)," ")</f>
        <v xml:space="preserve"> </v>
      </c>
      <c r="J178" s="64" t="str">
        <f>'물품 입고 내역'!$B929</f>
        <v>S924</v>
      </c>
      <c r="K178" s="147" t="str">
        <f>IFERROR(VLOOKUP(J178,'물품 입고 내역'!$B$5:$O$1005,14,0)," ")</f>
        <v xml:space="preserve"> </v>
      </c>
      <c r="M178" s="64" t="str">
        <f>'물품 입고 내역'!$B879</f>
        <v>S874</v>
      </c>
      <c r="N178" s="147" t="str">
        <f>IFERROR(VLOOKUP(M178,'물품 입고 내역'!$B$5:$O$1005,14,0)," ")</f>
        <v xml:space="preserve"> </v>
      </c>
    </row>
    <row r="179" spans="1:14">
      <c r="A179" s="64" t="str">
        <f>'물품 입고 내역'!$B780</f>
        <v>S775</v>
      </c>
      <c r="B179" s="147" t="str">
        <f>IFERROR(VLOOKUP(A179,'물품 입고 내역'!$B$5:$O$1005,14,0)," ")</f>
        <v xml:space="preserve"> </v>
      </c>
      <c r="D179" s="64" t="str">
        <f>'물품 입고 내역'!$B830</f>
        <v>S825</v>
      </c>
      <c r="E179" s="147" t="str">
        <f>IFERROR(VLOOKUP(D179,'물품 입고 내역'!$B$5:$O$1005,14,0)," ")</f>
        <v xml:space="preserve"> </v>
      </c>
      <c r="G179" s="64" t="str">
        <f>'물품 입고 내역'!$B880</f>
        <v>S875</v>
      </c>
      <c r="H179" s="147" t="str">
        <f>IFERROR(VLOOKUP(G179,'물품 입고 내역'!$B$5:$O$1005,14,0)," ")</f>
        <v xml:space="preserve"> </v>
      </c>
      <c r="J179" s="64" t="str">
        <f>'물품 입고 내역'!$B930</f>
        <v>S925</v>
      </c>
      <c r="K179" s="147" t="str">
        <f>IFERROR(VLOOKUP(J179,'물품 입고 내역'!$B$5:$O$1005,14,0)," ")</f>
        <v xml:space="preserve"> </v>
      </c>
      <c r="M179" s="64" t="str">
        <f>'물품 입고 내역'!$B880</f>
        <v>S875</v>
      </c>
      <c r="N179" s="147" t="str">
        <f>IFERROR(VLOOKUP(M179,'물품 입고 내역'!$B$5:$O$1005,14,0)," ")</f>
        <v xml:space="preserve"> </v>
      </c>
    </row>
    <row r="180" spans="1:14">
      <c r="A180" s="64" t="str">
        <f>'물품 입고 내역'!$B781</f>
        <v>S776</v>
      </c>
      <c r="B180" s="147" t="str">
        <f>IFERROR(VLOOKUP(A180,'물품 입고 내역'!$B$5:$O$1005,14,0)," ")</f>
        <v xml:space="preserve"> </v>
      </c>
      <c r="D180" s="64" t="str">
        <f>'물품 입고 내역'!$B831</f>
        <v>S826</v>
      </c>
      <c r="E180" s="147" t="str">
        <f>IFERROR(VLOOKUP(D180,'물품 입고 내역'!$B$5:$O$1005,14,0)," ")</f>
        <v xml:space="preserve"> </v>
      </c>
      <c r="G180" s="64" t="str">
        <f>'물품 입고 내역'!$B881</f>
        <v>S876</v>
      </c>
      <c r="H180" s="147" t="str">
        <f>IFERROR(VLOOKUP(G180,'물품 입고 내역'!$B$5:$O$1005,14,0)," ")</f>
        <v xml:space="preserve"> </v>
      </c>
      <c r="J180" s="64" t="str">
        <f>'물품 입고 내역'!$B931</f>
        <v>S926</v>
      </c>
      <c r="K180" s="147" t="str">
        <f>IFERROR(VLOOKUP(J180,'물품 입고 내역'!$B$5:$O$1005,14,0)," ")</f>
        <v xml:space="preserve"> </v>
      </c>
      <c r="M180" s="64" t="str">
        <f>'물품 입고 내역'!$B881</f>
        <v>S876</v>
      </c>
      <c r="N180" s="147" t="str">
        <f>IFERROR(VLOOKUP(M180,'물품 입고 내역'!$B$5:$O$1005,14,0)," ")</f>
        <v xml:space="preserve"> </v>
      </c>
    </row>
    <row r="181" spans="1:14">
      <c r="A181" s="64" t="str">
        <f>'물품 입고 내역'!$B782</f>
        <v>S777</v>
      </c>
      <c r="B181" s="147" t="str">
        <f>IFERROR(VLOOKUP(A181,'물품 입고 내역'!$B$5:$O$1005,14,0)," ")</f>
        <v xml:space="preserve"> </v>
      </c>
      <c r="D181" s="64" t="str">
        <f>'물품 입고 내역'!$B832</f>
        <v>S827</v>
      </c>
      <c r="E181" s="147" t="str">
        <f>IFERROR(VLOOKUP(D181,'물품 입고 내역'!$B$5:$O$1005,14,0)," ")</f>
        <v xml:space="preserve"> </v>
      </c>
      <c r="G181" s="64" t="str">
        <f>'물품 입고 내역'!$B882</f>
        <v>S877</v>
      </c>
      <c r="H181" s="147" t="str">
        <f>IFERROR(VLOOKUP(G181,'물품 입고 내역'!$B$5:$O$1005,14,0)," ")</f>
        <v xml:space="preserve"> </v>
      </c>
      <c r="J181" s="64" t="str">
        <f>'물품 입고 내역'!$B932</f>
        <v>S927</v>
      </c>
      <c r="K181" s="147" t="str">
        <f>IFERROR(VLOOKUP(J181,'물품 입고 내역'!$B$5:$O$1005,14,0)," ")</f>
        <v xml:space="preserve"> </v>
      </c>
      <c r="M181" s="64" t="str">
        <f>'물품 입고 내역'!$B882</f>
        <v>S877</v>
      </c>
      <c r="N181" s="147" t="str">
        <f>IFERROR(VLOOKUP(M181,'물품 입고 내역'!$B$5:$O$1005,14,0)," ")</f>
        <v xml:space="preserve"> </v>
      </c>
    </row>
    <row r="182" spans="1:14">
      <c r="A182" s="64" t="str">
        <f>'물품 입고 내역'!$B783</f>
        <v>S778</v>
      </c>
      <c r="B182" s="147" t="str">
        <f>IFERROR(VLOOKUP(A182,'물품 입고 내역'!$B$5:$O$1005,14,0)," ")</f>
        <v xml:space="preserve"> </v>
      </c>
      <c r="D182" s="64" t="str">
        <f>'물품 입고 내역'!$B833</f>
        <v>S828</v>
      </c>
      <c r="E182" s="147" t="str">
        <f>IFERROR(VLOOKUP(D182,'물품 입고 내역'!$B$5:$O$1005,14,0)," ")</f>
        <v xml:space="preserve"> </v>
      </c>
      <c r="G182" s="64" t="str">
        <f>'물품 입고 내역'!$B883</f>
        <v>S878</v>
      </c>
      <c r="H182" s="147" t="str">
        <f>IFERROR(VLOOKUP(G182,'물품 입고 내역'!$B$5:$O$1005,14,0)," ")</f>
        <v xml:space="preserve"> </v>
      </c>
      <c r="J182" s="64" t="str">
        <f>'물품 입고 내역'!$B933</f>
        <v>S928</v>
      </c>
      <c r="K182" s="147" t="str">
        <f>IFERROR(VLOOKUP(J182,'물품 입고 내역'!$B$5:$O$1005,14,0)," ")</f>
        <v xml:space="preserve"> </v>
      </c>
      <c r="M182" s="64" t="str">
        <f>'물품 입고 내역'!$B883</f>
        <v>S878</v>
      </c>
      <c r="N182" s="147" t="str">
        <f>IFERROR(VLOOKUP(M182,'물품 입고 내역'!$B$5:$O$1005,14,0)," ")</f>
        <v xml:space="preserve"> </v>
      </c>
    </row>
    <row r="183" spans="1:14">
      <c r="A183" s="64" t="str">
        <f>'물품 입고 내역'!$B784</f>
        <v>S779</v>
      </c>
      <c r="B183" s="147" t="str">
        <f>IFERROR(VLOOKUP(A183,'물품 입고 내역'!$B$5:$O$1005,14,0)," ")</f>
        <v xml:space="preserve"> </v>
      </c>
      <c r="D183" s="64" t="str">
        <f>'물품 입고 내역'!$B834</f>
        <v>S829</v>
      </c>
      <c r="E183" s="147" t="str">
        <f>IFERROR(VLOOKUP(D183,'물품 입고 내역'!$B$5:$O$1005,14,0)," ")</f>
        <v xml:space="preserve"> </v>
      </c>
      <c r="G183" s="64" t="str">
        <f>'물품 입고 내역'!$B884</f>
        <v>S879</v>
      </c>
      <c r="H183" s="147" t="str">
        <f>IFERROR(VLOOKUP(G183,'물품 입고 내역'!$B$5:$O$1005,14,0)," ")</f>
        <v xml:space="preserve"> </v>
      </c>
      <c r="J183" s="64" t="str">
        <f>'물품 입고 내역'!$B934</f>
        <v>S929</v>
      </c>
      <c r="K183" s="147" t="str">
        <f>IFERROR(VLOOKUP(J183,'물품 입고 내역'!$B$5:$O$1005,14,0)," ")</f>
        <v xml:space="preserve"> </v>
      </c>
      <c r="M183" s="64" t="str">
        <f>'물품 입고 내역'!$B884</f>
        <v>S879</v>
      </c>
      <c r="N183" s="147" t="str">
        <f>IFERROR(VLOOKUP(M183,'물품 입고 내역'!$B$5:$O$1005,14,0)," ")</f>
        <v xml:space="preserve"> </v>
      </c>
    </row>
    <row r="184" spans="1:14">
      <c r="A184" s="64" t="str">
        <f>'물품 입고 내역'!$B785</f>
        <v>S780</v>
      </c>
      <c r="B184" s="147" t="str">
        <f>IFERROR(VLOOKUP(A184,'물품 입고 내역'!$B$5:$O$1005,14,0)," ")</f>
        <v xml:space="preserve"> </v>
      </c>
      <c r="D184" s="64" t="str">
        <f>'물품 입고 내역'!$B835</f>
        <v>S830</v>
      </c>
      <c r="E184" s="147" t="str">
        <f>IFERROR(VLOOKUP(D184,'물품 입고 내역'!$B$5:$O$1005,14,0)," ")</f>
        <v xml:space="preserve"> </v>
      </c>
      <c r="G184" s="64" t="str">
        <f>'물품 입고 내역'!$B885</f>
        <v>S880</v>
      </c>
      <c r="H184" s="147" t="str">
        <f>IFERROR(VLOOKUP(G184,'물품 입고 내역'!$B$5:$O$1005,14,0)," ")</f>
        <v xml:space="preserve"> </v>
      </c>
      <c r="J184" s="64" t="str">
        <f>'물품 입고 내역'!$B935</f>
        <v>S930</v>
      </c>
      <c r="K184" s="147" t="str">
        <f>IFERROR(VLOOKUP(J184,'물품 입고 내역'!$B$5:$O$1005,14,0)," ")</f>
        <v xml:space="preserve"> </v>
      </c>
      <c r="M184" s="64" t="str">
        <f>'물품 입고 내역'!$B885</f>
        <v>S880</v>
      </c>
      <c r="N184" s="147" t="str">
        <f>IFERROR(VLOOKUP(M184,'물품 입고 내역'!$B$5:$O$1005,14,0)," ")</f>
        <v xml:space="preserve"> </v>
      </c>
    </row>
    <row r="185" spans="1:14">
      <c r="A185" s="64" t="str">
        <f>'물품 입고 내역'!$B786</f>
        <v>S781</v>
      </c>
      <c r="B185" s="147" t="str">
        <f>IFERROR(VLOOKUP(A185,'물품 입고 내역'!$B$5:$O$1005,14,0)," ")</f>
        <v xml:space="preserve"> </v>
      </c>
      <c r="D185" s="64" t="str">
        <f>'물품 입고 내역'!$B836</f>
        <v>S831</v>
      </c>
      <c r="E185" s="147" t="str">
        <f>IFERROR(VLOOKUP(D185,'물품 입고 내역'!$B$5:$O$1005,14,0)," ")</f>
        <v xml:space="preserve"> </v>
      </c>
      <c r="G185" s="64" t="str">
        <f>'물품 입고 내역'!$B886</f>
        <v>S881</v>
      </c>
      <c r="H185" s="147" t="str">
        <f>IFERROR(VLOOKUP(G185,'물품 입고 내역'!$B$5:$O$1005,14,0)," ")</f>
        <v xml:space="preserve"> </v>
      </c>
      <c r="J185" s="64" t="str">
        <f>'물품 입고 내역'!$B936</f>
        <v>S931</v>
      </c>
      <c r="K185" s="147" t="str">
        <f>IFERROR(VLOOKUP(J185,'물품 입고 내역'!$B$5:$O$1005,14,0)," ")</f>
        <v xml:space="preserve"> </v>
      </c>
      <c r="M185" s="64" t="str">
        <f>'물품 입고 내역'!$B886</f>
        <v>S881</v>
      </c>
      <c r="N185" s="147" t="str">
        <f>IFERROR(VLOOKUP(M185,'물품 입고 내역'!$B$5:$O$1005,14,0)," ")</f>
        <v xml:space="preserve"> </v>
      </c>
    </row>
    <row r="186" spans="1:14">
      <c r="A186" s="64" t="str">
        <f>'물품 입고 내역'!$B787</f>
        <v>S782</v>
      </c>
      <c r="B186" s="147" t="str">
        <f>IFERROR(VLOOKUP(A186,'물품 입고 내역'!$B$5:$O$1005,14,0)," ")</f>
        <v xml:space="preserve"> </v>
      </c>
      <c r="D186" s="64" t="str">
        <f>'물품 입고 내역'!$B837</f>
        <v>S832</v>
      </c>
      <c r="E186" s="147" t="str">
        <f>IFERROR(VLOOKUP(D186,'물품 입고 내역'!$B$5:$O$1005,14,0)," ")</f>
        <v xml:space="preserve"> </v>
      </c>
      <c r="G186" s="64" t="str">
        <f>'물품 입고 내역'!$B887</f>
        <v>S882</v>
      </c>
      <c r="H186" s="147" t="str">
        <f>IFERROR(VLOOKUP(G186,'물품 입고 내역'!$B$5:$O$1005,14,0)," ")</f>
        <v xml:space="preserve"> </v>
      </c>
      <c r="J186" s="64" t="str">
        <f>'물품 입고 내역'!$B937</f>
        <v>S932</v>
      </c>
      <c r="K186" s="147" t="str">
        <f>IFERROR(VLOOKUP(J186,'물품 입고 내역'!$B$5:$O$1005,14,0)," ")</f>
        <v xml:space="preserve"> </v>
      </c>
      <c r="M186" s="64" t="str">
        <f>'물품 입고 내역'!$B887</f>
        <v>S882</v>
      </c>
      <c r="N186" s="147" t="str">
        <f>IFERROR(VLOOKUP(M186,'물품 입고 내역'!$B$5:$O$1005,14,0)," ")</f>
        <v xml:space="preserve"> </v>
      </c>
    </row>
    <row r="187" spans="1:14">
      <c r="A187" s="64" t="str">
        <f>'물품 입고 내역'!$B788</f>
        <v>S783</v>
      </c>
      <c r="B187" s="147" t="str">
        <f>IFERROR(VLOOKUP(A187,'물품 입고 내역'!$B$5:$O$1005,14,0)," ")</f>
        <v xml:space="preserve"> </v>
      </c>
      <c r="D187" s="64" t="str">
        <f>'물품 입고 내역'!$B838</f>
        <v>S833</v>
      </c>
      <c r="E187" s="147" t="str">
        <f>IFERROR(VLOOKUP(D187,'물품 입고 내역'!$B$5:$O$1005,14,0)," ")</f>
        <v xml:space="preserve"> </v>
      </c>
      <c r="G187" s="64" t="str">
        <f>'물품 입고 내역'!$B888</f>
        <v>S883</v>
      </c>
      <c r="H187" s="147" t="str">
        <f>IFERROR(VLOOKUP(G187,'물품 입고 내역'!$B$5:$O$1005,14,0)," ")</f>
        <v xml:space="preserve"> </v>
      </c>
      <c r="J187" s="64" t="str">
        <f>'물품 입고 내역'!$B938</f>
        <v>S933</v>
      </c>
      <c r="K187" s="147" t="str">
        <f>IFERROR(VLOOKUP(J187,'물품 입고 내역'!$B$5:$O$1005,14,0)," ")</f>
        <v xml:space="preserve"> </v>
      </c>
      <c r="M187" s="64" t="str">
        <f>'물품 입고 내역'!$B888</f>
        <v>S883</v>
      </c>
      <c r="N187" s="147" t="str">
        <f>IFERROR(VLOOKUP(M187,'물품 입고 내역'!$B$5:$O$1005,14,0)," ")</f>
        <v xml:space="preserve"> </v>
      </c>
    </row>
    <row r="188" spans="1:14">
      <c r="A188" s="64" t="str">
        <f>'물품 입고 내역'!$B789</f>
        <v>S784</v>
      </c>
      <c r="B188" s="147" t="str">
        <f>IFERROR(VLOOKUP(A188,'물품 입고 내역'!$B$5:$O$1005,14,0)," ")</f>
        <v xml:space="preserve"> </v>
      </c>
      <c r="D188" s="64" t="str">
        <f>'물품 입고 내역'!$B839</f>
        <v>S834</v>
      </c>
      <c r="E188" s="147" t="str">
        <f>IFERROR(VLOOKUP(D188,'물품 입고 내역'!$B$5:$O$1005,14,0)," ")</f>
        <v xml:space="preserve"> </v>
      </c>
      <c r="G188" s="64" t="str">
        <f>'물품 입고 내역'!$B889</f>
        <v>S884</v>
      </c>
      <c r="H188" s="147" t="str">
        <f>IFERROR(VLOOKUP(G188,'물품 입고 내역'!$B$5:$O$1005,14,0)," ")</f>
        <v xml:space="preserve"> </v>
      </c>
      <c r="J188" s="64" t="str">
        <f>'물품 입고 내역'!$B939</f>
        <v>S934</v>
      </c>
      <c r="K188" s="147" t="str">
        <f>IFERROR(VLOOKUP(J188,'물품 입고 내역'!$B$5:$O$1005,14,0)," ")</f>
        <v xml:space="preserve"> </v>
      </c>
      <c r="M188" s="64" t="str">
        <f>'물품 입고 내역'!$B889</f>
        <v>S884</v>
      </c>
      <c r="N188" s="147" t="str">
        <f>IFERROR(VLOOKUP(M188,'물품 입고 내역'!$B$5:$O$1005,14,0)," ")</f>
        <v xml:space="preserve"> </v>
      </c>
    </row>
    <row r="189" spans="1:14">
      <c r="A189" s="64" t="str">
        <f>'물품 입고 내역'!$B790</f>
        <v>S785</v>
      </c>
      <c r="B189" s="147" t="str">
        <f>IFERROR(VLOOKUP(A189,'물품 입고 내역'!$B$5:$O$1005,14,0)," ")</f>
        <v xml:space="preserve"> </v>
      </c>
      <c r="D189" s="64" t="str">
        <f>'물품 입고 내역'!$B840</f>
        <v>S835</v>
      </c>
      <c r="E189" s="147" t="str">
        <f>IFERROR(VLOOKUP(D189,'물품 입고 내역'!$B$5:$O$1005,14,0)," ")</f>
        <v xml:space="preserve"> </v>
      </c>
      <c r="G189" s="64" t="str">
        <f>'물품 입고 내역'!$B890</f>
        <v>S885</v>
      </c>
      <c r="H189" s="147" t="str">
        <f>IFERROR(VLOOKUP(G189,'물품 입고 내역'!$B$5:$O$1005,14,0)," ")</f>
        <v xml:space="preserve"> </v>
      </c>
      <c r="J189" s="64" t="str">
        <f>'물품 입고 내역'!$B940</f>
        <v>S935</v>
      </c>
      <c r="K189" s="147" t="str">
        <f>IFERROR(VLOOKUP(J189,'물품 입고 내역'!$B$5:$O$1005,14,0)," ")</f>
        <v xml:space="preserve"> </v>
      </c>
      <c r="M189" s="64" t="str">
        <f>'물품 입고 내역'!$B890</f>
        <v>S885</v>
      </c>
      <c r="N189" s="147" t="str">
        <f>IFERROR(VLOOKUP(M189,'물품 입고 내역'!$B$5:$O$1005,14,0)," ")</f>
        <v xml:space="preserve"> </v>
      </c>
    </row>
    <row r="190" spans="1:14">
      <c r="A190" s="64" t="str">
        <f>'물품 입고 내역'!$B791</f>
        <v>S786</v>
      </c>
      <c r="B190" s="147" t="str">
        <f>IFERROR(VLOOKUP(A190,'물품 입고 내역'!$B$5:$O$1005,14,0)," ")</f>
        <v xml:space="preserve"> </v>
      </c>
      <c r="D190" s="64" t="str">
        <f>'물품 입고 내역'!$B841</f>
        <v>S836</v>
      </c>
      <c r="E190" s="147" t="str">
        <f>IFERROR(VLOOKUP(D190,'물품 입고 내역'!$B$5:$O$1005,14,0)," ")</f>
        <v xml:space="preserve"> </v>
      </c>
      <c r="G190" s="64" t="str">
        <f>'물품 입고 내역'!$B891</f>
        <v>S886</v>
      </c>
      <c r="H190" s="147" t="str">
        <f>IFERROR(VLOOKUP(G190,'물품 입고 내역'!$B$5:$O$1005,14,0)," ")</f>
        <v xml:space="preserve"> </v>
      </c>
      <c r="J190" s="64" t="str">
        <f>'물품 입고 내역'!$B941</f>
        <v>S936</v>
      </c>
      <c r="K190" s="147" t="str">
        <f>IFERROR(VLOOKUP(J190,'물품 입고 내역'!$B$5:$O$1005,14,0)," ")</f>
        <v xml:space="preserve"> </v>
      </c>
      <c r="M190" s="64" t="str">
        <f>'물품 입고 내역'!$B891</f>
        <v>S886</v>
      </c>
      <c r="N190" s="147" t="str">
        <f>IFERROR(VLOOKUP(M190,'물품 입고 내역'!$B$5:$O$1005,14,0)," ")</f>
        <v xml:space="preserve"> </v>
      </c>
    </row>
    <row r="191" spans="1:14">
      <c r="A191" s="64" t="str">
        <f>'물품 입고 내역'!$B792</f>
        <v>S787</v>
      </c>
      <c r="B191" s="147" t="str">
        <f>IFERROR(VLOOKUP(A191,'물품 입고 내역'!$B$5:$O$1005,14,0)," ")</f>
        <v xml:space="preserve"> </v>
      </c>
      <c r="D191" s="64" t="str">
        <f>'물품 입고 내역'!$B842</f>
        <v>S837</v>
      </c>
      <c r="E191" s="147" t="str">
        <f>IFERROR(VLOOKUP(D191,'물품 입고 내역'!$B$5:$O$1005,14,0)," ")</f>
        <v xml:space="preserve"> </v>
      </c>
      <c r="G191" s="64" t="str">
        <f>'물품 입고 내역'!$B892</f>
        <v>S887</v>
      </c>
      <c r="H191" s="147" t="str">
        <f>IFERROR(VLOOKUP(G191,'물품 입고 내역'!$B$5:$O$1005,14,0)," ")</f>
        <v xml:space="preserve"> </v>
      </c>
      <c r="J191" s="64" t="str">
        <f>'물품 입고 내역'!$B942</f>
        <v>S937</v>
      </c>
      <c r="K191" s="147" t="str">
        <f>IFERROR(VLOOKUP(J191,'물품 입고 내역'!$B$5:$O$1005,14,0)," ")</f>
        <v xml:space="preserve"> </v>
      </c>
      <c r="M191" s="64" t="str">
        <f>'물품 입고 내역'!$B892</f>
        <v>S887</v>
      </c>
      <c r="N191" s="147" t="str">
        <f>IFERROR(VLOOKUP(M191,'물품 입고 내역'!$B$5:$O$1005,14,0)," ")</f>
        <v xml:space="preserve"> </v>
      </c>
    </row>
    <row r="192" spans="1:14">
      <c r="A192" s="64" t="str">
        <f>'물품 입고 내역'!$B793</f>
        <v>S788</v>
      </c>
      <c r="B192" s="147" t="str">
        <f>IFERROR(VLOOKUP(A192,'물품 입고 내역'!$B$5:$O$1005,14,0)," ")</f>
        <v xml:space="preserve"> </v>
      </c>
      <c r="D192" s="64" t="str">
        <f>'물품 입고 내역'!$B843</f>
        <v>S838</v>
      </c>
      <c r="E192" s="147" t="str">
        <f>IFERROR(VLOOKUP(D192,'물품 입고 내역'!$B$5:$O$1005,14,0)," ")</f>
        <v xml:space="preserve"> </v>
      </c>
      <c r="G192" s="64" t="str">
        <f>'물품 입고 내역'!$B893</f>
        <v>S888</v>
      </c>
      <c r="H192" s="147" t="str">
        <f>IFERROR(VLOOKUP(G192,'물품 입고 내역'!$B$5:$O$1005,14,0)," ")</f>
        <v xml:space="preserve"> </v>
      </c>
      <c r="J192" s="64" t="str">
        <f>'물품 입고 내역'!$B943</f>
        <v>S938</v>
      </c>
      <c r="K192" s="147" t="str">
        <f>IFERROR(VLOOKUP(J192,'물품 입고 내역'!$B$5:$O$1005,14,0)," ")</f>
        <v xml:space="preserve"> </v>
      </c>
      <c r="M192" s="64" t="str">
        <f>'물품 입고 내역'!$B893</f>
        <v>S888</v>
      </c>
      <c r="N192" s="147" t="str">
        <f>IFERROR(VLOOKUP(M192,'물품 입고 내역'!$B$5:$O$1005,14,0)," ")</f>
        <v xml:space="preserve"> </v>
      </c>
    </row>
    <row r="193" spans="1:14">
      <c r="A193" s="64" t="str">
        <f>'물품 입고 내역'!$B794</f>
        <v>S789</v>
      </c>
      <c r="B193" s="147" t="str">
        <f>IFERROR(VLOOKUP(A193,'물품 입고 내역'!$B$5:$O$1005,14,0)," ")</f>
        <v xml:space="preserve"> </v>
      </c>
      <c r="D193" s="64" t="str">
        <f>'물품 입고 내역'!$B844</f>
        <v>S839</v>
      </c>
      <c r="E193" s="147" t="str">
        <f>IFERROR(VLOOKUP(D193,'물품 입고 내역'!$B$5:$O$1005,14,0)," ")</f>
        <v xml:space="preserve"> </v>
      </c>
      <c r="G193" s="64" t="str">
        <f>'물품 입고 내역'!$B894</f>
        <v>S889</v>
      </c>
      <c r="H193" s="147" t="str">
        <f>IFERROR(VLOOKUP(G193,'물품 입고 내역'!$B$5:$O$1005,14,0)," ")</f>
        <v xml:space="preserve"> </v>
      </c>
      <c r="J193" s="64" t="str">
        <f>'물품 입고 내역'!$B944</f>
        <v>S939</v>
      </c>
      <c r="K193" s="147" t="str">
        <f>IFERROR(VLOOKUP(J193,'물품 입고 내역'!$B$5:$O$1005,14,0)," ")</f>
        <v xml:space="preserve"> </v>
      </c>
      <c r="M193" s="64" t="str">
        <f>'물품 입고 내역'!$B894</f>
        <v>S889</v>
      </c>
      <c r="N193" s="147" t="str">
        <f>IFERROR(VLOOKUP(M193,'물품 입고 내역'!$B$5:$O$1005,14,0)," ")</f>
        <v xml:space="preserve"> </v>
      </c>
    </row>
    <row r="194" spans="1:14">
      <c r="A194" s="64" t="str">
        <f>'물품 입고 내역'!$B795</f>
        <v>S790</v>
      </c>
      <c r="B194" s="147" t="str">
        <f>IFERROR(VLOOKUP(A194,'물품 입고 내역'!$B$5:$O$1005,14,0)," ")</f>
        <v xml:space="preserve"> </v>
      </c>
      <c r="D194" s="64" t="str">
        <f>'물품 입고 내역'!$B845</f>
        <v>S840</v>
      </c>
      <c r="E194" s="147" t="str">
        <f>IFERROR(VLOOKUP(D194,'물품 입고 내역'!$B$5:$O$1005,14,0)," ")</f>
        <v xml:space="preserve"> </v>
      </c>
      <c r="G194" s="64" t="str">
        <f>'물품 입고 내역'!$B895</f>
        <v>S890</v>
      </c>
      <c r="H194" s="147" t="str">
        <f>IFERROR(VLOOKUP(G194,'물품 입고 내역'!$B$5:$O$1005,14,0)," ")</f>
        <v xml:space="preserve"> </v>
      </c>
      <c r="J194" s="64" t="str">
        <f>'물품 입고 내역'!$B945</f>
        <v>S940</v>
      </c>
      <c r="K194" s="147" t="str">
        <f>IFERROR(VLOOKUP(J194,'물품 입고 내역'!$B$5:$O$1005,14,0)," ")</f>
        <v xml:space="preserve"> </v>
      </c>
      <c r="M194" s="64" t="str">
        <f>'물품 입고 내역'!$B895</f>
        <v>S890</v>
      </c>
      <c r="N194" s="147" t="str">
        <f>IFERROR(VLOOKUP(M194,'물품 입고 내역'!$B$5:$O$1005,14,0)," ")</f>
        <v xml:space="preserve"> </v>
      </c>
    </row>
    <row r="195" spans="1:14">
      <c r="A195" s="64" t="str">
        <f>'물품 입고 내역'!$B796</f>
        <v>S791</v>
      </c>
      <c r="B195" s="147" t="str">
        <f>IFERROR(VLOOKUP(A195,'물품 입고 내역'!$B$5:$O$1005,14,0)," ")</f>
        <v xml:space="preserve"> </v>
      </c>
      <c r="D195" s="64" t="str">
        <f>'물품 입고 내역'!$B846</f>
        <v>S841</v>
      </c>
      <c r="E195" s="147" t="str">
        <f>IFERROR(VLOOKUP(D195,'물품 입고 내역'!$B$5:$O$1005,14,0)," ")</f>
        <v xml:space="preserve"> </v>
      </c>
      <c r="G195" s="64" t="str">
        <f>'물품 입고 내역'!$B896</f>
        <v>S891</v>
      </c>
      <c r="H195" s="147" t="str">
        <f>IFERROR(VLOOKUP(G195,'물품 입고 내역'!$B$5:$O$1005,14,0)," ")</f>
        <v xml:space="preserve"> </v>
      </c>
      <c r="J195" s="64" t="str">
        <f>'물품 입고 내역'!$B946</f>
        <v>S941</v>
      </c>
      <c r="K195" s="147" t="str">
        <f>IFERROR(VLOOKUP(J195,'물품 입고 내역'!$B$5:$O$1005,14,0)," ")</f>
        <v xml:space="preserve"> </v>
      </c>
      <c r="M195" s="64" t="str">
        <f>'물품 입고 내역'!$B896</f>
        <v>S891</v>
      </c>
      <c r="N195" s="147" t="str">
        <f>IFERROR(VLOOKUP(M195,'물품 입고 내역'!$B$5:$O$1005,14,0)," ")</f>
        <v xml:space="preserve"> </v>
      </c>
    </row>
    <row r="196" spans="1:14">
      <c r="A196" s="64" t="str">
        <f>'물품 입고 내역'!$B797</f>
        <v>S792</v>
      </c>
      <c r="B196" s="147" t="str">
        <f>IFERROR(VLOOKUP(A196,'물품 입고 내역'!$B$5:$O$1005,14,0)," ")</f>
        <v xml:space="preserve"> </v>
      </c>
      <c r="D196" s="64" t="str">
        <f>'물품 입고 내역'!$B847</f>
        <v>S842</v>
      </c>
      <c r="E196" s="147" t="str">
        <f>IFERROR(VLOOKUP(D196,'물품 입고 내역'!$B$5:$O$1005,14,0)," ")</f>
        <v xml:space="preserve"> </v>
      </c>
      <c r="G196" s="64" t="str">
        <f>'물품 입고 내역'!$B897</f>
        <v>S892</v>
      </c>
      <c r="H196" s="147" t="str">
        <f>IFERROR(VLOOKUP(G196,'물품 입고 내역'!$B$5:$O$1005,14,0)," ")</f>
        <v xml:space="preserve"> </v>
      </c>
      <c r="J196" s="64" t="str">
        <f>'물품 입고 내역'!$B947</f>
        <v>S942</v>
      </c>
      <c r="K196" s="147" t="str">
        <f>IFERROR(VLOOKUP(J196,'물품 입고 내역'!$B$5:$O$1005,14,0)," ")</f>
        <v xml:space="preserve"> </v>
      </c>
      <c r="M196" s="64" t="str">
        <f>'물품 입고 내역'!$B897</f>
        <v>S892</v>
      </c>
      <c r="N196" s="147" t="str">
        <f>IFERROR(VLOOKUP(M196,'물품 입고 내역'!$B$5:$O$1005,14,0)," ")</f>
        <v xml:space="preserve"> </v>
      </c>
    </row>
    <row r="197" spans="1:14">
      <c r="A197" s="64" t="str">
        <f>'물품 입고 내역'!$B798</f>
        <v>S793</v>
      </c>
      <c r="B197" s="147" t="str">
        <f>IFERROR(VLOOKUP(A197,'물품 입고 내역'!$B$5:$O$1005,14,0)," ")</f>
        <v xml:space="preserve"> </v>
      </c>
      <c r="D197" s="64" t="str">
        <f>'물품 입고 내역'!$B848</f>
        <v>S843</v>
      </c>
      <c r="E197" s="147" t="str">
        <f>IFERROR(VLOOKUP(D197,'물품 입고 내역'!$B$5:$O$1005,14,0)," ")</f>
        <v xml:space="preserve"> </v>
      </c>
      <c r="G197" s="64" t="str">
        <f>'물품 입고 내역'!$B898</f>
        <v>S893</v>
      </c>
      <c r="H197" s="147" t="str">
        <f>IFERROR(VLOOKUP(G197,'물품 입고 내역'!$B$5:$O$1005,14,0)," ")</f>
        <v xml:space="preserve"> </v>
      </c>
      <c r="J197" s="64" t="str">
        <f>'물품 입고 내역'!$B948</f>
        <v>S943</v>
      </c>
      <c r="K197" s="147" t="str">
        <f>IFERROR(VLOOKUP(J197,'물품 입고 내역'!$B$5:$O$1005,14,0)," ")</f>
        <v xml:space="preserve"> </v>
      </c>
      <c r="M197" s="64" t="str">
        <f>'물품 입고 내역'!$B898</f>
        <v>S893</v>
      </c>
      <c r="N197" s="147" t="str">
        <f>IFERROR(VLOOKUP(M197,'물품 입고 내역'!$B$5:$O$1005,14,0)," ")</f>
        <v xml:space="preserve"> </v>
      </c>
    </row>
    <row r="198" spans="1:14">
      <c r="A198" s="64" t="str">
        <f>'물품 입고 내역'!$B799</f>
        <v>S794</v>
      </c>
      <c r="B198" s="147" t="str">
        <f>IFERROR(VLOOKUP(A198,'물품 입고 내역'!$B$5:$O$1005,14,0)," ")</f>
        <v xml:space="preserve"> </v>
      </c>
      <c r="D198" s="64" t="str">
        <f>'물품 입고 내역'!$B849</f>
        <v>S844</v>
      </c>
      <c r="E198" s="147" t="str">
        <f>IFERROR(VLOOKUP(D198,'물품 입고 내역'!$B$5:$O$1005,14,0)," ")</f>
        <v xml:space="preserve"> </v>
      </c>
      <c r="G198" s="64" t="str">
        <f>'물품 입고 내역'!$B899</f>
        <v>S894</v>
      </c>
      <c r="H198" s="147" t="str">
        <f>IFERROR(VLOOKUP(G198,'물품 입고 내역'!$B$5:$O$1005,14,0)," ")</f>
        <v xml:space="preserve"> </v>
      </c>
      <c r="J198" s="64" t="str">
        <f>'물품 입고 내역'!$B949</f>
        <v>S944</v>
      </c>
      <c r="K198" s="147" t="str">
        <f>IFERROR(VLOOKUP(J198,'물품 입고 내역'!$B$5:$O$1005,14,0)," ")</f>
        <v xml:space="preserve"> </v>
      </c>
      <c r="M198" s="64" t="str">
        <f>'물품 입고 내역'!$B899</f>
        <v>S894</v>
      </c>
      <c r="N198" s="147" t="str">
        <f>IFERROR(VLOOKUP(M198,'물품 입고 내역'!$B$5:$O$1005,14,0)," ")</f>
        <v xml:space="preserve"> </v>
      </c>
    </row>
    <row r="199" spans="1:14">
      <c r="A199" s="64" t="str">
        <f>'물품 입고 내역'!$B800</f>
        <v>S795</v>
      </c>
      <c r="B199" s="147" t="str">
        <f>IFERROR(VLOOKUP(A199,'물품 입고 내역'!$B$5:$O$1005,14,0)," ")</f>
        <v xml:space="preserve"> </v>
      </c>
      <c r="D199" s="64" t="str">
        <f>'물품 입고 내역'!$B850</f>
        <v>S845</v>
      </c>
      <c r="E199" s="147" t="str">
        <f>IFERROR(VLOOKUP(D199,'물품 입고 내역'!$B$5:$O$1005,14,0)," ")</f>
        <v xml:space="preserve"> </v>
      </c>
      <c r="G199" s="64" t="str">
        <f>'물품 입고 내역'!$B900</f>
        <v>S895</v>
      </c>
      <c r="H199" s="147" t="str">
        <f>IFERROR(VLOOKUP(G199,'물품 입고 내역'!$B$5:$O$1005,14,0)," ")</f>
        <v xml:space="preserve"> </v>
      </c>
      <c r="J199" s="64" t="str">
        <f>'물품 입고 내역'!$B950</f>
        <v>S945</v>
      </c>
      <c r="K199" s="147" t="str">
        <f>IFERROR(VLOOKUP(J199,'물품 입고 내역'!$B$5:$O$1005,14,0)," ")</f>
        <v xml:space="preserve"> </v>
      </c>
      <c r="M199" s="64" t="str">
        <f>'물품 입고 내역'!$B900</f>
        <v>S895</v>
      </c>
      <c r="N199" s="147" t="str">
        <f>IFERROR(VLOOKUP(M199,'물품 입고 내역'!$B$5:$O$1005,14,0)," ")</f>
        <v xml:space="preserve"> </v>
      </c>
    </row>
    <row r="200" spans="1:14">
      <c r="A200" s="64" t="str">
        <f>'물품 입고 내역'!$B801</f>
        <v>S796</v>
      </c>
      <c r="B200" s="147" t="str">
        <f>IFERROR(VLOOKUP(A200,'물품 입고 내역'!$B$5:$O$1005,14,0)," ")</f>
        <v xml:space="preserve"> </v>
      </c>
      <c r="D200" s="64" t="str">
        <f>'물품 입고 내역'!$B851</f>
        <v>S846</v>
      </c>
      <c r="E200" s="147" t="str">
        <f>IFERROR(VLOOKUP(D200,'물품 입고 내역'!$B$5:$O$1005,14,0)," ")</f>
        <v xml:space="preserve"> </v>
      </c>
      <c r="G200" s="64" t="str">
        <f>'물품 입고 내역'!$B901</f>
        <v>S896</v>
      </c>
      <c r="H200" s="147" t="str">
        <f>IFERROR(VLOOKUP(G200,'물품 입고 내역'!$B$5:$O$1005,14,0)," ")</f>
        <v xml:space="preserve"> </v>
      </c>
      <c r="J200" s="64" t="str">
        <f>'물품 입고 내역'!$B951</f>
        <v>S946</v>
      </c>
      <c r="K200" s="147" t="str">
        <f>IFERROR(VLOOKUP(J200,'물품 입고 내역'!$B$5:$O$1005,14,0)," ")</f>
        <v xml:space="preserve"> </v>
      </c>
      <c r="M200" s="64" t="str">
        <f>'물품 입고 내역'!$B901</f>
        <v>S896</v>
      </c>
      <c r="N200" s="147" t="str">
        <f>IFERROR(VLOOKUP(M200,'물품 입고 내역'!$B$5:$O$1005,14,0)," ")</f>
        <v xml:space="preserve"> </v>
      </c>
    </row>
    <row r="201" spans="1:14">
      <c r="A201" s="64" t="str">
        <f>'물품 입고 내역'!$B802</f>
        <v>S797</v>
      </c>
      <c r="B201" s="147" t="str">
        <f>IFERROR(VLOOKUP(A201,'물품 입고 내역'!$B$5:$O$1005,14,0)," ")</f>
        <v xml:space="preserve"> </v>
      </c>
      <c r="D201" s="64" t="str">
        <f>'물품 입고 내역'!$B852</f>
        <v>S847</v>
      </c>
      <c r="E201" s="147" t="str">
        <f>IFERROR(VLOOKUP(D201,'물품 입고 내역'!$B$5:$O$1005,14,0)," ")</f>
        <v xml:space="preserve"> </v>
      </c>
      <c r="G201" s="64" t="str">
        <f>'물품 입고 내역'!$B902</f>
        <v>S897</v>
      </c>
      <c r="H201" s="147" t="str">
        <f>IFERROR(VLOOKUP(G201,'물품 입고 내역'!$B$5:$O$1005,14,0)," ")</f>
        <v xml:space="preserve"> </v>
      </c>
      <c r="J201" s="64" t="str">
        <f>'물품 입고 내역'!$B952</f>
        <v>S947</v>
      </c>
      <c r="K201" s="147" t="str">
        <f>IFERROR(VLOOKUP(J201,'물품 입고 내역'!$B$5:$O$1005,14,0)," ")</f>
        <v xml:space="preserve"> </v>
      </c>
      <c r="M201" s="64" t="str">
        <f>'물품 입고 내역'!$B902</f>
        <v>S897</v>
      </c>
      <c r="N201" s="147" t="str">
        <f>IFERROR(VLOOKUP(M201,'물품 입고 내역'!$B$5:$O$1005,14,0)," ")</f>
        <v xml:space="preserve"> </v>
      </c>
    </row>
    <row r="202" spans="1:14">
      <c r="A202" s="64" t="str">
        <f>'물품 입고 내역'!$B803</f>
        <v>S798</v>
      </c>
      <c r="B202" s="147" t="str">
        <f>IFERROR(VLOOKUP(A202,'물품 입고 내역'!$B$5:$O$1005,14,0)," ")</f>
        <v xml:space="preserve"> </v>
      </c>
      <c r="D202" s="64" t="str">
        <f>'물품 입고 내역'!$B853</f>
        <v>S848</v>
      </c>
      <c r="E202" s="147" t="str">
        <f>IFERROR(VLOOKUP(D202,'물품 입고 내역'!$B$5:$O$1005,14,0)," ")</f>
        <v xml:space="preserve"> </v>
      </c>
      <c r="G202" s="64" t="str">
        <f>'물품 입고 내역'!$B903</f>
        <v>S898</v>
      </c>
      <c r="H202" s="147" t="str">
        <f>IFERROR(VLOOKUP(G202,'물품 입고 내역'!$B$5:$O$1005,14,0)," ")</f>
        <v xml:space="preserve"> </v>
      </c>
      <c r="J202" s="64" t="str">
        <f>'물품 입고 내역'!$B953</f>
        <v>S948</v>
      </c>
      <c r="K202" s="147" t="str">
        <f>IFERROR(VLOOKUP(J202,'물품 입고 내역'!$B$5:$O$1005,14,0)," ")</f>
        <v xml:space="preserve"> </v>
      </c>
      <c r="M202" s="64" t="str">
        <f>'물품 입고 내역'!$B903</f>
        <v>S898</v>
      </c>
      <c r="N202" s="147" t="str">
        <f>IFERROR(VLOOKUP(M202,'물품 입고 내역'!$B$5:$O$1005,14,0)," ")</f>
        <v xml:space="preserve"> </v>
      </c>
    </row>
    <row r="203" spans="1:14">
      <c r="A203" s="64" t="str">
        <f>'물품 입고 내역'!$B804</f>
        <v>S799</v>
      </c>
      <c r="B203" s="147" t="str">
        <f>IFERROR(VLOOKUP(A203,'물품 입고 내역'!$B$5:$O$1005,14,0)," ")</f>
        <v xml:space="preserve"> </v>
      </c>
      <c r="D203" s="64" t="str">
        <f>'물품 입고 내역'!$B854</f>
        <v>S849</v>
      </c>
      <c r="E203" s="147" t="str">
        <f>IFERROR(VLOOKUP(D203,'물품 입고 내역'!$B$5:$O$1005,14,0)," ")</f>
        <v xml:space="preserve"> </v>
      </c>
      <c r="G203" s="64" t="str">
        <f>'물품 입고 내역'!$B904</f>
        <v>S899</v>
      </c>
      <c r="H203" s="147" t="str">
        <f>IFERROR(VLOOKUP(G203,'물품 입고 내역'!$B$5:$O$1005,14,0)," ")</f>
        <v xml:space="preserve"> </v>
      </c>
      <c r="J203" s="64" t="str">
        <f>'물품 입고 내역'!$B954</f>
        <v>S949</v>
      </c>
      <c r="K203" s="147" t="str">
        <f>IFERROR(VLOOKUP(J203,'물품 입고 내역'!$B$5:$O$1005,14,0)," ")</f>
        <v xml:space="preserve"> </v>
      </c>
      <c r="M203" s="64" t="str">
        <f>'물품 입고 내역'!$B904</f>
        <v>S899</v>
      </c>
      <c r="N203" s="147" t="str">
        <f>IFERROR(VLOOKUP(M203,'물품 입고 내역'!$B$5:$O$1005,14,0)," ")</f>
        <v xml:space="preserve"> </v>
      </c>
    </row>
    <row r="204" spans="1:14">
      <c r="A204" s="64" t="str">
        <f>'물품 입고 내역'!$B805</f>
        <v>S800</v>
      </c>
      <c r="B204" s="147" t="str">
        <f>IFERROR(VLOOKUP(A204,'물품 입고 내역'!$B$5:$O$1005,14,0)," ")</f>
        <v xml:space="preserve"> </v>
      </c>
      <c r="D204" s="64" t="str">
        <f>'물품 입고 내역'!$B855</f>
        <v>S850</v>
      </c>
      <c r="E204" s="147" t="str">
        <f>IFERROR(VLOOKUP(D204,'물품 입고 내역'!$B$5:$O$1005,14,0)," ")</f>
        <v xml:space="preserve"> </v>
      </c>
      <c r="G204" s="64" t="str">
        <f>'물품 입고 내역'!$B905</f>
        <v>S900</v>
      </c>
      <c r="H204" s="147" t="str">
        <f>IFERROR(VLOOKUP(G204,'물품 입고 내역'!$B$5:$O$1005,14,0)," ")</f>
        <v xml:space="preserve"> </v>
      </c>
      <c r="J204" s="64" t="str">
        <f>'물품 입고 내역'!$B955</f>
        <v>S950</v>
      </c>
      <c r="K204" s="147" t="str">
        <f>IFERROR(VLOOKUP(J204,'물품 입고 내역'!$B$5:$O$1005,14,0)," ")</f>
        <v xml:space="preserve"> </v>
      </c>
      <c r="M204" s="64" t="str">
        <f>'물품 입고 내역'!$B905</f>
        <v>S900</v>
      </c>
      <c r="N204" s="147" t="str">
        <f>IFERROR(VLOOKUP(M204,'물품 입고 내역'!$B$5:$O$1005,14,0)," ")</f>
        <v xml:space="preserve"> </v>
      </c>
    </row>
    <row r="205" spans="1:14">
      <c r="A205" s="145" t="s">
        <v>1188</v>
      </c>
      <c r="B205" s="146" t="s">
        <v>1189</v>
      </c>
      <c r="C205" s="149">
        <v>1</v>
      </c>
      <c r="D205" s="145" t="s">
        <v>1188</v>
      </c>
      <c r="E205" s="146" t="s">
        <v>1189</v>
      </c>
      <c r="F205" s="149">
        <v>1</v>
      </c>
      <c r="G205" s="145" t="s">
        <v>1188</v>
      </c>
      <c r="H205" s="146" t="s">
        <v>1189</v>
      </c>
      <c r="I205" s="149">
        <v>1</v>
      </c>
      <c r="J205" s="145" t="s">
        <v>1188</v>
      </c>
      <c r="K205" s="146" t="s">
        <v>1189</v>
      </c>
      <c r="L205" s="149">
        <v>1</v>
      </c>
      <c r="M205" s="145" t="s">
        <v>1188</v>
      </c>
      <c r="N205" s="146" t="s">
        <v>1189</v>
      </c>
    </row>
    <row r="206" spans="1:14">
      <c r="A206" s="64" t="str">
        <f>'물품 입고 내역'!$B906</f>
        <v>S901</v>
      </c>
      <c r="B206" s="147" t="str">
        <f>IFERROR(VLOOKUP(A206,'물품 입고 내역'!$B$5:$O$1005,14,0)," ")</f>
        <v xml:space="preserve"> </v>
      </c>
      <c r="D206" s="64" t="str">
        <f>'물품 입고 내역'!$B956</f>
        <v>S951</v>
      </c>
      <c r="E206" s="147" t="str">
        <f>IFERROR(VLOOKUP(D206,'물품 입고 내역'!$B$5:$O$1005,14,0)," ")</f>
        <v xml:space="preserve"> </v>
      </c>
      <c r="G206" s="64" t="str">
        <f>'물품 입고 내역'!$B1006</f>
        <v>총 물량</v>
      </c>
      <c r="H206" s="147" t="str">
        <f>IFERROR(VLOOKUP(G206,'물품 입고 내역'!$B$5:$O$1005,14,0)," ")</f>
        <v xml:space="preserve"> </v>
      </c>
      <c r="J206" s="64">
        <f>'물품 입고 내역'!$B1056</f>
        <v>0</v>
      </c>
      <c r="K206" s="147" t="str">
        <f>IFERROR(VLOOKUP(J206,'물품 입고 내역'!$B$5:$O$1005,14,0)," ")</f>
        <v xml:space="preserve"> </v>
      </c>
      <c r="M206" s="64">
        <f>'물품 입고 내역'!$B1106</f>
        <v>0</v>
      </c>
      <c r="N206" s="147" t="str">
        <f>IFERROR(VLOOKUP(M206,'물품 입고 내역'!$B$5:$O$1005,14,0)," ")</f>
        <v xml:space="preserve"> </v>
      </c>
    </row>
    <row r="207" spans="1:14">
      <c r="A207" s="64" t="str">
        <f>'물품 입고 내역'!$B907</f>
        <v>S902</v>
      </c>
      <c r="B207" s="147" t="str">
        <f>IFERROR(VLOOKUP(A207,'물품 입고 내역'!$B$5:$O$1005,14,0)," ")</f>
        <v xml:space="preserve"> </v>
      </c>
      <c r="D207" s="64" t="str">
        <f>'물품 입고 내역'!$B957</f>
        <v>S952</v>
      </c>
      <c r="E207" s="147" t="str">
        <f>IFERROR(VLOOKUP(D207,'물품 입고 내역'!$B$5:$O$1005,14,0)," ")</f>
        <v xml:space="preserve"> </v>
      </c>
      <c r="G207" s="64" t="str">
        <f>'물품 입고 내역'!$B1007</f>
        <v>합포장 물량</v>
      </c>
      <c r="H207" s="147" t="str">
        <f>IFERROR(VLOOKUP(G207,'물품 입고 내역'!$B$5:$O$1005,14,0)," ")</f>
        <v xml:space="preserve"> </v>
      </c>
      <c r="J207" s="64">
        <f>'물품 입고 내역'!$B1057</f>
        <v>0</v>
      </c>
      <c r="K207" s="147" t="str">
        <f>IFERROR(VLOOKUP(J207,'물품 입고 내역'!$B$5:$O$1005,14,0)," ")</f>
        <v xml:space="preserve"> </v>
      </c>
      <c r="M207" s="64">
        <f>'물품 입고 내역'!$B1107</f>
        <v>0</v>
      </c>
      <c r="N207" s="147" t="str">
        <f>IFERROR(VLOOKUP(M207,'물품 입고 내역'!$B$5:$O$1005,14,0)," ")</f>
        <v xml:space="preserve"> </v>
      </c>
    </row>
    <row r="208" spans="1:14">
      <c r="A208" s="64" t="str">
        <f>'물품 입고 내역'!$B908</f>
        <v>S903</v>
      </c>
      <c r="B208" s="147" t="str">
        <f>IFERROR(VLOOKUP(A208,'물품 입고 내역'!$B$5:$O$1005,14,0)," ")</f>
        <v xml:space="preserve"> </v>
      </c>
      <c r="D208" s="64" t="str">
        <f>'물품 입고 내역'!$B958</f>
        <v>S953</v>
      </c>
      <c r="E208" s="147" t="str">
        <f>IFERROR(VLOOKUP(D208,'물품 입고 내역'!$B$5:$O$1005,14,0)," ")</f>
        <v xml:space="preserve"> </v>
      </c>
      <c r="G208" s="64" t="str">
        <f>'물품 입고 내역'!$B1008</f>
        <v>합포장 개수</v>
      </c>
      <c r="H208" s="147" t="str">
        <f>IFERROR(VLOOKUP(G208,'물품 입고 내역'!$B$5:$O$1005,14,0)," ")</f>
        <v xml:space="preserve"> </v>
      </c>
      <c r="J208" s="64">
        <f>'물품 입고 내역'!$B1058</f>
        <v>0</v>
      </c>
      <c r="K208" s="147" t="str">
        <f>IFERROR(VLOOKUP(J208,'물품 입고 내역'!$B$5:$O$1005,14,0)," ")</f>
        <v xml:space="preserve"> </v>
      </c>
      <c r="M208" s="64">
        <f>'물품 입고 내역'!$B1108</f>
        <v>0</v>
      </c>
      <c r="N208" s="147" t="str">
        <f>IFERROR(VLOOKUP(M208,'물품 입고 내역'!$B$5:$O$1005,14,0)," ")</f>
        <v xml:space="preserve"> </v>
      </c>
    </row>
    <row r="209" spans="1:14">
      <c r="A209" s="64" t="str">
        <f>'물품 입고 내역'!$B909</f>
        <v>S904</v>
      </c>
      <c r="B209" s="147" t="str">
        <f>IFERROR(VLOOKUP(A209,'물품 입고 내역'!$B$5:$O$1005,14,0)," ")</f>
        <v xml:space="preserve"> </v>
      </c>
      <c r="D209" s="64" t="str">
        <f>'물품 입고 내역'!$B959</f>
        <v>S954</v>
      </c>
      <c r="E209" s="147" t="str">
        <f>IFERROR(VLOOKUP(D209,'물품 입고 내역'!$B$5:$O$1005,14,0)," ")</f>
        <v xml:space="preserve"> </v>
      </c>
      <c r="G209" s="64" t="str">
        <f>'물품 입고 내역'!$B1009</f>
        <v xml:space="preserve">최종 실제 </v>
      </c>
      <c r="H209" s="147" t="str">
        <f>IFERROR(VLOOKUP(G209,'물품 입고 내역'!$B$5:$O$1005,14,0)," ")</f>
        <v xml:space="preserve"> </v>
      </c>
      <c r="J209" s="64">
        <f>'물품 입고 내역'!$B1059</f>
        <v>0</v>
      </c>
      <c r="K209" s="147" t="str">
        <f>IFERROR(VLOOKUP(J209,'물품 입고 내역'!$B$5:$O$1005,14,0)," ")</f>
        <v xml:space="preserve"> </v>
      </c>
      <c r="M209" s="64">
        <f>'물품 입고 내역'!$B1109</f>
        <v>0</v>
      </c>
      <c r="N209" s="147" t="str">
        <f>IFERROR(VLOOKUP(M209,'물품 입고 내역'!$B$5:$O$1005,14,0)," ")</f>
        <v xml:space="preserve"> </v>
      </c>
    </row>
    <row r="210" spans="1:14">
      <c r="A210" s="64" t="str">
        <f>'물품 입고 내역'!$B910</f>
        <v>S905</v>
      </c>
      <c r="B210" s="147" t="str">
        <f>IFERROR(VLOOKUP(A210,'물품 입고 내역'!$B$5:$O$1005,14,0)," ")</f>
        <v xml:space="preserve"> </v>
      </c>
      <c r="D210" s="64" t="str">
        <f>'물품 입고 내역'!$B960</f>
        <v>S955</v>
      </c>
      <c r="E210" s="147" t="str">
        <f>IFERROR(VLOOKUP(D210,'물품 입고 내역'!$B$5:$O$1005,14,0)," ")</f>
        <v xml:space="preserve"> </v>
      </c>
      <c r="G210" s="64">
        <f>'물품 입고 내역'!$B1010</f>
        <v>0</v>
      </c>
      <c r="H210" s="147" t="str">
        <f>IFERROR(VLOOKUP(G210,'물품 입고 내역'!$B$5:$O$1005,14,0)," ")</f>
        <v xml:space="preserve"> </v>
      </c>
      <c r="J210" s="64">
        <f>'물품 입고 내역'!$B1060</f>
        <v>0</v>
      </c>
      <c r="K210" s="147" t="str">
        <f>IFERROR(VLOOKUP(J210,'물품 입고 내역'!$B$5:$O$1005,14,0)," ")</f>
        <v xml:space="preserve"> </v>
      </c>
      <c r="M210" s="64">
        <f>'물품 입고 내역'!$B1110</f>
        <v>0</v>
      </c>
      <c r="N210" s="147" t="str">
        <f>IFERROR(VLOOKUP(M210,'물품 입고 내역'!$B$5:$O$1005,14,0)," ")</f>
        <v xml:space="preserve"> </v>
      </c>
    </row>
    <row r="211" spans="1:14">
      <c r="A211" s="64" t="str">
        <f>'물품 입고 내역'!$B911</f>
        <v>S906</v>
      </c>
      <c r="B211" s="147" t="str">
        <f>IFERROR(VLOOKUP(A211,'물품 입고 내역'!$B$5:$O$1005,14,0)," ")</f>
        <v xml:space="preserve"> </v>
      </c>
      <c r="D211" s="64" t="str">
        <f>'물품 입고 내역'!$B961</f>
        <v>S956</v>
      </c>
      <c r="E211" s="147" t="str">
        <f>IFERROR(VLOOKUP(D211,'물품 입고 내역'!$B$5:$O$1005,14,0)," ")</f>
        <v xml:space="preserve"> </v>
      </c>
      <c r="G211" s="64">
        <f>'물품 입고 내역'!$B1011</f>
        <v>0</v>
      </c>
      <c r="H211" s="147" t="str">
        <f>IFERROR(VLOOKUP(G211,'물품 입고 내역'!$B$5:$O$1005,14,0)," ")</f>
        <v xml:space="preserve"> </v>
      </c>
      <c r="J211" s="64">
        <f>'물품 입고 내역'!$B1061</f>
        <v>0</v>
      </c>
      <c r="K211" s="147" t="str">
        <f>IFERROR(VLOOKUP(J211,'물품 입고 내역'!$B$5:$O$1005,14,0)," ")</f>
        <v xml:space="preserve"> </v>
      </c>
      <c r="M211" s="64">
        <f>'물품 입고 내역'!$B1111</f>
        <v>0</v>
      </c>
      <c r="N211" s="147" t="str">
        <f>IFERROR(VLOOKUP(M211,'물품 입고 내역'!$B$5:$O$1005,14,0)," ")</f>
        <v xml:space="preserve"> </v>
      </c>
    </row>
    <row r="212" spans="1:14">
      <c r="A212" s="64" t="str">
        <f>'물품 입고 내역'!$B912</f>
        <v>S907</v>
      </c>
      <c r="B212" s="147" t="str">
        <f>IFERROR(VLOOKUP(A212,'물품 입고 내역'!$B$5:$O$1005,14,0)," ")</f>
        <v xml:space="preserve"> </v>
      </c>
      <c r="D212" s="64" t="str">
        <f>'물품 입고 내역'!$B962</f>
        <v>S957</v>
      </c>
      <c r="E212" s="147" t="str">
        <f>IFERROR(VLOOKUP(D212,'물품 입고 내역'!$B$5:$O$1005,14,0)," ")</f>
        <v xml:space="preserve"> </v>
      </c>
      <c r="G212" s="64">
        <f>'물품 입고 내역'!$B1012</f>
        <v>0</v>
      </c>
      <c r="H212" s="147" t="str">
        <f>IFERROR(VLOOKUP(G212,'물품 입고 내역'!$B$5:$O$1005,14,0)," ")</f>
        <v xml:space="preserve"> </v>
      </c>
      <c r="J212" s="64">
        <f>'물품 입고 내역'!$B1062</f>
        <v>0</v>
      </c>
      <c r="K212" s="147" t="str">
        <f>IFERROR(VLOOKUP(J212,'물품 입고 내역'!$B$5:$O$1005,14,0)," ")</f>
        <v xml:space="preserve"> </v>
      </c>
      <c r="M212" s="64">
        <f>'물품 입고 내역'!$B1112</f>
        <v>0</v>
      </c>
      <c r="N212" s="147" t="str">
        <f>IFERROR(VLOOKUP(M212,'물품 입고 내역'!$B$5:$O$1005,14,0)," ")</f>
        <v xml:space="preserve"> </v>
      </c>
    </row>
    <row r="213" spans="1:14">
      <c r="A213" s="64" t="str">
        <f>'물품 입고 내역'!$B913</f>
        <v>S908</v>
      </c>
      <c r="B213" s="147" t="str">
        <f>IFERROR(VLOOKUP(A213,'물품 입고 내역'!$B$5:$O$1005,14,0)," ")</f>
        <v xml:space="preserve"> </v>
      </c>
      <c r="D213" s="64" t="str">
        <f>'물품 입고 내역'!$B963</f>
        <v>S958</v>
      </c>
      <c r="E213" s="147" t="str">
        <f>IFERROR(VLOOKUP(D213,'물품 입고 내역'!$B$5:$O$1005,14,0)," ")</f>
        <v xml:space="preserve"> </v>
      </c>
      <c r="G213" s="64">
        <f>'물품 입고 내역'!$B1013</f>
        <v>0</v>
      </c>
      <c r="H213" s="147" t="str">
        <f>IFERROR(VLOOKUP(G213,'물품 입고 내역'!$B$5:$O$1005,14,0)," ")</f>
        <v xml:space="preserve"> </v>
      </c>
      <c r="J213" s="64">
        <f>'물품 입고 내역'!$B1063</f>
        <v>0</v>
      </c>
      <c r="K213" s="147" t="str">
        <f>IFERROR(VLOOKUP(J213,'물품 입고 내역'!$B$5:$O$1005,14,0)," ")</f>
        <v xml:space="preserve"> </v>
      </c>
      <c r="M213" s="64">
        <f>'물품 입고 내역'!$B1113</f>
        <v>0</v>
      </c>
      <c r="N213" s="147" t="str">
        <f>IFERROR(VLOOKUP(M213,'물품 입고 내역'!$B$5:$O$1005,14,0)," ")</f>
        <v xml:space="preserve"> </v>
      </c>
    </row>
    <row r="214" spans="1:14">
      <c r="A214" s="64" t="str">
        <f>'물품 입고 내역'!$B914</f>
        <v>S909</v>
      </c>
      <c r="B214" s="147" t="str">
        <f>IFERROR(VLOOKUP(A214,'물품 입고 내역'!$B$5:$O$1005,14,0)," ")</f>
        <v xml:space="preserve"> </v>
      </c>
      <c r="D214" s="64" t="str">
        <f>'물품 입고 내역'!$B964</f>
        <v>S959</v>
      </c>
      <c r="E214" s="147" t="str">
        <f>IFERROR(VLOOKUP(D214,'물품 입고 내역'!$B$5:$O$1005,14,0)," ")</f>
        <v xml:space="preserve"> </v>
      </c>
      <c r="G214" s="64">
        <f>'물품 입고 내역'!$B1014</f>
        <v>0</v>
      </c>
      <c r="H214" s="147" t="str">
        <f>IFERROR(VLOOKUP(G214,'물품 입고 내역'!$B$5:$O$1005,14,0)," ")</f>
        <v xml:space="preserve"> </v>
      </c>
      <c r="J214" s="64">
        <f>'물품 입고 내역'!$B1064</f>
        <v>0</v>
      </c>
      <c r="K214" s="147" t="str">
        <f>IFERROR(VLOOKUP(J214,'물품 입고 내역'!$B$5:$O$1005,14,0)," ")</f>
        <v xml:space="preserve"> </v>
      </c>
      <c r="M214" s="64">
        <f>'물품 입고 내역'!$B1114</f>
        <v>0</v>
      </c>
      <c r="N214" s="147" t="str">
        <f>IFERROR(VLOOKUP(M214,'물품 입고 내역'!$B$5:$O$1005,14,0)," ")</f>
        <v xml:space="preserve"> </v>
      </c>
    </row>
    <row r="215" spans="1:14">
      <c r="A215" s="64" t="str">
        <f>'물품 입고 내역'!$B915</f>
        <v>S910</v>
      </c>
      <c r="B215" s="147" t="str">
        <f>IFERROR(VLOOKUP(A215,'물품 입고 내역'!$B$5:$O$1005,14,0)," ")</f>
        <v xml:space="preserve"> </v>
      </c>
      <c r="D215" s="64" t="str">
        <f>'물품 입고 내역'!$B965</f>
        <v>S960</v>
      </c>
      <c r="E215" s="147" t="str">
        <f>IFERROR(VLOOKUP(D215,'물품 입고 내역'!$B$5:$O$1005,14,0)," ")</f>
        <v xml:space="preserve"> </v>
      </c>
      <c r="G215" s="64">
        <f>'물품 입고 내역'!$B1015</f>
        <v>0</v>
      </c>
      <c r="H215" s="147" t="str">
        <f>IFERROR(VLOOKUP(G215,'물품 입고 내역'!$B$5:$O$1005,14,0)," ")</f>
        <v xml:space="preserve"> </v>
      </c>
      <c r="J215" s="64">
        <f>'물품 입고 내역'!$B1065</f>
        <v>0</v>
      </c>
      <c r="K215" s="147" t="str">
        <f>IFERROR(VLOOKUP(J215,'물품 입고 내역'!$B$5:$O$1005,14,0)," ")</f>
        <v xml:space="preserve"> </v>
      </c>
      <c r="M215" s="64">
        <f>'물품 입고 내역'!$B1115</f>
        <v>0</v>
      </c>
      <c r="N215" s="147" t="str">
        <f>IFERROR(VLOOKUP(M215,'물품 입고 내역'!$B$5:$O$1005,14,0)," ")</f>
        <v xml:space="preserve"> </v>
      </c>
    </row>
    <row r="216" spans="1:14">
      <c r="A216" s="64" t="str">
        <f>'물품 입고 내역'!$B916</f>
        <v>S911</v>
      </c>
      <c r="B216" s="147" t="str">
        <f>IFERROR(VLOOKUP(A216,'물품 입고 내역'!$B$5:$O$1005,14,0)," ")</f>
        <v xml:space="preserve"> </v>
      </c>
      <c r="D216" s="64" t="str">
        <f>'물품 입고 내역'!$B966</f>
        <v>S961</v>
      </c>
      <c r="E216" s="147" t="str">
        <f>IFERROR(VLOOKUP(D216,'물품 입고 내역'!$B$5:$O$1005,14,0)," ")</f>
        <v xml:space="preserve"> </v>
      </c>
      <c r="G216" s="64">
        <f>'물품 입고 내역'!$B1016</f>
        <v>0</v>
      </c>
      <c r="H216" s="147" t="str">
        <f>IFERROR(VLOOKUP(G216,'물품 입고 내역'!$B$5:$O$1005,14,0)," ")</f>
        <v xml:space="preserve"> </v>
      </c>
      <c r="J216" s="64">
        <f>'물품 입고 내역'!$B1066</f>
        <v>0</v>
      </c>
      <c r="K216" s="147" t="str">
        <f>IFERROR(VLOOKUP(J216,'물품 입고 내역'!$B$5:$O$1005,14,0)," ")</f>
        <v xml:space="preserve"> </v>
      </c>
      <c r="M216" s="64">
        <f>'물품 입고 내역'!$B1116</f>
        <v>0</v>
      </c>
      <c r="N216" s="147" t="str">
        <f>IFERROR(VLOOKUP(M216,'물품 입고 내역'!$B$5:$O$1005,14,0)," ")</f>
        <v xml:space="preserve"> </v>
      </c>
    </row>
    <row r="217" spans="1:14">
      <c r="A217" s="64" t="str">
        <f>'물품 입고 내역'!$B917</f>
        <v>S912</v>
      </c>
      <c r="B217" s="147" t="str">
        <f>IFERROR(VLOOKUP(A217,'물품 입고 내역'!$B$5:$O$1005,14,0)," ")</f>
        <v xml:space="preserve"> </v>
      </c>
      <c r="D217" s="64" t="str">
        <f>'물품 입고 내역'!$B967</f>
        <v>S962</v>
      </c>
      <c r="E217" s="147" t="str">
        <f>IFERROR(VLOOKUP(D217,'물품 입고 내역'!$B$5:$O$1005,14,0)," ")</f>
        <v xml:space="preserve"> </v>
      </c>
      <c r="G217" s="64">
        <f>'물품 입고 내역'!$B1017</f>
        <v>0</v>
      </c>
      <c r="H217" s="147" t="str">
        <f>IFERROR(VLOOKUP(G217,'물품 입고 내역'!$B$5:$O$1005,14,0)," ")</f>
        <v xml:space="preserve"> </v>
      </c>
      <c r="J217" s="64">
        <f>'물품 입고 내역'!$B1067</f>
        <v>0</v>
      </c>
      <c r="K217" s="147" t="str">
        <f>IFERROR(VLOOKUP(J217,'물품 입고 내역'!$B$5:$O$1005,14,0)," ")</f>
        <v xml:space="preserve"> </v>
      </c>
      <c r="M217" s="64">
        <f>'물품 입고 내역'!$B1117</f>
        <v>0</v>
      </c>
      <c r="N217" s="147" t="str">
        <f>IFERROR(VLOOKUP(M217,'물품 입고 내역'!$B$5:$O$1005,14,0)," ")</f>
        <v xml:space="preserve"> </v>
      </c>
    </row>
    <row r="218" spans="1:14">
      <c r="A218" s="64" t="str">
        <f>'물품 입고 내역'!$B918</f>
        <v>S913</v>
      </c>
      <c r="B218" s="147" t="str">
        <f>IFERROR(VLOOKUP(A218,'물품 입고 내역'!$B$5:$O$1005,14,0)," ")</f>
        <v xml:space="preserve"> </v>
      </c>
      <c r="D218" s="64" t="str">
        <f>'물품 입고 내역'!$B968</f>
        <v>S963</v>
      </c>
      <c r="E218" s="147" t="str">
        <f>IFERROR(VLOOKUP(D218,'물품 입고 내역'!$B$5:$O$1005,14,0)," ")</f>
        <v xml:space="preserve"> </v>
      </c>
      <c r="G218" s="64">
        <f>'물품 입고 내역'!$B1018</f>
        <v>0</v>
      </c>
      <c r="H218" s="147" t="str">
        <f>IFERROR(VLOOKUP(G218,'물품 입고 내역'!$B$5:$O$1005,14,0)," ")</f>
        <v xml:space="preserve"> </v>
      </c>
      <c r="J218" s="64">
        <f>'물품 입고 내역'!$B1068</f>
        <v>0</v>
      </c>
      <c r="K218" s="147" t="str">
        <f>IFERROR(VLOOKUP(J218,'물품 입고 내역'!$B$5:$O$1005,14,0)," ")</f>
        <v xml:space="preserve"> </v>
      </c>
      <c r="M218" s="64">
        <f>'물품 입고 내역'!$B1118</f>
        <v>0</v>
      </c>
      <c r="N218" s="147" t="str">
        <f>IFERROR(VLOOKUP(M218,'물품 입고 내역'!$B$5:$O$1005,14,0)," ")</f>
        <v xml:space="preserve"> </v>
      </c>
    </row>
    <row r="219" spans="1:14">
      <c r="A219" s="64" t="str">
        <f>'물품 입고 내역'!$B919</f>
        <v>S914</v>
      </c>
      <c r="B219" s="147" t="str">
        <f>IFERROR(VLOOKUP(A219,'물품 입고 내역'!$B$5:$O$1005,14,0)," ")</f>
        <v xml:space="preserve"> </v>
      </c>
      <c r="D219" s="64" t="str">
        <f>'물품 입고 내역'!$B969</f>
        <v>S964</v>
      </c>
      <c r="E219" s="147" t="str">
        <f>IFERROR(VLOOKUP(D219,'물품 입고 내역'!$B$5:$O$1005,14,0)," ")</f>
        <v xml:space="preserve"> </v>
      </c>
      <c r="G219" s="64">
        <f>'물품 입고 내역'!$B1019</f>
        <v>0</v>
      </c>
      <c r="H219" s="147" t="str">
        <f>IFERROR(VLOOKUP(G219,'물품 입고 내역'!$B$5:$O$1005,14,0)," ")</f>
        <v xml:space="preserve"> </v>
      </c>
      <c r="J219" s="64">
        <f>'물품 입고 내역'!$B1069</f>
        <v>0</v>
      </c>
      <c r="K219" s="147" t="str">
        <f>IFERROR(VLOOKUP(J219,'물품 입고 내역'!$B$5:$O$1005,14,0)," ")</f>
        <v xml:space="preserve"> </v>
      </c>
      <c r="M219" s="64">
        <f>'물품 입고 내역'!$B1119</f>
        <v>0</v>
      </c>
      <c r="N219" s="147" t="str">
        <f>IFERROR(VLOOKUP(M219,'물품 입고 내역'!$B$5:$O$1005,14,0)," ")</f>
        <v xml:space="preserve"> </v>
      </c>
    </row>
    <row r="220" spans="1:14">
      <c r="A220" s="64" t="str">
        <f>'물품 입고 내역'!$B920</f>
        <v>S915</v>
      </c>
      <c r="B220" s="147" t="str">
        <f>IFERROR(VLOOKUP(A220,'물품 입고 내역'!$B$5:$O$1005,14,0)," ")</f>
        <v xml:space="preserve"> </v>
      </c>
      <c r="D220" s="64" t="str">
        <f>'물품 입고 내역'!$B970</f>
        <v>S965</v>
      </c>
      <c r="E220" s="147" t="str">
        <f>IFERROR(VLOOKUP(D220,'물품 입고 내역'!$B$5:$O$1005,14,0)," ")</f>
        <v xml:space="preserve"> </v>
      </c>
      <c r="G220" s="64">
        <f>'물품 입고 내역'!$B1020</f>
        <v>0</v>
      </c>
      <c r="H220" s="147" t="str">
        <f>IFERROR(VLOOKUP(G220,'물품 입고 내역'!$B$5:$O$1005,14,0)," ")</f>
        <v xml:space="preserve"> </v>
      </c>
      <c r="J220" s="64">
        <f>'물품 입고 내역'!$B1070</f>
        <v>0</v>
      </c>
      <c r="K220" s="147" t="str">
        <f>IFERROR(VLOOKUP(J220,'물품 입고 내역'!$B$5:$O$1005,14,0)," ")</f>
        <v xml:space="preserve"> </v>
      </c>
      <c r="M220" s="64">
        <f>'물품 입고 내역'!$B1120</f>
        <v>0</v>
      </c>
      <c r="N220" s="147" t="str">
        <f>IFERROR(VLOOKUP(M220,'물품 입고 내역'!$B$5:$O$1005,14,0)," ")</f>
        <v xml:space="preserve"> </v>
      </c>
    </row>
    <row r="221" spans="1:14">
      <c r="A221" s="64" t="str">
        <f>'물품 입고 내역'!$B921</f>
        <v>S916</v>
      </c>
      <c r="B221" s="147" t="str">
        <f>IFERROR(VLOOKUP(A221,'물품 입고 내역'!$B$5:$O$1005,14,0)," ")</f>
        <v xml:space="preserve"> </v>
      </c>
      <c r="D221" s="64" t="str">
        <f>'물품 입고 내역'!$B971</f>
        <v>S966</v>
      </c>
      <c r="E221" s="147" t="str">
        <f>IFERROR(VLOOKUP(D221,'물품 입고 내역'!$B$5:$O$1005,14,0)," ")</f>
        <v xml:space="preserve"> </v>
      </c>
      <c r="G221" s="64">
        <f>'물품 입고 내역'!$B1021</f>
        <v>0</v>
      </c>
      <c r="H221" s="147" t="str">
        <f>IFERROR(VLOOKUP(G221,'물품 입고 내역'!$B$5:$O$1005,14,0)," ")</f>
        <v xml:space="preserve"> </v>
      </c>
      <c r="J221" s="64">
        <f>'물품 입고 내역'!$B1071</f>
        <v>0</v>
      </c>
      <c r="K221" s="147" t="str">
        <f>IFERROR(VLOOKUP(J221,'물품 입고 내역'!$B$5:$O$1005,14,0)," ")</f>
        <v xml:space="preserve"> </v>
      </c>
      <c r="M221" s="64">
        <f>'물품 입고 내역'!$B1121</f>
        <v>0</v>
      </c>
      <c r="N221" s="147" t="str">
        <f>IFERROR(VLOOKUP(M221,'물품 입고 내역'!$B$5:$O$1005,14,0)," ")</f>
        <v xml:space="preserve"> </v>
      </c>
    </row>
    <row r="222" spans="1:14">
      <c r="A222" s="64" t="str">
        <f>'물품 입고 내역'!$B922</f>
        <v>S917</v>
      </c>
      <c r="B222" s="147" t="str">
        <f>IFERROR(VLOOKUP(A222,'물품 입고 내역'!$B$5:$O$1005,14,0)," ")</f>
        <v xml:space="preserve"> </v>
      </c>
      <c r="D222" s="64" t="str">
        <f>'물품 입고 내역'!$B972</f>
        <v>S967</v>
      </c>
      <c r="E222" s="147" t="str">
        <f>IFERROR(VLOOKUP(D222,'물품 입고 내역'!$B$5:$O$1005,14,0)," ")</f>
        <v xml:space="preserve"> </v>
      </c>
      <c r="G222" s="64">
        <f>'물품 입고 내역'!$B1022</f>
        <v>0</v>
      </c>
      <c r="H222" s="147" t="str">
        <f>IFERROR(VLOOKUP(G222,'물품 입고 내역'!$B$5:$O$1005,14,0)," ")</f>
        <v xml:space="preserve"> </v>
      </c>
      <c r="J222" s="64">
        <f>'물품 입고 내역'!$B1072</f>
        <v>0</v>
      </c>
      <c r="K222" s="147" t="str">
        <f>IFERROR(VLOOKUP(J222,'물품 입고 내역'!$B$5:$O$1005,14,0)," ")</f>
        <v xml:space="preserve"> </v>
      </c>
      <c r="M222" s="64">
        <f>'물품 입고 내역'!$B1122</f>
        <v>0</v>
      </c>
      <c r="N222" s="147" t="str">
        <f>IFERROR(VLOOKUP(M222,'물품 입고 내역'!$B$5:$O$1005,14,0)," ")</f>
        <v xml:space="preserve"> </v>
      </c>
    </row>
    <row r="223" spans="1:14">
      <c r="A223" s="64" t="str">
        <f>'물품 입고 내역'!$B923</f>
        <v>S918</v>
      </c>
      <c r="B223" s="147" t="str">
        <f>IFERROR(VLOOKUP(A223,'물품 입고 내역'!$B$5:$O$1005,14,0)," ")</f>
        <v xml:space="preserve"> </v>
      </c>
      <c r="D223" s="64" t="str">
        <f>'물품 입고 내역'!$B973</f>
        <v>S968</v>
      </c>
      <c r="E223" s="147" t="str">
        <f>IFERROR(VLOOKUP(D223,'물품 입고 내역'!$B$5:$O$1005,14,0)," ")</f>
        <v xml:space="preserve"> </v>
      </c>
      <c r="G223" s="64">
        <f>'물품 입고 내역'!$B1023</f>
        <v>0</v>
      </c>
      <c r="H223" s="147" t="str">
        <f>IFERROR(VLOOKUP(G223,'물품 입고 내역'!$B$5:$O$1005,14,0)," ")</f>
        <v xml:space="preserve"> </v>
      </c>
      <c r="J223" s="64">
        <f>'물품 입고 내역'!$B1073</f>
        <v>0</v>
      </c>
      <c r="K223" s="147" t="str">
        <f>IFERROR(VLOOKUP(J223,'물품 입고 내역'!$B$5:$O$1005,14,0)," ")</f>
        <v xml:space="preserve"> </v>
      </c>
      <c r="M223" s="64">
        <f>'물품 입고 내역'!$B1123</f>
        <v>0</v>
      </c>
      <c r="N223" s="147" t="str">
        <f>IFERROR(VLOOKUP(M223,'물품 입고 내역'!$B$5:$O$1005,14,0)," ")</f>
        <v xml:space="preserve"> </v>
      </c>
    </row>
    <row r="224" spans="1:14">
      <c r="A224" s="64" t="str">
        <f>'물품 입고 내역'!$B924</f>
        <v>S919</v>
      </c>
      <c r="B224" s="147" t="str">
        <f>IFERROR(VLOOKUP(A224,'물품 입고 내역'!$B$5:$O$1005,14,0)," ")</f>
        <v xml:space="preserve"> </v>
      </c>
      <c r="D224" s="64" t="str">
        <f>'물품 입고 내역'!$B974</f>
        <v>S969</v>
      </c>
      <c r="E224" s="147" t="str">
        <f>IFERROR(VLOOKUP(D224,'물품 입고 내역'!$B$5:$O$1005,14,0)," ")</f>
        <v xml:space="preserve"> </v>
      </c>
      <c r="G224" s="64">
        <f>'물품 입고 내역'!$B1024</f>
        <v>0</v>
      </c>
      <c r="H224" s="147" t="str">
        <f>IFERROR(VLOOKUP(G224,'물품 입고 내역'!$B$5:$O$1005,14,0)," ")</f>
        <v xml:space="preserve"> </v>
      </c>
      <c r="J224" s="64">
        <f>'물품 입고 내역'!$B1074</f>
        <v>0</v>
      </c>
      <c r="K224" s="147" t="str">
        <f>IFERROR(VLOOKUP(J224,'물품 입고 내역'!$B$5:$O$1005,14,0)," ")</f>
        <v xml:space="preserve"> </v>
      </c>
      <c r="M224" s="64">
        <f>'물품 입고 내역'!$B1124</f>
        <v>0</v>
      </c>
      <c r="N224" s="147" t="str">
        <f>IFERROR(VLOOKUP(M224,'물품 입고 내역'!$B$5:$O$1005,14,0)," ")</f>
        <v xml:space="preserve"> </v>
      </c>
    </row>
    <row r="225" spans="1:14">
      <c r="A225" s="64" t="str">
        <f>'물품 입고 내역'!$B925</f>
        <v>S920</v>
      </c>
      <c r="B225" s="147" t="str">
        <f>IFERROR(VLOOKUP(A225,'물품 입고 내역'!$B$5:$O$1005,14,0)," ")</f>
        <v xml:space="preserve"> </v>
      </c>
      <c r="D225" s="64" t="str">
        <f>'물품 입고 내역'!$B975</f>
        <v>S970</v>
      </c>
      <c r="E225" s="147" t="str">
        <f>IFERROR(VLOOKUP(D225,'물품 입고 내역'!$B$5:$O$1005,14,0)," ")</f>
        <v xml:space="preserve"> </v>
      </c>
      <c r="G225" s="64">
        <f>'물품 입고 내역'!$B1025</f>
        <v>0</v>
      </c>
      <c r="H225" s="147" t="str">
        <f>IFERROR(VLOOKUP(G225,'물품 입고 내역'!$B$5:$O$1005,14,0)," ")</f>
        <v xml:space="preserve"> </v>
      </c>
      <c r="J225" s="64">
        <f>'물품 입고 내역'!$B1075</f>
        <v>0</v>
      </c>
      <c r="K225" s="147" t="str">
        <f>IFERROR(VLOOKUP(J225,'물품 입고 내역'!$B$5:$O$1005,14,0)," ")</f>
        <v xml:space="preserve"> </v>
      </c>
      <c r="M225" s="64">
        <f>'물품 입고 내역'!$B1125</f>
        <v>0</v>
      </c>
      <c r="N225" s="147" t="str">
        <f>IFERROR(VLOOKUP(M225,'물품 입고 내역'!$B$5:$O$1005,14,0)," ")</f>
        <v xml:space="preserve"> </v>
      </c>
    </row>
    <row r="226" spans="1:14">
      <c r="A226" s="64" t="str">
        <f>'물품 입고 내역'!$B926</f>
        <v>S921</v>
      </c>
      <c r="B226" s="147" t="str">
        <f>IFERROR(VLOOKUP(A226,'물품 입고 내역'!$B$5:$O$1005,14,0)," ")</f>
        <v xml:space="preserve"> </v>
      </c>
      <c r="D226" s="64" t="str">
        <f>'물품 입고 내역'!$B976</f>
        <v>S971</v>
      </c>
      <c r="E226" s="147" t="str">
        <f>IFERROR(VLOOKUP(D226,'물품 입고 내역'!$B$5:$O$1005,14,0)," ")</f>
        <v xml:space="preserve"> </v>
      </c>
      <c r="G226" s="64">
        <f>'물품 입고 내역'!$B1026</f>
        <v>0</v>
      </c>
      <c r="H226" s="147" t="str">
        <f>IFERROR(VLOOKUP(G226,'물품 입고 내역'!$B$5:$O$1005,14,0)," ")</f>
        <v xml:space="preserve"> </v>
      </c>
      <c r="J226" s="64">
        <f>'물품 입고 내역'!$B1076</f>
        <v>0</v>
      </c>
      <c r="K226" s="147" t="str">
        <f>IFERROR(VLOOKUP(J226,'물품 입고 내역'!$B$5:$O$1005,14,0)," ")</f>
        <v xml:space="preserve"> </v>
      </c>
      <c r="M226" s="64">
        <f>'물품 입고 내역'!$B1126</f>
        <v>0</v>
      </c>
      <c r="N226" s="147" t="str">
        <f>IFERROR(VLOOKUP(M226,'물품 입고 내역'!$B$5:$O$1005,14,0)," ")</f>
        <v xml:space="preserve"> </v>
      </c>
    </row>
    <row r="227" spans="1:14">
      <c r="A227" s="64" t="str">
        <f>'물품 입고 내역'!$B927</f>
        <v>S922</v>
      </c>
      <c r="B227" s="147" t="str">
        <f>IFERROR(VLOOKUP(A227,'물품 입고 내역'!$B$5:$O$1005,14,0)," ")</f>
        <v xml:space="preserve"> </v>
      </c>
      <c r="D227" s="64" t="str">
        <f>'물품 입고 내역'!$B977</f>
        <v>S972</v>
      </c>
      <c r="E227" s="147" t="str">
        <f>IFERROR(VLOOKUP(D227,'물품 입고 내역'!$B$5:$O$1005,14,0)," ")</f>
        <v xml:space="preserve"> </v>
      </c>
      <c r="G227" s="64">
        <f>'물품 입고 내역'!$B1027</f>
        <v>0</v>
      </c>
      <c r="H227" s="147" t="str">
        <f>IFERROR(VLOOKUP(G227,'물품 입고 내역'!$B$5:$O$1005,14,0)," ")</f>
        <v xml:space="preserve"> </v>
      </c>
      <c r="J227" s="64">
        <f>'물품 입고 내역'!$B1077</f>
        <v>0</v>
      </c>
      <c r="K227" s="147" t="str">
        <f>IFERROR(VLOOKUP(J227,'물품 입고 내역'!$B$5:$O$1005,14,0)," ")</f>
        <v xml:space="preserve"> </v>
      </c>
      <c r="M227" s="64">
        <f>'물품 입고 내역'!$B1127</f>
        <v>0</v>
      </c>
      <c r="N227" s="147" t="str">
        <f>IFERROR(VLOOKUP(M227,'물품 입고 내역'!$B$5:$O$1005,14,0)," ")</f>
        <v xml:space="preserve"> </v>
      </c>
    </row>
    <row r="228" spans="1:14">
      <c r="A228" s="64" t="str">
        <f>'물품 입고 내역'!$B928</f>
        <v>S923</v>
      </c>
      <c r="B228" s="147" t="str">
        <f>IFERROR(VLOOKUP(A228,'물품 입고 내역'!$B$5:$O$1005,14,0)," ")</f>
        <v xml:space="preserve"> </v>
      </c>
      <c r="D228" s="64" t="str">
        <f>'물품 입고 내역'!$B978</f>
        <v>S973</v>
      </c>
      <c r="E228" s="147" t="str">
        <f>IFERROR(VLOOKUP(D228,'물품 입고 내역'!$B$5:$O$1005,14,0)," ")</f>
        <v xml:space="preserve"> </v>
      </c>
      <c r="G228" s="64">
        <f>'물품 입고 내역'!$B1028</f>
        <v>0</v>
      </c>
      <c r="H228" s="147" t="str">
        <f>IFERROR(VLOOKUP(G228,'물품 입고 내역'!$B$5:$O$1005,14,0)," ")</f>
        <v xml:space="preserve"> </v>
      </c>
      <c r="J228" s="64">
        <f>'물품 입고 내역'!$B1078</f>
        <v>0</v>
      </c>
      <c r="K228" s="147" t="str">
        <f>IFERROR(VLOOKUP(J228,'물품 입고 내역'!$B$5:$O$1005,14,0)," ")</f>
        <v xml:space="preserve"> </v>
      </c>
      <c r="M228" s="64">
        <f>'물품 입고 내역'!$B1128</f>
        <v>0</v>
      </c>
      <c r="N228" s="147" t="str">
        <f>IFERROR(VLOOKUP(M228,'물품 입고 내역'!$B$5:$O$1005,14,0)," ")</f>
        <v xml:space="preserve"> </v>
      </c>
    </row>
    <row r="229" spans="1:14">
      <c r="A229" s="64" t="str">
        <f>'물품 입고 내역'!$B929</f>
        <v>S924</v>
      </c>
      <c r="B229" s="147" t="str">
        <f>IFERROR(VLOOKUP(A229,'물품 입고 내역'!$B$5:$O$1005,14,0)," ")</f>
        <v xml:space="preserve"> </v>
      </c>
      <c r="D229" s="64" t="str">
        <f>'물품 입고 내역'!$B979</f>
        <v>S974</v>
      </c>
      <c r="E229" s="147" t="str">
        <f>IFERROR(VLOOKUP(D229,'물품 입고 내역'!$B$5:$O$1005,14,0)," ")</f>
        <v xml:space="preserve"> </v>
      </c>
      <c r="G229" s="64">
        <f>'물품 입고 내역'!$B1029</f>
        <v>0</v>
      </c>
      <c r="H229" s="147" t="str">
        <f>IFERROR(VLOOKUP(G229,'물품 입고 내역'!$B$5:$O$1005,14,0)," ")</f>
        <v xml:space="preserve"> </v>
      </c>
      <c r="J229" s="64">
        <f>'물품 입고 내역'!$B1079</f>
        <v>0</v>
      </c>
      <c r="K229" s="147" t="str">
        <f>IFERROR(VLOOKUP(J229,'물품 입고 내역'!$B$5:$O$1005,14,0)," ")</f>
        <v xml:space="preserve"> </v>
      </c>
      <c r="M229" s="64">
        <f>'물품 입고 내역'!$B1129</f>
        <v>0</v>
      </c>
      <c r="N229" s="147" t="str">
        <f>IFERROR(VLOOKUP(M229,'물품 입고 내역'!$B$5:$O$1005,14,0)," ")</f>
        <v xml:space="preserve"> </v>
      </c>
    </row>
    <row r="230" spans="1:14">
      <c r="A230" s="64" t="str">
        <f>'물품 입고 내역'!$B930</f>
        <v>S925</v>
      </c>
      <c r="B230" s="147" t="str">
        <f>IFERROR(VLOOKUP(A230,'물품 입고 내역'!$B$5:$O$1005,14,0)," ")</f>
        <v xml:space="preserve"> </v>
      </c>
      <c r="D230" s="64" t="str">
        <f>'물품 입고 내역'!$B980</f>
        <v>S975</v>
      </c>
      <c r="E230" s="147" t="str">
        <f>IFERROR(VLOOKUP(D230,'물품 입고 내역'!$B$5:$O$1005,14,0)," ")</f>
        <v xml:space="preserve"> </v>
      </c>
      <c r="G230" s="64">
        <f>'물품 입고 내역'!$B1030</f>
        <v>0</v>
      </c>
      <c r="H230" s="147" t="str">
        <f>IFERROR(VLOOKUP(G230,'물품 입고 내역'!$B$5:$O$1005,14,0)," ")</f>
        <v xml:space="preserve"> </v>
      </c>
      <c r="J230" s="64">
        <f>'물품 입고 내역'!$B1080</f>
        <v>0</v>
      </c>
      <c r="K230" s="147" t="str">
        <f>IFERROR(VLOOKUP(J230,'물품 입고 내역'!$B$5:$O$1005,14,0)," ")</f>
        <v xml:space="preserve"> </v>
      </c>
      <c r="M230" s="64">
        <f>'물품 입고 내역'!$B1130</f>
        <v>0</v>
      </c>
      <c r="N230" s="147" t="str">
        <f>IFERROR(VLOOKUP(M230,'물품 입고 내역'!$B$5:$O$1005,14,0)," ")</f>
        <v xml:space="preserve"> </v>
      </c>
    </row>
    <row r="231" spans="1:14">
      <c r="A231" s="64" t="str">
        <f>'물품 입고 내역'!$B931</f>
        <v>S926</v>
      </c>
      <c r="B231" s="147" t="str">
        <f>IFERROR(VLOOKUP(A231,'물품 입고 내역'!$B$5:$O$1005,14,0)," ")</f>
        <v xml:space="preserve"> </v>
      </c>
      <c r="D231" s="64" t="str">
        <f>'물품 입고 내역'!$B981</f>
        <v>S976</v>
      </c>
      <c r="E231" s="147" t="str">
        <f>IFERROR(VLOOKUP(D231,'물품 입고 내역'!$B$5:$O$1005,14,0)," ")</f>
        <v xml:space="preserve"> </v>
      </c>
      <c r="G231" s="64">
        <f>'물품 입고 내역'!$B1031</f>
        <v>0</v>
      </c>
      <c r="H231" s="147" t="str">
        <f>IFERROR(VLOOKUP(G231,'물품 입고 내역'!$B$5:$O$1005,14,0)," ")</f>
        <v xml:space="preserve"> </v>
      </c>
      <c r="J231" s="64">
        <f>'물품 입고 내역'!$B1081</f>
        <v>0</v>
      </c>
      <c r="K231" s="147" t="str">
        <f>IFERROR(VLOOKUP(J231,'물품 입고 내역'!$B$5:$O$1005,14,0)," ")</f>
        <v xml:space="preserve"> </v>
      </c>
      <c r="M231" s="64">
        <f>'물품 입고 내역'!$B1131</f>
        <v>0</v>
      </c>
      <c r="N231" s="147" t="str">
        <f>IFERROR(VLOOKUP(M231,'물품 입고 내역'!$B$5:$O$1005,14,0)," ")</f>
        <v xml:space="preserve"> </v>
      </c>
    </row>
    <row r="232" spans="1:14">
      <c r="A232" s="64" t="str">
        <f>'물품 입고 내역'!$B932</f>
        <v>S927</v>
      </c>
      <c r="B232" s="147" t="str">
        <f>IFERROR(VLOOKUP(A232,'물품 입고 내역'!$B$5:$O$1005,14,0)," ")</f>
        <v xml:space="preserve"> </v>
      </c>
      <c r="D232" s="64" t="str">
        <f>'물품 입고 내역'!$B982</f>
        <v>S977</v>
      </c>
      <c r="E232" s="147" t="str">
        <f>IFERROR(VLOOKUP(D232,'물품 입고 내역'!$B$5:$O$1005,14,0)," ")</f>
        <v xml:space="preserve"> </v>
      </c>
      <c r="G232" s="64">
        <f>'물품 입고 내역'!$B1032</f>
        <v>0</v>
      </c>
      <c r="H232" s="147" t="str">
        <f>IFERROR(VLOOKUP(G232,'물품 입고 내역'!$B$5:$O$1005,14,0)," ")</f>
        <v xml:space="preserve"> </v>
      </c>
      <c r="J232" s="64">
        <f>'물품 입고 내역'!$B1082</f>
        <v>0</v>
      </c>
      <c r="K232" s="147" t="str">
        <f>IFERROR(VLOOKUP(J232,'물품 입고 내역'!$B$5:$O$1005,14,0)," ")</f>
        <v xml:space="preserve"> </v>
      </c>
      <c r="M232" s="64">
        <f>'물품 입고 내역'!$B1132</f>
        <v>0</v>
      </c>
      <c r="N232" s="147" t="str">
        <f>IFERROR(VLOOKUP(M232,'물품 입고 내역'!$B$5:$O$1005,14,0)," ")</f>
        <v xml:space="preserve"> </v>
      </c>
    </row>
    <row r="233" spans="1:14">
      <c r="A233" s="64" t="str">
        <f>'물품 입고 내역'!$B933</f>
        <v>S928</v>
      </c>
      <c r="B233" s="147" t="str">
        <f>IFERROR(VLOOKUP(A233,'물품 입고 내역'!$B$5:$O$1005,14,0)," ")</f>
        <v xml:space="preserve"> </v>
      </c>
      <c r="D233" s="64" t="str">
        <f>'물품 입고 내역'!$B983</f>
        <v>S978</v>
      </c>
      <c r="E233" s="147" t="str">
        <f>IFERROR(VLOOKUP(D233,'물품 입고 내역'!$B$5:$O$1005,14,0)," ")</f>
        <v xml:space="preserve"> </v>
      </c>
      <c r="G233" s="64">
        <f>'물품 입고 내역'!$B1033</f>
        <v>0</v>
      </c>
      <c r="H233" s="147" t="str">
        <f>IFERROR(VLOOKUP(G233,'물품 입고 내역'!$B$5:$O$1005,14,0)," ")</f>
        <v xml:space="preserve"> </v>
      </c>
      <c r="J233" s="64">
        <f>'물품 입고 내역'!$B1083</f>
        <v>0</v>
      </c>
      <c r="K233" s="147" t="str">
        <f>IFERROR(VLOOKUP(J233,'물품 입고 내역'!$B$5:$O$1005,14,0)," ")</f>
        <v xml:space="preserve"> </v>
      </c>
      <c r="M233" s="64">
        <f>'물품 입고 내역'!$B1133</f>
        <v>0</v>
      </c>
      <c r="N233" s="147" t="str">
        <f>IFERROR(VLOOKUP(M233,'물품 입고 내역'!$B$5:$O$1005,14,0)," ")</f>
        <v xml:space="preserve"> </v>
      </c>
    </row>
    <row r="234" spans="1:14">
      <c r="A234" s="64" t="str">
        <f>'물품 입고 내역'!$B934</f>
        <v>S929</v>
      </c>
      <c r="B234" s="147" t="str">
        <f>IFERROR(VLOOKUP(A234,'물품 입고 내역'!$B$5:$O$1005,14,0)," ")</f>
        <v xml:space="preserve"> </v>
      </c>
      <c r="D234" s="64" t="str">
        <f>'물품 입고 내역'!$B984</f>
        <v>S979</v>
      </c>
      <c r="E234" s="147" t="str">
        <f>IFERROR(VLOOKUP(D234,'물품 입고 내역'!$B$5:$O$1005,14,0)," ")</f>
        <v xml:space="preserve"> </v>
      </c>
      <c r="G234" s="64">
        <f>'물품 입고 내역'!$B1034</f>
        <v>0</v>
      </c>
      <c r="H234" s="147" t="str">
        <f>IFERROR(VLOOKUP(G234,'물품 입고 내역'!$B$5:$O$1005,14,0)," ")</f>
        <v xml:space="preserve"> </v>
      </c>
      <c r="J234" s="64">
        <f>'물품 입고 내역'!$B1084</f>
        <v>0</v>
      </c>
      <c r="K234" s="147" t="str">
        <f>IFERROR(VLOOKUP(J234,'물품 입고 내역'!$B$5:$O$1005,14,0)," ")</f>
        <v xml:space="preserve"> </v>
      </c>
      <c r="M234" s="64">
        <f>'물품 입고 내역'!$B1134</f>
        <v>0</v>
      </c>
      <c r="N234" s="147" t="str">
        <f>IFERROR(VLOOKUP(M234,'물품 입고 내역'!$B$5:$O$1005,14,0)," ")</f>
        <v xml:space="preserve"> </v>
      </c>
    </row>
    <row r="235" spans="1:14">
      <c r="A235" s="64" t="str">
        <f>'물품 입고 내역'!$B935</f>
        <v>S930</v>
      </c>
      <c r="B235" s="147" t="str">
        <f>IFERROR(VLOOKUP(A235,'물품 입고 내역'!$B$5:$O$1005,14,0)," ")</f>
        <v xml:space="preserve"> </v>
      </c>
      <c r="D235" s="64" t="str">
        <f>'물품 입고 내역'!$B985</f>
        <v>S980</v>
      </c>
      <c r="E235" s="147" t="str">
        <f>IFERROR(VLOOKUP(D235,'물품 입고 내역'!$B$5:$O$1005,14,0)," ")</f>
        <v xml:space="preserve"> </v>
      </c>
      <c r="G235" s="64">
        <f>'물품 입고 내역'!$B1035</f>
        <v>0</v>
      </c>
      <c r="H235" s="147" t="str">
        <f>IFERROR(VLOOKUP(G235,'물품 입고 내역'!$B$5:$O$1005,14,0)," ")</f>
        <v xml:space="preserve"> </v>
      </c>
      <c r="J235" s="64">
        <f>'물품 입고 내역'!$B1085</f>
        <v>0</v>
      </c>
      <c r="K235" s="147" t="str">
        <f>IFERROR(VLOOKUP(J235,'물품 입고 내역'!$B$5:$O$1005,14,0)," ")</f>
        <v xml:space="preserve"> </v>
      </c>
      <c r="M235" s="64">
        <f>'물품 입고 내역'!$B1135</f>
        <v>0</v>
      </c>
      <c r="N235" s="147" t="str">
        <f>IFERROR(VLOOKUP(M235,'물품 입고 내역'!$B$5:$O$1005,14,0)," ")</f>
        <v xml:space="preserve"> </v>
      </c>
    </row>
    <row r="236" spans="1:14">
      <c r="A236" s="64" t="str">
        <f>'물품 입고 내역'!$B936</f>
        <v>S931</v>
      </c>
      <c r="B236" s="147" t="str">
        <f>IFERROR(VLOOKUP(A236,'물품 입고 내역'!$B$5:$O$1005,14,0)," ")</f>
        <v xml:space="preserve"> </v>
      </c>
      <c r="D236" s="64" t="str">
        <f>'물품 입고 내역'!$B986</f>
        <v>S981</v>
      </c>
      <c r="E236" s="147" t="str">
        <f>IFERROR(VLOOKUP(D236,'물품 입고 내역'!$B$5:$O$1005,14,0)," ")</f>
        <v xml:space="preserve"> </v>
      </c>
      <c r="G236" s="64">
        <f>'물품 입고 내역'!$B1036</f>
        <v>0</v>
      </c>
      <c r="H236" s="147" t="str">
        <f>IFERROR(VLOOKUP(G236,'물품 입고 내역'!$B$5:$O$1005,14,0)," ")</f>
        <v xml:space="preserve"> </v>
      </c>
      <c r="J236" s="64">
        <f>'물품 입고 내역'!$B1086</f>
        <v>0</v>
      </c>
      <c r="K236" s="147" t="str">
        <f>IFERROR(VLOOKUP(J236,'물품 입고 내역'!$B$5:$O$1005,14,0)," ")</f>
        <v xml:space="preserve"> </v>
      </c>
      <c r="M236" s="64">
        <f>'물품 입고 내역'!$B1136</f>
        <v>0</v>
      </c>
      <c r="N236" s="147" t="str">
        <f>IFERROR(VLOOKUP(M236,'물품 입고 내역'!$B$5:$O$1005,14,0)," ")</f>
        <v xml:space="preserve"> </v>
      </c>
    </row>
    <row r="237" spans="1:14">
      <c r="A237" s="64" t="str">
        <f>'물품 입고 내역'!$B937</f>
        <v>S932</v>
      </c>
      <c r="B237" s="147" t="str">
        <f>IFERROR(VLOOKUP(A237,'물품 입고 내역'!$B$5:$O$1005,14,0)," ")</f>
        <v xml:space="preserve"> </v>
      </c>
      <c r="D237" s="64" t="str">
        <f>'물품 입고 내역'!$B987</f>
        <v>S982</v>
      </c>
      <c r="E237" s="147" t="str">
        <f>IFERROR(VLOOKUP(D237,'물품 입고 내역'!$B$5:$O$1005,14,0)," ")</f>
        <v xml:space="preserve"> </v>
      </c>
      <c r="G237" s="64">
        <f>'물품 입고 내역'!$B1037</f>
        <v>0</v>
      </c>
      <c r="H237" s="147" t="str">
        <f>IFERROR(VLOOKUP(G237,'물품 입고 내역'!$B$5:$O$1005,14,0)," ")</f>
        <v xml:space="preserve"> </v>
      </c>
      <c r="J237" s="64">
        <f>'물품 입고 내역'!$B1087</f>
        <v>0</v>
      </c>
      <c r="K237" s="147" t="str">
        <f>IFERROR(VLOOKUP(J237,'물품 입고 내역'!$B$5:$O$1005,14,0)," ")</f>
        <v xml:space="preserve"> </v>
      </c>
      <c r="M237" s="64">
        <f>'물품 입고 내역'!$B1137</f>
        <v>0</v>
      </c>
      <c r="N237" s="147" t="str">
        <f>IFERROR(VLOOKUP(M237,'물품 입고 내역'!$B$5:$O$1005,14,0)," ")</f>
        <v xml:space="preserve"> </v>
      </c>
    </row>
    <row r="238" spans="1:14">
      <c r="A238" s="64" t="str">
        <f>'물품 입고 내역'!$B938</f>
        <v>S933</v>
      </c>
      <c r="B238" s="147" t="str">
        <f>IFERROR(VLOOKUP(A238,'물품 입고 내역'!$B$5:$O$1005,14,0)," ")</f>
        <v xml:space="preserve"> </v>
      </c>
      <c r="D238" s="64" t="str">
        <f>'물품 입고 내역'!$B988</f>
        <v>S983</v>
      </c>
      <c r="E238" s="147" t="str">
        <f>IFERROR(VLOOKUP(D238,'물품 입고 내역'!$B$5:$O$1005,14,0)," ")</f>
        <v xml:space="preserve"> </v>
      </c>
      <c r="G238" s="64">
        <f>'물품 입고 내역'!$B1038</f>
        <v>0</v>
      </c>
      <c r="H238" s="147" t="str">
        <f>IFERROR(VLOOKUP(G238,'물품 입고 내역'!$B$5:$O$1005,14,0)," ")</f>
        <v xml:space="preserve"> </v>
      </c>
      <c r="J238" s="64">
        <f>'물품 입고 내역'!$B1088</f>
        <v>0</v>
      </c>
      <c r="K238" s="147" t="str">
        <f>IFERROR(VLOOKUP(J238,'물품 입고 내역'!$B$5:$O$1005,14,0)," ")</f>
        <v xml:space="preserve"> </v>
      </c>
      <c r="M238" s="64">
        <f>'물품 입고 내역'!$B1138</f>
        <v>0</v>
      </c>
      <c r="N238" s="147" t="str">
        <f>IFERROR(VLOOKUP(M238,'물품 입고 내역'!$B$5:$O$1005,14,0)," ")</f>
        <v xml:space="preserve"> </v>
      </c>
    </row>
    <row r="239" spans="1:14">
      <c r="A239" s="64" t="str">
        <f>'물품 입고 내역'!$B939</f>
        <v>S934</v>
      </c>
      <c r="B239" s="147" t="str">
        <f>IFERROR(VLOOKUP(A239,'물품 입고 내역'!$B$5:$O$1005,14,0)," ")</f>
        <v xml:space="preserve"> </v>
      </c>
      <c r="D239" s="64" t="str">
        <f>'물품 입고 내역'!$B989</f>
        <v>S984</v>
      </c>
      <c r="E239" s="147" t="str">
        <f>IFERROR(VLOOKUP(D239,'물품 입고 내역'!$B$5:$O$1005,14,0)," ")</f>
        <v xml:space="preserve"> </v>
      </c>
      <c r="G239" s="64">
        <f>'물품 입고 내역'!$B1039</f>
        <v>0</v>
      </c>
      <c r="H239" s="147" t="str">
        <f>IFERROR(VLOOKUP(G239,'물품 입고 내역'!$B$5:$O$1005,14,0)," ")</f>
        <v xml:space="preserve"> </v>
      </c>
      <c r="J239" s="64">
        <f>'물품 입고 내역'!$B1089</f>
        <v>0</v>
      </c>
      <c r="K239" s="147" t="str">
        <f>IFERROR(VLOOKUP(J239,'물품 입고 내역'!$B$5:$O$1005,14,0)," ")</f>
        <v xml:space="preserve"> </v>
      </c>
      <c r="M239" s="64">
        <f>'물품 입고 내역'!$B1139</f>
        <v>0</v>
      </c>
      <c r="N239" s="147" t="str">
        <f>IFERROR(VLOOKUP(M239,'물품 입고 내역'!$B$5:$O$1005,14,0)," ")</f>
        <v xml:space="preserve"> </v>
      </c>
    </row>
    <row r="240" spans="1:14">
      <c r="A240" s="64" t="str">
        <f>'물품 입고 내역'!$B940</f>
        <v>S935</v>
      </c>
      <c r="B240" s="147" t="str">
        <f>IFERROR(VLOOKUP(A240,'물품 입고 내역'!$B$5:$O$1005,14,0)," ")</f>
        <v xml:space="preserve"> </v>
      </c>
      <c r="D240" s="64" t="str">
        <f>'물품 입고 내역'!$B990</f>
        <v>S985</v>
      </c>
      <c r="E240" s="147" t="str">
        <f>IFERROR(VLOOKUP(D240,'물품 입고 내역'!$B$5:$O$1005,14,0)," ")</f>
        <v xml:space="preserve"> </v>
      </c>
      <c r="G240" s="64">
        <f>'물품 입고 내역'!$B1040</f>
        <v>0</v>
      </c>
      <c r="H240" s="147" t="str">
        <f>IFERROR(VLOOKUP(G240,'물품 입고 내역'!$B$5:$O$1005,14,0)," ")</f>
        <v xml:space="preserve"> </v>
      </c>
      <c r="J240" s="64">
        <f>'물품 입고 내역'!$B1090</f>
        <v>0</v>
      </c>
      <c r="K240" s="147" t="str">
        <f>IFERROR(VLOOKUP(J240,'물품 입고 내역'!$B$5:$O$1005,14,0)," ")</f>
        <v xml:space="preserve"> </v>
      </c>
      <c r="M240" s="64">
        <f>'물품 입고 내역'!$B1140</f>
        <v>0</v>
      </c>
      <c r="N240" s="147" t="str">
        <f>IFERROR(VLOOKUP(M240,'물품 입고 내역'!$B$5:$O$1005,14,0)," ")</f>
        <v xml:space="preserve"> </v>
      </c>
    </row>
    <row r="241" spans="1:14">
      <c r="A241" s="64" t="str">
        <f>'물품 입고 내역'!$B941</f>
        <v>S936</v>
      </c>
      <c r="B241" s="147" t="str">
        <f>IFERROR(VLOOKUP(A241,'물품 입고 내역'!$B$5:$O$1005,14,0)," ")</f>
        <v xml:space="preserve"> </v>
      </c>
      <c r="D241" s="64" t="str">
        <f>'물품 입고 내역'!$B991</f>
        <v>S986</v>
      </c>
      <c r="E241" s="147" t="str">
        <f>IFERROR(VLOOKUP(D241,'물품 입고 내역'!$B$5:$O$1005,14,0)," ")</f>
        <v xml:space="preserve"> </v>
      </c>
      <c r="G241" s="64">
        <f>'물품 입고 내역'!$B1041</f>
        <v>0</v>
      </c>
      <c r="H241" s="147" t="str">
        <f>IFERROR(VLOOKUP(G241,'물품 입고 내역'!$B$5:$O$1005,14,0)," ")</f>
        <v xml:space="preserve"> </v>
      </c>
      <c r="J241" s="64">
        <f>'물품 입고 내역'!$B1091</f>
        <v>0</v>
      </c>
      <c r="K241" s="147" t="str">
        <f>IFERROR(VLOOKUP(J241,'물품 입고 내역'!$B$5:$O$1005,14,0)," ")</f>
        <v xml:space="preserve"> </v>
      </c>
      <c r="M241" s="64">
        <f>'물품 입고 내역'!$B1141</f>
        <v>0</v>
      </c>
      <c r="N241" s="147" t="str">
        <f>IFERROR(VLOOKUP(M241,'물품 입고 내역'!$B$5:$O$1005,14,0)," ")</f>
        <v xml:space="preserve"> </v>
      </c>
    </row>
    <row r="242" spans="1:14">
      <c r="A242" s="64" t="str">
        <f>'물품 입고 내역'!$B942</f>
        <v>S937</v>
      </c>
      <c r="B242" s="147" t="str">
        <f>IFERROR(VLOOKUP(A242,'물품 입고 내역'!$B$5:$O$1005,14,0)," ")</f>
        <v xml:space="preserve"> </v>
      </c>
      <c r="D242" s="64" t="str">
        <f>'물품 입고 내역'!$B992</f>
        <v>S987</v>
      </c>
      <c r="E242" s="147" t="str">
        <f>IFERROR(VLOOKUP(D242,'물품 입고 내역'!$B$5:$O$1005,14,0)," ")</f>
        <v xml:space="preserve"> </v>
      </c>
      <c r="G242" s="64">
        <f>'물품 입고 내역'!$B1042</f>
        <v>0</v>
      </c>
      <c r="H242" s="147" t="str">
        <f>IFERROR(VLOOKUP(G242,'물품 입고 내역'!$B$5:$O$1005,14,0)," ")</f>
        <v xml:space="preserve"> </v>
      </c>
      <c r="J242" s="64">
        <f>'물품 입고 내역'!$B1092</f>
        <v>0</v>
      </c>
      <c r="K242" s="147" t="str">
        <f>IFERROR(VLOOKUP(J242,'물품 입고 내역'!$B$5:$O$1005,14,0)," ")</f>
        <v xml:space="preserve"> </v>
      </c>
      <c r="M242" s="64">
        <f>'물품 입고 내역'!$B1142</f>
        <v>0</v>
      </c>
      <c r="N242" s="147" t="str">
        <f>IFERROR(VLOOKUP(M242,'물품 입고 내역'!$B$5:$O$1005,14,0)," ")</f>
        <v xml:space="preserve"> </v>
      </c>
    </row>
    <row r="243" spans="1:14">
      <c r="A243" s="64" t="str">
        <f>'물품 입고 내역'!$B943</f>
        <v>S938</v>
      </c>
      <c r="B243" s="147" t="str">
        <f>IFERROR(VLOOKUP(A243,'물품 입고 내역'!$B$5:$O$1005,14,0)," ")</f>
        <v xml:space="preserve"> </v>
      </c>
      <c r="D243" s="64" t="str">
        <f>'물품 입고 내역'!$B993</f>
        <v>S988</v>
      </c>
      <c r="E243" s="147" t="str">
        <f>IFERROR(VLOOKUP(D243,'물품 입고 내역'!$B$5:$O$1005,14,0)," ")</f>
        <v xml:space="preserve"> </v>
      </c>
      <c r="G243" s="64">
        <f>'물품 입고 내역'!$B1043</f>
        <v>0</v>
      </c>
      <c r="H243" s="147" t="str">
        <f>IFERROR(VLOOKUP(G243,'물품 입고 내역'!$B$5:$O$1005,14,0)," ")</f>
        <v xml:space="preserve"> </v>
      </c>
      <c r="J243" s="64">
        <f>'물품 입고 내역'!$B1093</f>
        <v>0</v>
      </c>
      <c r="K243" s="147" t="str">
        <f>IFERROR(VLOOKUP(J243,'물품 입고 내역'!$B$5:$O$1005,14,0)," ")</f>
        <v xml:space="preserve"> </v>
      </c>
      <c r="M243" s="64">
        <f>'물품 입고 내역'!$B1143</f>
        <v>0</v>
      </c>
      <c r="N243" s="147" t="str">
        <f>IFERROR(VLOOKUP(M243,'물품 입고 내역'!$B$5:$O$1005,14,0)," ")</f>
        <v xml:space="preserve"> </v>
      </c>
    </row>
    <row r="244" spans="1:14">
      <c r="A244" s="64" t="str">
        <f>'물품 입고 내역'!$B944</f>
        <v>S939</v>
      </c>
      <c r="B244" s="147" t="str">
        <f>IFERROR(VLOOKUP(A244,'물품 입고 내역'!$B$5:$O$1005,14,0)," ")</f>
        <v xml:space="preserve"> </v>
      </c>
      <c r="D244" s="64" t="str">
        <f>'물품 입고 내역'!$B994</f>
        <v>S989</v>
      </c>
      <c r="E244" s="147" t="str">
        <f>IFERROR(VLOOKUP(D244,'물품 입고 내역'!$B$5:$O$1005,14,0)," ")</f>
        <v xml:space="preserve"> </v>
      </c>
      <c r="G244" s="64">
        <f>'물품 입고 내역'!$B1044</f>
        <v>0</v>
      </c>
      <c r="H244" s="147" t="str">
        <f>IFERROR(VLOOKUP(G244,'물품 입고 내역'!$B$5:$O$1005,14,0)," ")</f>
        <v xml:space="preserve"> </v>
      </c>
      <c r="J244" s="64">
        <f>'물품 입고 내역'!$B1094</f>
        <v>0</v>
      </c>
      <c r="K244" s="147" t="str">
        <f>IFERROR(VLOOKUP(J244,'물품 입고 내역'!$B$5:$O$1005,14,0)," ")</f>
        <v xml:space="preserve"> </v>
      </c>
      <c r="M244" s="64">
        <f>'물품 입고 내역'!$B1144</f>
        <v>0</v>
      </c>
      <c r="N244" s="147" t="str">
        <f>IFERROR(VLOOKUP(M244,'물품 입고 내역'!$B$5:$O$1005,14,0)," ")</f>
        <v xml:space="preserve"> </v>
      </c>
    </row>
    <row r="245" spans="1:14">
      <c r="A245" s="64" t="str">
        <f>'물품 입고 내역'!$B945</f>
        <v>S940</v>
      </c>
      <c r="B245" s="147" t="str">
        <f>IFERROR(VLOOKUP(A245,'물품 입고 내역'!$B$5:$O$1005,14,0)," ")</f>
        <v xml:space="preserve"> </v>
      </c>
      <c r="D245" s="64" t="str">
        <f>'물품 입고 내역'!$B995</f>
        <v>S990</v>
      </c>
      <c r="E245" s="147" t="str">
        <f>IFERROR(VLOOKUP(D245,'물품 입고 내역'!$B$5:$O$1005,14,0)," ")</f>
        <v xml:space="preserve"> </v>
      </c>
      <c r="G245" s="64">
        <f>'물품 입고 내역'!$B1045</f>
        <v>0</v>
      </c>
      <c r="H245" s="147" t="str">
        <f>IFERROR(VLOOKUP(G245,'물품 입고 내역'!$B$5:$O$1005,14,0)," ")</f>
        <v xml:space="preserve"> </v>
      </c>
      <c r="J245" s="64">
        <f>'물품 입고 내역'!$B1095</f>
        <v>0</v>
      </c>
      <c r="K245" s="147" t="str">
        <f>IFERROR(VLOOKUP(J245,'물품 입고 내역'!$B$5:$O$1005,14,0)," ")</f>
        <v xml:space="preserve"> </v>
      </c>
      <c r="M245" s="64">
        <f>'물품 입고 내역'!$B1145</f>
        <v>0</v>
      </c>
      <c r="N245" s="147" t="str">
        <f>IFERROR(VLOOKUP(M245,'물품 입고 내역'!$B$5:$O$1005,14,0)," ")</f>
        <v xml:space="preserve"> </v>
      </c>
    </row>
    <row r="246" spans="1:14">
      <c r="A246" s="64" t="str">
        <f>'물품 입고 내역'!$B946</f>
        <v>S941</v>
      </c>
      <c r="B246" s="147" t="str">
        <f>IFERROR(VLOOKUP(A246,'물품 입고 내역'!$B$5:$O$1005,14,0)," ")</f>
        <v xml:space="preserve"> </v>
      </c>
      <c r="D246" s="64" t="str">
        <f>'물품 입고 내역'!$B996</f>
        <v>S991</v>
      </c>
      <c r="E246" s="147" t="str">
        <f>IFERROR(VLOOKUP(D246,'물품 입고 내역'!$B$5:$O$1005,14,0)," ")</f>
        <v xml:space="preserve"> </v>
      </c>
      <c r="G246" s="64">
        <f>'물품 입고 내역'!$B1046</f>
        <v>0</v>
      </c>
      <c r="H246" s="147" t="str">
        <f>IFERROR(VLOOKUP(G246,'물품 입고 내역'!$B$5:$O$1005,14,0)," ")</f>
        <v xml:space="preserve"> </v>
      </c>
      <c r="J246" s="64">
        <f>'물품 입고 내역'!$B1096</f>
        <v>0</v>
      </c>
      <c r="K246" s="147" t="str">
        <f>IFERROR(VLOOKUP(J246,'물품 입고 내역'!$B$5:$O$1005,14,0)," ")</f>
        <v xml:space="preserve"> </v>
      </c>
      <c r="M246" s="64">
        <f>'물품 입고 내역'!$B1146</f>
        <v>0</v>
      </c>
      <c r="N246" s="147" t="str">
        <f>IFERROR(VLOOKUP(M246,'물품 입고 내역'!$B$5:$O$1005,14,0)," ")</f>
        <v xml:space="preserve"> </v>
      </c>
    </row>
    <row r="247" spans="1:14">
      <c r="A247" s="64" t="str">
        <f>'물품 입고 내역'!$B947</f>
        <v>S942</v>
      </c>
      <c r="B247" s="147" t="str">
        <f>IFERROR(VLOOKUP(A247,'물품 입고 내역'!$B$5:$O$1005,14,0)," ")</f>
        <v xml:space="preserve"> </v>
      </c>
      <c r="D247" s="64" t="str">
        <f>'물품 입고 내역'!$B997</f>
        <v>S992</v>
      </c>
      <c r="E247" s="147" t="str">
        <f>IFERROR(VLOOKUP(D247,'물품 입고 내역'!$B$5:$O$1005,14,0)," ")</f>
        <v xml:space="preserve"> </v>
      </c>
      <c r="G247" s="64">
        <f>'물품 입고 내역'!$B1047</f>
        <v>0</v>
      </c>
      <c r="H247" s="147" t="str">
        <f>IFERROR(VLOOKUP(G247,'물품 입고 내역'!$B$5:$O$1005,14,0)," ")</f>
        <v xml:space="preserve"> </v>
      </c>
      <c r="J247" s="64">
        <f>'물품 입고 내역'!$B1097</f>
        <v>0</v>
      </c>
      <c r="K247" s="147" t="str">
        <f>IFERROR(VLOOKUP(J247,'물품 입고 내역'!$B$5:$O$1005,14,0)," ")</f>
        <v xml:space="preserve"> </v>
      </c>
      <c r="M247" s="64">
        <f>'물품 입고 내역'!$B1147</f>
        <v>0</v>
      </c>
      <c r="N247" s="147" t="str">
        <f>IFERROR(VLOOKUP(M247,'물품 입고 내역'!$B$5:$O$1005,14,0)," ")</f>
        <v xml:space="preserve"> </v>
      </c>
    </row>
    <row r="248" spans="1:14">
      <c r="A248" s="64" t="str">
        <f>'물품 입고 내역'!$B948</f>
        <v>S943</v>
      </c>
      <c r="B248" s="147" t="str">
        <f>IFERROR(VLOOKUP(A248,'물품 입고 내역'!$B$5:$O$1005,14,0)," ")</f>
        <v xml:space="preserve"> </v>
      </c>
      <c r="D248" s="64" t="str">
        <f>'물품 입고 내역'!$B998</f>
        <v>S993</v>
      </c>
      <c r="E248" s="147" t="str">
        <f>IFERROR(VLOOKUP(D248,'물품 입고 내역'!$B$5:$O$1005,14,0)," ")</f>
        <v xml:space="preserve"> </v>
      </c>
      <c r="G248" s="64">
        <f>'물품 입고 내역'!$B1048</f>
        <v>0</v>
      </c>
      <c r="H248" s="147" t="str">
        <f>IFERROR(VLOOKUP(G248,'물품 입고 내역'!$B$5:$O$1005,14,0)," ")</f>
        <v xml:space="preserve"> </v>
      </c>
      <c r="J248" s="64">
        <f>'물품 입고 내역'!$B1098</f>
        <v>0</v>
      </c>
      <c r="K248" s="147" t="str">
        <f>IFERROR(VLOOKUP(J248,'물품 입고 내역'!$B$5:$O$1005,14,0)," ")</f>
        <v xml:space="preserve"> </v>
      </c>
      <c r="M248" s="64">
        <f>'물품 입고 내역'!$B1148</f>
        <v>0</v>
      </c>
      <c r="N248" s="147" t="str">
        <f>IFERROR(VLOOKUP(M248,'물품 입고 내역'!$B$5:$O$1005,14,0)," ")</f>
        <v xml:space="preserve"> </v>
      </c>
    </row>
    <row r="249" spans="1:14">
      <c r="A249" s="64" t="str">
        <f>'물품 입고 내역'!$B949</f>
        <v>S944</v>
      </c>
      <c r="B249" s="147" t="str">
        <f>IFERROR(VLOOKUP(A249,'물품 입고 내역'!$B$5:$O$1005,14,0)," ")</f>
        <v xml:space="preserve"> </v>
      </c>
      <c r="D249" s="64" t="str">
        <f>'물품 입고 내역'!$B999</f>
        <v>S994</v>
      </c>
      <c r="E249" s="147" t="str">
        <f>IFERROR(VLOOKUP(D249,'물품 입고 내역'!$B$5:$O$1005,14,0)," ")</f>
        <v xml:space="preserve"> </v>
      </c>
      <c r="G249" s="64">
        <f>'물품 입고 내역'!$B1049</f>
        <v>0</v>
      </c>
      <c r="H249" s="147" t="str">
        <f>IFERROR(VLOOKUP(G249,'물품 입고 내역'!$B$5:$O$1005,14,0)," ")</f>
        <v xml:space="preserve"> </v>
      </c>
      <c r="J249" s="64">
        <f>'물품 입고 내역'!$B1099</f>
        <v>0</v>
      </c>
      <c r="K249" s="147" t="str">
        <f>IFERROR(VLOOKUP(J249,'물품 입고 내역'!$B$5:$O$1005,14,0)," ")</f>
        <v xml:space="preserve"> </v>
      </c>
      <c r="M249" s="64">
        <f>'물품 입고 내역'!$B1149</f>
        <v>0</v>
      </c>
      <c r="N249" s="147" t="str">
        <f>IFERROR(VLOOKUP(M249,'물품 입고 내역'!$B$5:$O$1005,14,0)," ")</f>
        <v xml:space="preserve"> </v>
      </c>
    </row>
    <row r="250" spans="1:14">
      <c r="A250" s="64" t="str">
        <f>'물품 입고 내역'!$B950</f>
        <v>S945</v>
      </c>
      <c r="B250" s="147" t="str">
        <f>IFERROR(VLOOKUP(A250,'물품 입고 내역'!$B$5:$O$1005,14,0)," ")</f>
        <v xml:space="preserve"> </v>
      </c>
      <c r="D250" s="64" t="str">
        <f>'물품 입고 내역'!$B1000</f>
        <v>S995</v>
      </c>
      <c r="E250" s="147" t="str">
        <f>IFERROR(VLOOKUP(D250,'물품 입고 내역'!$B$5:$O$1005,14,0)," ")</f>
        <v xml:space="preserve"> </v>
      </c>
      <c r="G250" s="64">
        <f>'물품 입고 내역'!$B1050</f>
        <v>0</v>
      </c>
      <c r="H250" s="147" t="str">
        <f>IFERROR(VLOOKUP(G250,'물품 입고 내역'!$B$5:$O$1005,14,0)," ")</f>
        <v xml:space="preserve"> </v>
      </c>
      <c r="J250" s="64">
        <f>'물품 입고 내역'!$B1100</f>
        <v>0</v>
      </c>
      <c r="K250" s="147" t="str">
        <f>IFERROR(VLOOKUP(J250,'물품 입고 내역'!$B$5:$O$1005,14,0)," ")</f>
        <v xml:space="preserve"> </v>
      </c>
      <c r="M250" s="64">
        <f>'물품 입고 내역'!$B1150</f>
        <v>0</v>
      </c>
      <c r="N250" s="147" t="str">
        <f>IFERROR(VLOOKUP(M250,'물품 입고 내역'!$B$5:$O$1005,14,0)," ")</f>
        <v xml:space="preserve"> </v>
      </c>
    </row>
    <row r="251" spans="1:14">
      <c r="A251" s="64" t="str">
        <f>'물품 입고 내역'!$B951</f>
        <v>S946</v>
      </c>
      <c r="B251" s="147" t="str">
        <f>IFERROR(VLOOKUP(A251,'물품 입고 내역'!$B$5:$O$1005,14,0)," ")</f>
        <v xml:space="preserve"> </v>
      </c>
      <c r="D251" s="64" t="str">
        <f>'물품 입고 내역'!$B1001</f>
        <v>S996</v>
      </c>
      <c r="E251" s="147" t="str">
        <f>IFERROR(VLOOKUP(D251,'물품 입고 내역'!$B$5:$O$1005,14,0)," ")</f>
        <v xml:space="preserve"> </v>
      </c>
      <c r="G251" s="64">
        <f>'물품 입고 내역'!$B1051</f>
        <v>0</v>
      </c>
      <c r="H251" s="147" t="str">
        <f>IFERROR(VLOOKUP(G251,'물품 입고 내역'!$B$5:$O$1005,14,0)," ")</f>
        <v xml:space="preserve"> </v>
      </c>
      <c r="J251" s="64">
        <f>'물품 입고 내역'!$B1101</f>
        <v>0</v>
      </c>
      <c r="K251" s="147" t="str">
        <f>IFERROR(VLOOKUP(J251,'물품 입고 내역'!$B$5:$O$1005,14,0)," ")</f>
        <v xml:space="preserve"> </v>
      </c>
      <c r="M251" s="64">
        <f>'물품 입고 내역'!$B1151</f>
        <v>0</v>
      </c>
      <c r="N251" s="147" t="str">
        <f>IFERROR(VLOOKUP(M251,'물품 입고 내역'!$B$5:$O$1005,14,0)," ")</f>
        <v xml:space="preserve"> </v>
      </c>
    </row>
    <row r="252" spans="1:14">
      <c r="A252" s="64" t="str">
        <f>'물품 입고 내역'!$B952</f>
        <v>S947</v>
      </c>
      <c r="B252" s="147" t="str">
        <f>IFERROR(VLOOKUP(A252,'물품 입고 내역'!$B$5:$O$1005,14,0)," ")</f>
        <v xml:space="preserve"> </v>
      </c>
      <c r="D252" s="64" t="str">
        <f>'물품 입고 내역'!$B1002</f>
        <v>S997</v>
      </c>
      <c r="E252" s="147" t="str">
        <f>IFERROR(VLOOKUP(D252,'물품 입고 내역'!$B$5:$O$1005,14,0)," ")</f>
        <v xml:space="preserve"> </v>
      </c>
      <c r="G252" s="64">
        <f>'물품 입고 내역'!$B1052</f>
        <v>0</v>
      </c>
      <c r="H252" s="147" t="str">
        <f>IFERROR(VLOOKUP(G252,'물품 입고 내역'!$B$5:$O$1005,14,0)," ")</f>
        <v xml:space="preserve"> </v>
      </c>
      <c r="J252" s="64">
        <f>'물품 입고 내역'!$B1102</f>
        <v>0</v>
      </c>
      <c r="K252" s="147" t="str">
        <f>IFERROR(VLOOKUP(J252,'물품 입고 내역'!$B$5:$O$1005,14,0)," ")</f>
        <v xml:space="preserve"> </v>
      </c>
      <c r="M252" s="64">
        <f>'물품 입고 내역'!$B1152</f>
        <v>0</v>
      </c>
      <c r="N252" s="147" t="str">
        <f>IFERROR(VLOOKUP(M252,'물품 입고 내역'!$B$5:$O$1005,14,0)," ")</f>
        <v xml:space="preserve"> </v>
      </c>
    </row>
    <row r="253" spans="1:14">
      <c r="A253" s="64" t="str">
        <f>'물품 입고 내역'!$B953</f>
        <v>S948</v>
      </c>
      <c r="B253" s="147" t="str">
        <f>IFERROR(VLOOKUP(A253,'물품 입고 내역'!$B$5:$O$1005,14,0)," ")</f>
        <v xml:space="preserve"> </v>
      </c>
      <c r="D253" s="64" t="str">
        <f>'물품 입고 내역'!$B1003</f>
        <v>S998</v>
      </c>
      <c r="E253" s="147" t="str">
        <f>IFERROR(VLOOKUP(D253,'물품 입고 내역'!$B$5:$O$1005,14,0)," ")</f>
        <v xml:space="preserve"> </v>
      </c>
      <c r="G253" s="64">
        <f>'물품 입고 내역'!$B1053</f>
        <v>0</v>
      </c>
      <c r="H253" s="147" t="str">
        <f>IFERROR(VLOOKUP(G253,'물품 입고 내역'!$B$5:$O$1005,14,0)," ")</f>
        <v xml:space="preserve"> </v>
      </c>
      <c r="J253" s="64">
        <f>'물품 입고 내역'!$B1103</f>
        <v>0</v>
      </c>
      <c r="K253" s="147" t="str">
        <f>IFERROR(VLOOKUP(J253,'물품 입고 내역'!$B$5:$O$1005,14,0)," ")</f>
        <v xml:space="preserve"> </v>
      </c>
      <c r="M253" s="64">
        <f>'물품 입고 내역'!$B1153</f>
        <v>0</v>
      </c>
      <c r="N253" s="147" t="str">
        <f>IFERROR(VLOOKUP(M253,'물품 입고 내역'!$B$5:$O$1005,14,0)," ")</f>
        <v xml:space="preserve"> </v>
      </c>
    </row>
    <row r="254" spans="1:14">
      <c r="A254" s="64" t="str">
        <f>'물품 입고 내역'!$B954</f>
        <v>S949</v>
      </c>
      <c r="B254" s="147" t="str">
        <f>IFERROR(VLOOKUP(A254,'물품 입고 내역'!$B$5:$O$1005,14,0)," ")</f>
        <v xml:space="preserve"> </v>
      </c>
      <c r="D254" s="64" t="str">
        <f>'물품 입고 내역'!$B1004</f>
        <v>S999</v>
      </c>
      <c r="E254" s="147" t="str">
        <f>IFERROR(VLOOKUP(D254,'물품 입고 내역'!$B$5:$O$1005,14,0)," ")</f>
        <v xml:space="preserve"> </v>
      </c>
      <c r="G254" s="64">
        <f>'물품 입고 내역'!$B1054</f>
        <v>0</v>
      </c>
      <c r="H254" s="147" t="str">
        <f>IFERROR(VLOOKUP(G254,'물품 입고 내역'!$B$5:$O$1005,14,0)," ")</f>
        <v xml:space="preserve"> </v>
      </c>
      <c r="J254" s="64">
        <f>'물품 입고 내역'!$B1104</f>
        <v>0</v>
      </c>
      <c r="K254" s="147" t="str">
        <f>IFERROR(VLOOKUP(J254,'물품 입고 내역'!$B$5:$O$1005,14,0)," ")</f>
        <v xml:space="preserve"> </v>
      </c>
      <c r="M254" s="64">
        <f>'물품 입고 내역'!$B1154</f>
        <v>0</v>
      </c>
      <c r="N254" s="147" t="str">
        <f>IFERROR(VLOOKUP(M254,'물품 입고 내역'!$B$5:$O$1005,14,0)," ")</f>
        <v xml:space="preserve"> </v>
      </c>
    </row>
    <row r="255" spans="1:14">
      <c r="A255" s="64" t="str">
        <f>'물품 입고 내역'!$B955</f>
        <v>S950</v>
      </c>
      <c r="B255" s="147" t="str">
        <f>IFERROR(VLOOKUP(A255,'물품 입고 내역'!$B$5:$O$1005,14,0)," ")</f>
        <v xml:space="preserve"> </v>
      </c>
      <c r="D255" s="64" t="str">
        <f>'물품 입고 내역'!$B1005</f>
        <v>S1000</v>
      </c>
      <c r="E255" s="147" t="str">
        <f>IFERROR(VLOOKUP(D255,'물품 입고 내역'!$B$5:$O$1005,14,0)," ")</f>
        <v xml:space="preserve"> </v>
      </c>
      <c r="G255" s="64">
        <f>'물품 입고 내역'!$B1055</f>
        <v>0</v>
      </c>
      <c r="H255" s="147" t="str">
        <f>IFERROR(VLOOKUP(G255,'물품 입고 내역'!$B$5:$O$1005,14,0)," ")</f>
        <v xml:space="preserve"> </v>
      </c>
      <c r="J255" s="64">
        <f>'물품 입고 내역'!$B1105</f>
        <v>0</v>
      </c>
      <c r="K255" s="147" t="str">
        <f>IFERROR(VLOOKUP(J255,'물품 입고 내역'!$B$5:$O$1005,14,0)," ")</f>
        <v xml:space="preserve"> </v>
      </c>
      <c r="M255" s="64">
        <f>'물품 입고 내역'!$B1155</f>
        <v>0</v>
      </c>
      <c r="N255" s="147" t="str">
        <f>IFERROR(VLOOKUP(M255,'물품 입고 내역'!$B$5:$O$1005,14,0)," ")</f>
        <v xml:space="preserve"> </v>
      </c>
    </row>
  </sheetData>
  <phoneticPr fontId="2" type="noConversion"/>
  <pageMargins left="0.23622047244094491" right="0.23622047244094491" top="0.39370078740157483" bottom="0.39370078740157483" header="0.31496062992125984" footer="0.31496062992125984"/>
  <pageSetup paperSize="9" scale="80" fitToHeight="0" orientation="portrait" r:id="rId1"/>
  <rowBreaks count="3" manualBreakCount="3">
    <brk id="51" max="13" man="1"/>
    <brk id="102" max="13" man="1"/>
    <brk id="153" max="1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L134"/>
  <sheetViews>
    <sheetView view="pageBreakPreview" topLeftCell="A109" zoomScaleNormal="100" zoomScaleSheetLayoutView="100" workbookViewId="0">
      <selection activeCell="C126" sqref="C126"/>
    </sheetView>
  </sheetViews>
  <sheetFormatPr defaultColWidth="9" defaultRowHeight="16.5"/>
  <cols>
    <col min="1" max="1" width="8.625" style="88" bestFit="1" customWidth="1"/>
    <col min="2" max="2" width="26.75" style="168" bestFit="1" customWidth="1"/>
    <col min="3" max="3" width="16.75" style="88" bestFit="1" customWidth="1"/>
    <col min="4" max="4" width="40.875" style="88" customWidth="1"/>
    <col min="5" max="5" width="20.5" style="88" bestFit="1" customWidth="1"/>
    <col min="6" max="6" width="9" style="88"/>
    <col min="7" max="15" width="2.5" style="88" bestFit="1" customWidth="1"/>
    <col min="16" max="105" width="3.5" style="88" bestFit="1" customWidth="1"/>
    <col min="106" max="106" width="4.5" style="88" bestFit="1" customWidth="1"/>
    <col min="107" max="16384" width="9" style="88"/>
  </cols>
  <sheetData>
    <row r="1" spans="1:116" ht="31.5">
      <c r="A1" s="230" t="s">
        <v>898</v>
      </c>
      <c r="B1" s="231"/>
      <c r="C1" s="231"/>
      <c r="D1" s="231"/>
      <c r="E1" s="231"/>
    </row>
    <row r="2" spans="1:116" ht="24">
      <c r="A2" s="232" t="s">
        <v>699</v>
      </c>
      <c r="B2" s="232"/>
      <c r="C2" s="232"/>
      <c r="D2" s="232"/>
      <c r="E2" s="232"/>
    </row>
    <row r="3" spans="1:116" ht="48">
      <c r="A3" s="102" t="s">
        <v>700</v>
      </c>
      <c r="B3" s="100" t="s">
        <v>701</v>
      </c>
      <c r="C3" s="100" t="s">
        <v>808</v>
      </c>
      <c r="D3" s="100" t="s">
        <v>802</v>
      </c>
      <c r="E3" s="101" t="s">
        <v>702</v>
      </c>
      <c r="G3" s="88">
        <v>1</v>
      </c>
      <c r="H3" s="88">
        <v>2</v>
      </c>
      <c r="I3" s="88">
        <v>3</v>
      </c>
      <c r="J3" s="88">
        <v>4</v>
      </c>
      <c r="K3" s="88">
        <v>5</v>
      </c>
      <c r="L3" s="88">
        <v>6</v>
      </c>
      <c r="M3" s="88">
        <v>7</v>
      </c>
      <c r="N3" s="88">
        <v>8</v>
      </c>
      <c r="O3" s="88">
        <v>9</v>
      </c>
      <c r="P3" s="88">
        <v>10</v>
      </c>
      <c r="Q3" s="88">
        <v>11</v>
      </c>
      <c r="R3" s="88">
        <v>12</v>
      </c>
      <c r="S3" s="88">
        <v>13</v>
      </c>
      <c r="T3" s="88">
        <v>14</v>
      </c>
      <c r="U3" s="88">
        <v>15</v>
      </c>
      <c r="V3" s="88">
        <v>16</v>
      </c>
      <c r="W3" s="88">
        <v>17</v>
      </c>
      <c r="X3" s="88">
        <v>18</v>
      </c>
      <c r="Y3" s="88">
        <v>19</v>
      </c>
      <c r="Z3" s="88">
        <v>20</v>
      </c>
      <c r="AA3" s="88">
        <v>21</v>
      </c>
      <c r="AB3" s="88">
        <v>22</v>
      </c>
      <c r="AC3" s="88">
        <v>23</v>
      </c>
      <c r="AD3" s="88">
        <v>24</v>
      </c>
      <c r="AE3" s="88">
        <v>25</v>
      </c>
      <c r="AF3" s="88">
        <v>26</v>
      </c>
      <c r="AG3" s="88">
        <v>27</v>
      </c>
      <c r="AH3" s="88">
        <v>28</v>
      </c>
      <c r="AI3" s="88">
        <v>29</v>
      </c>
      <c r="AJ3" s="88">
        <v>30</v>
      </c>
      <c r="AK3" s="88">
        <v>31</v>
      </c>
      <c r="AL3" s="88">
        <v>32</v>
      </c>
      <c r="AM3" s="88">
        <v>33</v>
      </c>
      <c r="AN3" s="88">
        <v>34</v>
      </c>
      <c r="AO3" s="88">
        <v>35</v>
      </c>
      <c r="AP3" s="88">
        <v>36</v>
      </c>
      <c r="AQ3" s="88">
        <v>37</v>
      </c>
      <c r="AR3" s="88">
        <v>38</v>
      </c>
      <c r="AS3" s="88">
        <v>39</v>
      </c>
      <c r="AT3" s="88">
        <v>40</v>
      </c>
      <c r="AU3" s="88">
        <v>41</v>
      </c>
      <c r="AV3" s="88">
        <v>42</v>
      </c>
      <c r="AW3" s="88">
        <v>43</v>
      </c>
      <c r="AX3" s="88">
        <v>44</v>
      </c>
      <c r="AY3" s="88">
        <v>45</v>
      </c>
      <c r="AZ3" s="88">
        <v>46</v>
      </c>
      <c r="BA3" s="88">
        <v>47</v>
      </c>
      <c r="BB3" s="88">
        <v>48</v>
      </c>
      <c r="BC3" s="88">
        <v>49</v>
      </c>
      <c r="BD3" s="88">
        <v>50</v>
      </c>
      <c r="BE3" s="88">
        <v>51</v>
      </c>
      <c r="BF3" s="88">
        <v>52</v>
      </c>
      <c r="BG3" s="88">
        <v>53</v>
      </c>
      <c r="BH3" s="88">
        <v>54</v>
      </c>
      <c r="BI3" s="88">
        <v>55</v>
      </c>
      <c r="BJ3" s="88">
        <v>56</v>
      </c>
      <c r="BK3" s="88">
        <v>57</v>
      </c>
      <c r="BL3" s="88">
        <v>58</v>
      </c>
      <c r="BM3" s="88">
        <v>59</v>
      </c>
      <c r="BN3" s="88">
        <v>60</v>
      </c>
      <c r="BO3" s="88">
        <v>61</v>
      </c>
      <c r="BP3" s="88">
        <v>62</v>
      </c>
      <c r="BQ3" s="88">
        <v>63</v>
      </c>
      <c r="BR3" s="88">
        <v>64</v>
      </c>
      <c r="BS3" s="88">
        <v>65</v>
      </c>
      <c r="BT3" s="88">
        <v>66</v>
      </c>
      <c r="BU3" s="88">
        <v>67</v>
      </c>
      <c r="BV3" s="88">
        <v>68</v>
      </c>
      <c r="BW3" s="88">
        <v>69</v>
      </c>
      <c r="BX3" s="88">
        <v>70</v>
      </c>
      <c r="BY3" s="88">
        <v>71</v>
      </c>
      <c r="BZ3" s="88">
        <v>72</v>
      </c>
      <c r="CA3" s="88">
        <v>73</v>
      </c>
      <c r="CB3" s="88">
        <v>74</v>
      </c>
      <c r="CC3" s="88">
        <v>75</v>
      </c>
      <c r="CD3" s="88">
        <v>76</v>
      </c>
      <c r="CE3" s="88">
        <v>77</v>
      </c>
      <c r="CF3" s="88">
        <v>78</v>
      </c>
      <c r="CG3" s="88">
        <v>79</v>
      </c>
      <c r="CH3" s="88">
        <v>80</v>
      </c>
      <c r="CI3" s="88">
        <v>81</v>
      </c>
      <c r="CJ3" s="88">
        <v>82</v>
      </c>
      <c r="CK3" s="88">
        <v>83</v>
      </c>
      <c r="CL3" s="88">
        <v>84</v>
      </c>
      <c r="CM3" s="88">
        <v>85</v>
      </c>
      <c r="CN3" s="88">
        <v>86</v>
      </c>
      <c r="CO3" s="88">
        <v>87</v>
      </c>
      <c r="CP3" s="88">
        <v>88</v>
      </c>
      <c r="CQ3" s="88">
        <v>89</v>
      </c>
      <c r="CR3" s="88">
        <v>90</v>
      </c>
      <c r="CS3" s="88">
        <v>91</v>
      </c>
      <c r="CT3" s="88">
        <v>92</v>
      </c>
      <c r="CU3" s="88">
        <v>93</v>
      </c>
      <c r="CV3" s="88">
        <v>94</v>
      </c>
      <c r="CW3" s="88">
        <v>95</v>
      </c>
      <c r="CX3" s="88">
        <v>96</v>
      </c>
      <c r="CY3" s="88">
        <v>97</v>
      </c>
      <c r="CZ3" s="88">
        <v>98</v>
      </c>
      <c r="DA3" s="88">
        <v>99</v>
      </c>
      <c r="DB3" s="88">
        <v>100</v>
      </c>
      <c r="DC3" s="88">
        <v>101</v>
      </c>
      <c r="DD3" s="88">
        <v>102</v>
      </c>
      <c r="DE3" s="88">
        <v>103</v>
      </c>
      <c r="DF3" s="88">
        <v>104</v>
      </c>
      <c r="DG3" s="88">
        <v>105</v>
      </c>
      <c r="DH3" s="88">
        <v>106</v>
      </c>
      <c r="DI3" s="88">
        <v>107</v>
      </c>
      <c r="DJ3" s="88">
        <v>108</v>
      </c>
      <c r="DK3" s="88">
        <v>109</v>
      </c>
      <c r="DL3" s="88">
        <v>110</v>
      </c>
    </row>
    <row r="4" spans="1:116" ht="35.25" customHeight="1">
      <c r="A4" s="89" t="s">
        <v>961</v>
      </c>
      <c r="B4" s="129" t="str">
        <f>IFERROR(INDEX('물품 입고 내역'!$E$6:$O$1005,MATCH($A4,'물품 입고 내역'!$N$6:$N$1005,0),1)," ")</f>
        <v xml:space="preserve"> </v>
      </c>
      <c r="C4" s="89" t="str">
        <f t="shared" ref="C4:C67" si="0">IFERROR(VLOOKUP(F4,$C$117:$D$120,2,TRUE)," ")</f>
        <v xml:space="preserve"> </v>
      </c>
      <c r="D4" s="129" t="str">
        <f>CONCATENATE(G4," ",H4," ",I4," ",J4," ",K4," ",L4," ",M4," ",N4," ",O4," ",P4," ",Q4," ",R4," ",S4," ",T4," ",U4," ",V4," ",W4," ",X4," ",Y4," ",Z4," ",AA4," ",AB4," ",AC4," ",AD4," ",AE4," ",AF4," ",AG4," ",AH4," ",AI4," ",AJ4," ",AK4," ",AL4," ",AM4," ",AN4," ",AO4," ",AP4," ",AQ4," ",AR4," ",AS4," ",AT4," ",AU4," ",AV4," ",AW4," ",AX4," ",AY4," ",AZ4," ",BA4," ",BB4," ",BC4," ",BD4," ",BE4," ",BF4," ",BG4," ",BH4," ",BI4," ",BJ4," ",BK4," ",BL4," ",BM4," ",BN4," ",BO4," ",BP4," ",BQ4," ",BR4," ",BS4," ",BT4," ",BU4," ",BV4," ",BW4," ",BX4," ",BY4," ",BZ4," ",CA4," ",CB4," ",CC4," ",CD4," ",CE4," ",CF4," ",CG4," ",CH4," ",CI4," ",CJ4," ",CK4," ",CL4," ",CM4," ",CN4," ",CO4," ",CP4," ",CQ4," ",CR4," ",CS4," ",CT4," ",CU4," ",CV4," ",CW4," ",CX4," ",CY4," ",CZ4," ",DA4," ",DB4," ",DC4," ",DD4," ",DE4," ",DF4," ",DG4," ",DH4," ",DI4," ",DJ4," ",DK4," ",DL4)</f>
        <v xml:space="preserve">                                                                                                             </v>
      </c>
      <c r="E4" s="89"/>
      <c r="F4" s="88">
        <f t="shared" ref="F4:F68" si="1">COUNTA(G4:DL4)-COUNTBLANK(G4:DL4)</f>
        <v>0</v>
      </c>
      <c r="G4" s="88" t="str">
        <f>IFERROR(VLOOKUP($A4&amp;"_"&amp;G$3,'물품 입고 내역'!$A$5:$O$1005,2,0),"")</f>
        <v/>
      </c>
      <c r="H4" s="88" t="str">
        <f>IFERROR(VLOOKUP($A4&amp;"_"&amp;H$3,'물품 입고 내역'!$A$5:$O$1005,2,0),"")</f>
        <v/>
      </c>
      <c r="I4" s="88" t="str">
        <f>IFERROR(VLOOKUP($A4&amp;"_"&amp;I$3,'물품 입고 내역'!$A$5:$O$1005,2,0),"")</f>
        <v/>
      </c>
      <c r="J4" s="88" t="str">
        <f>IFERROR(VLOOKUP($A4&amp;"_"&amp;J$3,'물품 입고 내역'!$A$5:$O$1005,2,0),"")</f>
        <v/>
      </c>
      <c r="K4" s="88" t="str">
        <f>IFERROR(VLOOKUP($A4&amp;"_"&amp;K$3,'물품 입고 내역'!$A$5:$O$1005,2,0),"")</f>
        <v/>
      </c>
      <c r="L4" s="88" t="str">
        <f>IFERROR(VLOOKUP($A4&amp;"_"&amp;L$3,'물품 입고 내역'!$A$5:$O$1005,2,0),"")</f>
        <v/>
      </c>
      <c r="M4" s="88" t="str">
        <f>IFERROR(VLOOKUP($A4&amp;"_"&amp;M$3,'물품 입고 내역'!$A$5:$O$1005,2,0),"")</f>
        <v/>
      </c>
      <c r="N4" s="88" t="str">
        <f>IFERROR(VLOOKUP($A4&amp;"_"&amp;N$3,'물품 입고 내역'!$A$5:$O$1005,2,0),"")</f>
        <v/>
      </c>
      <c r="O4" s="88" t="str">
        <f>IFERROR(VLOOKUP($A4&amp;"_"&amp;O$3,'물품 입고 내역'!$A$5:$O$1005,2,0),"")</f>
        <v/>
      </c>
      <c r="P4" s="88" t="str">
        <f>IFERROR(VLOOKUP($A4&amp;"_"&amp;P$3,'물품 입고 내역'!$A$5:$O$1005,2,0),"")</f>
        <v/>
      </c>
      <c r="Q4" s="88" t="str">
        <f>IFERROR(VLOOKUP($A4&amp;"_"&amp;Q$3,'물품 입고 내역'!$A$5:$O$1005,2,0),"")</f>
        <v/>
      </c>
      <c r="R4" s="88" t="str">
        <f>IFERROR(VLOOKUP($A4&amp;"_"&amp;R$3,'물품 입고 내역'!$A$5:$O$1005,2,0),"")</f>
        <v/>
      </c>
      <c r="S4" s="88" t="str">
        <f>IFERROR(VLOOKUP($A4&amp;"_"&amp;S$3,'물품 입고 내역'!$A$5:$O$1005,2,0),"")</f>
        <v/>
      </c>
      <c r="T4" s="88" t="str">
        <f>IFERROR(VLOOKUP($A4&amp;"_"&amp;T$3,'물품 입고 내역'!$A$5:$O$1005,2,0),"")</f>
        <v/>
      </c>
      <c r="U4" s="88" t="str">
        <f>IFERROR(VLOOKUP($A4&amp;"_"&amp;U$3,'물품 입고 내역'!$A$5:$O$1005,2,0),"")</f>
        <v/>
      </c>
      <c r="V4" s="88" t="str">
        <f>IFERROR(VLOOKUP($A4&amp;"_"&amp;V$3,'물품 입고 내역'!$A$5:$O$1005,2,0),"")</f>
        <v/>
      </c>
      <c r="W4" s="88" t="str">
        <f>IFERROR(VLOOKUP($A4&amp;"_"&amp;W$3,'물품 입고 내역'!$A$5:$O$1005,2,0),"")</f>
        <v/>
      </c>
      <c r="X4" s="88" t="str">
        <f>IFERROR(VLOOKUP($A4&amp;"_"&amp;X$3,'물품 입고 내역'!$A$5:$O$1005,2,0),"")</f>
        <v/>
      </c>
      <c r="Y4" s="88" t="str">
        <f>IFERROR(VLOOKUP($A4&amp;"_"&amp;Y$3,'물품 입고 내역'!$A$5:$O$1005,2,0),"")</f>
        <v/>
      </c>
      <c r="Z4" s="88" t="str">
        <f>IFERROR(VLOOKUP($A4&amp;"_"&amp;Z$3,'물품 입고 내역'!$A$5:$O$1005,2,0),"")</f>
        <v/>
      </c>
      <c r="AA4" s="88" t="str">
        <f>IFERROR(VLOOKUP($A4&amp;"_"&amp;AA$3,'물품 입고 내역'!$A$5:$O$1005,2,0),"")</f>
        <v/>
      </c>
      <c r="AB4" s="88" t="str">
        <f>IFERROR(VLOOKUP($A4&amp;"_"&amp;AB$3,'물품 입고 내역'!$A$5:$O$1005,2,0),"")</f>
        <v/>
      </c>
      <c r="AC4" s="88" t="str">
        <f>IFERROR(VLOOKUP($A4&amp;"_"&amp;AC$3,'물품 입고 내역'!$A$5:$O$1005,2,0),"")</f>
        <v/>
      </c>
      <c r="AD4" s="88" t="str">
        <f>IFERROR(VLOOKUP($A4&amp;"_"&amp;AD$3,'물품 입고 내역'!$A$5:$O$1005,2,0),"")</f>
        <v/>
      </c>
      <c r="AE4" s="88" t="str">
        <f>IFERROR(VLOOKUP($A4&amp;"_"&amp;AE$3,'물품 입고 내역'!$A$5:$O$1005,2,0),"")</f>
        <v/>
      </c>
      <c r="AF4" s="88" t="str">
        <f>IFERROR(VLOOKUP($A4&amp;"_"&amp;AF$3,'물품 입고 내역'!$A$5:$O$1005,2,0),"")</f>
        <v/>
      </c>
      <c r="AG4" s="88" t="str">
        <f>IFERROR(VLOOKUP($A4&amp;"_"&amp;AG$3,'물품 입고 내역'!$A$5:$O$1005,2,0),"")</f>
        <v/>
      </c>
      <c r="AH4" s="88" t="str">
        <f>IFERROR(VLOOKUP($A4&amp;"_"&amp;AH$3,'물품 입고 내역'!$A$5:$O$1005,2,0),"")</f>
        <v/>
      </c>
      <c r="AI4" s="88" t="str">
        <f>IFERROR(VLOOKUP($A4&amp;"_"&amp;AI$3,'물품 입고 내역'!$A$5:$O$1005,2,0),"")</f>
        <v/>
      </c>
      <c r="AJ4" s="88" t="str">
        <f>IFERROR(VLOOKUP($A4&amp;"_"&amp;AJ$3,'물품 입고 내역'!$A$5:$O$1005,2,0),"")</f>
        <v/>
      </c>
      <c r="AK4" s="88" t="str">
        <f>IFERROR(VLOOKUP($A4&amp;"_"&amp;AK$3,'물품 입고 내역'!$A$5:$O$1005,2,0),"")</f>
        <v/>
      </c>
      <c r="AL4" s="88" t="str">
        <f>IFERROR(VLOOKUP($A4&amp;"_"&amp;AL$3,'물품 입고 내역'!$A$5:$O$1005,2,0),"")</f>
        <v/>
      </c>
      <c r="AM4" s="88" t="str">
        <f>IFERROR(VLOOKUP($A4&amp;"_"&amp;AM$3,'물품 입고 내역'!$A$5:$O$1005,2,0),"")</f>
        <v/>
      </c>
      <c r="AN4" s="88" t="str">
        <f>IFERROR(VLOOKUP($A4&amp;"_"&amp;AN$3,'물품 입고 내역'!$A$5:$O$1005,2,0),"")</f>
        <v/>
      </c>
      <c r="AO4" s="88" t="str">
        <f>IFERROR(VLOOKUP($A4&amp;"_"&amp;AO$3,'물품 입고 내역'!$A$5:$O$1005,2,0),"")</f>
        <v/>
      </c>
      <c r="AP4" s="88" t="str">
        <f>IFERROR(VLOOKUP($A4&amp;"_"&amp;AP$3,'물품 입고 내역'!$A$5:$O$1005,2,0),"")</f>
        <v/>
      </c>
      <c r="AQ4" s="88" t="str">
        <f>IFERROR(VLOOKUP($A4&amp;"_"&amp;AQ$3,'물품 입고 내역'!$A$5:$O$1005,2,0),"")</f>
        <v/>
      </c>
      <c r="AR4" s="88" t="str">
        <f>IFERROR(VLOOKUP($A4&amp;"_"&amp;AR$3,'물품 입고 내역'!$A$5:$O$1005,2,0),"")</f>
        <v/>
      </c>
      <c r="AS4" s="88" t="str">
        <f>IFERROR(VLOOKUP($A4&amp;"_"&amp;AS$3,'물품 입고 내역'!$A$5:$O$1005,2,0),"")</f>
        <v/>
      </c>
      <c r="AT4" s="88" t="str">
        <f>IFERROR(VLOOKUP($A4&amp;"_"&amp;AT$3,'물품 입고 내역'!$A$5:$O$1005,2,0),"")</f>
        <v/>
      </c>
      <c r="AU4" s="88" t="str">
        <f>IFERROR(VLOOKUP($A4&amp;"_"&amp;AU$3,'물품 입고 내역'!$A$5:$O$1005,2,0),"")</f>
        <v/>
      </c>
      <c r="AV4" s="88" t="str">
        <f>IFERROR(VLOOKUP($A4&amp;"_"&amp;AV$3,'물품 입고 내역'!$A$5:$O$1005,2,0),"")</f>
        <v/>
      </c>
      <c r="AW4" s="88" t="str">
        <f>IFERROR(VLOOKUP($A4&amp;"_"&amp;AW$3,'물품 입고 내역'!$A$5:$O$1005,2,0),"")</f>
        <v/>
      </c>
      <c r="AX4" s="88" t="str">
        <f>IFERROR(VLOOKUP($A4&amp;"_"&amp;AX$3,'물품 입고 내역'!$A$5:$O$1005,2,0),"")</f>
        <v/>
      </c>
      <c r="AY4" s="88" t="str">
        <f>IFERROR(VLOOKUP($A4&amp;"_"&amp;AY$3,'물품 입고 내역'!$A$5:$O$1005,2,0),"")</f>
        <v/>
      </c>
      <c r="AZ4" s="88" t="str">
        <f>IFERROR(VLOOKUP($A4&amp;"_"&amp;AZ$3,'물품 입고 내역'!$A$5:$O$1005,2,0),"")</f>
        <v/>
      </c>
      <c r="BA4" s="88" t="str">
        <f>IFERROR(VLOOKUP($A4&amp;"_"&amp;BA$3,'물품 입고 내역'!$A$5:$O$1005,2,0),"")</f>
        <v/>
      </c>
      <c r="BB4" s="88" t="str">
        <f>IFERROR(VLOOKUP($A4&amp;"_"&amp;BB$3,'물품 입고 내역'!$A$5:$O$1005,2,0),"")</f>
        <v/>
      </c>
      <c r="BC4" s="88" t="str">
        <f>IFERROR(VLOOKUP($A4&amp;"_"&amp;BC$3,'물품 입고 내역'!$A$5:$O$1005,2,0),"")</f>
        <v/>
      </c>
      <c r="BD4" s="88" t="str">
        <f>IFERROR(VLOOKUP($A4&amp;"_"&amp;BD$3,'물품 입고 내역'!$A$5:$O$1005,2,0),"")</f>
        <v/>
      </c>
      <c r="BE4" s="88" t="str">
        <f>IFERROR(VLOOKUP($A4&amp;"_"&amp;BE$3,'물품 입고 내역'!$A$5:$O$1005,2,0),"")</f>
        <v/>
      </c>
      <c r="BF4" s="88" t="str">
        <f>IFERROR(VLOOKUP($A4&amp;"_"&amp;BF$3,'물품 입고 내역'!$A$5:$O$1005,2,0),"")</f>
        <v/>
      </c>
      <c r="BG4" s="88" t="str">
        <f>IFERROR(VLOOKUP($A4&amp;"_"&amp;BG$3,'물품 입고 내역'!$A$5:$O$1005,2,0),"")</f>
        <v/>
      </c>
      <c r="BH4" s="88" t="str">
        <f>IFERROR(VLOOKUP($A4&amp;"_"&amp;BH$3,'물품 입고 내역'!$A$5:$O$1005,2,0),"")</f>
        <v/>
      </c>
      <c r="BI4" s="88" t="str">
        <f>IFERROR(VLOOKUP($A4&amp;"_"&amp;BI$3,'물품 입고 내역'!$A$5:$O$1005,2,0),"")</f>
        <v/>
      </c>
      <c r="BJ4" s="88" t="str">
        <f>IFERROR(VLOOKUP($A4&amp;"_"&amp;BJ$3,'물품 입고 내역'!$A$5:$O$1005,2,0),"")</f>
        <v/>
      </c>
      <c r="BK4" s="88" t="str">
        <f>IFERROR(VLOOKUP($A4&amp;"_"&amp;BK$3,'물품 입고 내역'!$A$5:$O$1005,2,0),"")</f>
        <v/>
      </c>
      <c r="BL4" s="88" t="str">
        <f>IFERROR(VLOOKUP($A4&amp;"_"&amp;BL$3,'물품 입고 내역'!$A$5:$O$1005,2,0),"")</f>
        <v/>
      </c>
      <c r="BM4" s="88" t="str">
        <f>IFERROR(VLOOKUP($A4&amp;"_"&amp;BM$3,'물품 입고 내역'!$A$5:$O$1005,2,0),"")</f>
        <v/>
      </c>
      <c r="BN4" s="88" t="str">
        <f>IFERROR(VLOOKUP($A4&amp;"_"&amp;BN$3,'물품 입고 내역'!$A$5:$O$1005,2,0),"")</f>
        <v/>
      </c>
      <c r="BO4" s="88" t="str">
        <f>IFERROR(VLOOKUP($A4&amp;"_"&amp;BO$3,'물품 입고 내역'!$A$5:$O$1005,2,0),"")</f>
        <v/>
      </c>
      <c r="BP4" s="88" t="str">
        <f>IFERROR(VLOOKUP($A4&amp;"_"&amp;BP$3,'물품 입고 내역'!$A$5:$O$1005,2,0),"")</f>
        <v/>
      </c>
      <c r="BQ4" s="88" t="str">
        <f>IFERROR(VLOOKUP($A4&amp;"_"&amp;BQ$3,'물품 입고 내역'!$A$5:$O$1005,2,0),"")</f>
        <v/>
      </c>
      <c r="BR4" s="88" t="str">
        <f>IFERROR(VLOOKUP($A4&amp;"_"&amp;BR$3,'물품 입고 내역'!$A$5:$O$1005,2,0),"")</f>
        <v/>
      </c>
      <c r="BS4" s="88" t="str">
        <f>IFERROR(VLOOKUP($A4&amp;"_"&amp;BS$3,'물품 입고 내역'!$A$5:$O$1005,2,0),"")</f>
        <v/>
      </c>
      <c r="BT4" s="88" t="str">
        <f>IFERROR(VLOOKUP($A4&amp;"_"&amp;BT$3,'물품 입고 내역'!$A$5:$O$1005,2,0),"")</f>
        <v/>
      </c>
      <c r="BU4" s="88" t="str">
        <f>IFERROR(VLOOKUP($A4&amp;"_"&amp;BU$3,'물품 입고 내역'!$A$5:$O$1005,2,0),"")</f>
        <v/>
      </c>
      <c r="BV4" s="88" t="str">
        <f>IFERROR(VLOOKUP($A4&amp;"_"&amp;BV$3,'물품 입고 내역'!$A$5:$O$1005,2,0),"")</f>
        <v/>
      </c>
      <c r="BW4" s="88" t="str">
        <f>IFERROR(VLOOKUP($A4&amp;"_"&amp;BW$3,'물품 입고 내역'!$A$5:$O$1005,2,0),"")</f>
        <v/>
      </c>
      <c r="BX4" s="88" t="str">
        <f>IFERROR(VLOOKUP($A4&amp;"_"&amp;BX$3,'물품 입고 내역'!$A$5:$O$1005,2,0),"")</f>
        <v/>
      </c>
      <c r="BY4" s="88" t="str">
        <f>IFERROR(VLOOKUP($A4&amp;"_"&amp;BY$3,'물품 입고 내역'!$A$5:$O$1005,2,0),"")</f>
        <v/>
      </c>
      <c r="BZ4" s="88" t="str">
        <f>IFERROR(VLOOKUP($A4&amp;"_"&amp;BZ$3,'물품 입고 내역'!$A$5:$O$1005,2,0),"")</f>
        <v/>
      </c>
      <c r="CA4" s="88" t="str">
        <f>IFERROR(VLOOKUP($A4&amp;"_"&amp;CA$3,'물품 입고 내역'!$A$5:$O$1005,2,0),"")</f>
        <v/>
      </c>
      <c r="CB4" s="88" t="str">
        <f>IFERROR(VLOOKUP($A4&amp;"_"&amp;CB$3,'물품 입고 내역'!$A$5:$O$1005,2,0),"")</f>
        <v/>
      </c>
      <c r="CC4" s="88" t="str">
        <f>IFERROR(VLOOKUP($A4&amp;"_"&amp;CC$3,'물품 입고 내역'!$A$5:$O$1005,2,0),"")</f>
        <v/>
      </c>
      <c r="CD4" s="88" t="str">
        <f>IFERROR(VLOOKUP($A4&amp;"_"&amp;CD$3,'물품 입고 내역'!$A$5:$O$1005,2,0),"")</f>
        <v/>
      </c>
      <c r="CE4" s="88" t="str">
        <f>IFERROR(VLOOKUP($A4&amp;"_"&amp;CE$3,'물품 입고 내역'!$A$5:$O$1005,2,0),"")</f>
        <v/>
      </c>
      <c r="CF4" s="88" t="str">
        <f>IFERROR(VLOOKUP($A4&amp;"_"&amp;CF$3,'물품 입고 내역'!$A$5:$O$1005,2,0),"")</f>
        <v/>
      </c>
      <c r="CG4" s="88" t="str">
        <f>IFERROR(VLOOKUP($A4&amp;"_"&amp;CG$3,'물품 입고 내역'!$A$5:$O$1005,2,0),"")</f>
        <v/>
      </c>
      <c r="CH4" s="88" t="str">
        <f>IFERROR(VLOOKUP($A4&amp;"_"&amp;CH$3,'물품 입고 내역'!$A$5:$O$1005,2,0),"")</f>
        <v/>
      </c>
      <c r="CI4" s="88" t="str">
        <f>IFERROR(VLOOKUP($A4&amp;"_"&amp;CI$3,'물품 입고 내역'!$A$5:$O$1005,2,0),"")</f>
        <v/>
      </c>
      <c r="CJ4" s="88" t="str">
        <f>IFERROR(VLOOKUP($A4&amp;"_"&amp;CJ$3,'물품 입고 내역'!$A$5:$O$1005,2,0),"")</f>
        <v/>
      </c>
      <c r="CK4" s="88" t="str">
        <f>IFERROR(VLOOKUP($A4&amp;"_"&amp;CK$3,'물품 입고 내역'!$A$5:$O$1005,2,0),"")</f>
        <v/>
      </c>
      <c r="CL4" s="88" t="str">
        <f>IFERROR(VLOOKUP($A4&amp;"_"&amp;CL$3,'물품 입고 내역'!$A$5:$O$1005,2,0),"")</f>
        <v/>
      </c>
      <c r="CM4" s="88" t="str">
        <f>IFERROR(VLOOKUP($A4&amp;"_"&amp;CM$3,'물품 입고 내역'!$A$5:$O$1005,2,0),"")</f>
        <v/>
      </c>
      <c r="CN4" s="88" t="str">
        <f>IFERROR(VLOOKUP($A4&amp;"_"&amp;CN$3,'물품 입고 내역'!$A$5:$O$1005,2,0),"")</f>
        <v/>
      </c>
      <c r="CO4" s="88" t="str">
        <f>IFERROR(VLOOKUP($A4&amp;"_"&amp;CO$3,'물품 입고 내역'!$A$5:$O$1005,2,0),"")</f>
        <v/>
      </c>
      <c r="CP4" s="88" t="str">
        <f>IFERROR(VLOOKUP($A4&amp;"_"&amp;CP$3,'물품 입고 내역'!$A$5:$O$1005,2,0),"")</f>
        <v/>
      </c>
      <c r="CQ4" s="88" t="str">
        <f>IFERROR(VLOOKUP($A4&amp;"_"&amp;CQ$3,'물품 입고 내역'!$A$5:$O$1005,2,0),"")</f>
        <v/>
      </c>
      <c r="CR4" s="88" t="str">
        <f>IFERROR(VLOOKUP($A4&amp;"_"&amp;CR$3,'물품 입고 내역'!$A$5:$O$1005,2,0),"")</f>
        <v/>
      </c>
      <c r="CS4" s="88" t="str">
        <f>IFERROR(VLOOKUP($A4&amp;"_"&amp;CS$3,'물품 입고 내역'!$A$5:$O$1005,2,0),"")</f>
        <v/>
      </c>
      <c r="CT4" s="88" t="str">
        <f>IFERROR(VLOOKUP($A4&amp;"_"&amp;CT$3,'물품 입고 내역'!$A$5:$O$1005,2,0),"")</f>
        <v/>
      </c>
      <c r="CU4" s="88" t="str">
        <f>IFERROR(VLOOKUP($A4&amp;"_"&amp;CU$3,'물품 입고 내역'!$A$5:$O$1005,2,0),"")</f>
        <v/>
      </c>
      <c r="CV4" s="88" t="str">
        <f>IFERROR(VLOOKUP($A4&amp;"_"&amp;CV$3,'물품 입고 내역'!$A$5:$O$1005,2,0),"")</f>
        <v/>
      </c>
      <c r="CW4" s="88" t="str">
        <f>IFERROR(VLOOKUP($A4&amp;"_"&amp;CW$3,'물품 입고 내역'!$A$5:$O$1005,2,0),"")</f>
        <v/>
      </c>
      <c r="CX4" s="88" t="str">
        <f>IFERROR(VLOOKUP($A4&amp;"_"&amp;CX$3,'물품 입고 내역'!$A$5:$O$1005,2,0),"")</f>
        <v/>
      </c>
      <c r="CY4" s="88" t="str">
        <f>IFERROR(VLOOKUP($A4&amp;"_"&amp;CY$3,'물품 입고 내역'!$A$5:$O$1005,2,0),"")</f>
        <v/>
      </c>
      <c r="CZ4" s="88" t="str">
        <f>IFERROR(VLOOKUP($A4&amp;"_"&amp;CZ$3,'물품 입고 내역'!$A$5:$O$1005,2,0),"")</f>
        <v/>
      </c>
      <c r="DA4" s="88" t="str">
        <f>IFERROR(VLOOKUP($A4&amp;"_"&amp;DA$3,'물품 입고 내역'!$A$5:$O$1005,2,0),"")</f>
        <v/>
      </c>
      <c r="DB4" s="88" t="str">
        <f>IFERROR(VLOOKUP($A4&amp;"_"&amp;DB$3,'물품 입고 내역'!$A$5:$O$1005,2,0),"")</f>
        <v/>
      </c>
      <c r="DC4" s="88" t="str">
        <f>IFERROR(VLOOKUP($A4&amp;"_"&amp;DC$3,'물품 입고 내역'!$A$5:$O$1005,2,0),"")</f>
        <v/>
      </c>
      <c r="DD4" s="88" t="str">
        <f>IFERROR(VLOOKUP($A4&amp;"_"&amp;DD$3,'물품 입고 내역'!$A$5:$O$1005,2,0),"")</f>
        <v/>
      </c>
      <c r="DE4" s="88" t="str">
        <f>IFERROR(VLOOKUP($A4&amp;"_"&amp;DE$3,'물품 입고 내역'!$A$5:$O$1005,2,0),"")</f>
        <v/>
      </c>
      <c r="DF4" s="88" t="str">
        <f>IFERROR(VLOOKUP($A4&amp;"_"&amp;DF$3,'물품 입고 내역'!$A$5:$O$1005,2,0),"")</f>
        <v/>
      </c>
      <c r="DG4" s="88" t="str">
        <f>IFERROR(VLOOKUP($A4&amp;"_"&amp;DG$3,'물품 입고 내역'!$A$5:$O$1005,2,0),"")</f>
        <v/>
      </c>
      <c r="DH4" s="88" t="str">
        <f>IFERROR(VLOOKUP($A4&amp;"_"&amp;DH$3,'물품 입고 내역'!$A$5:$O$1005,2,0),"")</f>
        <v/>
      </c>
      <c r="DI4" s="88" t="str">
        <f>IFERROR(VLOOKUP($A4&amp;"_"&amp;DI$3,'물품 입고 내역'!$A$5:$O$1005,2,0),"")</f>
        <v/>
      </c>
      <c r="DJ4" s="88" t="str">
        <f>IFERROR(VLOOKUP($A4&amp;"_"&amp;DJ$3,'물품 입고 내역'!$A$5:$O$1005,2,0),"")</f>
        <v/>
      </c>
      <c r="DK4" s="88" t="str">
        <f>IFERROR(VLOOKUP($A4&amp;"_"&amp;DK$3,'물품 입고 내역'!$A$5:$O$1005,2,0),"")</f>
        <v/>
      </c>
      <c r="DL4" s="88" t="str">
        <f>IFERROR(VLOOKUP($A4&amp;"_"&amp;DL$3,'물품 입고 내역'!$A$5:$O$1005,2,0),"")</f>
        <v/>
      </c>
    </row>
    <row r="5" spans="1:116" ht="35.25" customHeight="1">
      <c r="A5" s="89" t="s">
        <v>962</v>
      </c>
      <c r="B5" s="129" t="str">
        <f>IFERROR(INDEX('물품 입고 내역'!$E$6:$O$1005,MATCH($A5,'물품 입고 내역'!$N$6:$N$1005,0),1)," ")</f>
        <v xml:space="preserve"> </v>
      </c>
      <c r="C5" s="89" t="str">
        <f t="shared" si="0"/>
        <v xml:space="preserve"> </v>
      </c>
      <c r="D5" s="129" t="str">
        <f t="shared" ref="D5:D68" si="2">CONCATENATE(G5," ",H5," ",I5," ",J5," ",K5," ",L5," ",M5," ",N5," ",O5," ",P5," ",Q5," ",R5," ",S5," ",T5," ",U5," ",V5," ",W5," ",X5," ",Y5," ",Z5," ",AA5," ",AB5," ",AC5," ",AD5," ",AE5," ",AF5," ",AG5," ",AH5," ",AI5," ",AJ5," ",AK5," ",AL5," ",AM5," ",AN5," ",AO5," ",AP5," ",AQ5," ",AR5," ",AS5," ",AT5," ",AU5," ",AV5," ",AW5," ",AX5," ",AY5," ",AZ5," ",BA5," ",BB5," ",BC5," ",BD5," ",BE5," ",BF5," ",BG5," ",BH5," ",BI5," ",BJ5," ",BK5," ",BL5," ",BM5," ",BN5," ",BO5," ",BP5," ",BQ5," ",BR5," ",BS5," ",BT5," ",BU5," ",BV5," ",BW5," ",BX5," ",BY5," ",BZ5," ",CA5," ",CB5," ",CC5," ",CD5," ",CE5," ",CF5," ",CG5," ",CH5," ",CI5," ",CJ5," ",CK5," ",CL5," ",CM5," ",CN5," ",CO5," ",CP5," ",CQ5," ",CR5," ",CS5," ",CT5," ",CU5," ",CV5," ",CW5," ",CX5," ",CY5," ",CZ5," ",DA5," ",DB5," ",DC5," ",DD5," ",DE5," ",DF5," ",DG5," ",DH5," ",DI5," ",DJ5," ",DK5," ",DL5)</f>
        <v xml:space="preserve">                                                                                                             </v>
      </c>
      <c r="E5" s="89"/>
      <c r="F5" s="88">
        <f t="shared" si="1"/>
        <v>0</v>
      </c>
      <c r="G5" s="88" t="str">
        <f>IFERROR(VLOOKUP($A5&amp;"_"&amp;G$3,'물품 입고 내역'!$A$5:$O$1005,2,0),"")</f>
        <v/>
      </c>
      <c r="H5" s="88" t="str">
        <f>IFERROR(VLOOKUP($A5&amp;"_"&amp;H$3,'물품 입고 내역'!$A$5:$O$1005,2,0),"")</f>
        <v/>
      </c>
      <c r="I5" s="88" t="str">
        <f>IFERROR(VLOOKUP($A5&amp;"_"&amp;I$3,'물품 입고 내역'!$A$5:$O$1005,2,0),"")</f>
        <v/>
      </c>
      <c r="J5" s="88" t="str">
        <f>IFERROR(VLOOKUP($A5&amp;"_"&amp;J$3,'물품 입고 내역'!$A$5:$O$1005,2,0),"")</f>
        <v/>
      </c>
      <c r="K5" s="88" t="str">
        <f>IFERROR(VLOOKUP($A5&amp;"_"&amp;K$3,'물품 입고 내역'!$A$5:$O$1005,2,0),"")</f>
        <v/>
      </c>
      <c r="L5" s="88" t="str">
        <f>IFERROR(VLOOKUP($A5&amp;"_"&amp;L$3,'물품 입고 내역'!$A$5:$O$1005,2,0),"")</f>
        <v/>
      </c>
      <c r="M5" s="88" t="str">
        <f>IFERROR(VLOOKUP($A5&amp;"_"&amp;M$3,'물품 입고 내역'!$A$5:$O$1005,2,0),"")</f>
        <v/>
      </c>
      <c r="N5" s="88" t="str">
        <f>IFERROR(VLOOKUP($A5&amp;"_"&amp;N$3,'물품 입고 내역'!$A$5:$O$1005,2,0),"")</f>
        <v/>
      </c>
      <c r="O5" s="88" t="str">
        <f>IFERROR(VLOOKUP($A5&amp;"_"&amp;O$3,'물품 입고 내역'!$A$5:$O$1005,2,0),"")</f>
        <v/>
      </c>
      <c r="P5" s="88" t="str">
        <f>IFERROR(VLOOKUP($A5&amp;"_"&amp;P$3,'물품 입고 내역'!$A$5:$O$1005,2,0),"")</f>
        <v/>
      </c>
      <c r="Q5" s="88" t="str">
        <f>IFERROR(VLOOKUP($A5&amp;"_"&amp;Q$3,'물품 입고 내역'!$A$5:$O$1005,2,0),"")</f>
        <v/>
      </c>
      <c r="R5" s="88" t="str">
        <f>IFERROR(VLOOKUP($A5&amp;"_"&amp;R$3,'물품 입고 내역'!$A$5:$O$1005,2,0),"")</f>
        <v/>
      </c>
      <c r="S5" s="88" t="str">
        <f>IFERROR(VLOOKUP($A5&amp;"_"&amp;S$3,'물품 입고 내역'!$A$5:$O$1005,2,0),"")</f>
        <v/>
      </c>
      <c r="T5" s="88" t="str">
        <f>IFERROR(VLOOKUP($A5&amp;"_"&amp;T$3,'물품 입고 내역'!$A$5:$O$1005,2,0),"")</f>
        <v/>
      </c>
      <c r="U5" s="88" t="str">
        <f>IFERROR(VLOOKUP($A5&amp;"_"&amp;U$3,'물품 입고 내역'!$A$5:$O$1005,2,0),"")</f>
        <v/>
      </c>
      <c r="V5" s="88" t="str">
        <f>IFERROR(VLOOKUP($A5&amp;"_"&amp;V$3,'물품 입고 내역'!$A$5:$O$1005,2,0),"")</f>
        <v/>
      </c>
      <c r="W5" s="88" t="str">
        <f>IFERROR(VLOOKUP($A5&amp;"_"&amp;W$3,'물품 입고 내역'!$A$5:$O$1005,2,0),"")</f>
        <v/>
      </c>
      <c r="X5" s="88" t="str">
        <f>IFERROR(VLOOKUP($A5&amp;"_"&amp;X$3,'물품 입고 내역'!$A$5:$O$1005,2,0),"")</f>
        <v/>
      </c>
      <c r="Y5" s="88" t="str">
        <f>IFERROR(VLOOKUP($A5&amp;"_"&amp;Y$3,'물품 입고 내역'!$A$5:$O$1005,2,0),"")</f>
        <v/>
      </c>
      <c r="Z5" s="88" t="str">
        <f>IFERROR(VLOOKUP($A5&amp;"_"&amp;Z$3,'물품 입고 내역'!$A$5:$O$1005,2,0),"")</f>
        <v/>
      </c>
      <c r="AA5" s="88" t="str">
        <f>IFERROR(VLOOKUP($A5&amp;"_"&amp;AA$3,'물품 입고 내역'!$A$5:$O$1005,2,0),"")</f>
        <v/>
      </c>
      <c r="AB5" s="88" t="str">
        <f>IFERROR(VLOOKUP($A5&amp;"_"&amp;AB$3,'물품 입고 내역'!$A$5:$O$1005,2,0),"")</f>
        <v/>
      </c>
      <c r="AC5" s="88" t="str">
        <f>IFERROR(VLOOKUP($A5&amp;"_"&amp;AC$3,'물품 입고 내역'!$A$5:$O$1005,2,0),"")</f>
        <v/>
      </c>
      <c r="AD5" s="88" t="str">
        <f>IFERROR(VLOOKUP($A5&amp;"_"&amp;AD$3,'물품 입고 내역'!$A$5:$O$1005,2,0),"")</f>
        <v/>
      </c>
      <c r="AE5" s="88" t="str">
        <f>IFERROR(VLOOKUP($A5&amp;"_"&amp;AE$3,'물품 입고 내역'!$A$5:$O$1005,2,0),"")</f>
        <v/>
      </c>
      <c r="AF5" s="88" t="str">
        <f>IFERROR(VLOOKUP($A5&amp;"_"&amp;AF$3,'물품 입고 내역'!$A$5:$O$1005,2,0),"")</f>
        <v/>
      </c>
      <c r="AG5" s="88" t="str">
        <f>IFERROR(VLOOKUP($A5&amp;"_"&amp;AG$3,'물품 입고 내역'!$A$5:$O$1005,2,0),"")</f>
        <v/>
      </c>
      <c r="AH5" s="88" t="str">
        <f>IFERROR(VLOOKUP($A5&amp;"_"&amp;AH$3,'물품 입고 내역'!$A$5:$O$1005,2,0),"")</f>
        <v/>
      </c>
      <c r="AI5" s="88" t="str">
        <f>IFERROR(VLOOKUP($A5&amp;"_"&amp;AI$3,'물품 입고 내역'!$A$5:$O$1005,2,0),"")</f>
        <v/>
      </c>
      <c r="AJ5" s="88" t="str">
        <f>IFERROR(VLOOKUP($A5&amp;"_"&amp;AJ$3,'물품 입고 내역'!$A$5:$O$1005,2,0),"")</f>
        <v/>
      </c>
      <c r="AK5" s="88" t="str">
        <f>IFERROR(VLOOKUP($A5&amp;"_"&amp;AK$3,'물품 입고 내역'!$A$5:$O$1005,2,0),"")</f>
        <v/>
      </c>
      <c r="AL5" s="88" t="str">
        <f>IFERROR(VLOOKUP($A5&amp;"_"&amp;AL$3,'물품 입고 내역'!$A$5:$O$1005,2,0),"")</f>
        <v/>
      </c>
      <c r="AM5" s="88" t="str">
        <f>IFERROR(VLOOKUP($A5&amp;"_"&amp;AM$3,'물품 입고 내역'!$A$5:$O$1005,2,0),"")</f>
        <v/>
      </c>
      <c r="AN5" s="88" t="str">
        <f>IFERROR(VLOOKUP($A5&amp;"_"&amp;AN$3,'물품 입고 내역'!$A$5:$O$1005,2,0),"")</f>
        <v/>
      </c>
      <c r="AO5" s="88" t="str">
        <f>IFERROR(VLOOKUP($A5&amp;"_"&amp;AO$3,'물품 입고 내역'!$A$5:$O$1005,2,0),"")</f>
        <v/>
      </c>
      <c r="AP5" s="88" t="str">
        <f>IFERROR(VLOOKUP($A5&amp;"_"&amp;AP$3,'물품 입고 내역'!$A$5:$O$1005,2,0),"")</f>
        <v/>
      </c>
      <c r="AQ5" s="88" t="str">
        <f>IFERROR(VLOOKUP($A5&amp;"_"&amp;AQ$3,'물품 입고 내역'!$A$5:$O$1005,2,0),"")</f>
        <v/>
      </c>
      <c r="AR5" s="88" t="str">
        <f>IFERROR(VLOOKUP($A5&amp;"_"&amp;AR$3,'물품 입고 내역'!$A$5:$O$1005,2,0),"")</f>
        <v/>
      </c>
      <c r="AS5" s="88" t="str">
        <f>IFERROR(VLOOKUP($A5&amp;"_"&amp;AS$3,'물품 입고 내역'!$A$5:$O$1005,2,0),"")</f>
        <v/>
      </c>
      <c r="AT5" s="88" t="str">
        <f>IFERROR(VLOOKUP($A5&amp;"_"&amp;AT$3,'물품 입고 내역'!$A$5:$O$1005,2,0),"")</f>
        <v/>
      </c>
      <c r="AU5" s="88" t="str">
        <f>IFERROR(VLOOKUP($A5&amp;"_"&amp;AU$3,'물품 입고 내역'!$A$5:$O$1005,2,0),"")</f>
        <v/>
      </c>
      <c r="AV5" s="88" t="str">
        <f>IFERROR(VLOOKUP($A5&amp;"_"&amp;AV$3,'물품 입고 내역'!$A$5:$O$1005,2,0),"")</f>
        <v/>
      </c>
      <c r="AW5" s="88" t="str">
        <f>IFERROR(VLOOKUP($A5&amp;"_"&amp;AW$3,'물품 입고 내역'!$A$5:$O$1005,2,0),"")</f>
        <v/>
      </c>
      <c r="AX5" s="88" t="str">
        <f>IFERROR(VLOOKUP($A5&amp;"_"&amp;AX$3,'물품 입고 내역'!$A$5:$O$1005,2,0),"")</f>
        <v/>
      </c>
      <c r="AY5" s="88" t="str">
        <f>IFERROR(VLOOKUP($A5&amp;"_"&amp;AY$3,'물품 입고 내역'!$A$5:$O$1005,2,0),"")</f>
        <v/>
      </c>
      <c r="AZ5" s="88" t="str">
        <f>IFERROR(VLOOKUP($A5&amp;"_"&amp;AZ$3,'물품 입고 내역'!$A$5:$O$1005,2,0),"")</f>
        <v/>
      </c>
      <c r="BA5" s="88" t="str">
        <f>IFERROR(VLOOKUP($A5&amp;"_"&amp;BA$3,'물품 입고 내역'!$A$5:$O$1005,2,0),"")</f>
        <v/>
      </c>
      <c r="BB5" s="88" t="str">
        <f>IFERROR(VLOOKUP($A5&amp;"_"&amp;BB$3,'물품 입고 내역'!$A$5:$O$1005,2,0),"")</f>
        <v/>
      </c>
      <c r="BC5" s="88" t="str">
        <f>IFERROR(VLOOKUP($A5&amp;"_"&amp;BC$3,'물품 입고 내역'!$A$5:$O$1005,2,0),"")</f>
        <v/>
      </c>
      <c r="BD5" s="88" t="str">
        <f>IFERROR(VLOOKUP($A5&amp;"_"&amp;BD$3,'물품 입고 내역'!$A$5:$O$1005,2,0),"")</f>
        <v/>
      </c>
      <c r="BE5" s="88" t="str">
        <f>IFERROR(VLOOKUP($A5&amp;"_"&amp;BE$3,'물품 입고 내역'!$A$5:$O$1005,2,0),"")</f>
        <v/>
      </c>
      <c r="BF5" s="88" t="str">
        <f>IFERROR(VLOOKUP($A5&amp;"_"&amp;BF$3,'물품 입고 내역'!$A$5:$O$1005,2,0),"")</f>
        <v/>
      </c>
      <c r="BG5" s="88" t="str">
        <f>IFERROR(VLOOKUP($A5&amp;"_"&amp;BG$3,'물품 입고 내역'!$A$5:$O$1005,2,0),"")</f>
        <v/>
      </c>
      <c r="BH5" s="88" t="str">
        <f>IFERROR(VLOOKUP($A5&amp;"_"&amp;BH$3,'물품 입고 내역'!$A$5:$O$1005,2,0),"")</f>
        <v/>
      </c>
      <c r="BI5" s="88" t="str">
        <f>IFERROR(VLOOKUP($A5&amp;"_"&amp;BI$3,'물품 입고 내역'!$A$5:$O$1005,2,0),"")</f>
        <v/>
      </c>
      <c r="BJ5" s="88" t="str">
        <f>IFERROR(VLOOKUP($A5&amp;"_"&amp;BJ$3,'물품 입고 내역'!$A$5:$O$1005,2,0),"")</f>
        <v/>
      </c>
      <c r="BK5" s="88" t="str">
        <f>IFERROR(VLOOKUP($A5&amp;"_"&amp;BK$3,'물품 입고 내역'!$A$5:$O$1005,2,0),"")</f>
        <v/>
      </c>
      <c r="BL5" s="88" t="str">
        <f>IFERROR(VLOOKUP($A5&amp;"_"&amp;BL$3,'물품 입고 내역'!$A$5:$O$1005,2,0),"")</f>
        <v/>
      </c>
      <c r="BM5" s="88" t="str">
        <f>IFERROR(VLOOKUP($A5&amp;"_"&amp;BM$3,'물품 입고 내역'!$A$5:$O$1005,2,0),"")</f>
        <v/>
      </c>
      <c r="BN5" s="88" t="str">
        <f>IFERROR(VLOOKUP($A5&amp;"_"&amp;BN$3,'물품 입고 내역'!$A$5:$O$1005,2,0),"")</f>
        <v/>
      </c>
      <c r="BO5" s="88" t="str">
        <f>IFERROR(VLOOKUP($A5&amp;"_"&amp;BO$3,'물품 입고 내역'!$A$5:$O$1005,2,0),"")</f>
        <v/>
      </c>
      <c r="BP5" s="88" t="str">
        <f>IFERROR(VLOOKUP($A5&amp;"_"&amp;BP$3,'물품 입고 내역'!$A$5:$O$1005,2,0),"")</f>
        <v/>
      </c>
      <c r="BQ5" s="88" t="str">
        <f>IFERROR(VLOOKUP($A5&amp;"_"&amp;BQ$3,'물품 입고 내역'!$A$5:$O$1005,2,0),"")</f>
        <v/>
      </c>
      <c r="BR5" s="88" t="str">
        <f>IFERROR(VLOOKUP($A5&amp;"_"&amp;BR$3,'물품 입고 내역'!$A$5:$O$1005,2,0),"")</f>
        <v/>
      </c>
      <c r="BS5" s="88" t="str">
        <f>IFERROR(VLOOKUP($A5&amp;"_"&amp;BS$3,'물품 입고 내역'!$A$5:$O$1005,2,0),"")</f>
        <v/>
      </c>
      <c r="BT5" s="88" t="str">
        <f>IFERROR(VLOOKUP($A5&amp;"_"&amp;BT$3,'물품 입고 내역'!$A$5:$O$1005,2,0),"")</f>
        <v/>
      </c>
      <c r="BU5" s="88" t="str">
        <f>IFERROR(VLOOKUP($A5&amp;"_"&amp;BU$3,'물품 입고 내역'!$A$5:$O$1005,2,0),"")</f>
        <v/>
      </c>
      <c r="BV5" s="88" t="str">
        <f>IFERROR(VLOOKUP($A5&amp;"_"&amp;BV$3,'물품 입고 내역'!$A$5:$O$1005,2,0),"")</f>
        <v/>
      </c>
      <c r="BW5" s="88" t="str">
        <f>IFERROR(VLOOKUP($A5&amp;"_"&amp;BW$3,'물품 입고 내역'!$A$5:$O$1005,2,0),"")</f>
        <v/>
      </c>
      <c r="BX5" s="88" t="str">
        <f>IFERROR(VLOOKUP($A5&amp;"_"&amp;BX$3,'물품 입고 내역'!$A$5:$O$1005,2,0),"")</f>
        <v/>
      </c>
      <c r="BY5" s="88" t="str">
        <f>IFERROR(VLOOKUP($A5&amp;"_"&amp;BY$3,'물품 입고 내역'!$A$5:$O$1005,2,0),"")</f>
        <v/>
      </c>
      <c r="BZ5" s="88" t="str">
        <f>IFERROR(VLOOKUP($A5&amp;"_"&amp;BZ$3,'물품 입고 내역'!$A$5:$O$1005,2,0),"")</f>
        <v/>
      </c>
      <c r="CA5" s="88" t="str">
        <f>IFERROR(VLOOKUP($A5&amp;"_"&amp;CA$3,'물품 입고 내역'!$A$5:$O$1005,2,0),"")</f>
        <v/>
      </c>
      <c r="CB5" s="88" t="str">
        <f>IFERROR(VLOOKUP($A5&amp;"_"&amp;CB$3,'물품 입고 내역'!$A$5:$O$1005,2,0),"")</f>
        <v/>
      </c>
      <c r="CC5" s="88" t="str">
        <f>IFERROR(VLOOKUP($A5&amp;"_"&amp;CC$3,'물품 입고 내역'!$A$5:$O$1005,2,0),"")</f>
        <v/>
      </c>
      <c r="CD5" s="88" t="str">
        <f>IFERROR(VLOOKUP($A5&amp;"_"&amp;CD$3,'물품 입고 내역'!$A$5:$O$1005,2,0),"")</f>
        <v/>
      </c>
      <c r="CE5" s="88" t="str">
        <f>IFERROR(VLOOKUP($A5&amp;"_"&amp;CE$3,'물품 입고 내역'!$A$5:$O$1005,2,0),"")</f>
        <v/>
      </c>
      <c r="CF5" s="88" t="str">
        <f>IFERROR(VLOOKUP($A5&amp;"_"&amp;CF$3,'물품 입고 내역'!$A$5:$O$1005,2,0),"")</f>
        <v/>
      </c>
      <c r="CG5" s="88" t="str">
        <f>IFERROR(VLOOKUP($A5&amp;"_"&amp;CG$3,'물품 입고 내역'!$A$5:$O$1005,2,0),"")</f>
        <v/>
      </c>
      <c r="CH5" s="88" t="str">
        <f>IFERROR(VLOOKUP($A5&amp;"_"&amp;CH$3,'물품 입고 내역'!$A$5:$O$1005,2,0),"")</f>
        <v/>
      </c>
      <c r="CI5" s="88" t="str">
        <f>IFERROR(VLOOKUP($A5&amp;"_"&amp;CI$3,'물품 입고 내역'!$A$5:$O$1005,2,0),"")</f>
        <v/>
      </c>
      <c r="CJ5" s="88" t="str">
        <f>IFERROR(VLOOKUP($A5&amp;"_"&amp;CJ$3,'물품 입고 내역'!$A$5:$O$1005,2,0),"")</f>
        <v/>
      </c>
      <c r="CK5" s="88" t="str">
        <f>IFERROR(VLOOKUP($A5&amp;"_"&amp;CK$3,'물품 입고 내역'!$A$5:$O$1005,2,0),"")</f>
        <v/>
      </c>
      <c r="CL5" s="88" t="str">
        <f>IFERROR(VLOOKUP($A5&amp;"_"&amp;CL$3,'물품 입고 내역'!$A$5:$O$1005,2,0),"")</f>
        <v/>
      </c>
      <c r="CM5" s="88" t="str">
        <f>IFERROR(VLOOKUP($A5&amp;"_"&amp;CM$3,'물품 입고 내역'!$A$5:$O$1005,2,0),"")</f>
        <v/>
      </c>
      <c r="CN5" s="88" t="str">
        <f>IFERROR(VLOOKUP($A5&amp;"_"&amp;CN$3,'물품 입고 내역'!$A$5:$O$1005,2,0),"")</f>
        <v/>
      </c>
      <c r="CO5" s="88" t="str">
        <f>IFERROR(VLOOKUP($A5&amp;"_"&amp;CO$3,'물품 입고 내역'!$A$5:$O$1005,2,0),"")</f>
        <v/>
      </c>
      <c r="CP5" s="88" t="str">
        <f>IFERROR(VLOOKUP($A5&amp;"_"&amp;CP$3,'물품 입고 내역'!$A$5:$O$1005,2,0),"")</f>
        <v/>
      </c>
      <c r="CQ5" s="88" t="str">
        <f>IFERROR(VLOOKUP($A5&amp;"_"&amp;CQ$3,'물품 입고 내역'!$A$5:$O$1005,2,0),"")</f>
        <v/>
      </c>
      <c r="CR5" s="88" t="str">
        <f>IFERROR(VLOOKUP($A5&amp;"_"&amp;CR$3,'물품 입고 내역'!$A$5:$O$1005,2,0),"")</f>
        <v/>
      </c>
      <c r="CS5" s="88" t="str">
        <f>IFERROR(VLOOKUP($A5&amp;"_"&amp;CS$3,'물품 입고 내역'!$A$5:$O$1005,2,0),"")</f>
        <v/>
      </c>
      <c r="CT5" s="88" t="str">
        <f>IFERROR(VLOOKUP($A5&amp;"_"&amp;CT$3,'물품 입고 내역'!$A$5:$O$1005,2,0),"")</f>
        <v/>
      </c>
      <c r="CU5" s="88" t="str">
        <f>IFERROR(VLOOKUP($A5&amp;"_"&amp;CU$3,'물품 입고 내역'!$A$5:$O$1005,2,0),"")</f>
        <v/>
      </c>
      <c r="CV5" s="88" t="str">
        <f>IFERROR(VLOOKUP($A5&amp;"_"&amp;CV$3,'물품 입고 내역'!$A$5:$O$1005,2,0),"")</f>
        <v/>
      </c>
      <c r="CW5" s="88" t="str">
        <f>IFERROR(VLOOKUP($A5&amp;"_"&amp;CW$3,'물품 입고 내역'!$A$5:$O$1005,2,0),"")</f>
        <v/>
      </c>
      <c r="CX5" s="88" t="str">
        <f>IFERROR(VLOOKUP($A5&amp;"_"&amp;CX$3,'물품 입고 내역'!$A$5:$O$1005,2,0),"")</f>
        <v/>
      </c>
      <c r="CY5" s="88" t="str">
        <f>IFERROR(VLOOKUP($A5&amp;"_"&amp;CY$3,'물품 입고 내역'!$A$5:$O$1005,2,0),"")</f>
        <v/>
      </c>
      <c r="CZ5" s="88" t="str">
        <f>IFERROR(VLOOKUP($A5&amp;"_"&amp;CZ$3,'물품 입고 내역'!$A$5:$O$1005,2,0),"")</f>
        <v/>
      </c>
      <c r="DA5" s="88" t="str">
        <f>IFERROR(VLOOKUP($A5&amp;"_"&amp;DA$3,'물품 입고 내역'!$A$5:$O$1005,2,0),"")</f>
        <v/>
      </c>
      <c r="DB5" s="88" t="str">
        <f>IFERROR(VLOOKUP($A5&amp;"_"&amp;DB$3,'물품 입고 내역'!$A$5:$O$1005,2,0),"")</f>
        <v/>
      </c>
      <c r="DC5" s="88" t="str">
        <f>IFERROR(VLOOKUP($A5&amp;"_"&amp;DC$3,'물품 입고 내역'!$A$5:$O$1005,2,0),"")</f>
        <v/>
      </c>
      <c r="DD5" s="88" t="str">
        <f>IFERROR(VLOOKUP($A5&amp;"_"&amp;DD$3,'물품 입고 내역'!$A$5:$O$1005,2,0),"")</f>
        <v/>
      </c>
      <c r="DE5" s="88" t="str">
        <f>IFERROR(VLOOKUP($A5&amp;"_"&amp;DE$3,'물품 입고 내역'!$A$5:$O$1005,2,0),"")</f>
        <v/>
      </c>
      <c r="DF5" s="88" t="str">
        <f>IFERROR(VLOOKUP($A5&amp;"_"&amp;DF$3,'물품 입고 내역'!$A$5:$O$1005,2,0),"")</f>
        <v/>
      </c>
      <c r="DG5" s="88" t="str">
        <f>IFERROR(VLOOKUP($A5&amp;"_"&amp;DG$3,'물품 입고 내역'!$A$5:$O$1005,2,0),"")</f>
        <v/>
      </c>
      <c r="DH5" s="88" t="str">
        <f>IFERROR(VLOOKUP($A5&amp;"_"&amp;DH$3,'물품 입고 내역'!$A$5:$O$1005,2,0),"")</f>
        <v/>
      </c>
      <c r="DI5" s="88" t="str">
        <f>IFERROR(VLOOKUP($A5&amp;"_"&amp;DI$3,'물품 입고 내역'!$A$5:$O$1005,2,0),"")</f>
        <v/>
      </c>
      <c r="DJ5" s="88" t="str">
        <f>IFERROR(VLOOKUP($A5&amp;"_"&amp;DJ$3,'물품 입고 내역'!$A$5:$O$1005,2,0),"")</f>
        <v/>
      </c>
      <c r="DK5" s="88" t="str">
        <f>IFERROR(VLOOKUP($A5&amp;"_"&amp;DK$3,'물품 입고 내역'!$A$5:$O$1005,2,0),"")</f>
        <v/>
      </c>
      <c r="DL5" s="88" t="str">
        <f>IFERROR(VLOOKUP($A5&amp;"_"&amp;DL$3,'물품 입고 내역'!$A$5:$O$1005,2,0),"")</f>
        <v/>
      </c>
    </row>
    <row r="6" spans="1:116" ht="35.25" customHeight="1">
      <c r="A6" s="89" t="s">
        <v>963</v>
      </c>
      <c r="B6" s="129" t="str">
        <f>IFERROR(INDEX('물품 입고 내역'!$E$6:$O$1005,MATCH($A6,'물품 입고 내역'!$N$6:$N$1005,0),1)," ")</f>
        <v xml:space="preserve"> </v>
      </c>
      <c r="C6" s="89" t="str">
        <f t="shared" si="0"/>
        <v xml:space="preserve"> </v>
      </c>
      <c r="D6" s="129" t="str">
        <f t="shared" si="2"/>
        <v xml:space="preserve">                                                                                                             </v>
      </c>
      <c r="E6" s="89"/>
      <c r="F6" s="88">
        <f t="shared" si="1"/>
        <v>0</v>
      </c>
      <c r="G6" s="88" t="str">
        <f>IFERROR(VLOOKUP($A6&amp;"_"&amp;G$3,'물품 입고 내역'!$A$5:$O$1005,2,0),"")</f>
        <v/>
      </c>
      <c r="H6" s="88" t="str">
        <f>IFERROR(VLOOKUP($A6&amp;"_"&amp;H$3,'물품 입고 내역'!$A$5:$O$1005,2,0),"")</f>
        <v/>
      </c>
      <c r="I6" s="88" t="str">
        <f>IFERROR(VLOOKUP($A6&amp;"_"&amp;I$3,'물품 입고 내역'!$A$5:$O$1005,2,0),"")</f>
        <v/>
      </c>
      <c r="J6" s="88" t="str">
        <f>IFERROR(VLOOKUP($A6&amp;"_"&amp;J$3,'물품 입고 내역'!$A$5:$O$1005,2,0),"")</f>
        <v/>
      </c>
      <c r="K6" s="88" t="str">
        <f>IFERROR(VLOOKUP($A6&amp;"_"&amp;K$3,'물품 입고 내역'!$A$5:$O$1005,2,0),"")</f>
        <v/>
      </c>
      <c r="L6" s="88" t="str">
        <f>IFERROR(VLOOKUP($A6&amp;"_"&amp;L$3,'물품 입고 내역'!$A$5:$O$1005,2,0),"")</f>
        <v/>
      </c>
      <c r="M6" s="88" t="str">
        <f>IFERROR(VLOOKUP($A6&amp;"_"&amp;M$3,'물품 입고 내역'!$A$5:$O$1005,2,0),"")</f>
        <v/>
      </c>
      <c r="N6" s="88" t="str">
        <f>IFERROR(VLOOKUP($A6&amp;"_"&amp;N$3,'물품 입고 내역'!$A$5:$O$1005,2,0),"")</f>
        <v/>
      </c>
      <c r="O6" s="88" t="str">
        <f>IFERROR(VLOOKUP($A6&amp;"_"&amp;O$3,'물품 입고 내역'!$A$5:$O$1005,2,0),"")</f>
        <v/>
      </c>
      <c r="P6" s="88" t="str">
        <f>IFERROR(VLOOKUP($A6&amp;"_"&amp;P$3,'물품 입고 내역'!$A$5:$O$1005,2,0),"")</f>
        <v/>
      </c>
      <c r="Q6" s="88" t="str">
        <f>IFERROR(VLOOKUP($A6&amp;"_"&amp;Q$3,'물품 입고 내역'!$A$5:$O$1005,2,0),"")</f>
        <v/>
      </c>
      <c r="R6" s="88" t="str">
        <f>IFERROR(VLOOKUP($A6&amp;"_"&amp;R$3,'물품 입고 내역'!$A$5:$O$1005,2,0),"")</f>
        <v/>
      </c>
      <c r="S6" s="88" t="str">
        <f>IFERROR(VLOOKUP($A6&amp;"_"&amp;S$3,'물품 입고 내역'!$A$5:$O$1005,2,0),"")</f>
        <v/>
      </c>
      <c r="T6" s="88" t="str">
        <f>IFERROR(VLOOKUP($A6&amp;"_"&amp;T$3,'물품 입고 내역'!$A$5:$O$1005,2,0),"")</f>
        <v/>
      </c>
      <c r="U6" s="88" t="str">
        <f>IFERROR(VLOOKUP($A6&amp;"_"&amp;U$3,'물품 입고 내역'!$A$5:$O$1005,2,0),"")</f>
        <v/>
      </c>
      <c r="V6" s="88" t="str">
        <f>IFERROR(VLOOKUP($A6&amp;"_"&amp;V$3,'물품 입고 내역'!$A$5:$O$1005,2,0),"")</f>
        <v/>
      </c>
      <c r="W6" s="88" t="str">
        <f>IFERROR(VLOOKUP($A6&amp;"_"&amp;W$3,'물품 입고 내역'!$A$5:$O$1005,2,0),"")</f>
        <v/>
      </c>
      <c r="X6" s="88" t="str">
        <f>IFERROR(VLOOKUP($A6&amp;"_"&amp;X$3,'물품 입고 내역'!$A$5:$O$1005,2,0),"")</f>
        <v/>
      </c>
      <c r="Y6" s="88" t="str">
        <f>IFERROR(VLOOKUP($A6&amp;"_"&amp;Y$3,'물품 입고 내역'!$A$5:$O$1005,2,0),"")</f>
        <v/>
      </c>
      <c r="Z6" s="88" t="str">
        <f>IFERROR(VLOOKUP($A6&amp;"_"&amp;Z$3,'물품 입고 내역'!$A$5:$O$1005,2,0),"")</f>
        <v/>
      </c>
      <c r="AA6" s="88" t="str">
        <f>IFERROR(VLOOKUP($A6&amp;"_"&amp;AA$3,'물품 입고 내역'!$A$5:$O$1005,2,0),"")</f>
        <v/>
      </c>
      <c r="AB6" s="88" t="str">
        <f>IFERROR(VLOOKUP($A6&amp;"_"&amp;AB$3,'물품 입고 내역'!$A$5:$O$1005,2,0),"")</f>
        <v/>
      </c>
      <c r="AC6" s="88" t="str">
        <f>IFERROR(VLOOKUP($A6&amp;"_"&amp;AC$3,'물품 입고 내역'!$A$5:$O$1005,2,0),"")</f>
        <v/>
      </c>
      <c r="AD6" s="88" t="str">
        <f>IFERROR(VLOOKUP($A6&amp;"_"&amp;AD$3,'물품 입고 내역'!$A$5:$O$1005,2,0),"")</f>
        <v/>
      </c>
      <c r="AE6" s="88" t="str">
        <f>IFERROR(VLOOKUP($A6&amp;"_"&amp;AE$3,'물품 입고 내역'!$A$5:$O$1005,2,0),"")</f>
        <v/>
      </c>
      <c r="AF6" s="88" t="str">
        <f>IFERROR(VLOOKUP($A6&amp;"_"&amp;AF$3,'물품 입고 내역'!$A$5:$O$1005,2,0),"")</f>
        <v/>
      </c>
      <c r="AG6" s="88" t="str">
        <f>IFERROR(VLOOKUP($A6&amp;"_"&amp;AG$3,'물품 입고 내역'!$A$5:$O$1005,2,0),"")</f>
        <v/>
      </c>
      <c r="AH6" s="88" t="str">
        <f>IFERROR(VLOOKUP($A6&amp;"_"&amp;AH$3,'물품 입고 내역'!$A$5:$O$1005,2,0),"")</f>
        <v/>
      </c>
      <c r="AI6" s="88" t="str">
        <f>IFERROR(VLOOKUP($A6&amp;"_"&amp;AI$3,'물품 입고 내역'!$A$5:$O$1005,2,0),"")</f>
        <v/>
      </c>
      <c r="AJ6" s="88" t="str">
        <f>IFERROR(VLOOKUP($A6&amp;"_"&amp;AJ$3,'물품 입고 내역'!$A$5:$O$1005,2,0),"")</f>
        <v/>
      </c>
      <c r="AK6" s="88" t="str">
        <f>IFERROR(VLOOKUP($A6&amp;"_"&amp;AK$3,'물품 입고 내역'!$A$5:$O$1005,2,0),"")</f>
        <v/>
      </c>
      <c r="AL6" s="88" t="str">
        <f>IFERROR(VLOOKUP($A6&amp;"_"&amp;AL$3,'물품 입고 내역'!$A$5:$O$1005,2,0),"")</f>
        <v/>
      </c>
      <c r="AM6" s="88" t="str">
        <f>IFERROR(VLOOKUP($A6&amp;"_"&amp;AM$3,'물품 입고 내역'!$A$5:$O$1005,2,0),"")</f>
        <v/>
      </c>
      <c r="AN6" s="88" t="str">
        <f>IFERROR(VLOOKUP($A6&amp;"_"&amp;AN$3,'물품 입고 내역'!$A$5:$O$1005,2,0),"")</f>
        <v/>
      </c>
      <c r="AO6" s="88" t="str">
        <f>IFERROR(VLOOKUP($A6&amp;"_"&amp;AO$3,'물품 입고 내역'!$A$5:$O$1005,2,0),"")</f>
        <v/>
      </c>
      <c r="AP6" s="88" t="str">
        <f>IFERROR(VLOOKUP($A6&amp;"_"&amp;AP$3,'물품 입고 내역'!$A$5:$O$1005,2,0),"")</f>
        <v/>
      </c>
      <c r="AQ6" s="88" t="str">
        <f>IFERROR(VLOOKUP($A6&amp;"_"&amp;AQ$3,'물품 입고 내역'!$A$5:$O$1005,2,0),"")</f>
        <v/>
      </c>
      <c r="AR6" s="88" t="str">
        <f>IFERROR(VLOOKUP($A6&amp;"_"&amp;AR$3,'물품 입고 내역'!$A$5:$O$1005,2,0),"")</f>
        <v/>
      </c>
      <c r="AS6" s="88" t="str">
        <f>IFERROR(VLOOKUP($A6&amp;"_"&amp;AS$3,'물품 입고 내역'!$A$5:$O$1005,2,0),"")</f>
        <v/>
      </c>
      <c r="AT6" s="88" t="str">
        <f>IFERROR(VLOOKUP($A6&amp;"_"&amp;AT$3,'물품 입고 내역'!$A$5:$O$1005,2,0),"")</f>
        <v/>
      </c>
      <c r="AU6" s="88" t="str">
        <f>IFERROR(VLOOKUP($A6&amp;"_"&amp;AU$3,'물품 입고 내역'!$A$5:$O$1005,2,0),"")</f>
        <v/>
      </c>
      <c r="AV6" s="88" t="str">
        <f>IFERROR(VLOOKUP($A6&amp;"_"&amp;AV$3,'물품 입고 내역'!$A$5:$O$1005,2,0),"")</f>
        <v/>
      </c>
      <c r="AW6" s="88" t="str">
        <f>IFERROR(VLOOKUP($A6&amp;"_"&amp;AW$3,'물품 입고 내역'!$A$5:$O$1005,2,0),"")</f>
        <v/>
      </c>
      <c r="AX6" s="88" t="str">
        <f>IFERROR(VLOOKUP($A6&amp;"_"&amp;AX$3,'물품 입고 내역'!$A$5:$O$1005,2,0),"")</f>
        <v/>
      </c>
      <c r="AY6" s="88" t="str">
        <f>IFERROR(VLOOKUP($A6&amp;"_"&amp;AY$3,'물품 입고 내역'!$A$5:$O$1005,2,0),"")</f>
        <v/>
      </c>
      <c r="AZ6" s="88" t="str">
        <f>IFERROR(VLOOKUP($A6&amp;"_"&amp;AZ$3,'물품 입고 내역'!$A$5:$O$1005,2,0),"")</f>
        <v/>
      </c>
      <c r="BA6" s="88" t="str">
        <f>IFERROR(VLOOKUP($A6&amp;"_"&amp;BA$3,'물품 입고 내역'!$A$5:$O$1005,2,0),"")</f>
        <v/>
      </c>
      <c r="BB6" s="88" t="str">
        <f>IFERROR(VLOOKUP($A6&amp;"_"&amp;BB$3,'물품 입고 내역'!$A$5:$O$1005,2,0),"")</f>
        <v/>
      </c>
      <c r="BC6" s="88" t="str">
        <f>IFERROR(VLOOKUP($A6&amp;"_"&amp;BC$3,'물품 입고 내역'!$A$5:$O$1005,2,0),"")</f>
        <v/>
      </c>
      <c r="BD6" s="88" t="str">
        <f>IFERROR(VLOOKUP($A6&amp;"_"&amp;BD$3,'물품 입고 내역'!$A$5:$O$1005,2,0),"")</f>
        <v/>
      </c>
      <c r="BE6" s="88" t="str">
        <f>IFERROR(VLOOKUP($A6&amp;"_"&amp;BE$3,'물품 입고 내역'!$A$5:$O$1005,2,0),"")</f>
        <v/>
      </c>
      <c r="BF6" s="88" t="str">
        <f>IFERROR(VLOOKUP($A6&amp;"_"&amp;BF$3,'물품 입고 내역'!$A$5:$O$1005,2,0),"")</f>
        <v/>
      </c>
      <c r="BG6" s="88" t="str">
        <f>IFERROR(VLOOKUP($A6&amp;"_"&amp;BG$3,'물품 입고 내역'!$A$5:$O$1005,2,0),"")</f>
        <v/>
      </c>
      <c r="BH6" s="88" t="str">
        <f>IFERROR(VLOOKUP($A6&amp;"_"&amp;BH$3,'물품 입고 내역'!$A$5:$O$1005,2,0),"")</f>
        <v/>
      </c>
      <c r="BI6" s="88" t="str">
        <f>IFERROR(VLOOKUP($A6&amp;"_"&amp;BI$3,'물품 입고 내역'!$A$5:$O$1005,2,0),"")</f>
        <v/>
      </c>
      <c r="BJ6" s="88" t="str">
        <f>IFERROR(VLOOKUP($A6&amp;"_"&amp;BJ$3,'물품 입고 내역'!$A$5:$O$1005,2,0),"")</f>
        <v/>
      </c>
      <c r="BK6" s="88" t="str">
        <f>IFERROR(VLOOKUP($A6&amp;"_"&amp;BK$3,'물품 입고 내역'!$A$5:$O$1005,2,0),"")</f>
        <v/>
      </c>
      <c r="BL6" s="88" t="str">
        <f>IFERROR(VLOOKUP($A6&amp;"_"&amp;BL$3,'물품 입고 내역'!$A$5:$O$1005,2,0),"")</f>
        <v/>
      </c>
      <c r="BM6" s="88" t="str">
        <f>IFERROR(VLOOKUP($A6&amp;"_"&amp;BM$3,'물품 입고 내역'!$A$5:$O$1005,2,0),"")</f>
        <v/>
      </c>
      <c r="BN6" s="88" t="str">
        <f>IFERROR(VLOOKUP($A6&amp;"_"&amp;BN$3,'물품 입고 내역'!$A$5:$O$1005,2,0),"")</f>
        <v/>
      </c>
      <c r="BO6" s="88" t="str">
        <f>IFERROR(VLOOKUP($A6&amp;"_"&amp;BO$3,'물품 입고 내역'!$A$5:$O$1005,2,0),"")</f>
        <v/>
      </c>
      <c r="BP6" s="88" t="str">
        <f>IFERROR(VLOOKUP($A6&amp;"_"&amp;BP$3,'물품 입고 내역'!$A$5:$O$1005,2,0),"")</f>
        <v/>
      </c>
      <c r="BQ6" s="88" t="str">
        <f>IFERROR(VLOOKUP($A6&amp;"_"&amp;BQ$3,'물품 입고 내역'!$A$5:$O$1005,2,0),"")</f>
        <v/>
      </c>
      <c r="BR6" s="88" t="str">
        <f>IFERROR(VLOOKUP($A6&amp;"_"&amp;BR$3,'물품 입고 내역'!$A$5:$O$1005,2,0),"")</f>
        <v/>
      </c>
      <c r="BS6" s="88" t="str">
        <f>IFERROR(VLOOKUP($A6&amp;"_"&amp;BS$3,'물품 입고 내역'!$A$5:$O$1005,2,0),"")</f>
        <v/>
      </c>
      <c r="BT6" s="88" t="str">
        <f>IFERROR(VLOOKUP($A6&amp;"_"&amp;BT$3,'물품 입고 내역'!$A$5:$O$1005,2,0),"")</f>
        <v/>
      </c>
      <c r="BU6" s="88" t="str">
        <f>IFERROR(VLOOKUP($A6&amp;"_"&amp;BU$3,'물품 입고 내역'!$A$5:$O$1005,2,0),"")</f>
        <v/>
      </c>
      <c r="BV6" s="88" t="str">
        <f>IFERROR(VLOOKUP($A6&amp;"_"&amp;BV$3,'물품 입고 내역'!$A$5:$O$1005,2,0),"")</f>
        <v/>
      </c>
      <c r="BW6" s="88" t="str">
        <f>IFERROR(VLOOKUP($A6&amp;"_"&amp;BW$3,'물품 입고 내역'!$A$5:$O$1005,2,0),"")</f>
        <v/>
      </c>
      <c r="BX6" s="88" t="str">
        <f>IFERROR(VLOOKUP($A6&amp;"_"&amp;BX$3,'물품 입고 내역'!$A$5:$O$1005,2,0),"")</f>
        <v/>
      </c>
      <c r="BY6" s="88" t="str">
        <f>IFERROR(VLOOKUP($A6&amp;"_"&amp;BY$3,'물품 입고 내역'!$A$5:$O$1005,2,0),"")</f>
        <v/>
      </c>
      <c r="BZ6" s="88" t="str">
        <f>IFERROR(VLOOKUP($A6&amp;"_"&amp;BZ$3,'물품 입고 내역'!$A$5:$O$1005,2,0),"")</f>
        <v/>
      </c>
      <c r="CA6" s="88" t="str">
        <f>IFERROR(VLOOKUP($A6&amp;"_"&amp;CA$3,'물품 입고 내역'!$A$5:$O$1005,2,0),"")</f>
        <v/>
      </c>
      <c r="CB6" s="88" t="str">
        <f>IFERROR(VLOOKUP($A6&amp;"_"&amp;CB$3,'물품 입고 내역'!$A$5:$O$1005,2,0),"")</f>
        <v/>
      </c>
      <c r="CC6" s="88" t="str">
        <f>IFERROR(VLOOKUP($A6&amp;"_"&amp;CC$3,'물품 입고 내역'!$A$5:$O$1005,2,0),"")</f>
        <v/>
      </c>
      <c r="CD6" s="88" t="str">
        <f>IFERROR(VLOOKUP($A6&amp;"_"&amp;CD$3,'물품 입고 내역'!$A$5:$O$1005,2,0),"")</f>
        <v/>
      </c>
      <c r="CE6" s="88" t="str">
        <f>IFERROR(VLOOKUP($A6&amp;"_"&amp;CE$3,'물품 입고 내역'!$A$5:$O$1005,2,0),"")</f>
        <v/>
      </c>
      <c r="CF6" s="88" t="str">
        <f>IFERROR(VLOOKUP($A6&amp;"_"&amp;CF$3,'물품 입고 내역'!$A$5:$O$1005,2,0),"")</f>
        <v/>
      </c>
      <c r="CG6" s="88" t="str">
        <f>IFERROR(VLOOKUP($A6&amp;"_"&amp;CG$3,'물품 입고 내역'!$A$5:$O$1005,2,0),"")</f>
        <v/>
      </c>
      <c r="CH6" s="88" t="str">
        <f>IFERROR(VLOOKUP($A6&amp;"_"&amp;CH$3,'물품 입고 내역'!$A$5:$O$1005,2,0),"")</f>
        <v/>
      </c>
      <c r="CI6" s="88" t="str">
        <f>IFERROR(VLOOKUP($A6&amp;"_"&amp;CI$3,'물품 입고 내역'!$A$5:$O$1005,2,0),"")</f>
        <v/>
      </c>
      <c r="CJ6" s="88" t="str">
        <f>IFERROR(VLOOKUP($A6&amp;"_"&amp;CJ$3,'물품 입고 내역'!$A$5:$O$1005,2,0),"")</f>
        <v/>
      </c>
      <c r="CK6" s="88" t="str">
        <f>IFERROR(VLOOKUP($A6&amp;"_"&amp;CK$3,'물품 입고 내역'!$A$5:$O$1005,2,0),"")</f>
        <v/>
      </c>
      <c r="CL6" s="88" t="str">
        <f>IFERROR(VLOOKUP($A6&amp;"_"&amp;CL$3,'물품 입고 내역'!$A$5:$O$1005,2,0),"")</f>
        <v/>
      </c>
      <c r="CM6" s="88" t="str">
        <f>IFERROR(VLOOKUP($A6&amp;"_"&amp;CM$3,'물품 입고 내역'!$A$5:$O$1005,2,0),"")</f>
        <v/>
      </c>
      <c r="CN6" s="88" t="str">
        <f>IFERROR(VLOOKUP($A6&amp;"_"&amp;CN$3,'물품 입고 내역'!$A$5:$O$1005,2,0),"")</f>
        <v/>
      </c>
      <c r="CO6" s="88" t="str">
        <f>IFERROR(VLOOKUP($A6&amp;"_"&amp;CO$3,'물품 입고 내역'!$A$5:$O$1005,2,0),"")</f>
        <v/>
      </c>
      <c r="CP6" s="88" t="str">
        <f>IFERROR(VLOOKUP($A6&amp;"_"&amp;CP$3,'물품 입고 내역'!$A$5:$O$1005,2,0),"")</f>
        <v/>
      </c>
      <c r="CQ6" s="88" t="str">
        <f>IFERROR(VLOOKUP($A6&amp;"_"&amp;CQ$3,'물품 입고 내역'!$A$5:$O$1005,2,0),"")</f>
        <v/>
      </c>
      <c r="CR6" s="88" t="str">
        <f>IFERROR(VLOOKUP($A6&amp;"_"&amp;CR$3,'물품 입고 내역'!$A$5:$O$1005,2,0),"")</f>
        <v/>
      </c>
      <c r="CS6" s="88" t="str">
        <f>IFERROR(VLOOKUP($A6&amp;"_"&amp;CS$3,'물품 입고 내역'!$A$5:$O$1005,2,0),"")</f>
        <v/>
      </c>
      <c r="CT6" s="88" t="str">
        <f>IFERROR(VLOOKUP($A6&amp;"_"&amp;CT$3,'물품 입고 내역'!$A$5:$O$1005,2,0),"")</f>
        <v/>
      </c>
      <c r="CU6" s="88" t="str">
        <f>IFERROR(VLOOKUP($A6&amp;"_"&amp;CU$3,'물품 입고 내역'!$A$5:$O$1005,2,0),"")</f>
        <v/>
      </c>
      <c r="CV6" s="88" t="str">
        <f>IFERROR(VLOOKUP($A6&amp;"_"&amp;CV$3,'물품 입고 내역'!$A$5:$O$1005,2,0),"")</f>
        <v/>
      </c>
      <c r="CW6" s="88" t="str">
        <f>IFERROR(VLOOKUP($A6&amp;"_"&amp;CW$3,'물품 입고 내역'!$A$5:$O$1005,2,0),"")</f>
        <v/>
      </c>
      <c r="CX6" s="88" t="str">
        <f>IFERROR(VLOOKUP($A6&amp;"_"&amp;CX$3,'물품 입고 내역'!$A$5:$O$1005,2,0),"")</f>
        <v/>
      </c>
      <c r="CY6" s="88" t="str">
        <f>IFERROR(VLOOKUP($A6&amp;"_"&amp;CY$3,'물품 입고 내역'!$A$5:$O$1005,2,0),"")</f>
        <v/>
      </c>
      <c r="CZ6" s="88" t="str">
        <f>IFERROR(VLOOKUP($A6&amp;"_"&amp;CZ$3,'물품 입고 내역'!$A$5:$O$1005,2,0),"")</f>
        <v/>
      </c>
      <c r="DA6" s="88" t="str">
        <f>IFERROR(VLOOKUP($A6&amp;"_"&amp;DA$3,'물품 입고 내역'!$A$5:$O$1005,2,0),"")</f>
        <v/>
      </c>
      <c r="DB6" s="88" t="str">
        <f>IFERROR(VLOOKUP($A6&amp;"_"&amp;DB$3,'물품 입고 내역'!$A$5:$O$1005,2,0),"")</f>
        <v/>
      </c>
      <c r="DC6" s="88" t="str">
        <f>IFERROR(VLOOKUP($A6&amp;"_"&amp;DC$3,'물품 입고 내역'!$A$5:$O$1005,2,0),"")</f>
        <v/>
      </c>
      <c r="DD6" s="88" t="str">
        <f>IFERROR(VLOOKUP($A6&amp;"_"&amp;DD$3,'물품 입고 내역'!$A$5:$O$1005,2,0),"")</f>
        <v/>
      </c>
      <c r="DE6" s="88" t="str">
        <f>IFERROR(VLOOKUP($A6&amp;"_"&amp;DE$3,'물품 입고 내역'!$A$5:$O$1005,2,0),"")</f>
        <v/>
      </c>
      <c r="DF6" s="88" t="str">
        <f>IFERROR(VLOOKUP($A6&amp;"_"&amp;DF$3,'물품 입고 내역'!$A$5:$O$1005,2,0),"")</f>
        <v/>
      </c>
      <c r="DG6" s="88" t="str">
        <f>IFERROR(VLOOKUP($A6&amp;"_"&amp;DG$3,'물품 입고 내역'!$A$5:$O$1005,2,0),"")</f>
        <v/>
      </c>
      <c r="DH6" s="88" t="str">
        <f>IFERROR(VLOOKUP($A6&amp;"_"&amp;DH$3,'물품 입고 내역'!$A$5:$O$1005,2,0),"")</f>
        <v/>
      </c>
      <c r="DI6" s="88" t="str">
        <f>IFERROR(VLOOKUP($A6&amp;"_"&amp;DI$3,'물품 입고 내역'!$A$5:$O$1005,2,0),"")</f>
        <v/>
      </c>
      <c r="DJ6" s="88" t="str">
        <f>IFERROR(VLOOKUP($A6&amp;"_"&amp;DJ$3,'물품 입고 내역'!$A$5:$O$1005,2,0),"")</f>
        <v/>
      </c>
      <c r="DK6" s="88" t="str">
        <f>IFERROR(VLOOKUP($A6&amp;"_"&amp;DK$3,'물품 입고 내역'!$A$5:$O$1005,2,0),"")</f>
        <v/>
      </c>
      <c r="DL6" s="88" t="str">
        <f>IFERROR(VLOOKUP($A6&amp;"_"&amp;DL$3,'물품 입고 내역'!$A$5:$O$1005,2,0),"")</f>
        <v/>
      </c>
    </row>
    <row r="7" spans="1:116" ht="35.25" customHeight="1">
      <c r="A7" s="89" t="s">
        <v>964</v>
      </c>
      <c r="B7" s="129" t="str">
        <f>IFERROR(INDEX('물품 입고 내역'!$E$6:$O$1005,MATCH($A7,'물품 입고 내역'!$N$6:$N$1005,0),1)," ")</f>
        <v xml:space="preserve"> </v>
      </c>
      <c r="C7" s="89" t="str">
        <f t="shared" si="0"/>
        <v xml:space="preserve"> </v>
      </c>
      <c r="D7" s="129" t="str">
        <f t="shared" si="2"/>
        <v xml:space="preserve">                                                                                                             </v>
      </c>
      <c r="E7" s="89"/>
      <c r="F7" s="88">
        <f t="shared" si="1"/>
        <v>0</v>
      </c>
      <c r="G7" s="88" t="str">
        <f>IFERROR(VLOOKUP($A7&amp;"_"&amp;G$3,'물품 입고 내역'!$A$5:$O$1005,2,0),"")</f>
        <v/>
      </c>
      <c r="H7" s="88" t="str">
        <f>IFERROR(VLOOKUP($A7&amp;"_"&amp;H$3,'물품 입고 내역'!$A$5:$O$1005,2,0),"")</f>
        <v/>
      </c>
      <c r="I7" s="88" t="str">
        <f>IFERROR(VLOOKUP($A7&amp;"_"&amp;I$3,'물품 입고 내역'!$A$5:$O$1005,2,0),"")</f>
        <v/>
      </c>
      <c r="J7" s="88" t="str">
        <f>IFERROR(VLOOKUP($A7&amp;"_"&amp;J$3,'물품 입고 내역'!$A$5:$O$1005,2,0),"")</f>
        <v/>
      </c>
      <c r="K7" s="88" t="str">
        <f>IFERROR(VLOOKUP($A7&amp;"_"&amp;K$3,'물품 입고 내역'!$A$5:$O$1005,2,0),"")</f>
        <v/>
      </c>
      <c r="L7" s="88" t="str">
        <f>IFERROR(VLOOKUP($A7&amp;"_"&amp;L$3,'물품 입고 내역'!$A$5:$O$1005,2,0),"")</f>
        <v/>
      </c>
      <c r="M7" s="88" t="str">
        <f>IFERROR(VLOOKUP($A7&amp;"_"&amp;M$3,'물품 입고 내역'!$A$5:$O$1005,2,0),"")</f>
        <v/>
      </c>
      <c r="N7" s="88" t="str">
        <f>IFERROR(VLOOKUP($A7&amp;"_"&amp;N$3,'물품 입고 내역'!$A$5:$O$1005,2,0),"")</f>
        <v/>
      </c>
      <c r="O7" s="88" t="str">
        <f>IFERROR(VLOOKUP($A7&amp;"_"&amp;O$3,'물품 입고 내역'!$A$5:$O$1005,2,0),"")</f>
        <v/>
      </c>
      <c r="P7" s="88" t="str">
        <f>IFERROR(VLOOKUP($A7&amp;"_"&amp;P$3,'물품 입고 내역'!$A$5:$O$1005,2,0),"")</f>
        <v/>
      </c>
      <c r="Q7" s="88" t="str">
        <f>IFERROR(VLOOKUP($A7&amp;"_"&amp;Q$3,'물품 입고 내역'!$A$5:$O$1005,2,0),"")</f>
        <v/>
      </c>
      <c r="R7" s="88" t="str">
        <f>IFERROR(VLOOKUP($A7&amp;"_"&amp;R$3,'물품 입고 내역'!$A$5:$O$1005,2,0),"")</f>
        <v/>
      </c>
      <c r="S7" s="88" t="str">
        <f>IFERROR(VLOOKUP($A7&amp;"_"&amp;S$3,'물품 입고 내역'!$A$5:$O$1005,2,0),"")</f>
        <v/>
      </c>
      <c r="T7" s="88" t="str">
        <f>IFERROR(VLOOKUP($A7&amp;"_"&amp;T$3,'물품 입고 내역'!$A$5:$O$1005,2,0),"")</f>
        <v/>
      </c>
      <c r="U7" s="88" t="str">
        <f>IFERROR(VLOOKUP($A7&amp;"_"&amp;U$3,'물품 입고 내역'!$A$5:$O$1005,2,0),"")</f>
        <v/>
      </c>
      <c r="V7" s="88" t="str">
        <f>IFERROR(VLOOKUP($A7&amp;"_"&amp;V$3,'물품 입고 내역'!$A$5:$O$1005,2,0),"")</f>
        <v/>
      </c>
      <c r="W7" s="88" t="str">
        <f>IFERROR(VLOOKUP($A7&amp;"_"&amp;W$3,'물품 입고 내역'!$A$5:$O$1005,2,0),"")</f>
        <v/>
      </c>
      <c r="X7" s="88" t="str">
        <f>IFERROR(VLOOKUP($A7&amp;"_"&amp;X$3,'물품 입고 내역'!$A$5:$O$1005,2,0),"")</f>
        <v/>
      </c>
      <c r="Y7" s="88" t="str">
        <f>IFERROR(VLOOKUP($A7&amp;"_"&amp;Y$3,'물품 입고 내역'!$A$5:$O$1005,2,0),"")</f>
        <v/>
      </c>
      <c r="Z7" s="88" t="str">
        <f>IFERROR(VLOOKUP($A7&amp;"_"&amp;Z$3,'물품 입고 내역'!$A$5:$O$1005,2,0),"")</f>
        <v/>
      </c>
      <c r="AA7" s="88" t="str">
        <f>IFERROR(VLOOKUP($A7&amp;"_"&amp;AA$3,'물품 입고 내역'!$A$5:$O$1005,2,0),"")</f>
        <v/>
      </c>
      <c r="AB7" s="88" t="str">
        <f>IFERROR(VLOOKUP($A7&amp;"_"&amp;AB$3,'물품 입고 내역'!$A$5:$O$1005,2,0),"")</f>
        <v/>
      </c>
      <c r="AC7" s="88" t="str">
        <f>IFERROR(VLOOKUP($A7&amp;"_"&amp;AC$3,'물품 입고 내역'!$A$5:$O$1005,2,0),"")</f>
        <v/>
      </c>
      <c r="AD7" s="88" t="str">
        <f>IFERROR(VLOOKUP($A7&amp;"_"&amp;AD$3,'물품 입고 내역'!$A$5:$O$1005,2,0),"")</f>
        <v/>
      </c>
      <c r="AE7" s="88" t="str">
        <f>IFERROR(VLOOKUP($A7&amp;"_"&amp;AE$3,'물품 입고 내역'!$A$5:$O$1005,2,0),"")</f>
        <v/>
      </c>
      <c r="AF7" s="88" t="str">
        <f>IFERROR(VLOOKUP($A7&amp;"_"&amp;AF$3,'물품 입고 내역'!$A$5:$O$1005,2,0),"")</f>
        <v/>
      </c>
      <c r="AG7" s="88" t="str">
        <f>IFERROR(VLOOKUP($A7&amp;"_"&amp;AG$3,'물품 입고 내역'!$A$5:$O$1005,2,0),"")</f>
        <v/>
      </c>
      <c r="AH7" s="88" t="str">
        <f>IFERROR(VLOOKUP($A7&amp;"_"&amp;AH$3,'물품 입고 내역'!$A$5:$O$1005,2,0),"")</f>
        <v/>
      </c>
      <c r="AI7" s="88" t="str">
        <f>IFERROR(VLOOKUP($A7&amp;"_"&amp;AI$3,'물품 입고 내역'!$A$5:$O$1005,2,0),"")</f>
        <v/>
      </c>
      <c r="AJ7" s="88" t="str">
        <f>IFERROR(VLOOKUP($A7&amp;"_"&amp;AJ$3,'물품 입고 내역'!$A$5:$O$1005,2,0),"")</f>
        <v/>
      </c>
      <c r="AK7" s="88" t="str">
        <f>IFERROR(VLOOKUP($A7&amp;"_"&amp;AK$3,'물품 입고 내역'!$A$5:$O$1005,2,0),"")</f>
        <v/>
      </c>
      <c r="AL7" s="88" t="str">
        <f>IFERROR(VLOOKUP($A7&amp;"_"&amp;AL$3,'물품 입고 내역'!$A$5:$O$1005,2,0),"")</f>
        <v/>
      </c>
      <c r="AM7" s="88" t="str">
        <f>IFERROR(VLOOKUP($A7&amp;"_"&amp;AM$3,'물품 입고 내역'!$A$5:$O$1005,2,0),"")</f>
        <v/>
      </c>
      <c r="AN7" s="88" t="str">
        <f>IFERROR(VLOOKUP($A7&amp;"_"&amp;AN$3,'물품 입고 내역'!$A$5:$O$1005,2,0),"")</f>
        <v/>
      </c>
      <c r="AO7" s="88" t="str">
        <f>IFERROR(VLOOKUP($A7&amp;"_"&amp;AO$3,'물품 입고 내역'!$A$5:$O$1005,2,0),"")</f>
        <v/>
      </c>
      <c r="AP7" s="88" t="str">
        <f>IFERROR(VLOOKUP($A7&amp;"_"&amp;AP$3,'물품 입고 내역'!$A$5:$O$1005,2,0),"")</f>
        <v/>
      </c>
      <c r="AQ7" s="88" t="str">
        <f>IFERROR(VLOOKUP($A7&amp;"_"&amp;AQ$3,'물품 입고 내역'!$A$5:$O$1005,2,0),"")</f>
        <v/>
      </c>
      <c r="AR7" s="88" t="str">
        <f>IFERROR(VLOOKUP($A7&amp;"_"&amp;AR$3,'물품 입고 내역'!$A$5:$O$1005,2,0),"")</f>
        <v/>
      </c>
      <c r="AS7" s="88" t="str">
        <f>IFERROR(VLOOKUP($A7&amp;"_"&amp;AS$3,'물품 입고 내역'!$A$5:$O$1005,2,0),"")</f>
        <v/>
      </c>
      <c r="AT7" s="88" t="str">
        <f>IFERROR(VLOOKUP($A7&amp;"_"&amp;AT$3,'물품 입고 내역'!$A$5:$O$1005,2,0),"")</f>
        <v/>
      </c>
      <c r="AU7" s="88" t="str">
        <f>IFERROR(VLOOKUP($A7&amp;"_"&amp;AU$3,'물품 입고 내역'!$A$5:$O$1005,2,0),"")</f>
        <v/>
      </c>
      <c r="AV7" s="88" t="str">
        <f>IFERROR(VLOOKUP($A7&amp;"_"&amp;AV$3,'물품 입고 내역'!$A$5:$O$1005,2,0),"")</f>
        <v/>
      </c>
      <c r="AW7" s="88" t="str">
        <f>IFERROR(VLOOKUP($A7&amp;"_"&amp;AW$3,'물품 입고 내역'!$A$5:$O$1005,2,0),"")</f>
        <v/>
      </c>
      <c r="AX7" s="88" t="str">
        <f>IFERROR(VLOOKUP($A7&amp;"_"&amp;AX$3,'물품 입고 내역'!$A$5:$O$1005,2,0),"")</f>
        <v/>
      </c>
      <c r="AY7" s="88" t="str">
        <f>IFERROR(VLOOKUP($A7&amp;"_"&amp;AY$3,'물품 입고 내역'!$A$5:$O$1005,2,0),"")</f>
        <v/>
      </c>
      <c r="AZ7" s="88" t="str">
        <f>IFERROR(VLOOKUP($A7&amp;"_"&amp;AZ$3,'물품 입고 내역'!$A$5:$O$1005,2,0),"")</f>
        <v/>
      </c>
      <c r="BA7" s="88" t="str">
        <f>IFERROR(VLOOKUP($A7&amp;"_"&amp;BA$3,'물품 입고 내역'!$A$5:$O$1005,2,0),"")</f>
        <v/>
      </c>
      <c r="BB7" s="88" t="str">
        <f>IFERROR(VLOOKUP($A7&amp;"_"&amp;BB$3,'물품 입고 내역'!$A$5:$O$1005,2,0),"")</f>
        <v/>
      </c>
      <c r="BC7" s="88" t="str">
        <f>IFERROR(VLOOKUP($A7&amp;"_"&amp;BC$3,'물품 입고 내역'!$A$5:$O$1005,2,0),"")</f>
        <v/>
      </c>
      <c r="BD7" s="88" t="str">
        <f>IFERROR(VLOOKUP($A7&amp;"_"&amp;BD$3,'물품 입고 내역'!$A$5:$O$1005,2,0),"")</f>
        <v/>
      </c>
      <c r="BE7" s="88" t="str">
        <f>IFERROR(VLOOKUP($A7&amp;"_"&amp;BE$3,'물품 입고 내역'!$A$5:$O$1005,2,0),"")</f>
        <v/>
      </c>
      <c r="BF7" s="88" t="str">
        <f>IFERROR(VLOOKUP($A7&amp;"_"&amp;BF$3,'물품 입고 내역'!$A$5:$O$1005,2,0),"")</f>
        <v/>
      </c>
      <c r="BG7" s="88" t="str">
        <f>IFERROR(VLOOKUP($A7&amp;"_"&amp;BG$3,'물품 입고 내역'!$A$5:$O$1005,2,0),"")</f>
        <v/>
      </c>
      <c r="BH7" s="88" t="str">
        <f>IFERROR(VLOOKUP($A7&amp;"_"&amp;BH$3,'물품 입고 내역'!$A$5:$O$1005,2,0),"")</f>
        <v/>
      </c>
      <c r="BI7" s="88" t="str">
        <f>IFERROR(VLOOKUP($A7&amp;"_"&amp;BI$3,'물품 입고 내역'!$A$5:$O$1005,2,0),"")</f>
        <v/>
      </c>
      <c r="BJ7" s="88" t="str">
        <f>IFERROR(VLOOKUP($A7&amp;"_"&amp;BJ$3,'물품 입고 내역'!$A$5:$O$1005,2,0),"")</f>
        <v/>
      </c>
      <c r="BK7" s="88" t="str">
        <f>IFERROR(VLOOKUP($A7&amp;"_"&amp;BK$3,'물품 입고 내역'!$A$5:$O$1005,2,0),"")</f>
        <v/>
      </c>
      <c r="BL7" s="88" t="str">
        <f>IFERROR(VLOOKUP($A7&amp;"_"&amp;BL$3,'물품 입고 내역'!$A$5:$O$1005,2,0),"")</f>
        <v/>
      </c>
      <c r="BM7" s="88" t="str">
        <f>IFERROR(VLOOKUP($A7&amp;"_"&amp;BM$3,'물품 입고 내역'!$A$5:$O$1005,2,0),"")</f>
        <v/>
      </c>
      <c r="BN7" s="88" t="str">
        <f>IFERROR(VLOOKUP($A7&amp;"_"&amp;BN$3,'물품 입고 내역'!$A$5:$O$1005,2,0),"")</f>
        <v/>
      </c>
      <c r="BO7" s="88" t="str">
        <f>IFERROR(VLOOKUP($A7&amp;"_"&amp;BO$3,'물품 입고 내역'!$A$5:$O$1005,2,0),"")</f>
        <v/>
      </c>
      <c r="BP7" s="88" t="str">
        <f>IFERROR(VLOOKUP($A7&amp;"_"&amp;BP$3,'물품 입고 내역'!$A$5:$O$1005,2,0),"")</f>
        <v/>
      </c>
      <c r="BQ7" s="88" t="str">
        <f>IFERROR(VLOOKUP($A7&amp;"_"&amp;BQ$3,'물품 입고 내역'!$A$5:$O$1005,2,0),"")</f>
        <v/>
      </c>
      <c r="BR7" s="88" t="str">
        <f>IFERROR(VLOOKUP($A7&amp;"_"&amp;BR$3,'물품 입고 내역'!$A$5:$O$1005,2,0),"")</f>
        <v/>
      </c>
      <c r="BS7" s="88" t="str">
        <f>IFERROR(VLOOKUP($A7&amp;"_"&amp;BS$3,'물품 입고 내역'!$A$5:$O$1005,2,0),"")</f>
        <v/>
      </c>
      <c r="BT7" s="88" t="str">
        <f>IFERROR(VLOOKUP($A7&amp;"_"&amp;BT$3,'물품 입고 내역'!$A$5:$O$1005,2,0),"")</f>
        <v/>
      </c>
      <c r="BU7" s="88" t="str">
        <f>IFERROR(VLOOKUP($A7&amp;"_"&amp;BU$3,'물품 입고 내역'!$A$5:$O$1005,2,0),"")</f>
        <v/>
      </c>
      <c r="BV7" s="88" t="str">
        <f>IFERROR(VLOOKUP($A7&amp;"_"&amp;BV$3,'물품 입고 내역'!$A$5:$O$1005,2,0),"")</f>
        <v/>
      </c>
      <c r="BW7" s="88" t="str">
        <f>IFERROR(VLOOKUP($A7&amp;"_"&amp;BW$3,'물품 입고 내역'!$A$5:$O$1005,2,0),"")</f>
        <v/>
      </c>
      <c r="BX7" s="88" t="str">
        <f>IFERROR(VLOOKUP($A7&amp;"_"&amp;BX$3,'물품 입고 내역'!$A$5:$O$1005,2,0),"")</f>
        <v/>
      </c>
      <c r="BY7" s="88" t="str">
        <f>IFERROR(VLOOKUP($A7&amp;"_"&amp;BY$3,'물품 입고 내역'!$A$5:$O$1005,2,0),"")</f>
        <v/>
      </c>
      <c r="BZ7" s="88" t="str">
        <f>IFERROR(VLOOKUP($A7&amp;"_"&amp;BZ$3,'물품 입고 내역'!$A$5:$O$1005,2,0),"")</f>
        <v/>
      </c>
      <c r="CA7" s="88" t="str">
        <f>IFERROR(VLOOKUP($A7&amp;"_"&amp;CA$3,'물품 입고 내역'!$A$5:$O$1005,2,0),"")</f>
        <v/>
      </c>
      <c r="CB7" s="88" t="str">
        <f>IFERROR(VLOOKUP($A7&amp;"_"&amp;CB$3,'물품 입고 내역'!$A$5:$O$1005,2,0),"")</f>
        <v/>
      </c>
      <c r="CC7" s="88" t="str">
        <f>IFERROR(VLOOKUP($A7&amp;"_"&amp;CC$3,'물품 입고 내역'!$A$5:$O$1005,2,0),"")</f>
        <v/>
      </c>
      <c r="CD7" s="88" t="str">
        <f>IFERROR(VLOOKUP($A7&amp;"_"&amp;CD$3,'물품 입고 내역'!$A$5:$O$1005,2,0),"")</f>
        <v/>
      </c>
      <c r="CE7" s="88" t="str">
        <f>IFERROR(VLOOKUP($A7&amp;"_"&amp;CE$3,'물품 입고 내역'!$A$5:$O$1005,2,0),"")</f>
        <v/>
      </c>
      <c r="CF7" s="88" t="str">
        <f>IFERROR(VLOOKUP($A7&amp;"_"&amp;CF$3,'물품 입고 내역'!$A$5:$O$1005,2,0),"")</f>
        <v/>
      </c>
      <c r="CG7" s="88" t="str">
        <f>IFERROR(VLOOKUP($A7&amp;"_"&amp;CG$3,'물품 입고 내역'!$A$5:$O$1005,2,0),"")</f>
        <v/>
      </c>
      <c r="CH7" s="88" t="str">
        <f>IFERROR(VLOOKUP($A7&amp;"_"&amp;CH$3,'물품 입고 내역'!$A$5:$O$1005,2,0),"")</f>
        <v/>
      </c>
      <c r="CI7" s="88" t="str">
        <f>IFERROR(VLOOKUP($A7&amp;"_"&amp;CI$3,'물품 입고 내역'!$A$5:$O$1005,2,0),"")</f>
        <v/>
      </c>
      <c r="CJ7" s="88" t="str">
        <f>IFERROR(VLOOKUP($A7&amp;"_"&amp;CJ$3,'물품 입고 내역'!$A$5:$O$1005,2,0),"")</f>
        <v/>
      </c>
      <c r="CK7" s="88" t="str">
        <f>IFERROR(VLOOKUP($A7&amp;"_"&amp;CK$3,'물품 입고 내역'!$A$5:$O$1005,2,0),"")</f>
        <v/>
      </c>
      <c r="CL7" s="88" t="str">
        <f>IFERROR(VLOOKUP($A7&amp;"_"&amp;CL$3,'물품 입고 내역'!$A$5:$O$1005,2,0),"")</f>
        <v/>
      </c>
      <c r="CM7" s="88" t="str">
        <f>IFERROR(VLOOKUP($A7&amp;"_"&amp;CM$3,'물품 입고 내역'!$A$5:$O$1005,2,0),"")</f>
        <v/>
      </c>
      <c r="CN7" s="88" t="str">
        <f>IFERROR(VLOOKUP($A7&amp;"_"&amp;CN$3,'물품 입고 내역'!$A$5:$O$1005,2,0),"")</f>
        <v/>
      </c>
      <c r="CO7" s="88" t="str">
        <f>IFERROR(VLOOKUP($A7&amp;"_"&amp;CO$3,'물품 입고 내역'!$A$5:$O$1005,2,0),"")</f>
        <v/>
      </c>
      <c r="CP7" s="88" t="str">
        <f>IFERROR(VLOOKUP($A7&amp;"_"&amp;CP$3,'물품 입고 내역'!$A$5:$O$1005,2,0),"")</f>
        <v/>
      </c>
      <c r="CQ7" s="88" t="str">
        <f>IFERROR(VLOOKUP($A7&amp;"_"&amp;CQ$3,'물품 입고 내역'!$A$5:$O$1005,2,0),"")</f>
        <v/>
      </c>
      <c r="CR7" s="88" t="str">
        <f>IFERROR(VLOOKUP($A7&amp;"_"&amp;CR$3,'물품 입고 내역'!$A$5:$O$1005,2,0),"")</f>
        <v/>
      </c>
      <c r="CS7" s="88" t="str">
        <f>IFERROR(VLOOKUP($A7&amp;"_"&amp;CS$3,'물품 입고 내역'!$A$5:$O$1005,2,0),"")</f>
        <v/>
      </c>
      <c r="CT7" s="88" t="str">
        <f>IFERROR(VLOOKUP($A7&amp;"_"&amp;CT$3,'물품 입고 내역'!$A$5:$O$1005,2,0),"")</f>
        <v/>
      </c>
      <c r="CU7" s="88" t="str">
        <f>IFERROR(VLOOKUP($A7&amp;"_"&amp;CU$3,'물품 입고 내역'!$A$5:$O$1005,2,0),"")</f>
        <v/>
      </c>
      <c r="CV7" s="88" t="str">
        <f>IFERROR(VLOOKUP($A7&amp;"_"&amp;CV$3,'물품 입고 내역'!$A$5:$O$1005,2,0),"")</f>
        <v/>
      </c>
      <c r="CW7" s="88" t="str">
        <f>IFERROR(VLOOKUP($A7&amp;"_"&amp;CW$3,'물품 입고 내역'!$A$5:$O$1005,2,0),"")</f>
        <v/>
      </c>
      <c r="CX7" s="88" t="str">
        <f>IFERROR(VLOOKUP($A7&amp;"_"&amp;CX$3,'물품 입고 내역'!$A$5:$O$1005,2,0),"")</f>
        <v/>
      </c>
      <c r="CY7" s="88" t="str">
        <f>IFERROR(VLOOKUP($A7&amp;"_"&amp;CY$3,'물품 입고 내역'!$A$5:$O$1005,2,0),"")</f>
        <v/>
      </c>
      <c r="CZ7" s="88" t="str">
        <f>IFERROR(VLOOKUP($A7&amp;"_"&amp;CZ$3,'물품 입고 내역'!$A$5:$O$1005,2,0),"")</f>
        <v/>
      </c>
      <c r="DA7" s="88" t="str">
        <f>IFERROR(VLOOKUP($A7&amp;"_"&amp;DA$3,'물품 입고 내역'!$A$5:$O$1005,2,0),"")</f>
        <v/>
      </c>
      <c r="DB7" s="88" t="str">
        <f>IFERROR(VLOOKUP($A7&amp;"_"&amp;DB$3,'물품 입고 내역'!$A$5:$O$1005,2,0),"")</f>
        <v/>
      </c>
      <c r="DC7" s="88" t="str">
        <f>IFERROR(VLOOKUP($A7&amp;"_"&amp;DC$3,'물품 입고 내역'!$A$5:$O$1005,2,0),"")</f>
        <v/>
      </c>
      <c r="DD7" s="88" t="str">
        <f>IFERROR(VLOOKUP($A7&amp;"_"&amp;DD$3,'물품 입고 내역'!$A$5:$O$1005,2,0),"")</f>
        <v/>
      </c>
      <c r="DE7" s="88" t="str">
        <f>IFERROR(VLOOKUP($A7&amp;"_"&amp;DE$3,'물품 입고 내역'!$A$5:$O$1005,2,0),"")</f>
        <v/>
      </c>
      <c r="DF7" s="88" t="str">
        <f>IFERROR(VLOOKUP($A7&amp;"_"&amp;DF$3,'물품 입고 내역'!$A$5:$O$1005,2,0),"")</f>
        <v/>
      </c>
      <c r="DG7" s="88" t="str">
        <f>IFERROR(VLOOKUP($A7&amp;"_"&amp;DG$3,'물품 입고 내역'!$A$5:$O$1005,2,0),"")</f>
        <v/>
      </c>
      <c r="DH7" s="88" t="str">
        <f>IFERROR(VLOOKUP($A7&amp;"_"&amp;DH$3,'물품 입고 내역'!$A$5:$O$1005,2,0),"")</f>
        <v/>
      </c>
      <c r="DI7" s="88" t="str">
        <f>IFERROR(VLOOKUP($A7&amp;"_"&amp;DI$3,'물품 입고 내역'!$A$5:$O$1005,2,0),"")</f>
        <v/>
      </c>
      <c r="DJ7" s="88" t="str">
        <f>IFERROR(VLOOKUP($A7&amp;"_"&amp;DJ$3,'물품 입고 내역'!$A$5:$O$1005,2,0),"")</f>
        <v/>
      </c>
      <c r="DK7" s="88" t="str">
        <f>IFERROR(VLOOKUP($A7&amp;"_"&amp;DK$3,'물품 입고 내역'!$A$5:$O$1005,2,0),"")</f>
        <v/>
      </c>
      <c r="DL7" s="88" t="str">
        <f>IFERROR(VLOOKUP($A7&amp;"_"&amp;DL$3,'물품 입고 내역'!$A$5:$O$1005,2,0),"")</f>
        <v/>
      </c>
    </row>
    <row r="8" spans="1:116" ht="35.25" customHeight="1">
      <c r="A8" s="89" t="s">
        <v>965</v>
      </c>
      <c r="B8" s="129" t="str">
        <f>IFERROR(INDEX('물품 입고 내역'!$E$6:$O$1005,MATCH($A8,'물품 입고 내역'!$N$6:$N$1005,0),1)," ")</f>
        <v xml:space="preserve"> </v>
      </c>
      <c r="C8" s="89" t="str">
        <f t="shared" si="0"/>
        <v xml:space="preserve"> </v>
      </c>
      <c r="D8" s="129" t="str">
        <f t="shared" si="2"/>
        <v xml:space="preserve">                                                                                                             </v>
      </c>
      <c r="E8" s="89"/>
      <c r="F8" s="88">
        <f t="shared" si="1"/>
        <v>0</v>
      </c>
      <c r="G8" s="88" t="str">
        <f>IFERROR(VLOOKUP($A8&amp;"_"&amp;G$3,'물품 입고 내역'!$A$5:$O$1005,2,0),"")</f>
        <v/>
      </c>
      <c r="H8" s="88" t="str">
        <f>IFERROR(VLOOKUP($A8&amp;"_"&amp;H$3,'물품 입고 내역'!$A$5:$O$1005,2,0),"")</f>
        <v/>
      </c>
      <c r="I8" s="88" t="str">
        <f>IFERROR(VLOOKUP($A8&amp;"_"&amp;I$3,'물품 입고 내역'!$A$5:$O$1005,2,0),"")</f>
        <v/>
      </c>
      <c r="J8" s="88" t="str">
        <f>IFERROR(VLOOKUP($A8&amp;"_"&amp;J$3,'물품 입고 내역'!$A$5:$O$1005,2,0),"")</f>
        <v/>
      </c>
      <c r="K8" s="88" t="str">
        <f>IFERROR(VLOOKUP($A8&amp;"_"&amp;K$3,'물품 입고 내역'!$A$5:$O$1005,2,0),"")</f>
        <v/>
      </c>
      <c r="L8" s="88" t="str">
        <f>IFERROR(VLOOKUP($A8&amp;"_"&amp;L$3,'물품 입고 내역'!$A$5:$O$1005,2,0),"")</f>
        <v/>
      </c>
      <c r="M8" s="88" t="str">
        <f>IFERROR(VLOOKUP($A8&amp;"_"&amp;M$3,'물품 입고 내역'!$A$5:$O$1005,2,0),"")</f>
        <v/>
      </c>
      <c r="N8" s="88" t="str">
        <f>IFERROR(VLOOKUP($A8&amp;"_"&amp;N$3,'물품 입고 내역'!$A$5:$O$1005,2,0),"")</f>
        <v/>
      </c>
      <c r="O8" s="88" t="str">
        <f>IFERROR(VLOOKUP($A8&amp;"_"&amp;O$3,'물품 입고 내역'!$A$5:$O$1005,2,0),"")</f>
        <v/>
      </c>
      <c r="P8" s="88" t="str">
        <f>IFERROR(VLOOKUP($A8&amp;"_"&amp;P$3,'물품 입고 내역'!$A$5:$O$1005,2,0),"")</f>
        <v/>
      </c>
      <c r="Q8" s="88" t="str">
        <f>IFERROR(VLOOKUP($A8&amp;"_"&amp;Q$3,'물품 입고 내역'!$A$5:$O$1005,2,0),"")</f>
        <v/>
      </c>
      <c r="R8" s="88" t="str">
        <f>IFERROR(VLOOKUP($A8&amp;"_"&amp;R$3,'물품 입고 내역'!$A$5:$O$1005,2,0),"")</f>
        <v/>
      </c>
      <c r="S8" s="88" t="str">
        <f>IFERROR(VLOOKUP($A8&amp;"_"&amp;S$3,'물품 입고 내역'!$A$5:$O$1005,2,0),"")</f>
        <v/>
      </c>
      <c r="T8" s="88" t="str">
        <f>IFERROR(VLOOKUP($A8&amp;"_"&amp;T$3,'물품 입고 내역'!$A$5:$O$1005,2,0),"")</f>
        <v/>
      </c>
      <c r="U8" s="88" t="str">
        <f>IFERROR(VLOOKUP($A8&amp;"_"&amp;U$3,'물품 입고 내역'!$A$5:$O$1005,2,0),"")</f>
        <v/>
      </c>
      <c r="V8" s="88" t="str">
        <f>IFERROR(VLOOKUP($A8&amp;"_"&amp;V$3,'물품 입고 내역'!$A$5:$O$1005,2,0),"")</f>
        <v/>
      </c>
      <c r="W8" s="88" t="str">
        <f>IFERROR(VLOOKUP($A8&amp;"_"&amp;W$3,'물품 입고 내역'!$A$5:$O$1005,2,0),"")</f>
        <v/>
      </c>
      <c r="X8" s="88" t="str">
        <f>IFERROR(VLOOKUP($A8&amp;"_"&amp;X$3,'물품 입고 내역'!$A$5:$O$1005,2,0),"")</f>
        <v/>
      </c>
      <c r="Y8" s="88" t="str">
        <f>IFERROR(VLOOKUP($A8&amp;"_"&amp;Y$3,'물품 입고 내역'!$A$5:$O$1005,2,0),"")</f>
        <v/>
      </c>
      <c r="Z8" s="88" t="str">
        <f>IFERROR(VLOOKUP($A8&amp;"_"&amp;Z$3,'물품 입고 내역'!$A$5:$O$1005,2,0),"")</f>
        <v/>
      </c>
      <c r="AA8" s="88" t="str">
        <f>IFERROR(VLOOKUP($A8&amp;"_"&amp;AA$3,'물품 입고 내역'!$A$5:$O$1005,2,0),"")</f>
        <v/>
      </c>
      <c r="AB8" s="88" t="str">
        <f>IFERROR(VLOOKUP($A8&amp;"_"&amp;AB$3,'물품 입고 내역'!$A$5:$O$1005,2,0),"")</f>
        <v/>
      </c>
      <c r="AC8" s="88" t="str">
        <f>IFERROR(VLOOKUP($A8&amp;"_"&amp;AC$3,'물품 입고 내역'!$A$5:$O$1005,2,0),"")</f>
        <v/>
      </c>
      <c r="AD8" s="88" t="str">
        <f>IFERROR(VLOOKUP($A8&amp;"_"&amp;AD$3,'물품 입고 내역'!$A$5:$O$1005,2,0),"")</f>
        <v/>
      </c>
      <c r="AE8" s="88" t="str">
        <f>IFERROR(VLOOKUP($A8&amp;"_"&amp;AE$3,'물품 입고 내역'!$A$5:$O$1005,2,0),"")</f>
        <v/>
      </c>
      <c r="AF8" s="88" t="str">
        <f>IFERROR(VLOOKUP($A8&amp;"_"&amp;AF$3,'물품 입고 내역'!$A$5:$O$1005,2,0),"")</f>
        <v/>
      </c>
      <c r="AG8" s="88" t="str">
        <f>IFERROR(VLOOKUP($A8&amp;"_"&amp;AG$3,'물품 입고 내역'!$A$5:$O$1005,2,0),"")</f>
        <v/>
      </c>
      <c r="AH8" s="88" t="str">
        <f>IFERROR(VLOOKUP($A8&amp;"_"&amp;AH$3,'물품 입고 내역'!$A$5:$O$1005,2,0),"")</f>
        <v/>
      </c>
      <c r="AI8" s="88" t="str">
        <f>IFERROR(VLOOKUP($A8&amp;"_"&amp;AI$3,'물품 입고 내역'!$A$5:$O$1005,2,0),"")</f>
        <v/>
      </c>
      <c r="AJ8" s="88" t="str">
        <f>IFERROR(VLOOKUP($A8&amp;"_"&amp;AJ$3,'물품 입고 내역'!$A$5:$O$1005,2,0),"")</f>
        <v/>
      </c>
      <c r="AK8" s="88" t="str">
        <f>IFERROR(VLOOKUP($A8&amp;"_"&amp;AK$3,'물품 입고 내역'!$A$5:$O$1005,2,0),"")</f>
        <v/>
      </c>
      <c r="AL8" s="88" t="str">
        <f>IFERROR(VLOOKUP($A8&amp;"_"&amp;AL$3,'물품 입고 내역'!$A$5:$O$1005,2,0),"")</f>
        <v/>
      </c>
      <c r="AM8" s="88" t="str">
        <f>IFERROR(VLOOKUP($A8&amp;"_"&amp;AM$3,'물품 입고 내역'!$A$5:$O$1005,2,0),"")</f>
        <v/>
      </c>
      <c r="AN8" s="88" t="str">
        <f>IFERROR(VLOOKUP($A8&amp;"_"&amp;AN$3,'물품 입고 내역'!$A$5:$O$1005,2,0),"")</f>
        <v/>
      </c>
      <c r="AO8" s="88" t="str">
        <f>IFERROR(VLOOKUP($A8&amp;"_"&amp;AO$3,'물품 입고 내역'!$A$5:$O$1005,2,0),"")</f>
        <v/>
      </c>
      <c r="AP8" s="88" t="str">
        <f>IFERROR(VLOOKUP($A8&amp;"_"&amp;AP$3,'물품 입고 내역'!$A$5:$O$1005,2,0),"")</f>
        <v/>
      </c>
      <c r="AQ8" s="88" t="str">
        <f>IFERROR(VLOOKUP($A8&amp;"_"&amp;AQ$3,'물품 입고 내역'!$A$5:$O$1005,2,0),"")</f>
        <v/>
      </c>
      <c r="AR8" s="88" t="str">
        <f>IFERROR(VLOOKUP($A8&amp;"_"&amp;AR$3,'물품 입고 내역'!$A$5:$O$1005,2,0),"")</f>
        <v/>
      </c>
      <c r="AS8" s="88" t="str">
        <f>IFERROR(VLOOKUP($A8&amp;"_"&amp;AS$3,'물품 입고 내역'!$A$5:$O$1005,2,0),"")</f>
        <v/>
      </c>
      <c r="AT8" s="88" t="str">
        <f>IFERROR(VLOOKUP($A8&amp;"_"&amp;AT$3,'물품 입고 내역'!$A$5:$O$1005,2,0),"")</f>
        <v/>
      </c>
      <c r="AU8" s="88" t="str">
        <f>IFERROR(VLOOKUP($A8&amp;"_"&amp;AU$3,'물품 입고 내역'!$A$5:$O$1005,2,0),"")</f>
        <v/>
      </c>
      <c r="AV8" s="88" t="str">
        <f>IFERROR(VLOOKUP($A8&amp;"_"&amp;AV$3,'물품 입고 내역'!$A$5:$O$1005,2,0),"")</f>
        <v/>
      </c>
      <c r="AW8" s="88" t="str">
        <f>IFERROR(VLOOKUP($A8&amp;"_"&amp;AW$3,'물품 입고 내역'!$A$5:$O$1005,2,0),"")</f>
        <v/>
      </c>
      <c r="AX8" s="88" t="str">
        <f>IFERROR(VLOOKUP($A8&amp;"_"&amp;AX$3,'물품 입고 내역'!$A$5:$O$1005,2,0),"")</f>
        <v/>
      </c>
      <c r="AY8" s="88" t="str">
        <f>IFERROR(VLOOKUP($A8&amp;"_"&amp;AY$3,'물품 입고 내역'!$A$5:$O$1005,2,0),"")</f>
        <v/>
      </c>
      <c r="AZ8" s="88" t="str">
        <f>IFERROR(VLOOKUP($A8&amp;"_"&amp;AZ$3,'물품 입고 내역'!$A$5:$O$1005,2,0),"")</f>
        <v/>
      </c>
      <c r="BA8" s="88" t="str">
        <f>IFERROR(VLOOKUP($A8&amp;"_"&amp;BA$3,'물품 입고 내역'!$A$5:$O$1005,2,0),"")</f>
        <v/>
      </c>
      <c r="BB8" s="88" t="str">
        <f>IFERROR(VLOOKUP($A8&amp;"_"&amp;BB$3,'물품 입고 내역'!$A$5:$O$1005,2,0),"")</f>
        <v/>
      </c>
      <c r="BC8" s="88" t="str">
        <f>IFERROR(VLOOKUP($A8&amp;"_"&amp;BC$3,'물품 입고 내역'!$A$5:$O$1005,2,0),"")</f>
        <v/>
      </c>
      <c r="BD8" s="88" t="str">
        <f>IFERROR(VLOOKUP($A8&amp;"_"&amp;BD$3,'물품 입고 내역'!$A$5:$O$1005,2,0),"")</f>
        <v/>
      </c>
      <c r="BE8" s="88" t="str">
        <f>IFERROR(VLOOKUP($A8&amp;"_"&amp;BE$3,'물품 입고 내역'!$A$5:$O$1005,2,0),"")</f>
        <v/>
      </c>
      <c r="BF8" s="88" t="str">
        <f>IFERROR(VLOOKUP($A8&amp;"_"&amp;BF$3,'물품 입고 내역'!$A$5:$O$1005,2,0),"")</f>
        <v/>
      </c>
      <c r="BG8" s="88" t="str">
        <f>IFERROR(VLOOKUP($A8&amp;"_"&amp;BG$3,'물품 입고 내역'!$A$5:$O$1005,2,0),"")</f>
        <v/>
      </c>
      <c r="BH8" s="88" t="str">
        <f>IFERROR(VLOOKUP($A8&amp;"_"&amp;BH$3,'물품 입고 내역'!$A$5:$O$1005,2,0),"")</f>
        <v/>
      </c>
      <c r="BI8" s="88" t="str">
        <f>IFERROR(VLOOKUP($A8&amp;"_"&amp;BI$3,'물품 입고 내역'!$A$5:$O$1005,2,0),"")</f>
        <v/>
      </c>
      <c r="BJ8" s="88" t="str">
        <f>IFERROR(VLOOKUP($A8&amp;"_"&amp;BJ$3,'물품 입고 내역'!$A$5:$O$1005,2,0),"")</f>
        <v/>
      </c>
      <c r="BK8" s="88" t="str">
        <f>IFERROR(VLOOKUP($A8&amp;"_"&amp;BK$3,'물품 입고 내역'!$A$5:$O$1005,2,0),"")</f>
        <v/>
      </c>
      <c r="BL8" s="88" t="str">
        <f>IFERROR(VLOOKUP($A8&amp;"_"&amp;BL$3,'물품 입고 내역'!$A$5:$O$1005,2,0),"")</f>
        <v/>
      </c>
      <c r="BM8" s="88" t="str">
        <f>IFERROR(VLOOKUP($A8&amp;"_"&amp;BM$3,'물품 입고 내역'!$A$5:$O$1005,2,0),"")</f>
        <v/>
      </c>
      <c r="BN8" s="88" t="str">
        <f>IFERROR(VLOOKUP($A8&amp;"_"&amp;BN$3,'물품 입고 내역'!$A$5:$O$1005,2,0),"")</f>
        <v/>
      </c>
      <c r="BO8" s="88" t="str">
        <f>IFERROR(VLOOKUP($A8&amp;"_"&amp;BO$3,'물품 입고 내역'!$A$5:$O$1005,2,0),"")</f>
        <v/>
      </c>
      <c r="BP8" s="88" t="str">
        <f>IFERROR(VLOOKUP($A8&amp;"_"&amp;BP$3,'물품 입고 내역'!$A$5:$O$1005,2,0),"")</f>
        <v/>
      </c>
      <c r="BQ8" s="88" t="str">
        <f>IFERROR(VLOOKUP($A8&amp;"_"&amp;BQ$3,'물품 입고 내역'!$A$5:$O$1005,2,0),"")</f>
        <v/>
      </c>
      <c r="BR8" s="88" t="str">
        <f>IFERROR(VLOOKUP($A8&amp;"_"&amp;BR$3,'물품 입고 내역'!$A$5:$O$1005,2,0),"")</f>
        <v/>
      </c>
      <c r="BS8" s="88" t="str">
        <f>IFERROR(VLOOKUP($A8&amp;"_"&amp;BS$3,'물품 입고 내역'!$A$5:$O$1005,2,0),"")</f>
        <v/>
      </c>
      <c r="BT8" s="88" t="str">
        <f>IFERROR(VLOOKUP($A8&amp;"_"&amp;BT$3,'물품 입고 내역'!$A$5:$O$1005,2,0),"")</f>
        <v/>
      </c>
      <c r="BU8" s="88" t="str">
        <f>IFERROR(VLOOKUP($A8&amp;"_"&amp;BU$3,'물품 입고 내역'!$A$5:$O$1005,2,0),"")</f>
        <v/>
      </c>
      <c r="BV8" s="88" t="str">
        <f>IFERROR(VLOOKUP($A8&amp;"_"&amp;BV$3,'물품 입고 내역'!$A$5:$O$1005,2,0),"")</f>
        <v/>
      </c>
      <c r="BW8" s="88" t="str">
        <f>IFERROR(VLOOKUP($A8&amp;"_"&amp;BW$3,'물품 입고 내역'!$A$5:$O$1005,2,0),"")</f>
        <v/>
      </c>
      <c r="BX8" s="88" t="str">
        <f>IFERROR(VLOOKUP($A8&amp;"_"&amp;BX$3,'물품 입고 내역'!$A$5:$O$1005,2,0),"")</f>
        <v/>
      </c>
      <c r="BY8" s="88" t="str">
        <f>IFERROR(VLOOKUP($A8&amp;"_"&amp;BY$3,'물품 입고 내역'!$A$5:$O$1005,2,0),"")</f>
        <v/>
      </c>
      <c r="BZ8" s="88" t="str">
        <f>IFERROR(VLOOKUP($A8&amp;"_"&amp;BZ$3,'물품 입고 내역'!$A$5:$O$1005,2,0),"")</f>
        <v/>
      </c>
      <c r="CA8" s="88" t="str">
        <f>IFERROR(VLOOKUP($A8&amp;"_"&amp;CA$3,'물품 입고 내역'!$A$5:$O$1005,2,0),"")</f>
        <v/>
      </c>
      <c r="CB8" s="88" t="str">
        <f>IFERROR(VLOOKUP($A8&amp;"_"&amp;CB$3,'물품 입고 내역'!$A$5:$O$1005,2,0),"")</f>
        <v/>
      </c>
      <c r="CC8" s="88" t="str">
        <f>IFERROR(VLOOKUP($A8&amp;"_"&amp;CC$3,'물품 입고 내역'!$A$5:$O$1005,2,0),"")</f>
        <v/>
      </c>
      <c r="CD8" s="88" t="str">
        <f>IFERROR(VLOOKUP($A8&amp;"_"&amp;CD$3,'물품 입고 내역'!$A$5:$O$1005,2,0),"")</f>
        <v/>
      </c>
      <c r="CE8" s="88" t="str">
        <f>IFERROR(VLOOKUP($A8&amp;"_"&amp;CE$3,'물품 입고 내역'!$A$5:$O$1005,2,0),"")</f>
        <v/>
      </c>
      <c r="CF8" s="88" t="str">
        <f>IFERROR(VLOOKUP($A8&amp;"_"&amp;CF$3,'물품 입고 내역'!$A$5:$O$1005,2,0),"")</f>
        <v/>
      </c>
      <c r="CG8" s="88" t="str">
        <f>IFERROR(VLOOKUP($A8&amp;"_"&amp;CG$3,'물품 입고 내역'!$A$5:$O$1005,2,0),"")</f>
        <v/>
      </c>
      <c r="CH8" s="88" t="str">
        <f>IFERROR(VLOOKUP($A8&amp;"_"&amp;CH$3,'물품 입고 내역'!$A$5:$O$1005,2,0),"")</f>
        <v/>
      </c>
      <c r="CI8" s="88" t="str">
        <f>IFERROR(VLOOKUP($A8&amp;"_"&amp;CI$3,'물품 입고 내역'!$A$5:$O$1005,2,0),"")</f>
        <v/>
      </c>
      <c r="CJ8" s="88" t="str">
        <f>IFERROR(VLOOKUP($A8&amp;"_"&amp;CJ$3,'물품 입고 내역'!$A$5:$O$1005,2,0),"")</f>
        <v/>
      </c>
      <c r="CK8" s="88" t="str">
        <f>IFERROR(VLOOKUP($A8&amp;"_"&amp;CK$3,'물품 입고 내역'!$A$5:$O$1005,2,0),"")</f>
        <v/>
      </c>
      <c r="CL8" s="88" t="str">
        <f>IFERROR(VLOOKUP($A8&amp;"_"&amp;CL$3,'물품 입고 내역'!$A$5:$O$1005,2,0),"")</f>
        <v/>
      </c>
      <c r="CM8" s="88" t="str">
        <f>IFERROR(VLOOKUP($A8&amp;"_"&amp;CM$3,'물품 입고 내역'!$A$5:$O$1005,2,0),"")</f>
        <v/>
      </c>
      <c r="CN8" s="88" t="str">
        <f>IFERROR(VLOOKUP($A8&amp;"_"&amp;CN$3,'물품 입고 내역'!$A$5:$O$1005,2,0),"")</f>
        <v/>
      </c>
      <c r="CO8" s="88" t="str">
        <f>IFERROR(VLOOKUP($A8&amp;"_"&amp;CO$3,'물품 입고 내역'!$A$5:$O$1005,2,0),"")</f>
        <v/>
      </c>
      <c r="CP8" s="88" t="str">
        <f>IFERROR(VLOOKUP($A8&amp;"_"&amp;CP$3,'물품 입고 내역'!$A$5:$O$1005,2,0),"")</f>
        <v/>
      </c>
      <c r="CQ8" s="88" t="str">
        <f>IFERROR(VLOOKUP($A8&amp;"_"&amp;CQ$3,'물품 입고 내역'!$A$5:$O$1005,2,0),"")</f>
        <v/>
      </c>
      <c r="CR8" s="88" t="str">
        <f>IFERROR(VLOOKUP($A8&amp;"_"&amp;CR$3,'물품 입고 내역'!$A$5:$O$1005,2,0),"")</f>
        <v/>
      </c>
      <c r="CS8" s="88" t="str">
        <f>IFERROR(VLOOKUP($A8&amp;"_"&amp;CS$3,'물품 입고 내역'!$A$5:$O$1005,2,0),"")</f>
        <v/>
      </c>
      <c r="CT8" s="88" t="str">
        <f>IFERROR(VLOOKUP($A8&amp;"_"&amp;CT$3,'물품 입고 내역'!$A$5:$O$1005,2,0),"")</f>
        <v/>
      </c>
      <c r="CU8" s="88" t="str">
        <f>IFERROR(VLOOKUP($A8&amp;"_"&amp;CU$3,'물품 입고 내역'!$A$5:$O$1005,2,0),"")</f>
        <v/>
      </c>
      <c r="CV8" s="88" t="str">
        <f>IFERROR(VLOOKUP($A8&amp;"_"&amp;CV$3,'물품 입고 내역'!$A$5:$O$1005,2,0),"")</f>
        <v/>
      </c>
      <c r="CW8" s="88" t="str">
        <f>IFERROR(VLOOKUP($A8&amp;"_"&amp;CW$3,'물품 입고 내역'!$A$5:$O$1005,2,0),"")</f>
        <v/>
      </c>
      <c r="CX8" s="88" t="str">
        <f>IFERROR(VLOOKUP($A8&amp;"_"&amp;CX$3,'물품 입고 내역'!$A$5:$O$1005,2,0),"")</f>
        <v/>
      </c>
      <c r="CY8" s="88" t="str">
        <f>IFERROR(VLOOKUP($A8&amp;"_"&amp;CY$3,'물품 입고 내역'!$A$5:$O$1005,2,0),"")</f>
        <v/>
      </c>
      <c r="CZ8" s="88" t="str">
        <f>IFERROR(VLOOKUP($A8&amp;"_"&amp;CZ$3,'물품 입고 내역'!$A$5:$O$1005,2,0),"")</f>
        <v/>
      </c>
      <c r="DA8" s="88" t="str">
        <f>IFERROR(VLOOKUP($A8&amp;"_"&amp;DA$3,'물품 입고 내역'!$A$5:$O$1005,2,0),"")</f>
        <v/>
      </c>
      <c r="DB8" s="88" t="str">
        <f>IFERROR(VLOOKUP($A8&amp;"_"&amp;DB$3,'물품 입고 내역'!$A$5:$O$1005,2,0),"")</f>
        <v/>
      </c>
      <c r="DC8" s="88" t="str">
        <f>IFERROR(VLOOKUP($A8&amp;"_"&amp;DC$3,'물품 입고 내역'!$A$5:$O$1005,2,0),"")</f>
        <v/>
      </c>
      <c r="DD8" s="88" t="str">
        <f>IFERROR(VLOOKUP($A8&amp;"_"&amp;DD$3,'물품 입고 내역'!$A$5:$O$1005,2,0),"")</f>
        <v/>
      </c>
      <c r="DE8" s="88" t="str">
        <f>IFERROR(VLOOKUP($A8&amp;"_"&amp;DE$3,'물품 입고 내역'!$A$5:$O$1005,2,0),"")</f>
        <v/>
      </c>
      <c r="DF8" s="88" t="str">
        <f>IFERROR(VLOOKUP($A8&amp;"_"&amp;DF$3,'물품 입고 내역'!$A$5:$O$1005,2,0),"")</f>
        <v/>
      </c>
      <c r="DG8" s="88" t="str">
        <f>IFERROR(VLOOKUP($A8&amp;"_"&amp;DG$3,'물품 입고 내역'!$A$5:$O$1005,2,0),"")</f>
        <v/>
      </c>
      <c r="DH8" s="88" t="str">
        <f>IFERROR(VLOOKUP($A8&amp;"_"&amp;DH$3,'물품 입고 내역'!$A$5:$O$1005,2,0),"")</f>
        <v/>
      </c>
      <c r="DI8" s="88" t="str">
        <f>IFERROR(VLOOKUP($A8&amp;"_"&amp;DI$3,'물품 입고 내역'!$A$5:$O$1005,2,0),"")</f>
        <v/>
      </c>
      <c r="DJ8" s="88" t="str">
        <f>IFERROR(VLOOKUP($A8&amp;"_"&amp;DJ$3,'물품 입고 내역'!$A$5:$O$1005,2,0),"")</f>
        <v/>
      </c>
      <c r="DK8" s="88" t="str">
        <f>IFERROR(VLOOKUP($A8&amp;"_"&amp;DK$3,'물품 입고 내역'!$A$5:$O$1005,2,0),"")</f>
        <v/>
      </c>
      <c r="DL8" s="88" t="str">
        <f>IFERROR(VLOOKUP($A8&amp;"_"&amp;DL$3,'물품 입고 내역'!$A$5:$O$1005,2,0),"")</f>
        <v/>
      </c>
    </row>
    <row r="9" spans="1:116" ht="35.25" customHeight="1">
      <c r="A9" s="89" t="s">
        <v>966</v>
      </c>
      <c r="B9" s="129" t="str">
        <f>IFERROR(INDEX('물품 입고 내역'!$E$6:$O$1005,MATCH($A9,'물품 입고 내역'!$N$6:$N$1005,0),1)," ")</f>
        <v xml:space="preserve"> </v>
      </c>
      <c r="C9" s="89" t="str">
        <f t="shared" si="0"/>
        <v xml:space="preserve"> </v>
      </c>
      <c r="D9" s="129" t="str">
        <f t="shared" si="2"/>
        <v xml:space="preserve">                                                                                                             </v>
      </c>
      <c r="E9" s="89"/>
      <c r="F9" s="88">
        <f t="shared" si="1"/>
        <v>0</v>
      </c>
      <c r="G9" s="88" t="str">
        <f>IFERROR(VLOOKUP($A9&amp;"_"&amp;G$3,'물품 입고 내역'!$A$5:$O$1005,2,0),"")</f>
        <v/>
      </c>
      <c r="H9" s="88" t="str">
        <f>IFERROR(VLOOKUP($A9&amp;"_"&amp;H$3,'물품 입고 내역'!$A$5:$O$1005,2,0),"")</f>
        <v/>
      </c>
      <c r="I9" s="88" t="str">
        <f>IFERROR(VLOOKUP($A9&amp;"_"&amp;I$3,'물품 입고 내역'!$A$5:$O$1005,2,0),"")</f>
        <v/>
      </c>
      <c r="J9" s="88" t="str">
        <f>IFERROR(VLOOKUP($A9&amp;"_"&amp;J$3,'물품 입고 내역'!$A$5:$O$1005,2,0),"")</f>
        <v/>
      </c>
      <c r="K9" s="88" t="str">
        <f>IFERROR(VLOOKUP($A9&amp;"_"&amp;K$3,'물품 입고 내역'!$A$5:$O$1005,2,0),"")</f>
        <v/>
      </c>
      <c r="L9" s="88" t="str">
        <f>IFERROR(VLOOKUP($A9&amp;"_"&amp;L$3,'물품 입고 내역'!$A$5:$O$1005,2,0),"")</f>
        <v/>
      </c>
      <c r="M9" s="88" t="str">
        <f>IFERROR(VLOOKUP($A9&amp;"_"&amp;M$3,'물품 입고 내역'!$A$5:$O$1005,2,0),"")</f>
        <v/>
      </c>
      <c r="N9" s="88" t="str">
        <f>IFERROR(VLOOKUP($A9&amp;"_"&amp;N$3,'물품 입고 내역'!$A$5:$O$1005,2,0),"")</f>
        <v/>
      </c>
      <c r="O9" s="88" t="str">
        <f>IFERROR(VLOOKUP($A9&amp;"_"&amp;O$3,'물품 입고 내역'!$A$5:$O$1005,2,0),"")</f>
        <v/>
      </c>
      <c r="P9" s="88" t="str">
        <f>IFERROR(VLOOKUP($A9&amp;"_"&amp;P$3,'물품 입고 내역'!$A$5:$O$1005,2,0),"")</f>
        <v/>
      </c>
      <c r="Q9" s="88" t="str">
        <f>IFERROR(VLOOKUP($A9&amp;"_"&amp;Q$3,'물품 입고 내역'!$A$5:$O$1005,2,0),"")</f>
        <v/>
      </c>
      <c r="R9" s="88" t="str">
        <f>IFERROR(VLOOKUP($A9&amp;"_"&amp;R$3,'물품 입고 내역'!$A$5:$O$1005,2,0),"")</f>
        <v/>
      </c>
      <c r="S9" s="88" t="str">
        <f>IFERROR(VLOOKUP($A9&amp;"_"&amp;S$3,'물품 입고 내역'!$A$5:$O$1005,2,0),"")</f>
        <v/>
      </c>
      <c r="T9" s="88" t="str">
        <f>IFERROR(VLOOKUP($A9&amp;"_"&amp;T$3,'물품 입고 내역'!$A$5:$O$1005,2,0),"")</f>
        <v/>
      </c>
      <c r="U9" s="88" t="str">
        <f>IFERROR(VLOOKUP($A9&amp;"_"&amp;U$3,'물품 입고 내역'!$A$5:$O$1005,2,0),"")</f>
        <v/>
      </c>
      <c r="V9" s="88" t="str">
        <f>IFERROR(VLOOKUP($A9&amp;"_"&amp;V$3,'물품 입고 내역'!$A$5:$O$1005,2,0),"")</f>
        <v/>
      </c>
      <c r="W9" s="88" t="str">
        <f>IFERROR(VLOOKUP($A9&amp;"_"&amp;W$3,'물품 입고 내역'!$A$5:$O$1005,2,0),"")</f>
        <v/>
      </c>
      <c r="X9" s="88" t="str">
        <f>IFERROR(VLOOKUP($A9&amp;"_"&amp;X$3,'물품 입고 내역'!$A$5:$O$1005,2,0),"")</f>
        <v/>
      </c>
      <c r="Y9" s="88" t="str">
        <f>IFERROR(VLOOKUP($A9&amp;"_"&amp;Y$3,'물품 입고 내역'!$A$5:$O$1005,2,0),"")</f>
        <v/>
      </c>
      <c r="Z9" s="88" t="str">
        <f>IFERROR(VLOOKUP($A9&amp;"_"&amp;Z$3,'물품 입고 내역'!$A$5:$O$1005,2,0),"")</f>
        <v/>
      </c>
      <c r="AA9" s="88" t="str">
        <f>IFERROR(VLOOKUP($A9&amp;"_"&amp;AA$3,'물품 입고 내역'!$A$5:$O$1005,2,0),"")</f>
        <v/>
      </c>
      <c r="AB9" s="88" t="str">
        <f>IFERROR(VLOOKUP($A9&amp;"_"&amp;AB$3,'물품 입고 내역'!$A$5:$O$1005,2,0),"")</f>
        <v/>
      </c>
      <c r="AC9" s="88" t="str">
        <f>IFERROR(VLOOKUP($A9&amp;"_"&amp;AC$3,'물품 입고 내역'!$A$5:$O$1005,2,0),"")</f>
        <v/>
      </c>
      <c r="AD9" s="88" t="str">
        <f>IFERROR(VLOOKUP($A9&amp;"_"&amp;AD$3,'물품 입고 내역'!$A$5:$O$1005,2,0),"")</f>
        <v/>
      </c>
      <c r="AE9" s="88" t="str">
        <f>IFERROR(VLOOKUP($A9&amp;"_"&amp;AE$3,'물품 입고 내역'!$A$5:$O$1005,2,0),"")</f>
        <v/>
      </c>
      <c r="AF9" s="88" t="str">
        <f>IFERROR(VLOOKUP($A9&amp;"_"&amp;AF$3,'물품 입고 내역'!$A$5:$O$1005,2,0),"")</f>
        <v/>
      </c>
      <c r="AG9" s="88" t="str">
        <f>IFERROR(VLOOKUP($A9&amp;"_"&amp;AG$3,'물품 입고 내역'!$A$5:$O$1005,2,0),"")</f>
        <v/>
      </c>
      <c r="AH9" s="88" t="str">
        <f>IFERROR(VLOOKUP($A9&amp;"_"&amp;AH$3,'물품 입고 내역'!$A$5:$O$1005,2,0),"")</f>
        <v/>
      </c>
      <c r="AI9" s="88" t="str">
        <f>IFERROR(VLOOKUP($A9&amp;"_"&amp;AI$3,'물품 입고 내역'!$A$5:$O$1005,2,0),"")</f>
        <v/>
      </c>
      <c r="AJ9" s="88" t="str">
        <f>IFERROR(VLOOKUP($A9&amp;"_"&amp;AJ$3,'물품 입고 내역'!$A$5:$O$1005,2,0),"")</f>
        <v/>
      </c>
      <c r="AK9" s="88" t="str">
        <f>IFERROR(VLOOKUP($A9&amp;"_"&amp;AK$3,'물품 입고 내역'!$A$5:$O$1005,2,0),"")</f>
        <v/>
      </c>
      <c r="AL9" s="88" t="str">
        <f>IFERROR(VLOOKUP($A9&amp;"_"&amp;AL$3,'물품 입고 내역'!$A$5:$O$1005,2,0),"")</f>
        <v/>
      </c>
      <c r="AM9" s="88" t="str">
        <f>IFERROR(VLOOKUP($A9&amp;"_"&amp;AM$3,'물품 입고 내역'!$A$5:$O$1005,2,0),"")</f>
        <v/>
      </c>
      <c r="AN9" s="88" t="str">
        <f>IFERROR(VLOOKUP($A9&amp;"_"&amp;AN$3,'물품 입고 내역'!$A$5:$O$1005,2,0),"")</f>
        <v/>
      </c>
      <c r="AO9" s="88" t="str">
        <f>IFERROR(VLOOKUP($A9&amp;"_"&amp;AO$3,'물품 입고 내역'!$A$5:$O$1005,2,0),"")</f>
        <v/>
      </c>
      <c r="AP9" s="88" t="str">
        <f>IFERROR(VLOOKUP($A9&amp;"_"&amp;AP$3,'물품 입고 내역'!$A$5:$O$1005,2,0),"")</f>
        <v/>
      </c>
      <c r="AQ9" s="88" t="str">
        <f>IFERROR(VLOOKUP($A9&amp;"_"&amp;AQ$3,'물품 입고 내역'!$A$5:$O$1005,2,0),"")</f>
        <v/>
      </c>
      <c r="AR9" s="88" t="str">
        <f>IFERROR(VLOOKUP($A9&amp;"_"&amp;AR$3,'물품 입고 내역'!$A$5:$O$1005,2,0),"")</f>
        <v/>
      </c>
      <c r="AS9" s="88" t="str">
        <f>IFERROR(VLOOKUP($A9&amp;"_"&amp;AS$3,'물품 입고 내역'!$A$5:$O$1005,2,0),"")</f>
        <v/>
      </c>
      <c r="AT9" s="88" t="str">
        <f>IFERROR(VLOOKUP($A9&amp;"_"&amp;AT$3,'물품 입고 내역'!$A$5:$O$1005,2,0),"")</f>
        <v/>
      </c>
      <c r="AU9" s="88" t="str">
        <f>IFERROR(VLOOKUP($A9&amp;"_"&amp;AU$3,'물품 입고 내역'!$A$5:$O$1005,2,0),"")</f>
        <v/>
      </c>
      <c r="AV9" s="88" t="str">
        <f>IFERROR(VLOOKUP($A9&amp;"_"&amp;AV$3,'물품 입고 내역'!$A$5:$O$1005,2,0),"")</f>
        <v/>
      </c>
      <c r="AW9" s="88" t="str">
        <f>IFERROR(VLOOKUP($A9&amp;"_"&amp;AW$3,'물품 입고 내역'!$A$5:$O$1005,2,0),"")</f>
        <v/>
      </c>
      <c r="AX9" s="88" t="str">
        <f>IFERROR(VLOOKUP($A9&amp;"_"&amp;AX$3,'물품 입고 내역'!$A$5:$O$1005,2,0),"")</f>
        <v/>
      </c>
      <c r="AY9" s="88" t="str">
        <f>IFERROR(VLOOKUP($A9&amp;"_"&amp;AY$3,'물품 입고 내역'!$A$5:$O$1005,2,0),"")</f>
        <v/>
      </c>
      <c r="AZ9" s="88" t="str">
        <f>IFERROR(VLOOKUP($A9&amp;"_"&amp;AZ$3,'물품 입고 내역'!$A$5:$O$1005,2,0),"")</f>
        <v/>
      </c>
      <c r="BA9" s="88" t="str">
        <f>IFERROR(VLOOKUP($A9&amp;"_"&amp;BA$3,'물품 입고 내역'!$A$5:$O$1005,2,0),"")</f>
        <v/>
      </c>
      <c r="BB9" s="88" t="str">
        <f>IFERROR(VLOOKUP($A9&amp;"_"&amp;BB$3,'물품 입고 내역'!$A$5:$O$1005,2,0),"")</f>
        <v/>
      </c>
      <c r="BC9" s="88" t="str">
        <f>IFERROR(VLOOKUP($A9&amp;"_"&amp;BC$3,'물품 입고 내역'!$A$5:$O$1005,2,0),"")</f>
        <v/>
      </c>
      <c r="BD9" s="88" t="str">
        <f>IFERROR(VLOOKUP($A9&amp;"_"&amp;BD$3,'물품 입고 내역'!$A$5:$O$1005,2,0),"")</f>
        <v/>
      </c>
      <c r="BE9" s="88" t="str">
        <f>IFERROR(VLOOKUP($A9&amp;"_"&amp;BE$3,'물품 입고 내역'!$A$5:$O$1005,2,0),"")</f>
        <v/>
      </c>
      <c r="BF9" s="88" t="str">
        <f>IFERROR(VLOOKUP($A9&amp;"_"&amp;BF$3,'물품 입고 내역'!$A$5:$O$1005,2,0),"")</f>
        <v/>
      </c>
      <c r="BG9" s="88" t="str">
        <f>IFERROR(VLOOKUP($A9&amp;"_"&amp;BG$3,'물품 입고 내역'!$A$5:$O$1005,2,0),"")</f>
        <v/>
      </c>
      <c r="BH9" s="88" t="str">
        <f>IFERROR(VLOOKUP($A9&amp;"_"&amp;BH$3,'물품 입고 내역'!$A$5:$O$1005,2,0),"")</f>
        <v/>
      </c>
      <c r="BI9" s="88" t="str">
        <f>IFERROR(VLOOKUP($A9&amp;"_"&amp;BI$3,'물품 입고 내역'!$A$5:$O$1005,2,0),"")</f>
        <v/>
      </c>
      <c r="BJ9" s="88" t="str">
        <f>IFERROR(VLOOKUP($A9&amp;"_"&amp;BJ$3,'물품 입고 내역'!$A$5:$O$1005,2,0),"")</f>
        <v/>
      </c>
      <c r="BK9" s="88" t="str">
        <f>IFERROR(VLOOKUP($A9&amp;"_"&amp;BK$3,'물품 입고 내역'!$A$5:$O$1005,2,0),"")</f>
        <v/>
      </c>
      <c r="BL9" s="88" t="str">
        <f>IFERROR(VLOOKUP($A9&amp;"_"&amp;BL$3,'물품 입고 내역'!$A$5:$O$1005,2,0),"")</f>
        <v/>
      </c>
      <c r="BM9" s="88" t="str">
        <f>IFERROR(VLOOKUP($A9&amp;"_"&amp;BM$3,'물품 입고 내역'!$A$5:$O$1005,2,0),"")</f>
        <v/>
      </c>
      <c r="BN9" s="88" t="str">
        <f>IFERROR(VLOOKUP($A9&amp;"_"&amp;BN$3,'물품 입고 내역'!$A$5:$O$1005,2,0),"")</f>
        <v/>
      </c>
      <c r="BO9" s="88" t="str">
        <f>IFERROR(VLOOKUP($A9&amp;"_"&amp;BO$3,'물품 입고 내역'!$A$5:$O$1005,2,0),"")</f>
        <v/>
      </c>
      <c r="BP9" s="88" t="str">
        <f>IFERROR(VLOOKUP($A9&amp;"_"&amp;BP$3,'물품 입고 내역'!$A$5:$O$1005,2,0),"")</f>
        <v/>
      </c>
      <c r="BQ9" s="88" t="str">
        <f>IFERROR(VLOOKUP($A9&amp;"_"&amp;BQ$3,'물품 입고 내역'!$A$5:$O$1005,2,0),"")</f>
        <v/>
      </c>
      <c r="BR9" s="88" t="str">
        <f>IFERROR(VLOOKUP($A9&amp;"_"&amp;BR$3,'물품 입고 내역'!$A$5:$O$1005,2,0),"")</f>
        <v/>
      </c>
      <c r="BS9" s="88" t="str">
        <f>IFERROR(VLOOKUP($A9&amp;"_"&amp;BS$3,'물품 입고 내역'!$A$5:$O$1005,2,0),"")</f>
        <v/>
      </c>
      <c r="BT9" s="88" t="str">
        <f>IFERROR(VLOOKUP($A9&amp;"_"&amp;BT$3,'물품 입고 내역'!$A$5:$O$1005,2,0),"")</f>
        <v/>
      </c>
      <c r="BU9" s="88" t="str">
        <f>IFERROR(VLOOKUP($A9&amp;"_"&amp;BU$3,'물품 입고 내역'!$A$5:$O$1005,2,0),"")</f>
        <v/>
      </c>
      <c r="BV9" s="88" t="str">
        <f>IFERROR(VLOOKUP($A9&amp;"_"&amp;BV$3,'물품 입고 내역'!$A$5:$O$1005,2,0),"")</f>
        <v/>
      </c>
      <c r="BW9" s="88" t="str">
        <f>IFERROR(VLOOKUP($A9&amp;"_"&amp;BW$3,'물품 입고 내역'!$A$5:$O$1005,2,0),"")</f>
        <v/>
      </c>
      <c r="BX9" s="88" t="str">
        <f>IFERROR(VLOOKUP($A9&amp;"_"&amp;BX$3,'물품 입고 내역'!$A$5:$O$1005,2,0),"")</f>
        <v/>
      </c>
      <c r="BY9" s="88" t="str">
        <f>IFERROR(VLOOKUP($A9&amp;"_"&amp;BY$3,'물품 입고 내역'!$A$5:$O$1005,2,0),"")</f>
        <v/>
      </c>
      <c r="BZ9" s="88" t="str">
        <f>IFERROR(VLOOKUP($A9&amp;"_"&amp;BZ$3,'물품 입고 내역'!$A$5:$O$1005,2,0),"")</f>
        <v/>
      </c>
      <c r="CA9" s="88" t="str">
        <f>IFERROR(VLOOKUP($A9&amp;"_"&amp;CA$3,'물품 입고 내역'!$A$5:$O$1005,2,0),"")</f>
        <v/>
      </c>
      <c r="CB9" s="88" t="str">
        <f>IFERROR(VLOOKUP($A9&amp;"_"&amp;CB$3,'물품 입고 내역'!$A$5:$O$1005,2,0),"")</f>
        <v/>
      </c>
      <c r="CC9" s="88" t="str">
        <f>IFERROR(VLOOKUP($A9&amp;"_"&amp;CC$3,'물품 입고 내역'!$A$5:$O$1005,2,0),"")</f>
        <v/>
      </c>
      <c r="CD9" s="88" t="str">
        <f>IFERROR(VLOOKUP($A9&amp;"_"&amp;CD$3,'물품 입고 내역'!$A$5:$O$1005,2,0),"")</f>
        <v/>
      </c>
      <c r="CE9" s="88" t="str">
        <f>IFERROR(VLOOKUP($A9&amp;"_"&amp;CE$3,'물품 입고 내역'!$A$5:$O$1005,2,0),"")</f>
        <v/>
      </c>
      <c r="CF9" s="88" t="str">
        <f>IFERROR(VLOOKUP($A9&amp;"_"&amp;CF$3,'물품 입고 내역'!$A$5:$O$1005,2,0),"")</f>
        <v/>
      </c>
      <c r="CG9" s="88" t="str">
        <f>IFERROR(VLOOKUP($A9&amp;"_"&amp;CG$3,'물품 입고 내역'!$A$5:$O$1005,2,0),"")</f>
        <v/>
      </c>
      <c r="CH9" s="88" t="str">
        <f>IFERROR(VLOOKUP($A9&amp;"_"&amp;CH$3,'물품 입고 내역'!$A$5:$O$1005,2,0),"")</f>
        <v/>
      </c>
      <c r="CI9" s="88" t="str">
        <f>IFERROR(VLOOKUP($A9&amp;"_"&amp;CI$3,'물품 입고 내역'!$A$5:$O$1005,2,0),"")</f>
        <v/>
      </c>
      <c r="CJ9" s="88" t="str">
        <f>IFERROR(VLOOKUP($A9&amp;"_"&amp;CJ$3,'물품 입고 내역'!$A$5:$O$1005,2,0),"")</f>
        <v/>
      </c>
      <c r="CK9" s="88" t="str">
        <f>IFERROR(VLOOKUP($A9&amp;"_"&amp;CK$3,'물품 입고 내역'!$A$5:$O$1005,2,0),"")</f>
        <v/>
      </c>
      <c r="CL9" s="88" t="str">
        <f>IFERROR(VLOOKUP($A9&amp;"_"&amp;CL$3,'물품 입고 내역'!$A$5:$O$1005,2,0),"")</f>
        <v/>
      </c>
      <c r="CM9" s="88" t="str">
        <f>IFERROR(VLOOKUP($A9&amp;"_"&amp;CM$3,'물품 입고 내역'!$A$5:$O$1005,2,0),"")</f>
        <v/>
      </c>
      <c r="CN9" s="88" t="str">
        <f>IFERROR(VLOOKUP($A9&amp;"_"&amp;CN$3,'물품 입고 내역'!$A$5:$O$1005,2,0),"")</f>
        <v/>
      </c>
      <c r="CO9" s="88" t="str">
        <f>IFERROR(VLOOKUP($A9&amp;"_"&amp;CO$3,'물품 입고 내역'!$A$5:$O$1005,2,0),"")</f>
        <v/>
      </c>
      <c r="CP9" s="88" t="str">
        <f>IFERROR(VLOOKUP($A9&amp;"_"&amp;CP$3,'물품 입고 내역'!$A$5:$O$1005,2,0),"")</f>
        <v/>
      </c>
      <c r="CQ9" s="88" t="str">
        <f>IFERROR(VLOOKUP($A9&amp;"_"&amp;CQ$3,'물품 입고 내역'!$A$5:$O$1005,2,0),"")</f>
        <v/>
      </c>
      <c r="CR9" s="88" t="str">
        <f>IFERROR(VLOOKUP($A9&amp;"_"&amp;CR$3,'물품 입고 내역'!$A$5:$O$1005,2,0),"")</f>
        <v/>
      </c>
      <c r="CS9" s="88" t="str">
        <f>IFERROR(VLOOKUP($A9&amp;"_"&amp;CS$3,'물품 입고 내역'!$A$5:$O$1005,2,0),"")</f>
        <v/>
      </c>
      <c r="CT9" s="88" t="str">
        <f>IFERROR(VLOOKUP($A9&amp;"_"&amp;CT$3,'물품 입고 내역'!$A$5:$O$1005,2,0),"")</f>
        <v/>
      </c>
      <c r="CU9" s="88" t="str">
        <f>IFERROR(VLOOKUP($A9&amp;"_"&amp;CU$3,'물품 입고 내역'!$A$5:$O$1005,2,0),"")</f>
        <v/>
      </c>
      <c r="CV9" s="88" t="str">
        <f>IFERROR(VLOOKUP($A9&amp;"_"&amp;CV$3,'물품 입고 내역'!$A$5:$O$1005,2,0),"")</f>
        <v/>
      </c>
      <c r="CW9" s="88" t="str">
        <f>IFERROR(VLOOKUP($A9&amp;"_"&amp;CW$3,'물품 입고 내역'!$A$5:$O$1005,2,0),"")</f>
        <v/>
      </c>
      <c r="CX9" s="88" t="str">
        <f>IFERROR(VLOOKUP($A9&amp;"_"&amp;CX$3,'물품 입고 내역'!$A$5:$O$1005,2,0),"")</f>
        <v/>
      </c>
      <c r="CY9" s="88" t="str">
        <f>IFERROR(VLOOKUP($A9&amp;"_"&amp;CY$3,'물품 입고 내역'!$A$5:$O$1005,2,0),"")</f>
        <v/>
      </c>
      <c r="CZ9" s="88" t="str">
        <f>IFERROR(VLOOKUP($A9&amp;"_"&amp;CZ$3,'물품 입고 내역'!$A$5:$O$1005,2,0),"")</f>
        <v/>
      </c>
      <c r="DA9" s="88" t="str">
        <f>IFERROR(VLOOKUP($A9&amp;"_"&amp;DA$3,'물품 입고 내역'!$A$5:$O$1005,2,0),"")</f>
        <v/>
      </c>
      <c r="DB9" s="88" t="str">
        <f>IFERROR(VLOOKUP($A9&amp;"_"&amp;DB$3,'물품 입고 내역'!$A$5:$O$1005,2,0),"")</f>
        <v/>
      </c>
      <c r="DC9" s="88" t="str">
        <f>IFERROR(VLOOKUP($A9&amp;"_"&amp;DC$3,'물품 입고 내역'!$A$5:$O$1005,2,0),"")</f>
        <v/>
      </c>
      <c r="DD9" s="88" t="str">
        <f>IFERROR(VLOOKUP($A9&amp;"_"&amp;DD$3,'물품 입고 내역'!$A$5:$O$1005,2,0),"")</f>
        <v/>
      </c>
      <c r="DE9" s="88" t="str">
        <f>IFERROR(VLOOKUP($A9&amp;"_"&amp;DE$3,'물품 입고 내역'!$A$5:$O$1005,2,0),"")</f>
        <v/>
      </c>
      <c r="DF9" s="88" t="str">
        <f>IFERROR(VLOOKUP($A9&amp;"_"&amp;DF$3,'물품 입고 내역'!$A$5:$O$1005,2,0),"")</f>
        <v/>
      </c>
      <c r="DG9" s="88" t="str">
        <f>IFERROR(VLOOKUP($A9&amp;"_"&amp;DG$3,'물품 입고 내역'!$A$5:$O$1005,2,0),"")</f>
        <v/>
      </c>
      <c r="DH9" s="88" t="str">
        <f>IFERROR(VLOOKUP($A9&amp;"_"&amp;DH$3,'물품 입고 내역'!$A$5:$O$1005,2,0),"")</f>
        <v/>
      </c>
      <c r="DI9" s="88" t="str">
        <f>IFERROR(VLOOKUP($A9&amp;"_"&amp;DI$3,'물품 입고 내역'!$A$5:$O$1005,2,0),"")</f>
        <v/>
      </c>
      <c r="DJ9" s="88" t="str">
        <f>IFERROR(VLOOKUP($A9&amp;"_"&amp;DJ$3,'물품 입고 내역'!$A$5:$O$1005,2,0),"")</f>
        <v/>
      </c>
      <c r="DK9" s="88" t="str">
        <f>IFERROR(VLOOKUP($A9&amp;"_"&amp;DK$3,'물품 입고 내역'!$A$5:$O$1005,2,0),"")</f>
        <v/>
      </c>
      <c r="DL9" s="88" t="str">
        <f>IFERROR(VLOOKUP($A9&amp;"_"&amp;DL$3,'물품 입고 내역'!$A$5:$O$1005,2,0),"")</f>
        <v/>
      </c>
    </row>
    <row r="10" spans="1:116" ht="35.25" customHeight="1">
      <c r="A10" s="89" t="s">
        <v>967</v>
      </c>
      <c r="B10" s="129" t="str">
        <f>IFERROR(INDEX('물품 입고 내역'!$E$6:$O$1005,MATCH($A10,'물품 입고 내역'!$N$6:$N$1005,0),1)," ")</f>
        <v xml:space="preserve"> </v>
      </c>
      <c r="C10" s="89" t="str">
        <f t="shared" si="0"/>
        <v xml:space="preserve"> </v>
      </c>
      <c r="D10" s="129" t="str">
        <f t="shared" si="2"/>
        <v xml:space="preserve">                                                                                                             </v>
      </c>
      <c r="E10" s="89"/>
      <c r="F10" s="88">
        <f t="shared" si="1"/>
        <v>0</v>
      </c>
      <c r="G10" s="88" t="str">
        <f>IFERROR(VLOOKUP($A10&amp;"_"&amp;G$3,'물품 입고 내역'!$A$5:$O$1005,2,0),"")</f>
        <v/>
      </c>
      <c r="H10" s="88" t="str">
        <f>IFERROR(VLOOKUP($A10&amp;"_"&amp;H$3,'물품 입고 내역'!$A$5:$O$1005,2,0),"")</f>
        <v/>
      </c>
      <c r="I10" s="88" t="str">
        <f>IFERROR(VLOOKUP($A10&amp;"_"&amp;I$3,'물품 입고 내역'!$A$5:$O$1005,2,0),"")</f>
        <v/>
      </c>
      <c r="J10" s="88" t="str">
        <f>IFERROR(VLOOKUP($A10&amp;"_"&amp;J$3,'물품 입고 내역'!$A$5:$O$1005,2,0),"")</f>
        <v/>
      </c>
      <c r="K10" s="88" t="str">
        <f>IFERROR(VLOOKUP($A10&amp;"_"&amp;K$3,'물품 입고 내역'!$A$5:$O$1005,2,0),"")</f>
        <v/>
      </c>
      <c r="L10" s="88" t="str">
        <f>IFERROR(VLOOKUP($A10&amp;"_"&amp;L$3,'물품 입고 내역'!$A$5:$O$1005,2,0),"")</f>
        <v/>
      </c>
      <c r="M10" s="88" t="str">
        <f>IFERROR(VLOOKUP($A10&amp;"_"&amp;M$3,'물품 입고 내역'!$A$5:$O$1005,2,0),"")</f>
        <v/>
      </c>
      <c r="N10" s="88" t="str">
        <f>IFERROR(VLOOKUP($A10&amp;"_"&amp;N$3,'물품 입고 내역'!$A$5:$O$1005,2,0),"")</f>
        <v/>
      </c>
      <c r="O10" s="88" t="str">
        <f>IFERROR(VLOOKUP($A10&amp;"_"&amp;O$3,'물품 입고 내역'!$A$5:$O$1005,2,0),"")</f>
        <v/>
      </c>
      <c r="P10" s="88" t="str">
        <f>IFERROR(VLOOKUP($A10&amp;"_"&amp;P$3,'물품 입고 내역'!$A$5:$O$1005,2,0),"")</f>
        <v/>
      </c>
      <c r="Q10" s="88" t="str">
        <f>IFERROR(VLOOKUP($A10&amp;"_"&amp;Q$3,'물품 입고 내역'!$A$5:$O$1005,2,0),"")</f>
        <v/>
      </c>
      <c r="R10" s="88" t="str">
        <f>IFERROR(VLOOKUP($A10&amp;"_"&amp;R$3,'물품 입고 내역'!$A$5:$O$1005,2,0),"")</f>
        <v/>
      </c>
      <c r="S10" s="88" t="str">
        <f>IFERROR(VLOOKUP($A10&amp;"_"&amp;S$3,'물품 입고 내역'!$A$5:$O$1005,2,0),"")</f>
        <v/>
      </c>
      <c r="T10" s="88" t="str">
        <f>IFERROR(VLOOKUP($A10&amp;"_"&amp;T$3,'물품 입고 내역'!$A$5:$O$1005,2,0),"")</f>
        <v/>
      </c>
      <c r="U10" s="88" t="str">
        <f>IFERROR(VLOOKUP($A10&amp;"_"&amp;U$3,'물품 입고 내역'!$A$5:$O$1005,2,0),"")</f>
        <v/>
      </c>
      <c r="V10" s="88" t="str">
        <f>IFERROR(VLOOKUP($A10&amp;"_"&amp;V$3,'물품 입고 내역'!$A$5:$O$1005,2,0),"")</f>
        <v/>
      </c>
      <c r="W10" s="88" t="str">
        <f>IFERROR(VLOOKUP($A10&amp;"_"&amp;W$3,'물품 입고 내역'!$A$5:$O$1005,2,0),"")</f>
        <v/>
      </c>
      <c r="X10" s="88" t="str">
        <f>IFERROR(VLOOKUP($A10&amp;"_"&amp;X$3,'물품 입고 내역'!$A$5:$O$1005,2,0),"")</f>
        <v/>
      </c>
      <c r="Y10" s="88" t="str">
        <f>IFERROR(VLOOKUP($A10&amp;"_"&amp;Y$3,'물품 입고 내역'!$A$5:$O$1005,2,0),"")</f>
        <v/>
      </c>
      <c r="Z10" s="88" t="str">
        <f>IFERROR(VLOOKUP($A10&amp;"_"&amp;Z$3,'물품 입고 내역'!$A$5:$O$1005,2,0),"")</f>
        <v/>
      </c>
      <c r="AA10" s="88" t="str">
        <f>IFERROR(VLOOKUP($A10&amp;"_"&amp;AA$3,'물품 입고 내역'!$A$5:$O$1005,2,0),"")</f>
        <v/>
      </c>
      <c r="AB10" s="88" t="str">
        <f>IFERROR(VLOOKUP($A10&amp;"_"&amp;AB$3,'물품 입고 내역'!$A$5:$O$1005,2,0),"")</f>
        <v/>
      </c>
      <c r="AC10" s="88" t="str">
        <f>IFERROR(VLOOKUP($A10&amp;"_"&amp;AC$3,'물품 입고 내역'!$A$5:$O$1005,2,0),"")</f>
        <v/>
      </c>
      <c r="AD10" s="88" t="str">
        <f>IFERROR(VLOOKUP($A10&amp;"_"&amp;AD$3,'물품 입고 내역'!$A$5:$O$1005,2,0),"")</f>
        <v/>
      </c>
      <c r="AE10" s="88" t="str">
        <f>IFERROR(VLOOKUP($A10&amp;"_"&amp;AE$3,'물품 입고 내역'!$A$5:$O$1005,2,0),"")</f>
        <v/>
      </c>
      <c r="AF10" s="88" t="str">
        <f>IFERROR(VLOOKUP($A10&amp;"_"&amp;AF$3,'물품 입고 내역'!$A$5:$O$1005,2,0),"")</f>
        <v/>
      </c>
      <c r="AG10" s="88" t="str">
        <f>IFERROR(VLOOKUP($A10&amp;"_"&amp;AG$3,'물품 입고 내역'!$A$5:$O$1005,2,0),"")</f>
        <v/>
      </c>
      <c r="AH10" s="88" t="str">
        <f>IFERROR(VLOOKUP($A10&amp;"_"&amp;AH$3,'물품 입고 내역'!$A$5:$O$1005,2,0),"")</f>
        <v/>
      </c>
      <c r="AI10" s="88" t="str">
        <f>IFERROR(VLOOKUP($A10&amp;"_"&amp;AI$3,'물품 입고 내역'!$A$5:$O$1005,2,0),"")</f>
        <v/>
      </c>
      <c r="AJ10" s="88" t="str">
        <f>IFERROR(VLOOKUP($A10&amp;"_"&amp;AJ$3,'물품 입고 내역'!$A$5:$O$1005,2,0),"")</f>
        <v/>
      </c>
      <c r="AK10" s="88" t="str">
        <f>IFERROR(VLOOKUP($A10&amp;"_"&amp;AK$3,'물품 입고 내역'!$A$5:$O$1005,2,0),"")</f>
        <v/>
      </c>
      <c r="AL10" s="88" t="str">
        <f>IFERROR(VLOOKUP($A10&amp;"_"&amp;AL$3,'물품 입고 내역'!$A$5:$O$1005,2,0),"")</f>
        <v/>
      </c>
      <c r="AM10" s="88" t="str">
        <f>IFERROR(VLOOKUP($A10&amp;"_"&amp;AM$3,'물품 입고 내역'!$A$5:$O$1005,2,0),"")</f>
        <v/>
      </c>
      <c r="AN10" s="88" t="str">
        <f>IFERROR(VLOOKUP($A10&amp;"_"&amp;AN$3,'물품 입고 내역'!$A$5:$O$1005,2,0),"")</f>
        <v/>
      </c>
      <c r="AO10" s="88" t="str">
        <f>IFERROR(VLOOKUP($A10&amp;"_"&amp;AO$3,'물품 입고 내역'!$A$5:$O$1005,2,0),"")</f>
        <v/>
      </c>
      <c r="AP10" s="88" t="str">
        <f>IFERROR(VLOOKUP($A10&amp;"_"&amp;AP$3,'물품 입고 내역'!$A$5:$O$1005,2,0),"")</f>
        <v/>
      </c>
      <c r="AQ10" s="88" t="str">
        <f>IFERROR(VLOOKUP($A10&amp;"_"&amp;AQ$3,'물품 입고 내역'!$A$5:$O$1005,2,0),"")</f>
        <v/>
      </c>
      <c r="AR10" s="88" t="str">
        <f>IFERROR(VLOOKUP($A10&amp;"_"&amp;AR$3,'물품 입고 내역'!$A$5:$O$1005,2,0),"")</f>
        <v/>
      </c>
      <c r="AS10" s="88" t="str">
        <f>IFERROR(VLOOKUP($A10&amp;"_"&amp;AS$3,'물품 입고 내역'!$A$5:$O$1005,2,0),"")</f>
        <v/>
      </c>
      <c r="AT10" s="88" t="str">
        <f>IFERROR(VLOOKUP($A10&amp;"_"&amp;AT$3,'물품 입고 내역'!$A$5:$O$1005,2,0),"")</f>
        <v/>
      </c>
      <c r="AU10" s="88" t="str">
        <f>IFERROR(VLOOKUP($A10&amp;"_"&amp;AU$3,'물품 입고 내역'!$A$5:$O$1005,2,0),"")</f>
        <v/>
      </c>
      <c r="AV10" s="88" t="str">
        <f>IFERROR(VLOOKUP($A10&amp;"_"&amp;AV$3,'물품 입고 내역'!$A$5:$O$1005,2,0),"")</f>
        <v/>
      </c>
      <c r="AW10" s="88" t="str">
        <f>IFERROR(VLOOKUP($A10&amp;"_"&amp;AW$3,'물품 입고 내역'!$A$5:$O$1005,2,0),"")</f>
        <v/>
      </c>
      <c r="AX10" s="88" t="str">
        <f>IFERROR(VLOOKUP($A10&amp;"_"&amp;AX$3,'물품 입고 내역'!$A$5:$O$1005,2,0),"")</f>
        <v/>
      </c>
      <c r="AY10" s="88" t="str">
        <f>IFERROR(VLOOKUP($A10&amp;"_"&amp;AY$3,'물품 입고 내역'!$A$5:$O$1005,2,0),"")</f>
        <v/>
      </c>
      <c r="AZ10" s="88" t="str">
        <f>IFERROR(VLOOKUP($A10&amp;"_"&amp;AZ$3,'물품 입고 내역'!$A$5:$O$1005,2,0),"")</f>
        <v/>
      </c>
      <c r="BA10" s="88" t="str">
        <f>IFERROR(VLOOKUP($A10&amp;"_"&amp;BA$3,'물품 입고 내역'!$A$5:$O$1005,2,0),"")</f>
        <v/>
      </c>
      <c r="BB10" s="88" t="str">
        <f>IFERROR(VLOOKUP($A10&amp;"_"&amp;BB$3,'물품 입고 내역'!$A$5:$O$1005,2,0),"")</f>
        <v/>
      </c>
      <c r="BC10" s="88" t="str">
        <f>IFERROR(VLOOKUP($A10&amp;"_"&amp;BC$3,'물품 입고 내역'!$A$5:$O$1005,2,0),"")</f>
        <v/>
      </c>
      <c r="BD10" s="88" t="str">
        <f>IFERROR(VLOOKUP($A10&amp;"_"&amp;BD$3,'물품 입고 내역'!$A$5:$O$1005,2,0),"")</f>
        <v/>
      </c>
      <c r="BE10" s="88" t="str">
        <f>IFERROR(VLOOKUP($A10&amp;"_"&amp;BE$3,'물품 입고 내역'!$A$5:$O$1005,2,0),"")</f>
        <v/>
      </c>
      <c r="BF10" s="88" t="str">
        <f>IFERROR(VLOOKUP($A10&amp;"_"&amp;BF$3,'물품 입고 내역'!$A$5:$O$1005,2,0),"")</f>
        <v/>
      </c>
      <c r="BG10" s="88" t="str">
        <f>IFERROR(VLOOKUP($A10&amp;"_"&amp;BG$3,'물품 입고 내역'!$A$5:$O$1005,2,0),"")</f>
        <v/>
      </c>
      <c r="BH10" s="88" t="str">
        <f>IFERROR(VLOOKUP($A10&amp;"_"&amp;BH$3,'물품 입고 내역'!$A$5:$O$1005,2,0),"")</f>
        <v/>
      </c>
      <c r="BI10" s="88" t="str">
        <f>IFERROR(VLOOKUP($A10&amp;"_"&amp;BI$3,'물품 입고 내역'!$A$5:$O$1005,2,0),"")</f>
        <v/>
      </c>
      <c r="BJ10" s="88" t="str">
        <f>IFERROR(VLOOKUP($A10&amp;"_"&amp;BJ$3,'물품 입고 내역'!$A$5:$O$1005,2,0),"")</f>
        <v/>
      </c>
      <c r="BK10" s="88" t="str">
        <f>IFERROR(VLOOKUP($A10&amp;"_"&amp;BK$3,'물품 입고 내역'!$A$5:$O$1005,2,0),"")</f>
        <v/>
      </c>
      <c r="BL10" s="88" t="str">
        <f>IFERROR(VLOOKUP($A10&amp;"_"&amp;BL$3,'물품 입고 내역'!$A$5:$O$1005,2,0),"")</f>
        <v/>
      </c>
      <c r="BM10" s="88" t="str">
        <f>IFERROR(VLOOKUP($A10&amp;"_"&amp;BM$3,'물품 입고 내역'!$A$5:$O$1005,2,0),"")</f>
        <v/>
      </c>
      <c r="BN10" s="88" t="str">
        <f>IFERROR(VLOOKUP($A10&amp;"_"&amp;BN$3,'물품 입고 내역'!$A$5:$O$1005,2,0),"")</f>
        <v/>
      </c>
      <c r="BO10" s="88" t="str">
        <f>IFERROR(VLOOKUP($A10&amp;"_"&amp;BO$3,'물품 입고 내역'!$A$5:$O$1005,2,0),"")</f>
        <v/>
      </c>
      <c r="BP10" s="88" t="str">
        <f>IFERROR(VLOOKUP($A10&amp;"_"&amp;BP$3,'물품 입고 내역'!$A$5:$O$1005,2,0),"")</f>
        <v/>
      </c>
      <c r="BQ10" s="88" t="str">
        <f>IFERROR(VLOOKUP($A10&amp;"_"&amp;BQ$3,'물품 입고 내역'!$A$5:$O$1005,2,0),"")</f>
        <v/>
      </c>
      <c r="BR10" s="88" t="str">
        <f>IFERROR(VLOOKUP($A10&amp;"_"&amp;BR$3,'물품 입고 내역'!$A$5:$O$1005,2,0),"")</f>
        <v/>
      </c>
      <c r="BS10" s="88" t="str">
        <f>IFERROR(VLOOKUP($A10&amp;"_"&amp;BS$3,'물품 입고 내역'!$A$5:$O$1005,2,0),"")</f>
        <v/>
      </c>
      <c r="BT10" s="88" t="str">
        <f>IFERROR(VLOOKUP($A10&amp;"_"&amp;BT$3,'물품 입고 내역'!$A$5:$O$1005,2,0),"")</f>
        <v/>
      </c>
      <c r="BU10" s="88" t="str">
        <f>IFERROR(VLOOKUP($A10&amp;"_"&amp;BU$3,'물품 입고 내역'!$A$5:$O$1005,2,0),"")</f>
        <v/>
      </c>
      <c r="BV10" s="88" t="str">
        <f>IFERROR(VLOOKUP($A10&amp;"_"&amp;BV$3,'물품 입고 내역'!$A$5:$O$1005,2,0),"")</f>
        <v/>
      </c>
      <c r="BW10" s="88" t="str">
        <f>IFERROR(VLOOKUP($A10&amp;"_"&amp;BW$3,'물품 입고 내역'!$A$5:$O$1005,2,0),"")</f>
        <v/>
      </c>
      <c r="BX10" s="88" t="str">
        <f>IFERROR(VLOOKUP($A10&amp;"_"&amp;BX$3,'물품 입고 내역'!$A$5:$O$1005,2,0),"")</f>
        <v/>
      </c>
      <c r="BY10" s="88" t="str">
        <f>IFERROR(VLOOKUP($A10&amp;"_"&amp;BY$3,'물품 입고 내역'!$A$5:$O$1005,2,0),"")</f>
        <v/>
      </c>
      <c r="BZ10" s="88" t="str">
        <f>IFERROR(VLOOKUP($A10&amp;"_"&amp;BZ$3,'물품 입고 내역'!$A$5:$O$1005,2,0),"")</f>
        <v/>
      </c>
      <c r="CA10" s="88" t="str">
        <f>IFERROR(VLOOKUP($A10&amp;"_"&amp;CA$3,'물품 입고 내역'!$A$5:$O$1005,2,0),"")</f>
        <v/>
      </c>
      <c r="CB10" s="88" t="str">
        <f>IFERROR(VLOOKUP($A10&amp;"_"&amp;CB$3,'물품 입고 내역'!$A$5:$O$1005,2,0),"")</f>
        <v/>
      </c>
      <c r="CC10" s="88" t="str">
        <f>IFERROR(VLOOKUP($A10&amp;"_"&amp;CC$3,'물품 입고 내역'!$A$5:$O$1005,2,0),"")</f>
        <v/>
      </c>
      <c r="CD10" s="88" t="str">
        <f>IFERROR(VLOOKUP($A10&amp;"_"&amp;CD$3,'물품 입고 내역'!$A$5:$O$1005,2,0),"")</f>
        <v/>
      </c>
      <c r="CE10" s="88" t="str">
        <f>IFERROR(VLOOKUP($A10&amp;"_"&amp;CE$3,'물품 입고 내역'!$A$5:$O$1005,2,0),"")</f>
        <v/>
      </c>
      <c r="CF10" s="88" t="str">
        <f>IFERROR(VLOOKUP($A10&amp;"_"&amp;CF$3,'물품 입고 내역'!$A$5:$O$1005,2,0),"")</f>
        <v/>
      </c>
      <c r="CG10" s="88" t="str">
        <f>IFERROR(VLOOKUP($A10&amp;"_"&amp;CG$3,'물품 입고 내역'!$A$5:$O$1005,2,0),"")</f>
        <v/>
      </c>
      <c r="CH10" s="88" t="str">
        <f>IFERROR(VLOOKUP($A10&amp;"_"&amp;CH$3,'물품 입고 내역'!$A$5:$O$1005,2,0),"")</f>
        <v/>
      </c>
      <c r="CI10" s="88" t="str">
        <f>IFERROR(VLOOKUP($A10&amp;"_"&amp;CI$3,'물품 입고 내역'!$A$5:$O$1005,2,0),"")</f>
        <v/>
      </c>
      <c r="CJ10" s="88" t="str">
        <f>IFERROR(VLOOKUP($A10&amp;"_"&amp;CJ$3,'물품 입고 내역'!$A$5:$O$1005,2,0),"")</f>
        <v/>
      </c>
      <c r="CK10" s="88" t="str">
        <f>IFERROR(VLOOKUP($A10&amp;"_"&amp;CK$3,'물품 입고 내역'!$A$5:$O$1005,2,0),"")</f>
        <v/>
      </c>
      <c r="CL10" s="88" t="str">
        <f>IFERROR(VLOOKUP($A10&amp;"_"&amp;CL$3,'물품 입고 내역'!$A$5:$O$1005,2,0),"")</f>
        <v/>
      </c>
      <c r="CM10" s="88" t="str">
        <f>IFERROR(VLOOKUP($A10&amp;"_"&amp;CM$3,'물품 입고 내역'!$A$5:$O$1005,2,0),"")</f>
        <v/>
      </c>
      <c r="CN10" s="88" t="str">
        <f>IFERROR(VLOOKUP($A10&amp;"_"&amp;CN$3,'물품 입고 내역'!$A$5:$O$1005,2,0),"")</f>
        <v/>
      </c>
      <c r="CO10" s="88" t="str">
        <f>IFERROR(VLOOKUP($A10&amp;"_"&amp;CO$3,'물품 입고 내역'!$A$5:$O$1005,2,0),"")</f>
        <v/>
      </c>
      <c r="CP10" s="88" t="str">
        <f>IFERROR(VLOOKUP($A10&amp;"_"&amp;CP$3,'물품 입고 내역'!$A$5:$O$1005,2,0),"")</f>
        <v/>
      </c>
      <c r="CQ10" s="88" t="str">
        <f>IFERROR(VLOOKUP($A10&amp;"_"&amp;CQ$3,'물품 입고 내역'!$A$5:$O$1005,2,0),"")</f>
        <v/>
      </c>
      <c r="CR10" s="88" t="str">
        <f>IFERROR(VLOOKUP($A10&amp;"_"&amp;CR$3,'물품 입고 내역'!$A$5:$O$1005,2,0),"")</f>
        <v/>
      </c>
      <c r="CS10" s="88" t="str">
        <f>IFERROR(VLOOKUP($A10&amp;"_"&amp;CS$3,'물품 입고 내역'!$A$5:$O$1005,2,0),"")</f>
        <v/>
      </c>
      <c r="CT10" s="88" t="str">
        <f>IFERROR(VLOOKUP($A10&amp;"_"&amp;CT$3,'물품 입고 내역'!$A$5:$O$1005,2,0),"")</f>
        <v/>
      </c>
      <c r="CU10" s="88" t="str">
        <f>IFERROR(VLOOKUP($A10&amp;"_"&amp;CU$3,'물품 입고 내역'!$A$5:$O$1005,2,0),"")</f>
        <v/>
      </c>
      <c r="CV10" s="88" t="str">
        <f>IFERROR(VLOOKUP($A10&amp;"_"&amp;CV$3,'물품 입고 내역'!$A$5:$O$1005,2,0),"")</f>
        <v/>
      </c>
      <c r="CW10" s="88" t="str">
        <f>IFERROR(VLOOKUP($A10&amp;"_"&amp;CW$3,'물품 입고 내역'!$A$5:$O$1005,2,0),"")</f>
        <v/>
      </c>
      <c r="CX10" s="88" t="str">
        <f>IFERROR(VLOOKUP($A10&amp;"_"&amp;CX$3,'물품 입고 내역'!$A$5:$O$1005,2,0),"")</f>
        <v/>
      </c>
      <c r="CY10" s="88" t="str">
        <f>IFERROR(VLOOKUP($A10&amp;"_"&amp;CY$3,'물품 입고 내역'!$A$5:$O$1005,2,0),"")</f>
        <v/>
      </c>
      <c r="CZ10" s="88" t="str">
        <f>IFERROR(VLOOKUP($A10&amp;"_"&amp;CZ$3,'물품 입고 내역'!$A$5:$O$1005,2,0),"")</f>
        <v/>
      </c>
      <c r="DA10" s="88" t="str">
        <f>IFERROR(VLOOKUP($A10&amp;"_"&amp;DA$3,'물품 입고 내역'!$A$5:$O$1005,2,0),"")</f>
        <v/>
      </c>
      <c r="DB10" s="88" t="str">
        <f>IFERROR(VLOOKUP($A10&amp;"_"&amp;DB$3,'물품 입고 내역'!$A$5:$O$1005,2,0),"")</f>
        <v/>
      </c>
      <c r="DC10" s="88" t="str">
        <f>IFERROR(VLOOKUP($A10&amp;"_"&amp;DC$3,'물품 입고 내역'!$A$5:$O$1005,2,0),"")</f>
        <v/>
      </c>
      <c r="DD10" s="88" t="str">
        <f>IFERROR(VLOOKUP($A10&amp;"_"&amp;DD$3,'물품 입고 내역'!$A$5:$O$1005,2,0),"")</f>
        <v/>
      </c>
      <c r="DE10" s="88" t="str">
        <f>IFERROR(VLOOKUP($A10&amp;"_"&amp;DE$3,'물품 입고 내역'!$A$5:$O$1005,2,0),"")</f>
        <v/>
      </c>
      <c r="DF10" s="88" t="str">
        <f>IFERROR(VLOOKUP($A10&amp;"_"&amp;DF$3,'물품 입고 내역'!$A$5:$O$1005,2,0),"")</f>
        <v/>
      </c>
      <c r="DG10" s="88" t="str">
        <f>IFERROR(VLOOKUP($A10&amp;"_"&amp;DG$3,'물품 입고 내역'!$A$5:$O$1005,2,0),"")</f>
        <v/>
      </c>
      <c r="DH10" s="88" t="str">
        <f>IFERROR(VLOOKUP($A10&amp;"_"&amp;DH$3,'물품 입고 내역'!$A$5:$O$1005,2,0),"")</f>
        <v/>
      </c>
      <c r="DI10" s="88" t="str">
        <f>IFERROR(VLOOKUP($A10&amp;"_"&amp;DI$3,'물품 입고 내역'!$A$5:$O$1005,2,0),"")</f>
        <v/>
      </c>
      <c r="DJ10" s="88" t="str">
        <f>IFERROR(VLOOKUP($A10&amp;"_"&amp;DJ$3,'물품 입고 내역'!$A$5:$O$1005,2,0),"")</f>
        <v/>
      </c>
      <c r="DK10" s="88" t="str">
        <f>IFERROR(VLOOKUP($A10&amp;"_"&amp;DK$3,'물품 입고 내역'!$A$5:$O$1005,2,0),"")</f>
        <v/>
      </c>
      <c r="DL10" s="88" t="str">
        <f>IFERROR(VLOOKUP($A10&amp;"_"&amp;DL$3,'물품 입고 내역'!$A$5:$O$1005,2,0),"")</f>
        <v/>
      </c>
    </row>
    <row r="11" spans="1:116" ht="35.25" customHeight="1">
      <c r="A11" s="89" t="s">
        <v>968</v>
      </c>
      <c r="B11" s="129" t="str">
        <f>IFERROR(INDEX('물품 입고 내역'!$E$6:$O$1005,MATCH($A11,'물품 입고 내역'!$N$6:$N$1005,0),1)," ")</f>
        <v xml:space="preserve"> </v>
      </c>
      <c r="C11" s="89" t="str">
        <f t="shared" si="0"/>
        <v xml:space="preserve"> </v>
      </c>
      <c r="D11" s="129" t="str">
        <f t="shared" si="2"/>
        <v xml:space="preserve">                                                                                                             </v>
      </c>
      <c r="E11" s="89"/>
      <c r="F11" s="88">
        <f t="shared" si="1"/>
        <v>0</v>
      </c>
      <c r="G11" s="88" t="str">
        <f>IFERROR(VLOOKUP($A11&amp;"_"&amp;G$3,'물품 입고 내역'!$A$5:$O$1005,2,0),"")</f>
        <v/>
      </c>
      <c r="H11" s="88" t="str">
        <f>IFERROR(VLOOKUP($A11&amp;"_"&amp;H$3,'물품 입고 내역'!$A$5:$O$1005,2,0),"")</f>
        <v/>
      </c>
      <c r="I11" s="88" t="str">
        <f>IFERROR(VLOOKUP($A11&amp;"_"&amp;I$3,'물품 입고 내역'!$A$5:$O$1005,2,0),"")</f>
        <v/>
      </c>
      <c r="J11" s="88" t="str">
        <f>IFERROR(VLOOKUP($A11&amp;"_"&amp;J$3,'물품 입고 내역'!$A$5:$O$1005,2,0),"")</f>
        <v/>
      </c>
      <c r="K11" s="88" t="str">
        <f>IFERROR(VLOOKUP($A11&amp;"_"&amp;K$3,'물품 입고 내역'!$A$5:$O$1005,2,0),"")</f>
        <v/>
      </c>
      <c r="L11" s="88" t="str">
        <f>IFERROR(VLOOKUP($A11&amp;"_"&amp;L$3,'물품 입고 내역'!$A$5:$O$1005,2,0),"")</f>
        <v/>
      </c>
      <c r="M11" s="88" t="str">
        <f>IFERROR(VLOOKUP($A11&amp;"_"&amp;M$3,'물품 입고 내역'!$A$5:$O$1005,2,0),"")</f>
        <v/>
      </c>
      <c r="N11" s="88" t="str">
        <f>IFERROR(VLOOKUP($A11&amp;"_"&amp;N$3,'물품 입고 내역'!$A$5:$O$1005,2,0),"")</f>
        <v/>
      </c>
      <c r="O11" s="88" t="str">
        <f>IFERROR(VLOOKUP($A11&amp;"_"&amp;O$3,'물품 입고 내역'!$A$5:$O$1005,2,0),"")</f>
        <v/>
      </c>
      <c r="P11" s="88" t="str">
        <f>IFERROR(VLOOKUP($A11&amp;"_"&amp;P$3,'물품 입고 내역'!$A$5:$O$1005,2,0),"")</f>
        <v/>
      </c>
      <c r="Q11" s="88" t="str">
        <f>IFERROR(VLOOKUP($A11&amp;"_"&amp;Q$3,'물품 입고 내역'!$A$5:$O$1005,2,0),"")</f>
        <v/>
      </c>
      <c r="R11" s="88" t="str">
        <f>IFERROR(VLOOKUP($A11&amp;"_"&amp;R$3,'물품 입고 내역'!$A$5:$O$1005,2,0),"")</f>
        <v/>
      </c>
      <c r="S11" s="88" t="str">
        <f>IFERROR(VLOOKUP($A11&amp;"_"&amp;S$3,'물품 입고 내역'!$A$5:$O$1005,2,0),"")</f>
        <v/>
      </c>
      <c r="T11" s="88" t="str">
        <f>IFERROR(VLOOKUP($A11&amp;"_"&amp;T$3,'물품 입고 내역'!$A$5:$O$1005,2,0),"")</f>
        <v/>
      </c>
      <c r="U11" s="88" t="str">
        <f>IFERROR(VLOOKUP($A11&amp;"_"&amp;U$3,'물품 입고 내역'!$A$5:$O$1005,2,0),"")</f>
        <v/>
      </c>
      <c r="V11" s="88" t="str">
        <f>IFERROR(VLOOKUP($A11&amp;"_"&amp;V$3,'물품 입고 내역'!$A$5:$O$1005,2,0),"")</f>
        <v/>
      </c>
      <c r="W11" s="88" t="str">
        <f>IFERROR(VLOOKUP($A11&amp;"_"&amp;W$3,'물품 입고 내역'!$A$5:$O$1005,2,0),"")</f>
        <v/>
      </c>
      <c r="X11" s="88" t="str">
        <f>IFERROR(VLOOKUP($A11&amp;"_"&amp;X$3,'물품 입고 내역'!$A$5:$O$1005,2,0),"")</f>
        <v/>
      </c>
      <c r="Y11" s="88" t="str">
        <f>IFERROR(VLOOKUP($A11&amp;"_"&amp;Y$3,'물품 입고 내역'!$A$5:$O$1005,2,0),"")</f>
        <v/>
      </c>
      <c r="Z11" s="88" t="str">
        <f>IFERROR(VLOOKUP($A11&amp;"_"&amp;Z$3,'물품 입고 내역'!$A$5:$O$1005,2,0),"")</f>
        <v/>
      </c>
      <c r="AA11" s="88" t="str">
        <f>IFERROR(VLOOKUP($A11&amp;"_"&amp;AA$3,'물품 입고 내역'!$A$5:$O$1005,2,0),"")</f>
        <v/>
      </c>
      <c r="AB11" s="88" t="str">
        <f>IFERROR(VLOOKUP($A11&amp;"_"&amp;AB$3,'물품 입고 내역'!$A$5:$O$1005,2,0),"")</f>
        <v/>
      </c>
      <c r="AC11" s="88" t="str">
        <f>IFERROR(VLOOKUP($A11&amp;"_"&amp;AC$3,'물품 입고 내역'!$A$5:$O$1005,2,0),"")</f>
        <v/>
      </c>
      <c r="AD11" s="88" t="str">
        <f>IFERROR(VLOOKUP($A11&amp;"_"&amp;AD$3,'물품 입고 내역'!$A$5:$O$1005,2,0),"")</f>
        <v/>
      </c>
      <c r="AE11" s="88" t="str">
        <f>IFERROR(VLOOKUP($A11&amp;"_"&amp;AE$3,'물품 입고 내역'!$A$5:$O$1005,2,0),"")</f>
        <v/>
      </c>
      <c r="AF11" s="88" t="str">
        <f>IFERROR(VLOOKUP($A11&amp;"_"&amp;AF$3,'물품 입고 내역'!$A$5:$O$1005,2,0),"")</f>
        <v/>
      </c>
      <c r="AG11" s="88" t="str">
        <f>IFERROR(VLOOKUP($A11&amp;"_"&amp;AG$3,'물품 입고 내역'!$A$5:$O$1005,2,0),"")</f>
        <v/>
      </c>
      <c r="AH11" s="88" t="str">
        <f>IFERROR(VLOOKUP($A11&amp;"_"&amp;AH$3,'물품 입고 내역'!$A$5:$O$1005,2,0),"")</f>
        <v/>
      </c>
      <c r="AI11" s="88" t="str">
        <f>IFERROR(VLOOKUP($A11&amp;"_"&amp;AI$3,'물품 입고 내역'!$A$5:$O$1005,2,0),"")</f>
        <v/>
      </c>
      <c r="AJ11" s="88" t="str">
        <f>IFERROR(VLOOKUP($A11&amp;"_"&amp;AJ$3,'물품 입고 내역'!$A$5:$O$1005,2,0),"")</f>
        <v/>
      </c>
      <c r="AK11" s="88" t="str">
        <f>IFERROR(VLOOKUP($A11&amp;"_"&amp;AK$3,'물품 입고 내역'!$A$5:$O$1005,2,0),"")</f>
        <v/>
      </c>
      <c r="AL11" s="88" t="str">
        <f>IFERROR(VLOOKUP($A11&amp;"_"&amp;AL$3,'물품 입고 내역'!$A$5:$O$1005,2,0),"")</f>
        <v/>
      </c>
      <c r="AM11" s="88" t="str">
        <f>IFERROR(VLOOKUP($A11&amp;"_"&amp;AM$3,'물품 입고 내역'!$A$5:$O$1005,2,0),"")</f>
        <v/>
      </c>
      <c r="AN11" s="88" t="str">
        <f>IFERROR(VLOOKUP($A11&amp;"_"&amp;AN$3,'물품 입고 내역'!$A$5:$O$1005,2,0),"")</f>
        <v/>
      </c>
      <c r="AO11" s="88" t="str">
        <f>IFERROR(VLOOKUP($A11&amp;"_"&amp;AO$3,'물품 입고 내역'!$A$5:$O$1005,2,0),"")</f>
        <v/>
      </c>
      <c r="AP11" s="88" t="str">
        <f>IFERROR(VLOOKUP($A11&amp;"_"&amp;AP$3,'물품 입고 내역'!$A$5:$O$1005,2,0),"")</f>
        <v/>
      </c>
      <c r="AQ11" s="88" t="str">
        <f>IFERROR(VLOOKUP($A11&amp;"_"&amp;AQ$3,'물품 입고 내역'!$A$5:$O$1005,2,0),"")</f>
        <v/>
      </c>
      <c r="AR11" s="88" t="str">
        <f>IFERROR(VLOOKUP($A11&amp;"_"&amp;AR$3,'물품 입고 내역'!$A$5:$O$1005,2,0),"")</f>
        <v/>
      </c>
      <c r="AS11" s="88" t="str">
        <f>IFERROR(VLOOKUP($A11&amp;"_"&amp;AS$3,'물품 입고 내역'!$A$5:$O$1005,2,0),"")</f>
        <v/>
      </c>
      <c r="AT11" s="88" t="str">
        <f>IFERROR(VLOOKUP($A11&amp;"_"&amp;AT$3,'물품 입고 내역'!$A$5:$O$1005,2,0),"")</f>
        <v/>
      </c>
      <c r="AU11" s="88" t="str">
        <f>IFERROR(VLOOKUP($A11&amp;"_"&amp;AU$3,'물품 입고 내역'!$A$5:$O$1005,2,0),"")</f>
        <v/>
      </c>
      <c r="AV11" s="88" t="str">
        <f>IFERROR(VLOOKUP($A11&amp;"_"&amp;AV$3,'물품 입고 내역'!$A$5:$O$1005,2,0),"")</f>
        <v/>
      </c>
      <c r="AW11" s="88" t="str">
        <f>IFERROR(VLOOKUP($A11&amp;"_"&amp;AW$3,'물품 입고 내역'!$A$5:$O$1005,2,0),"")</f>
        <v/>
      </c>
      <c r="AX11" s="88" t="str">
        <f>IFERROR(VLOOKUP($A11&amp;"_"&amp;AX$3,'물품 입고 내역'!$A$5:$O$1005,2,0),"")</f>
        <v/>
      </c>
      <c r="AY11" s="88" t="str">
        <f>IFERROR(VLOOKUP($A11&amp;"_"&amp;AY$3,'물품 입고 내역'!$A$5:$O$1005,2,0),"")</f>
        <v/>
      </c>
      <c r="AZ11" s="88" t="str">
        <f>IFERROR(VLOOKUP($A11&amp;"_"&amp;AZ$3,'물품 입고 내역'!$A$5:$O$1005,2,0),"")</f>
        <v/>
      </c>
      <c r="BA11" s="88" t="str">
        <f>IFERROR(VLOOKUP($A11&amp;"_"&amp;BA$3,'물품 입고 내역'!$A$5:$O$1005,2,0),"")</f>
        <v/>
      </c>
      <c r="BB11" s="88" t="str">
        <f>IFERROR(VLOOKUP($A11&amp;"_"&amp;BB$3,'물품 입고 내역'!$A$5:$O$1005,2,0),"")</f>
        <v/>
      </c>
      <c r="BC11" s="88" t="str">
        <f>IFERROR(VLOOKUP($A11&amp;"_"&amp;BC$3,'물품 입고 내역'!$A$5:$O$1005,2,0),"")</f>
        <v/>
      </c>
      <c r="BD11" s="88" t="str">
        <f>IFERROR(VLOOKUP($A11&amp;"_"&amp;BD$3,'물품 입고 내역'!$A$5:$O$1005,2,0),"")</f>
        <v/>
      </c>
      <c r="BE11" s="88" t="str">
        <f>IFERROR(VLOOKUP($A11&amp;"_"&amp;BE$3,'물품 입고 내역'!$A$5:$O$1005,2,0),"")</f>
        <v/>
      </c>
      <c r="BF11" s="88" t="str">
        <f>IFERROR(VLOOKUP($A11&amp;"_"&amp;BF$3,'물품 입고 내역'!$A$5:$O$1005,2,0),"")</f>
        <v/>
      </c>
      <c r="BG11" s="88" t="str">
        <f>IFERROR(VLOOKUP($A11&amp;"_"&amp;BG$3,'물품 입고 내역'!$A$5:$O$1005,2,0),"")</f>
        <v/>
      </c>
      <c r="BH11" s="88" t="str">
        <f>IFERROR(VLOOKUP($A11&amp;"_"&amp;BH$3,'물품 입고 내역'!$A$5:$O$1005,2,0),"")</f>
        <v/>
      </c>
      <c r="BI11" s="88" t="str">
        <f>IFERROR(VLOOKUP($A11&amp;"_"&amp;BI$3,'물품 입고 내역'!$A$5:$O$1005,2,0),"")</f>
        <v/>
      </c>
      <c r="BJ11" s="88" t="str">
        <f>IFERROR(VLOOKUP($A11&amp;"_"&amp;BJ$3,'물품 입고 내역'!$A$5:$O$1005,2,0),"")</f>
        <v/>
      </c>
      <c r="BK11" s="88" t="str">
        <f>IFERROR(VLOOKUP($A11&amp;"_"&amp;BK$3,'물품 입고 내역'!$A$5:$O$1005,2,0),"")</f>
        <v/>
      </c>
      <c r="BL11" s="88" t="str">
        <f>IFERROR(VLOOKUP($A11&amp;"_"&amp;BL$3,'물품 입고 내역'!$A$5:$O$1005,2,0),"")</f>
        <v/>
      </c>
      <c r="BM11" s="88" t="str">
        <f>IFERROR(VLOOKUP($A11&amp;"_"&amp;BM$3,'물품 입고 내역'!$A$5:$O$1005,2,0),"")</f>
        <v/>
      </c>
      <c r="BN11" s="88" t="str">
        <f>IFERROR(VLOOKUP($A11&amp;"_"&amp;BN$3,'물품 입고 내역'!$A$5:$O$1005,2,0),"")</f>
        <v/>
      </c>
      <c r="BO11" s="88" t="str">
        <f>IFERROR(VLOOKUP($A11&amp;"_"&amp;BO$3,'물품 입고 내역'!$A$5:$O$1005,2,0),"")</f>
        <v/>
      </c>
      <c r="BP11" s="88" t="str">
        <f>IFERROR(VLOOKUP($A11&amp;"_"&amp;BP$3,'물품 입고 내역'!$A$5:$O$1005,2,0),"")</f>
        <v/>
      </c>
      <c r="BQ11" s="88" t="str">
        <f>IFERROR(VLOOKUP($A11&amp;"_"&amp;BQ$3,'물품 입고 내역'!$A$5:$O$1005,2,0),"")</f>
        <v/>
      </c>
      <c r="BR11" s="88" t="str">
        <f>IFERROR(VLOOKUP($A11&amp;"_"&amp;BR$3,'물품 입고 내역'!$A$5:$O$1005,2,0),"")</f>
        <v/>
      </c>
      <c r="BS11" s="88" t="str">
        <f>IFERROR(VLOOKUP($A11&amp;"_"&amp;BS$3,'물품 입고 내역'!$A$5:$O$1005,2,0),"")</f>
        <v/>
      </c>
      <c r="BT11" s="88" t="str">
        <f>IFERROR(VLOOKUP($A11&amp;"_"&amp;BT$3,'물품 입고 내역'!$A$5:$O$1005,2,0),"")</f>
        <v/>
      </c>
      <c r="BU11" s="88" t="str">
        <f>IFERROR(VLOOKUP($A11&amp;"_"&amp;BU$3,'물품 입고 내역'!$A$5:$O$1005,2,0),"")</f>
        <v/>
      </c>
      <c r="BV11" s="88" t="str">
        <f>IFERROR(VLOOKUP($A11&amp;"_"&amp;BV$3,'물품 입고 내역'!$A$5:$O$1005,2,0),"")</f>
        <v/>
      </c>
      <c r="BW11" s="88" t="str">
        <f>IFERROR(VLOOKUP($A11&amp;"_"&amp;BW$3,'물품 입고 내역'!$A$5:$O$1005,2,0),"")</f>
        <v/>
      </c>
      <c r="BX11" s="88" t="str">
        <f>IFERROR(VLOOKUP($A11&amp;"_"&amp;BX$3,'물품 입고 내역'!$A$5:$O$1005,2,0),"")</f>
        <v/>
      </c>
      <c r="BY11" s="88" t="str">
        <f>IFERROR(VLOOKUP($A11&amp;"_"&amp;BY$3,'물품 입고 내역'!$A$5:$O$1005,2,0),"")</f>
        <v/>
      </c>
      <c r="BZ11" s="88" t="str">
        <f>IFERROR(VLOOKUP($A11&amp;"_"&amp;BZ$3,'물품 입고 내역'!$A$5:$O$1005,2,0),"")</f>
        <v/>
      </c>
      <c r="CA11" s="88" t="str">
        <f>IFERROR(VLOOKUP($A11&amp;"_"&amp;CA$3,'물품 입고 내역'!$A$5:$O$1005,2,0),"")</f>
        <v/>
      </c>
      <c r="CB11" s="88" t="str">
        <f>IFERROR(VLOOKUP($A11&amp;"_"&amp;CB$3,'물품 입고 내역'!$A$5:$O$1005,2,0),"")</f>
        <v/>
      </c>
      <c r="CC11" s="88" t="str">
        <f>IFERROR(VLOOKUP($A11&amp;"_"&amp;CC$3,'물품 입고 내역'!$A$5:$O$1005,2,0),"")</f>
        <v/>
      </c>
      <c r="CD11" s="88" t="str">
        <f>IFERROR(VLOOKUP($A11&amp;"_"&amp;CD$3,'물품 입고 내역'!$A$5:$O$1005,2,0),"")</f>
        <v/>
      </c>
      <c r="CE11" s="88" t="str">
        <f>IFERROR(VLOOKUP($A11&amp;"_"&amp;CE$3,'물품 입고 내역'!$A$5:$O$1005,2,0),"")</f>
        <v/>
      </c>
      <c r="CF11" s="88" t="str">
        <f>IFERROR(VLOOKUP($A11&amp;"_"&amp;CF$3,'물품 입고 내역'!$A$5:$O$1005,2,0),"")</f>
        <v/>
      </c>
      <c r="CG11" s="88" t="str">
        <f>IFERROR(VLOOKUP($A11&amp;"_"&amp;CG$3,'물품 입고 내역'!$A$5:$O$1005,2,0),"")</f>
        <v/>
      </c>
      <c r="CH11" s="88" t="str">
        <f>IFERROR(VLOOKUP($A11&amp;"_"&amp;CH$3,'물품 입고 내역'!$A$5:$O$1005,2,0),"")</f>
        <v/>
      </c>
      <c r="CI11" s="88" t="str">
        <f>IFERROR(VLOOKUP($A11&amp;"_"&amp;CI$3,'물품 입고 내역'!$A$5:$O$1005,2,0),"")</f>
        <v/>
      </c>
      <c r="CJ11" s="88" t="str">
        <f>IFERROR(VLOOKUP($A11&amp;"_"&amp;CJ$3,'물품 입고 내역'!$A$5:$O$1005,2,0),"")</f>
        <v/>
      </c>
      <c r="CK11" s="88" t="str">
        <f>IFERROR(VLOOKUP($A11&amp;"_"&amp;CK$3,'물품 입고 내역'!$A$5:$O$1005,2,0),"")</f>
        <v/>
      </c>
      <c r="CL11" s="88" t="str">
        <f>IFERROR(VLOOKUP($A11&amp;"_"&amp;CL$3,'물품 입고 내역'!$A$5:$O$1005,2,0),"")</f>
        <v/>
      </c>
      <c r="CM11" s="88" t="str">
        <f>IFERROR(VLOOKUP($A11&amp;"_"&amp;CM$3,'물품 입고 내역'!$A$5:$O$1005,2,0),"")</f>
        <v/>
      </c>
      <c r="CN11" s="88" t="str">
        <f>IFERROR(VLOOKUP($A11&amp;"_"&amp;CN$3,'물품 입고 내역'!$A$5:$O$1005,2,0),"")</f>
        <v/>
      </c>
      <c r="CO11" s="88" t="str">
        <f>IFERROR(VLOOKUP($A11&amp;"_"&amp;CO$3,'물품 입고 내역'!$A$5:$O$1005,2,0),"")</f>
        <v/>
      </c>
      <c r="CP11" s="88" t="str">
        <f>IFERROR(VLOOKUP($A11&amp;"_"&amp;CP$3,'물품 입고 내역'!$A$5:$O$1005,2,0),"")</f>
        <v/>
      </c>
      <c r="CQ11" s="88" t="str">
        <f>IFERROR(VLOOKUP($A11&amp;"_"&amp;CQ$3,'물품 입고 내역'!$A$5:$O$1005,2,0),"")</f>
        <v/>
      </c>
      <c r="CR11" s="88" t="str">
        <f>IFERROR(VLOOKUP($A11&amp;"_"&amp;CR$3,'물품 입고 내역'!$A$5:$O$1005,2,0),"")</f>
        <v/>
      </c>
      <c r="CS11" s="88" t="str">
        <f>IFERROR(VLOOKUP($A11&amp;"_"&amp;CS$3,'물품 입고 내역'!$A$5:$O$1005,2,0),"")</f>
        <v/>
      </c>
      <c r="CT11" s="88" t="str">
        <f>IFERROR(VLOOKUP($A11&amp;"_"&amp;CT$3,'물품 입고 내역'!$A$5:$O$1005,2,0),"")</f>
        <v/>
      </c>
      <c r="CU11" s="88" t="str">
        <f>IFERROR(VLOOKUP($A11&amp;"_"&amp;CU$3,'물품 입고 내역'!$A$5:$O$1005,2,0),"")</f>
        <v/>
      </c>
      <c r="CV11" s="88" t="str">
        <f>IFERROR(VLOOKUP($A11&amp;"_"&amp;CV$3,'물품 입고 내역'!$A$5:$O$1005,2,0),"")</f>
        <v/>
      </c>
      <c r="CW11" s="88" t="str">
        <f>IFERROR(VLOOKUP($A11&amp;"_"&amp;CW$3,'물품 입고 내역'!$A$5:$O$1005,2,0),"")</f>
        <v/>
      </c>
      <c r="CX11" s="88" t="str">
        <f>IFERROR(VLOOKUP($A11&amp;"_"&amp;CX$3,'물품 입고 내역'!$A$5:$O$1005,2,0),"")</f>
        <v/>
      </c>
      <c r="CY11" s="88" t="str">
        <f>IFERROR(VLOOKUP($A11&amp;"_"&amp;CY$3,'물품 입고 내역'!$A$5:$O$1005,2,0),"")</f>
        <v/>
      </c>
      <c r="CZ11" s="88" t="str">
        <f>IFERROR(VLOOKUP($A11&amp;"_"&amp;CZ$3,'물품 입고 내역'!$A$5:$O$1005,2,0),"")</f>
        <v/>
      </c>
      <c r="DA11" s="88" t="str">
        <f>IFERROR(VLOOKUP($A11&amp;"_"&amp;DA$3,'물품 입고 내역'!$A$5:$O$1005,2,0),"")</f>
        <v/>
      </c>
      <c r="DB11" s="88" t="str">
        <f>IFERROR(VLOOKUP($A11&amp;"_"&amp;DB$3,'물품 입고 내역'!$A$5:$O$1005,2,0),"")</f>
        <v/>
      </c>
      <c r="DC11" s="88" t="str">
        <f>IFERROR(VLOOKUP($A11&amp;"_"&amp;DC$3,'물품 입고 내역'!$A$5:$O$1005,2,0),"")</f>
        <v/>
      </c>
      <c r="DD11" s="88" t="str">
        <f>IFERROR(VLOOKUP($A11&amp;"_"&amp;DD$3,'물품 입고 내역'!$A$5:$O$1005,2,0),"")</f>
        <v/>
      </c>
      <c r="DE11" s="88" t="str">
        <f>IFERROR(VLOOKUP($A11&amp;"_"&amp;DE$3,'물품 입고 내역'!$A$5:$O$1005,2,0),"")</f>
        <v/>
      </c>
      <c r="DF11" s="88" t="str">
        <f>IFERROR(VLOOKUP($A11&amp;"_"&amp;DF$3,'물품 입고 내역'!$A$5:$O$1005,2,0),"")</f>
        <v/>
      </c>
      <c r="DG11" s="88" t="str">
        <f>IFERROR(VLOOKUP($A11&amp;"_"&amp;DG$3,'물품 입고 내역'!$A$5:$O$1005,2,0),"")</f>
        <v/>
      </c>
      <c r="DH11" s="88" t="str">
        <f>IFERROR(VLOOKUP($A11&amp;"_"&amp;DH$3,'물품 입고 내역'!$A$5:$O$1005,2,0),"")</f>
        <v/>
      </c>
      <c r="DI11" s="88" t="str">
        <f>IFERROR(VLOOKUP($A11&amp;"_"&amp;DI$3,'물품 입고 내역'!$A$5:$O$1005,2,0),"")</f>
        <v/>
      </c>
      <c r="DJ11" s="88" t="str">
        <f>IFERROR(VLOOKUP($A11&amp;"_"&amp;DJ$3,'물품 입고 내역'!$A$5:$O$1005,2,0),"")</f>
        <v/>
      </c>
      <c r="DK11" s="88" t="str">
        <f>IFERROR(VLOOKUP($A11&amp;"_"&amp;DK$3,'물품 입고 내역'!$A$5:$O$1005,2,0),"")</f>
        <v/>
      </c>
      <c r="DL11" s="88" t="str">
        <f>IFERROR(VLOOKUP($A11&amp;"_"&amp;DL$3,'물품 입고 내역'!$A$5:$O$1005,2,0),"")</f>
        <v/>
      </c>
    </row>
    <row r="12" spans="1:116" ht="35.25" customHeight="1">
      <c r="A12" s="89" t="s">
        <v>969</v>
      </c>
      <c r="B12" s="129" t="str">
        <f>IFERROR(INDEX('물품 입고 내역'!$E$6:$O$1005,MATCH($A12,'물품 입고 내역'!$N$6:$N$1005,0),1)," ")</f>
        <v xml:space="preserve"> </v>
      </c>
      <c r="C12" s="89" t="str">
        <f t="shared" si="0"/>
        <v xml:space="preserve"> </v>
      </c>
      <c r="D12" s="129" t="str">
        <f t="shared" si="2"/>
        <v xml:space="preserve">                                                                                                             </v>
      </c>
      <c r="E12" s="89"/>
      <c r="F12" s="88">
        <f t="shared" si="1"/>
        <v>0</v>
      </c>
      <c r="G12" s="88" t="str">
        <f>IFERROR(VLOOKUP($A12&amp;"_"&amp;G$3,'물품 입고 내역'!$A$5:$O$1005,2,0),"")</f>
        <v/>
      </c>
      <c r="H12" s="88" t="str">
        <f>IFERROR(VLOOKUP($A12&amp;"_"&amp;H$3,'물품 입고 내역'!$A$5:$O$1005,2,0),"")</f>
        <v/>
      </c>
      <c r="I12" s="88" t="str">
        <f>IFERROR(VLOOKUP($A12&amp;"_"&amp;I$3,'물품 입고 내역'!$A$5:$O$1005,2,0),"")</f>
        <v/>
      </c>
      <c r="J12" s="88" t="str">
        <f>IFERROR(VLOOKUP($A12&amp;"_"&amp;J$3,'물품 입고 내역'!$A$5:$O$1005,2,0),"")</f>
        <v/>
      </c>
      <c r="K12" s="88" t="str">
        <f>IFERROR(VLOOKUP($A12&amp;"_"&amp;K$3,'물품 입고 내역'!$A$5:$O$1005,2,0),"")</f>
        <v/>
      </c>
      <c r="L12" s="88" t="str">
        <f>IFERROR(VLOOKUP($A12&amp;"_"&amp;L$3,'물품 입고 내역'!$A$5:$O$1005,2,0),"")</f>
        <v/>
      </c>
      <c r="M12" s="88" t="str">
        <f>IFERROR(VLOOKUP($A12&amp;"_"&amp;M$3,'물품 입고 내역'!$A$5:$O$1005,2,0),"")</f>
        <v/>
      </c>
      <c r="N12" s="88" t="str">
        <f>IFERROR(VLOOKUP($A12&amp;"_"&amp;N$3,'물품 입고 내역'!$A$5:$O$1005,2,0),"")</f>
        <v/>
      </c>
      <c r="O12" s="88" t="str">
        <f>IFERROR(VLOOKUP($A12&amp;"_"&amp;O$3,'물품 입고 내역'!$A$5:$O$1005,2,0),"")</f>
        <v/>
      </c>
      <c r="P12" s="88" t="str">
        <f>IFERROR(VLOOKUP($A12&amp;"_"&amp;P$3,'물품 입고 내역'!$A$5:$O$1005,2,0),"")</f>
        <v/>
      </c>
      <c r="Q12" s="88" t="str">
        <f>IFERROR(VLOOKUP($A12&amp;"_"&amp;Q$3,'물품 입고 내역'!$A$5:$O$1005,2,0),"")</f>
        <v/>
      </c>
      <c r="R12" s="88" t="str">
        <f>IFERROR(VLOOKUP($A12&amp;"_"&amp;R$3,'물품 입고 내역'!$A$5:$O$1005,2,0),"")</f>
        <v/>
      </c>
      <c r="S12" s="88" t="str">
        <f>IFERROR(VLOOKUP($A12&amp;"_"&amp;S$3,'물품 입고 내역'!$A$5:$O$1005,2,0),"")</f>
        <v/>
      </c>
      <c r="T12" s="88" t="str">
        <f>IFERROR(VLOOKUP($A12&amp;"_"&amp;T$3,'물품 입고 내역'!$A$5:$O$1005,2,0),"")</f>
        <v/>
      </c>
      <c r="U12" s="88" t="str">
        <f>IFERROR(VLOOKUP($A12&amp;"_"&amp;U$3,'물품 입고 내역'!$A$5:$O$1005,2,0),"")</f>
        <v/>
      </c>
      <c r="V12" s="88" t="str">
        <f>IFERROR(VLOOKUP($A12&amp;"_"&amp;V$3,'물품 입고 내역'!$A$5:$O$1005,2,0),"")</f>
        <v/>
      </c>
      <c r="W12" s="88" t="str">
        <f>IFERROR(VLOOKUP($A12&amp;"_"&amp;W$3,'물품 입고 내역'!$A$5:$O$1005,2,0),"")</f>
        <v/>
      </c>
      <c r="X12" s="88" t="str">
        <f>IFERROR(VLOOKUP($A12&amp;"_"&amp;X$3,'물품 입고 내역'!$A$5:$O$1005,2,0),"")</f>
        <v/>
      </c>
      <c r="Y12" s="88" t="str">
        <f>IFERROR(VLOOKUP($A12&amp;"_"&amp;Y$3,'물품 입고 내역'!$A$5:$O$1005,2,0),"")</f>
        <v/>
      </c>
      <c r="Z12" s="88" t="str">
        <f>IFERROR(VLOOKUP($A12&amp;"_"&amp;Z$3,'물품 입고 내역'!$A$5:$O$1005,2,0),"")</f>
        <v/>
      </c>
      <c r="AA12" s="88" t="str">
        <f>IFERROR(VLOOKUP($A12&amp;"_"&amp;AA$3,'물품 입고 내역'!$A$5:$O$1005,2,0),"")</f>
        <v/>
      </c>
      <c r="AB12" s="88" t="str">
        <f>IFERROR(VLOOKUP($A12&amp;"_"&amp;AB$3,'물품 입고 내역'!$A$5:$O$1005,2,0),"")</f>
        <v/>
      </c>
      <c r="AC12" s="88" t="str">
        <f>IFERROR(VLOOKUP($A12&amp;"_"&amp;AC$3,'물품 입고 내역'!$A$5:$O$1005,2,0),"")</f>
        <v/>
      </c>
      <c r="AD12" s="88" t="str">
        <f>IFERROR(VLOOKUP($A12&amp;"_"&amp;AD$3,'물품 입고 내역'!$A$5:$O$1005,2,0),"")</f>
        <v/>
      </c>
      <c r="AE12" s="88" t="str">
        <f>IFERROR(VLOOKUP($A12&amp;"_"&amp;AE$3,'물품 입고 내역'!$A$5:$O$1005,2,0),"")</f>
        <v/>
      </c>
      <c r="AF12" s="88" t="str">
        <f>IFERROR(VLOOKUP($A12&amp;"_"&amp;AF$3,'물품 입고 내역'!$A$5:$O$1005,2,0),"")</f>
        <v/>
      </c>
      <c r="AG12" s="88" t="str">
        <f>IFERROR(VLOOKUP($A12&amp;"_"&amp;AG$3,'물품 입고 내역'!$A$5:$O$1005,2,0),"")</f>
        <v/>
      </c>
      <c r="AH12" s="88" t="str">
        <f>IFERROR(VLOOKUP($A12&amp;"_"&amp;AH$3,'물품 입고 내역'!$A$5:$O$1005,2,0),"")</f>
        <v/>
      </c>
      <c r="AI12" s="88" t="str">
        <f>IFERROR(VLOOKUP($A12&amp;"_"&amp;AI$3,'물품 입고 내역'!$A$5:$O$1005,2,0),"")</f>
        <v/>
      </c>
      <c r="AJ12" s="88" t="str">
        <f>IFERROR(VLOOKUP($A12&amp;"_"&amp;AJ$3,'물품 입고 내역'!$A$5:$O$1005,2,0),"")</f>
        <v/>
      </c>
      <c r="AK12" s="88" t="str">
        <f>IFERROR(VLOOKUP($A12&amp;"_"&amp;AK$3,'물품 입고 내역'!$A$5:$O$1005,2,0),"")</f>
        <v/>
      </c>
      <c r="AL12" s="88" t="str">
        <f>IFERROR(VLOOKUP($A12&amp;"_"&amp;AL$3,'물품 입고 내역'!$A$5:$O$1005,2,0),"")</f>
        <v/>
      </c>
      <c r="AM12" s="88" t="str">
        <f>IFERROR(VLOOKUP($A12&amp;"_"&amp;AM$3,'물품 입고 내역'!$A$5:$O$1005,2,0),"")</f>
        <v/>
      </c>
      <c r="AN12" s="88" t="str">
        <f>IFERROR(VLOOKUP($A12&amp;"_"&amp;AN$3,'물품 입고 내역'!$A$5:$O$1005,2,0),"")</f>
        <v/>
      </c>
      <c r="AO12" s="88" t="str">
        <f>IFERROR(VLOOKUP($A12&amp;"_"&amp;AO$3,'물품 입고 내역'!$A$5:$O$1005,2,0),"")</f>
        <v/>
      </c>
      <c r="AP12" s="88" t="str">
        <f>IFERROR(VLOOKUP($A12&amp;"_"&amp;AP$3,'물품 입고 내역'!$A$5:$O$1005,2,0),"")</f>
        <v/>
      </c>
      <c r="AQ12" s="88" t="str">
        <f>IFERROR(VLOOKUP($A12&amp;"_"&amp;AQ$3,'물품 입고 내역'!$A$5:$O$1005,2,0),"")</f>
        <v/>
      </c>
      <c r="AR12" s="88" t="str">
        <f>IFERROR(VLOOKUP($A12&amp;"_"&amp;AR$3,'물품 입고 내역'!$A$5:$O$1005,2,0),"")</f>
        <v/>
      </c>
      <c r="AS12" s="88" t="str">
        <f>IFERROR(VLOOKUP($A12&amp;"_"&amp;AS$3,'물품 입고 내역'!$A$5:$O$1005,2,0),"")</f>
        <v/>
      </c>
      <c r="AT12" s="88" t="str">
        <f>IFERROR(VLOOKUP($A12&amp;"_"&amp;AT$3,'물품 입고 내역'!$A$5:$O$1005,2,0),"")</f>
        <v/>
      </c>
      <c r="AU12" s="88" t="str">
        <f>IFERROR(VLOOKUP($A12&amp;"_"&amp;AU$3,'물품 입고 내역'!$A$5:$O$1005,2,0),"")</f>
        <v/>
      </c>
      <c r="AV12" s="88" t="str">
        <f>IFERROR(VLOOKUP($A12&amp;"_"&amp;AV$3,'물품 입고 내역'!$A$5:$O$1005,2,0),"")</f>
        <v/>
      </c>
      <c r="AW12" s="88" t="str">
        <f>IFERROR(VLOOKUP($A12&amp;"_"&amp;AW$3,'물품 입고 내역'!$A$5:$O$1005,2,0),"")</f>
        <v/>
      </c>
      <c r="AX12" s="88" t="str">
        <f>IFERROR(VLOOKUP($A12&amp;"_"&amp;AX$3,'물품 입고 내역'!$A$5:$O$1005,2,0),"")</f>
        <v/>
      </c>
      <c r="AY12" s="88" t="str">
        <f>IFERROR(VLOOKUP($A12&amp;"_"&amp;AY$3,'물품 입고 내역'!$A$5:$O$1005,2,0),"")</f>
        <v/>
      </c>
      <c r="AZ12" s="88" t="str">
        <f>IFERROR(VLOOKUP($A12&amp;"_"&amp;AZ$3,'물품 입고 내역'!$A$5:$O$1005,2,0),"")</f>
        <v/>
      </c>
      <c r="BA12" s="88" t="str">
        <f>IFERROR(VLOOKUP($A12&amp;"_"&amp;BA$3,'물품 입고 내역'!$A$5:$O$1005,2,0),"")</f>
        <v/>
      </c>
      <c r="BB12" s="88" t="str">
        <f>IFERROR(VLOOKUP($A12&amp;"_"&amp;BB$3,'물품 입고 내역'!$A$5:$O$1005,2,0),"")</f>
        <v/>
      </c>
      <c r="BC12" s="88" t="str">
        <f>IFERROR(VLOOKUP($A12&amp;"_"&amp;BC$3,'물품 입고 내역'!$A$5:$O$1005,2,0),"")</f>
        <v/>
      </c>
      <c r="BD12" s="88" t="str">
        <f>IFERROR(VLOOKUP($A12&amp;"_"&amp;BD$3,'물품 입고 내역'!$A$5:$O$1005,2,0),"")</f>
        <v/>
      </c>
      <c r="BE12" s="88" t="str">
        <f>IFERROR(VLOOKUP($A12&amp;"_"&amp;BE$3,'물품 입고 내역'!$A$5:$O$1005,2,0),"")</f>
        <v/>
      </c>
      <c r="BF12" s="88" t="str">
        <f>IFERROR(VLOOKUP($A12&amp;"_"&amp;BF$3,'물품 입고 내역'!$A$5:$O$1005,2,0),"")</f>
        <v/>
      </c>
      <c r="BG12" s="88" t="str">
        <f>IFERROR(VLOOKUP($A12&amp;"_"&amp;BG$3,'물품 입고 내역'!$A$5:$O$1005,2,0),"")</f>
        <v/>
      </c>
      <c r="BH12" s="88" t="str">
        <f>IFERROR(VLOOKUP($A12&amp;"_"&amp;BH$3,'물품 입고 내역'!$A$5:$O$1005,2,0),"")</f>
        <v/>
      </c>
      <c r="BI12" s="88" t="str">
        <f>IFERROR(VLOOKUP($A12&amp;"_"&amp;BI$3,'물품 입고 내역'!$A$5:$O$1005,2,0),"")</f>
        <v/>
      </c>
      <c r="BJ12" s="88" t="str">
        <f>IFERROR(VLOOKUP($A12&amp;"_"&amp;BJ$3,'물품 입고 내역'!$A$5:$O$1005,2,0),"")</f>
        <v/>
      </c>
      <c r="BK12" s="88" t="str">
        <f>IFERROR(VLOOKUP($A12&amp;"_"&amp;BK$3,'물품 입고 내역'!$A$5:$O$1005,2,0),"")</f>
        <v/>
      </c>
      <c r="BL12" s="88" t="str">
        <f>IFERROR(VLOOKUP($A12&amp;"_"&amp;BL$3,'물품 입고 내역'!$A$5:$O$1005,2,0),"")</f>
        <v/>
      </c>
      <c r="BM12" s="88" t="str">
        <f>IFERROR(VLOOKUP($A12&amp;"_"&amp;BM$3,'물품 입고 내역'!$A$5:$O$1005,2,0),"")</f>
        <v/>
      </c>
      <c r="BN12" s="88" t="str">
        <f>IFERROR(VLOOKUP($A12&amp;"_"&amp;BN$3,'물품 입고 내역'!$A$5:$O$1005,2,0),"")</f>
        <v/>
      </c>
      <c r="BO12" s="88" t="str">
        <f>IFERROR(VLOOKUP($A12&amp;"_"&amp;BO$3,'물품 입고 내역'!$A$5:$O$1005,2,0),"")</f>
        <v/>
      </c>
      <c r="BP12" s="88" t="str">
        <f>IFERROR(VLOOKUP($A12&amp;"_"&amp;BP$3,'물품 입고 내역'!$A$5:$O$1005,2,0),"")</f>
        <v/>
      </c>
      <c r="BQ12" s="88" t="str">
        <f>IFERROR(VLOOKUP($A12&amp;"_"&amp;BQ$3,'물품 입고 내역'!$A$5:$O$1005,2,0),"")</f>
        <v/>
      </c>
      <c r="BR12" s="88" t="str">
        <f>IFERROR(VLOOKUP($A12&amp;"_"&amp;BR$3,'물품 입고 내역'!$A$5:$O$1005,2,0),"")</f>
        <v/>
      </c>
      <c r="BS12" s="88" t="str">
        <f>IFERROR(VLOOKUP($A12&amp;"_"&amp;BS$3,'물품 입고 내역'!$A$5:$O$1005,2,0),"")</f>
        <v/>
      </c>
      <c r="BT12" s="88" t="str">
        <f>IFERROR(VLOOKUP($A12&amp;"_"&amp;BT$3,'물품 입고 내역'!$A$5:$O$1005,2,0),"")</f>
        <v/>
      </c>
      <c r="BU12" s="88" t="str">
        <f>IFERROR(VLOOKUP($A12&amp;"_"&amp;BU$3,'물품 입고 내역'!$A$5:$O$1005,2,0),"")</f>
        <v/>
      </c>
      <c r="BV12" s="88" t="str">
        <f>IFERROR(VLOOKUP($A12&amp;"_"&amp;BV$3,'물품 입고 내역'!$A$5:$O$1005,2,0),"")</f>
        <v/>
      </c>
      <c r="BW12" s="88" t="str">
        <f>IFERROR(VLOOKUP($A12&amp;"_"&amp;BW$3,'물품 입고 내역'!$A$5:$O$1005,2,0),"")</f>
        <v/>
      </c>
      <c r="BX12" s="88" t="str">
        <f>IFERROR(VLOOKUP($A12&amp;"_"&amp;BX$3,'물품 입고 내역'!$A$5:$O$1005,2,0),"")</f>
        <v/>
      </c>
      <c r="BY12" s="88" t="str">
        <f>IFERROR(VLOOKUP($A12&amp;"_"&amp;BY$3,'물품 입고 내역'!$A$5:$O$1005,2,0),"")</f>
        <v/>
      </c>
      <c r="BZ12" s="88" t="str">
        <f>IFERROR(VLOOKUP($A12&amp;"_"&amp;BZ$3,'물품 입고 내역'!$A$5:$O$1005,2,0),"")</f>
        <v/>
      </c>
      <c r="CA12" s="88" t="str">
        <f>IFERROR(VLOOKUP($A12&amp;"_"&amp;CA$3,'물품 입고 내역'!$A$5:$O$1005,2,0),"")</f>
        <v/>
      </c>
      <c r="CB12" s="88" t="str">
        <f>IFERROR(VLOOKUP($A12&amp;"_"&amp;CB$3,'물품 입고 내역'!$A$5:$O$1005,2,0),"")</f>
        <v/>
      </c>
      <c r="CC12" s="88" t="str">
        <f>IFERROR(VLOOKUP($A12&amp;"_"&amp;CC$3,'물품 입고 내역'!$A$5:$O$1005,2,0),"")</f>
        <v/>
      </c>
      <c r="CD12" s="88" t="str">
        <f>IFERROR(VLOOKUP($A12&amp;"_"&amp;CD$3,'물품 입고 내역'!$A$5:$O$1005,2,0),"")</f>
        <v/>
      </c>
      <c r="CE12" s="88" t="str">
        <f>IFERROR(VLOOKUP($A12&amp;"_"&amp;CE$3,'물품 입고 내역'!$A$5:$O$1005,2,0),"")</f>
        <v/>
      </c>
      <c r="CF12" s="88" t="str">
        <f>IFERROR(VLOOKUP($A12&amp;"_"&amp;CF$3,'물품 입고 내역'!$A$5:$O$1005,2,0),"")</f>
        <v/>
      </c>
      <c r="CG12" s="88" t="str">
        <f>IFERROR(VLOOKUP($A12&amp;"_"&amp;CG$3,'물품 입고 내역'!$A$5:$O$1005,2,0),"")</f>
        <v/>
      </c>
      <c r="CH12" s="88" t="str">
        <f>IFERROR(VLOOKUP($A12&amp;"_"&amp;CH$3,'물품 입고 내역'!$A$5:$O$1005,2,0),"")</f>
        <v/>
      </c>
      <c r="CI12" s="88" t="str">
        <f>IFERROR(VLOOKUP($A12&amp;"_"&amp;CI$3,'물품 입고 내역'!$A$5:$O$1005,2,0),"")</f>
        <v/>
      </c>
      <c r="CJ12" s="88" t="str">
        <f>IFERROR(VLOOKUP($A12&amp;"_"&amp;CJ$3,'물품 입고 내역'!$A$5:$O$1005,2,0),"")</f>
        <v/>
      </c>
      <c r="CK12" s="88" t="str">
        <f>IFERROR(VLOOKUP($A12&amp;"_"&amp;CK$3,'물품 입고 내역'!$A$5:$O$1005,2,0),"")</f>
        <v/>
      </c>
      <c r="CL12" s="88" t="str">
        <f>IFERROR(VLOOKUP($A12&amp;"_"&amp;CL$3,'물품 입고 내역'!$A$5:$O$1005,2,0),"")</f>
        <v/>
      </c>
      <c r="CM12" s="88" t="str">
        <f>IFERROR(VLOOKUP($A12&amp;"_"&amp;CM$3,'물품 입고 내역'!$A$5:$O$1005,2,0),"")</f>
        <v/>
      </c>
      <c r="CN12" s="88" t="str">
        <f>IFERROR(VLOOKUP($A12&amp;"_"&amp;CN$3,'물품 입고 내역'!$A$5:$O$1005,2,0),"")</f>
        <v/>
      </c>
      <c r="CO12" s="88" t="str">
        <f>IFERROR(VLOOKUP($A12&amp;"_"&amp;CO$3,'물품 입고 내역'!$A$5:$O$1005,2,0),"")</f>
        <v/>
      </c>
      <c r="CP12" s="88" t="str">
        <f>IFERROR(VLOOKUP($A12&amp;"_"&amp;CP$3,'물품 입고 내역'!$A$5:$O$1005,2,0),"")</f>
        <v/>
      </c>
      <c r="CQ12" s="88" t="str">
        <f>IFERROR(VLOOKUP($A12&amp;"_"&amp;CQ$3,'물품 입고 내역'!$A$5:$O$1005,2,0),"")</f>
        <v/>
      </c>
      <c r="CR12" s="88" t="str">
        <f>IFERROR(VLOOKUP($A12&amp;"_"&amp;CR$3,'물품 입고 내역'!$A$5:$O$1005,2,0),"")</f>
        <v/>
      </c>
      <c r="CS12" s="88" t="str">
        <f>IFERROR(VLOOKUP($A12&amp;"_"&amp;CS$3,'물품 입고 내역'!$A$5:$O$1005,2,0),"")</f>
        <v/>
      </c>
      <c r="CT12" s="88" t="str">
        <f>IFERROR(VLOOKUP($A12&amp;"_"&amp;CT$3,'물품 입고 내역'!$A$5:$O$1005,2,0),"")</f>
        <v/>
      </c>
      <c r="CU12" s="88" t="str">
        <f>IFERROR(VLOOKUP($A12&amp;"_"&amp;CU$3,'물품 입고 내역'!$A$5:$O$1005,2,0),"")</f>
        <v/>
      </c>
      <c r="CV12" s="88" t="str">
        <f>IFERROR(VLOOKUP($A12&amp;"_"&amp;CV$3,'물품 입고 내역'!$A$5:$O$1005,2,0),"")</f>
        <v/>
      </c>
      <c r="CW12" s="88" t="str">
        <f>IFERROR(VLOOKUP($A12&amp;"_"&amp;CW$3,'물품 입고 내역'!$A$5:$O$1005,2,0),"")</f>
        <v/>
      </c>
      <c r="CX12" s="88" t="str">
        <f>IFERROR(VLOOKUP($A12&amp;"_"&amp;CX$3,'물품 입고 내역'!$A$5:$O$1005,2,0),"")</f>
        <v/>
      </c>
      <c r="CY12" s="88" t="str">
        <f>IFERROR(VLOOKUP($A12&amp;"_"&amp;CY$3,'물품 입고 내역'!$A$5:$O$1005,2,0),"")</f>
        <v/>
      </c>
      <c r="CZ12" s="88" t="str">
        <f>IFERROR(VLOOKUP($A12&amp;"_"&amp;CZ$3,'물품 입고 내역'!$A$5:$O$1005,2,0),"")</f>
        <v/>
      </c>
      <c r="DA12" s="88" t="str">
        <f>IFERROR(VLOOKUP($A12&amp;"_"&amp;DA$3,'물품 입고 내역'!$A$5:$O$1005,2,0),"")</f>
        <v/>
      </c>
      <c r="DB12" s="88" t="str">
        <f>IFERROR(VLOOKUP($A12&amp;"_"&amp;DB$3,'물품 입고 내역'!$A$5:$O$1005,2,0),"")</f>
        <v/>
      </c>
      <c r="DC12" s="88" t="str">
        <f>IFERROR(VLOOKUP($A12&amp;"_"&amp;DC$3,'물품 입고 내역'!$A$5:$O$1005,2,0),"")</f>
        <v/>
      </c>
      <c r="DD12" s="88" t="str">
        <f>IFERROR(VLOOKUP($A12&amp;"_"&amp;DD$3,'물품 입고 내역'!$A$5:$O$1005,2,0),"")</f>
        <v/>
      </c>
      <c r="DE12" s="88" t="str">
        <f>IFERROR(VLOOKUP($A12&amp;"_"&amp;DE$3,'물품 입고 내역'!$A$5:$O$1005,2,0),"")</f>
        <v/>
      </c>
      <c r="DF12" s="88" t="str">
        <f>IFERROR(VLOOKUP($A12&amp;"_"&amp;DF$3,'물품 입고 내역'!$A$5:$O$1005,2,0),"")</f>
        <v/>
      </c>
      <c r="DG12" s="88" t="str">
        <f>IFERROR(VLOOKUP($A12&amp;"_"&amp;DG$3,'물품 입고 내역'!$A$5:$O$1005,2,0),"")</f>
        <v/>
      </c>
      <c r="DH12" s="88" t="str">
        <f>IFERROR(VLOOKUP($A12&amp;"_"&amp;DH$3,'물품 입고 내역'!$A$5:$O$1005,2,0),"")</f>
        <v/>
      </c>
      <c r="DI12" s="88" t="str">
        <f>IFERROR(VLOOKUP($A12&amp;"_"&amp;DI$3,'물품 입고 내역'!$A$5:$O$1005,2,0),"")</f>
        <v/>
      </c>
      <c r="DJ12" s="88" t="str">
        <f>IFERROR(VLOOKUP($A12&amp;"_"&amp;DJ$3,'물품 입고 내역'!$A$5:$O$1005,2,0),"")</f>
        <v/>
      </c>
      <c r="DK12" s="88" t="str">
        <f>IFERROR(VLOOKUP($A12&amp;"_"&amp;DK$3,'물품 입고 내역'!$A$5:$O$1005,2,0),"")</f>
        <v/>
      </c>
      <c r="DL12" s="88" t="str">
        <f>IFERROR(VLOOKUP($A12&amp;"_"&amp;DL$3,'물품 입고 내역'!$A$5:$O$1005,2,0),"")</f>
        <v/>
      </c>
    </row>
    <row r="13" spans="1:116" ht="35.25" customHeight="1">
      <c r="A13" s="89" t="s">
        <v>970</v>
      </c>
      <c r="B13" s="129" t="str">
        <f>IFERROR(INDEX('물품 입고 내역'!$E$6:$O$1005,MATCH($A13,'물품 입고 내역'!$N$6:$N$1005,0),1)," ")</f>
        <v xml:space="preserve"> </v>
      </c>
      <c r="C13" s="89" t="str">
        <f t="shared" si="0"/>
        <v xml:space="preserve"> </v>
      </c>
      <c r="D13" s="129" t="str">
        <f t="shared" si="2"/>
        <v xml:space="preserve">                                                                                                             </v>
      </c>
      <c r="E13" s="89"/>
      <c r="F13" s="88">
        <f t="shared" si="1"/>
        <v>0</v>
      </c>
      <c r="G13" s="88" t="str">
        <f>IFERROR(VLOOKUP($A13&amp;"_"&amp;G$3,'물품 입고 내역'!$A$5:$O$1005,2,0),"")</f>
        <v/>
      </c>
      <c r="H13" s="88" t="str">
        <f>IFERROR(VLOOKUP($A13&amp;"_"&amp;H$3,'물품 입고 내역'!$A$5:$O$1005,2,0),"")</f>
        <v/>
      </c>
      <c r="I13" s="88" t="str">
        <f>IFERROR(VLOOKUP($A13&amp;"_"&amp;I$3,'물품 입고 내역'!$A$5:$O$1005,2,0),"")</f>
        <v/>
      </c>
      <c r="J13" s="88" t="str">
        <f>IFERROR(VLOOKUP($A13&amp;"_"&amp;J$3,'물품 입고 내역'!$A$5:$O$1005,2,0),"")</f>
        <v/>
      </c>
      <c r="K13" s="88" t="str">
        <f>IFERROR(VLOOKUP($A13&amp;"_"&amp;K$3,'물품 입고 내역'!$A$5:$O$1005,2,0),"")</f>
        <v/>
      </c>
      <c r="L13" s="88" t="str">
        <f>IFERROR(VLOOKUP($A13&amp;"_"&amp;L$3,'물품 입고 내역'!$A$5:$O$1005,2,0),"")</f>
        <v/>
      </c>
      <c r="M13" s="88" t="str">
        <f>IFERROR(VLOOKUP($A13&amp;"_"&amp;M$3,'물품 입고 내역'!$A$5:$O$1005,2,0),"")</f>
        <v/>
      </c>
      <c r="N13" s="88" t="str">
        <f>IFERROR(VLOOKUP($A13&amp;"_"&amp;N$3,'물품 입고 내역'!$A$5:$O$1005,2,0),"")</f>
        <v/>
      </c>
      <c r="O13" s="88" t="str">
        <f>IFERROR(VLOOKUP($A13&amp;"_"&amp;O$3,'물품 입고 내역'!$A$5:$O$1005,2,0),"")</f>
        <v/>
      </c>
      <c r="P13" s="88" t="str">
        <f>IFERROR(VLOOKUP($A13&amp;"_"&amp;P$3,'물품 입고 내역'!$A$5:$O$1005,2,0),"")</f>
        <v/>
      </c>
      <c r="Q13" s="88" t="str">
        <f>IFERROR(VLOOKUP($A13&amp;"_"&amp;Q$3,'물품 입고 내역'!$A$5:$O$1005,2,0),"")</f>
        <v/>
      </c>
      <c r="R13" s="88" t="str">
        <f>IFERROR(VLOOKUP($A13&amp;"_"&amp;R$3,'물품 입고 내역'!$A$5:$O$1005,2,0),"")</f>
        <v/>
      </c>
      <c r="S13" s="88" t="str">
        <f>IFERROR(VLOOKUP($A13&amp;"_"&amp;S$3,'물품 입고 내역'!$A$5:$O$1005,2,0),"")</f>
        <v/>
      </c>
      <c r="T13" s="88" t="str">
        <f>IFERROR(VLOOKUP($A13&amp;"_"&amp;T$3,'물품 입고 내역'!$A$5:$O$1005,2,0),"")</f>
        <v/>
      </c>
      <c r="U13" s="88" t="str">
        <f>IFERROR(VLOOKUP($A13&amp;"_"&amp;U$3,'물품 입고 내역'!$A$5:$O$1005,2,0),"")</f>
        <v/>
      </c>
      <c r="V13" s="88" t="str">
        <f>IFERROR(VLOOKUP($A13&amp;"_"&amp;V$3,'물품 입고 내역'!$A$5:$O$1005,2,0),"")</f>
        <v/>
      </c>
      <c r="W13" s="88" t="str">
        <f>IFERROR(VLOOKUP($A13&amp;"_"&amp;W$3,'물품 입고 내역'!$A$5:$O$1005,2,0),"")</f>
        <v/>
      </c>
      <c r="X13" s="88" t="str">
        <f>IFERROR(VLOOKUP($A13&amp;"_"&amp;X$3,'물품 입고 내역'!$A$5:$O$1005,2,0),"")</f>
        <v/>
      </c>
      <c r="Y13" s="88" t="str">
        <f>IFERROR(VLOOKUP($A13&amp;"_"&amp;Y$3,'물품 입고 내역'!$A$5:$O$1005,2,0),"")</f>
        <v/>
      </c>
      <c r="Z13" s="88" t="str">
        <f>IFERROR(VLOOKUP($A13&amp;"_"&amp;Z$3,'물품 입고 내역'!$A$5:$O$1005,2,0),"")</f>
        <v/>
      </c>
      <c r="AA13" s="88" t="str">
        <f>IFERROR(VLOOKUP($A13&amp;"_"&amp;AA$3,'물품 입고 내역'!$A$5:$O$1005,2,0),"")</f>
        <v/>
      </c>
      <c r="AB13" s="88" t="str">
        <f>IFERROR(VLOOKUP($A13&amp;"_"&amp;AB$3,'물품 입고 내역'!$A$5:$O$1005,2,0),"")</f>
        <v/>
      </c>
      <c r="AC13" s="88" t="str">
        <f>IFERROR(VLOOKUP($A13&amp;"_"&amp;AC$3,'물품 입고 내역'!$A$5:$O$1005,2,0),"")</f>
        <v/>
      </c>
      <c r="AD13" s="88" t="str">
        <f>IFERROR(VLOOKUP($A13&amp;"_"&amp;AD$3,'물품 입고 내역'!$A$5:$O$1005,2,0),"")</f>
        <v/>
      </c>
      <c r="AE13" s="88" t="str">
        <f>IFERROR(VLOOKUP($A13&amp;"_"&amp;AE$3,'물품 입고 내역'!$A$5:$O$1005,2,0),"")</f>
        <v/>
      </c>
      <c r="AF13" s="88" t="str">
        <f>IFERROR(VLOOKUP($A13&amp;"_"&amp;AF$3,'물품 입고 내역'!$A$5:$O$1005,2,0),"")</f>
        <v/>
      </c>
      <c r="AG13" s="88" t="str">
        <f>IFERROR(VLOOKUP($A13&amp;"_"&amp;AG$3,'물품 입고 내역'!$A$5:$O$1005,2,0),"")</f>
        <v/>
      </c>
      <c r="AH13" s="88" t="str">
        <f>IFERROR(VLOOKUP($A13&amp;"_"&amp;AH$3,'물품 입고 내역'!$A$5:$O$1005,2,0),"")</f>
        <v/>
      </c>
      <c r="AI13" s="88" t="str">
        <f>IFERROR(VLOOKUP($A13&amp;"_"&amp;AI$3,'물품 입고 내역'!$A$5:$O$1005,2,0),"")</f>
        <v/>
      </c>
      <c r="AJ13" s="88" t="str">
        <f>IFERROR(VLOOKUP($A13&amp;"_"&amp;AJ$3,'물품 입고 내역'!$A$5:$O$1005,2,0),"")</f>
        <v/>
      </c>
      <c r="AK13" s="88" t="str">
        <f>IFERROR(VLOOKUP($A13&amp;"_"&amp;AK$3,'물품 입고 내역'!$A$5:$O$1005,2,0),"")</f>
        <v/>
      </c>
      <c r="AL13" s="88" t="str">
        <f>IFERROR(VLOOKUP($A13&amp;"_"&amp;AL$3,'물품 입고 내역'!$A$5:$O$1005,2,0),"")</f>
        <v/>
      </c>
      <c r="AM13" s="88" t="str">
        <f>IFERROR(VLOOKUP($A13&amp;"_"&amp;AM$3,'물품 입고 내역'!$A$5:$O$1005,2,0),"")</f>
        <v/>
      </c>
      <c r="AN13" s="88" t="str">
        <f>IFERROR(VLOOKUP($A13&amp;"_"&amp;AN$3,'물품 입고 내역'!$A$5:$O$1005,2,0),"")</f>
        <v/>
      </c>
      <c r="AO13" s="88" t="str">
        <f>IFERROR(VLOOKUP($A13&amp;"_"&amp;AO$3,'물품 입고 내역'!$A$5:$O$1005,2,0),"")</f>
        <v/>
      </c>
      <c r="AP13" s="88" t="str">
        <f>IFERROR(VLOOKUP($A13&amp;"_"&amp;AP$3,'물품 입고 내역'!$A$5:$O$1005,2,0),"")</f>
        <v/>
      </c>
      <c r="AQ13" s="88" t="str">
        <f>IFERROR(VLOOKUP($A13&amp;"_"&amp;AQ$3,'물품 입고 내역'!$A$5:$O$1005,2,0),"")</f>
        <v/>
      </c>
      <c r="AR13" s="88" t="str">
        <f>IFERROR(VLOOKUP($A13&amp;"_"&amp;AR$3,'물품 입고 내역'!$A$5:$O$1005,2,0),"")</f>
        <v/>
      </c>
      <c r="AS13" s="88" t="str">
        <f>IFERROR(VLOOKUP($A13&amp;"_"&amp;AS$3,'물품 입고 내역'!$A$5:$O$1005,2,0),"")</f>
        <v/>
      </c>
      <c r="AT13" s="88" t="str">
        <f>IFERROR(VLOOKUP($A13&amp;"_"&amp;AT$3,'물품 입고 내역'!$A$5:$O$1005,2,0),"")</f>
        <v/>
      </c>
      <c r="AU13" s="88" t="str">
        <f>IFERROR(VLOOKUP($A13&amp;"_"&amp;AU$3,'물품 입고 내역'!$A$5:$O$1005,2,0),"")</f>
        <v/>
      </c>
      <c r="AV13" s="88" t="str">
        <f>IFERROR(VLOOKUP($A13&amp;"_"&amp;AV$3,'물품 입고 내역'!$A$5:$O$1005,2,0),"")</f>
        <v/>
      </c>
      <c r="AW13" s="88" t="str">
        <f>IFERROR(VLOOKUP($A13&amp;"_"&amp;AW$3,'물품 입고 내역'!$A$5:$O$1005,2,0),"")</f>
        <v/>
      </c>
      <c r="AX13" s="88" t="str">
        <f>IFERROR(VLOOKUP($A13&amp;"_"&amp;AX$3,'물품 입고 내역'!$A$5:$O$1005,2,0),"")</f>
        <v/>
      </c>
      <c r="AY13" s="88" t="str">
        <f>IFERROR(VLOOKUP($A13&amp;"_"&amp;AY$3,'물품 입고 내역'!$A$5:$O$1005,2,0),"")</f>
        <v/>
      </c>
      <c r="AZ13" s="88" t="str">
        <f>IFERROR(VLOOKUP($A13&amp;"_"&amp;AZ$3,'물품 입고 내역'!$A$5:$O$1005,2,0),"")</f>
        <v/>
      </c>
      <c r="BA13" s="88" t="str">
        <f>IFERROR(VLOOKUP($A13&amp;"_"&amp;BA$3,'물품 입고 내역'!$A$5:$O$1005,2,0),"")</f>
        <v/>
      </c>
      <c r="BB13" s="88" t="str">
        <f>IFERROR(VLOOKUP($A13&amp;"_"&amp;BB$3,'물품 입고 내역'!$A$5:$O$1005,2,0),"")</f>
        <v/>
      </c>
      <c r="BC13" s="88" t="str">
        <f>IFERROR(VLOOKUP($A13&amp;"_"&amp;BC$3,'물품 입고 내역'!$A$5:$O$1005,2,0),"")</f>
        <v/>
      </c>
      <c r="BD13" s="88" t="str">
        <f>IFERROR(VLOOKUP($A13&amp;"_"&amp;BD$3,'물품 입고 내역'!$A$5:$O$1005,2,0),"")</f>
        <v/>
      </c>
      <c r="BE13" s="88" t="str">
        <f>IFERROR(VLOOKUP($A13&amp;"_"&amp;BE$3,'물품 입고 내역'!$A$5:$O$1005,2,0),"")</f>
        <v/>
      </c>
      <c r="BF13" s="88" t="str">
        <f>IFERROR(VLOOKUP($A13&amp;"_"&amp;BF$3,'물품 입고 내역'!$A$5:$O$1005,2,0),"")</f>
        <v/>
      </c>
      <c r="BG13" s="88" t="str">
        <f>IFERROR(VLOOKUP($A13&amp;"_"&amp;BG$3,'물품 입고 내역'!$A$5:$O$1005,2,0),"")</f>
        <v/>
      </c>
      <c r="BH13" s="88" t="str">
        <f>IFERROR(VLOOKUP($A13&amp;"_"&amp;BH$3,'물품 입고 내역'!$A$5:$O$1005,2,0),"")</f>
        <v/>
      </c>
      <c r="BI13" s="88" t="str">
        <f>IFERROR(VLOOKUP($A13&amp;"_"&amp;BI$3,'물품 입고 내역'!$A$5:$O$1005,2,0),"")</f>
        <v/>
      </c>
      <c r="BJ13" s="88" t="str">
        <f>IFERROR(VLOOKUP($A13&amp;"_"&amp;BJ$3,'물품 입고 내역'!$A$5:$O$1005,2,0),"")</f>
        <v/>
      </c>
      <c r="BK13" s="88" t="str">
        <f>IFERROR(VLOOKUP($A13&amp;"_"&amp;BK$3,'물품 입고 내역'!$A$5:$O$1005,2,0),"")</f>
        <v/>
      </c>
      <c r="BL13" s="88" t="str">
        <f>IFERROR(VLOOKUP($A13&amp;"_"&amp;BL$3,'물품 입고 내역'!$A$5:$O$1005,2,0),"")</f>
        <v/>
      </c>
      <c r="BM13" s="88" t="str">
        <f>IFERROR(VLOOKUP($A13&amp;"_"&amp;BM$3,'물품 입고 내역'!$A$5:$O$1005,2,0),"")</f>
        <v/>
      </c>
      <c r="BN13" s="88" t="str">
        <f>IFERROR(VLOOKUP($A13&amp;"_"&amp;BN$3,'물품 입고 내역'!$A$5:$O$1005,2,0),"")</f>
        <v/>
      </c>
      <c r="BO13" s="88" t="str">
        <f>IFERROR(VLOOKUP($A13&amp;"_"&amp;BO$3,'물품 입고 내역'!$A$5:$O$1005,2,0),"")</f>
        <v/>
      </c>
      <c r="BP13" s="88" t="str">
        <f>IFERROR(VLOOKUP($A13&amp;"_"&amp;BP$3,'물품 입고 내역'!$A$5:$O$1005,2,0),"")</f>
        <v/>
      </c>
      <c r="BQ13" s="88" t="str">
        <f>IFERROR(VLOOKUP($A13&amp;"_"&amp;BQ$3,'물품 입고 내역'!$A$5:$O$1005,2,0),"")</f>
        <v/>
      </c>
      <c r="BR13" s="88" t="str">
        <f>IFERROR(VLOOKUP($A13&amp;"_"&amp;BR$3,'물품 입고 내역'!$A$5:$O$1005,2,0),"")</f>
        <v/>
      </c>
      <c r="BS13" s="88" t="str">
        <f>IFERROR(VLOOKUP($A13&amp;"_"&amp;BS$3,'물품 입고 내역'!$A$5:$O$1005,2,0),"")</f>
        <v/>
      </c>
      <c r="BT13" s="88" t="str">
        <f>IFERROR(VLOOKUP($A13&amp;"_"&amp;BT$3,'물품 입고 내역'!$A$5:$O$1005,2,0),"")</f>
        <v/>
      </c>
      <c r="BU13" s="88" t="str">
        <f>IFERROR(VLOOKUP($A13&amp;"_"&amp;BU$3,'물품 입고 내역'!$A$5:$O$1005,2,0),"")</f>
        <v/>
      </c>
      <c r="BV13" s="88" t="str">
        <f>IFERROR(VLOOKUP($A13&amp;"_"&amp;BV$3,'물품 입고 내역'!$A$5:$O$1005,2,0),"")</f>
        <v/>
      </c>
      <c r="BW13" s="88" t="str">
        <f>IFERROR(VLOOKUP($A13&amp;"_"&amp;BW$3,'물품 입고 내역'!$A$5:$O$1005,2,0),"")</f>
        <v/>
      </c>
      <c r="BX13" s="88" t="str">
        <f>IFERROR(VLOOKUP($A13&amp;"_"&amp;BX$3,'물품 입고 내역'!$A$5:$O$1005,2,0),"")</f>
        <v/>
      </c>
      <c r="BY13" s="88" t="str">
        <f>IFERROR(VLOOKUP($A13&amp;"_"&amp;BY$3,'물품 입고 내역'!$A$5:$O$1005,2,0),"")</f>
        <v/>
      </c>
      <c r="BZ13" s="88" t="str">
        <f>IFERROR(VLOOKUP($A13&amp;"_"&amp;BZ$3,'물품 입고 내역'!$A$5:$O$1005,2,0),"")</f>
        <v/>
      </c>
      <c r="CA13" s="88" t="str">
        <f>IFERROR(VLOOKUP($A13&amp;"_"&amp;CA$3,'물품 입고 내역'!$A$5:$O$1005,2,0),"")</f>
        <v/>
      </c>
      <c r="CB13" s="88" t="str">
        <f>IFERROR(VLOOKUP($A13&amp;"_"&amp;CB$3,'물품 입고 내역'!$A$5:$O$1005,2,0),"")</f>
        <v/>
      </c>
      <c r="CC13" s="88" t="str">
        <f>IFERROR(VLOOKUP($A13&amp;"_"&amp;CC$3,'물품 입고 내역'!$A$5:$O$1005,2,0),"")</f>
        <v/>
      </c>
      <c r="CD13" s="88" t="str">
        <f>IFERROR(VLOOKUP($A13&amp;"_"&amp;CD$3,'물품 입고 내역'!$A$5:$O$1005,2,0),"")</f>
        <v/>
      </c>
      <c r="CE13" s="88" t="str">
        <f>IFERROR(VLOOKUP($A13&amp;"_"&amp;CE$3,'물품 입고 내역'!$A$5:$O$1005,2,0),"")</f>
        <v/>
      </c>
      <c r="CF13" s="88" t="str">
        <f>IFERROR(VLOOKUP($A13&amp;"_"&amp;CF$3,'물품 입고 내역'!$A$5:$O$1005,2,0),"")</f>
        <v/>
      </c>
      <c r="CG13" s="88" t="str">
        <f>IFERROR(VLOOKUP($A13&amp;"_"&amp;CG$3,'물품 입고 내역'!$A$5:$O$1005,2,0),"")</f>
        <v/>
      </c>
      <c r="CH13" s="88" t="str">
        <f>IFERROR(VLOOKUP($A13&amp;"_"&amp;CH$3,'물품 입고 내역'!$A$5:$O$1005,2,0),"")</f>
        <v/>
      </c>
      <c r="CI13" s="88" t="str">
        <f>IFERROR(VLOOKUP($A13&amp;"_"&amp;CI$3,'물품 입고 내역'!$A$5:$O$1005,2,0),"")</f>
        <v/>
      </c>
      <c r="CJ13" s="88" t="str">
        <f>IFERROR(VLOOKUP($A13&amp;"_"&amp;CJ$3,'물품 입고 내역'!$A$5:$O$1005,2,0),"")</f>
        <v/>
      </c>
      <c r="CK13" s="88" t="str">
        <f>IFERROR(VLOOKUP($A13&amp;"_"&amp;CK$3,'물품 입고 내역'!$A$5:$O$1005,2,0),"")</f>
        <v/>
      </c>
      <c r="CL13" s="88" t="str">
        <f>IFERROR(VLOOKUP($A13&amp;"_"&amp;CL$3,'물품 입고 내역'!$A$5:$O$1005,2,0),"")</f>
        <v/>
      </c>
      <c r="CM13" s="88" t="str">
        <f>IFERROR(VLOOKUP($A13&amp;"_"&amp;CM$3,'물품 입고 내역'!$A$5:$O$1005,2,0),"")</f>
        <v/>
      </c>
      <c r="CN13" s="88" t="str">
        <f>IFERROR(VLOOKUP($A13&amp;"_"&amp;CN$3,'물품 입고 내역'!$A$5:$O$1005,2,0),"")</f>
        <v/>
      </c>
      <c r="CO13" s="88" t="str">
        <f>IFERROR(VLOOKUP($A13&amp;"_"&amp;CO$3,'물품 입고 내역'!$A$5:$O$1005,2,0),"")</f>
        <v/>
      </c>
      <c r="CP13" s="88" t="str">
        <f>IFERROR(VLOOKUP($A13&amp;"_"&amp;CP$3,'물품 입고 내역'!$A$5:$O$1005,2,0),"")</f>
        <v/>
      </c>
      <c r="CQ13" s="88" t="str">
        <f>IFERROR(VLOOKUP($A13&amp;"_"&amp;CQ$3,'물품 입고 내역'!$A$5:$O$1005,2,0),"")</f>
        <v/>
      </c>
      <c r="CR13" s="88" t="str">
        <f>IFERROR(VLOOKUP($A13&amp;"_"&amp;CR$3,'물품 입고 내역'!$A$5:$O$1005,2,0),"")</f>
        <v/>
      </c>
      <c r="CS13" s="88" t="str">
        <f>IFERROR(VLOOKUP($A13&amp;"_"&amp;CS$3,'물품 입고 내역'!$A$5:$O$1005,2,0),"")</f>
        <v/>
      </c>
      <c r="CT13" s="88" t="str">
        <f>IFERROR(VLOOKUP($A13&amp;"_"&amp;CT$3,'물품 입고 내역'!$A$5:$O$1005,2,0),"")</f>
        <v/>
      </c>
      <c r="CU13" s="88" t="str">
        <f>IFERROR(VLOOKUP($A13&amp;"_"&amp;CU$3,'물품 입고 내역'!$A$5:$O$1005,2,0),"")</f>
        <v/>
      </c>
      <c r="CV13" s="88" t="str">
        <f>IFERROR(VLOOKUP($A13&amp;"_"&amp;CV$3,'물품 입고 내역'!$A$5:$O$1005,2,0),"")</f>
        <v/>
      </c>
      <c r="CW13" s="88" t="str">
        <f>IFERROR(VLOOKUP($A13&amp;"_"&amp;CW$3,'물품 입고 내역'!$A$5:$O$1005,2,0),"")</f>
        <v/>
      </c>
      <c r="CX13" s="88" t="str">
        <f>IFERROR(VLOOKUP($A13&amp;"_"&amp;CX$3,'물품 입고 내역'!$A$5:$O$1005,2,0),"")</f>
        <v/>
      </c>
      <c r="CY13" s="88" t="str">
        <f>IFERROR(VLOOKUP($A13&amp;"_"&amp;CY$3,'물품 입고 내역'!$A$5:$O$1005,2,0),"")</f>
        <v/>
      </c>
      <c r="CZ13" s="88" t="str">
        <f>IFERROR(VLOOKUP($A13&amp;"_"&amp;CZ$3,'물품 입고 내역'!$A$5:$O$1005,2,0),"")</f>
        <v/>
      </c>
      <c r="DA13" s="88" t="str">
        <f>IFERROR(VLOOKUP($A13&amp;"_"&amp;DA$3,'물품 입고 내역'!$A$5:$O$1005,2,0),"")</f>
        <v/>
      </c>
      <c r="DB13" s="88" t="str">
        <f>IFERROR(VLOOKUP($A13&amp;"_"&amp;DB$3,'물품 입고 내역'!$A$5:$O$1005,2,0),"")</f>
        <v/>
      </c>
      <c r="DC13" s="88" t="str">
        <f>IFERROR(VLOOKUP($A13&amp;"_"&amp;DC$3,'물품 입고 내역'!$A$5:$O$1005,2,0),"")</f>
        <v/>
      </c>
      <c r="DD13" s="88" t="str">
        <f>IFERROR(VLOOKUP($A13&amp;"_"&amp;DD$3,'물품 입고 내역'!$A$5:$O$1005,2,0),"")</f>
        <v/>
      </c>
      <c r="DE13" s="88" t="str">
        <f>IFERROR(VLOOKUP($A13&amp;"_"&amp;DE$3,'물품 입고 내역'!$A$5:$O$1005,2,0),"")</f>
        <v/>
      </c>
      <c r="DF13" s="88" t="str">
        <f>IFERROR(VLOOKUP($A13&amp;"_"&amp;DF$3,'물품 입고 내역'!$A$5:$O$1005,2,0),"")</f>
        <v/>
      </c>
      <c r="DG13" s="88" t="str">
        <f>IFERROR(VLOOKUP($A13&amp;"_"&amp;DG$3,'물품 입고 내역'!$A$5:$O$1005,2,0),"")</f>
        <v/>
      </c>
      <c r="DH13" s="88" t="str">
        <f>IFERROR(VLOOKUP($A13&amp;"_"&amp;DH$3,'물품 입고 내역'!$A$5:$O$1005,2,0),"")</f>
        <v/>
      </c>
      <c r="DI13" s="88" t="str">
        <f>IFERROR(VLOOKUP($A13&amp;"_"&amp;DI$3,'물품 입고 내역'!$A$5:$O$1005,2,0),"")</f>
        <v/>
      </c>
      <c r="DJ13" s="88" t="str">
        <f>IFERROR(VLOOKUP($A13&amp;"_"&amp;DJ$3,'물품 입고 내역'!$A$5:$O$1005,2,0),"")</f>
        <v/>
      </c>
      <c r="DK13" s="88" t="str">
        <f>IFERROR(VLOOKUP($A13&amp;"_"&amp;DK$3,'물품 입고 내역'!$A$5:$O$1005,2,0),"")</f>
        <v/>
      </c>
      <c r="DL13" s="88" t="str">
        <f>IFERROR(VLOOKUP($A13&amp;"_"&amp;DL$3,'물품 입고 내역'!$A$5:$O$1005,2,0),"")</f>
        <v/>
      </c>
    </row>
    <row r="14" spans="1:116" ht="35.25" customHeight="1">
      <c r="A14" s="89" t="s">
        <v>971</v>
      </c>
      <c r="B14" s="129" t="str">
        <f>IFERROR(INDEX('물품 입고 내역'!$E$6:$O$1005,MATCH($A14,'물품 입고 내역'!$N$6:$N$1005,0),1)," ")</f>
        <v xml:space="preserve"> </v>
      </c>
      <c r="C14" s="89" t="str">
        <f t="shared" si="0"/>
        <v xml:space="preserve"> </v>
      </c>
      <c r="D14" s="129" t="str">
        <f t="shared" si="2"/>
        <v xml:space="preserve">                                                                                                             </v>
      </c>
      <c r="E14" s="89"/>
      <c r="F14" s="88">
        <f t="shared" si="1"/>
        <v>0</v>
      </c>
      <c r="G14" s="88" t="str">
        <f>IFERROR(VLOOKUP($A14&amp;"_"&amp;G$3,'물품 입고 내역'!$A$5:$O$1005,2,0),"")</f>
        <v/>
      </c>
      <c r="H14" s="88" t="str">
        <f>IFERROR(VLOOKUP($A14&amp;"_"&amp;H$3,'물품 입고 내역'!$A$5:$O$1005,2,0),"")</f>
        <v/>
      </c>
      <c r="I14" s="88" t="str">
        <f>IFERROR(VLOOKUP($A14&amp;"_"&amp;I$3,'물품 입고 내역'!$A$5:$O$1005,2,0),"")</f>
        <v/>
      </c>
      <c r="J14" s="88" t="str">
        <f>IFERROR(VLOOKUP($A14&amp;"_"&amp;J$3,'물품 입고 내역'!$A$5:$O$1005,2,0),"")</f>
        <v/>
      </c>
      <c r="K14" s="88" t="str">
        <f>IFERROR(VLOOKUP($A14&amp;"_"&amp;K$3,'물품 입고 내역'!$A$5:$O$1005,2,0),"")</f>
        <v/>
      </c>
      <c r="L14" s="88" t="str">
        <f>IFERROR(VLOOKUP($A14&amp;"_"&amp;L$3,'물품 입고 내역'!$A$5:$O$1005,2,0),"")</f>
        <v/>
      </c>
      <c r="M14" s="88" t="str">
        <f>IFERROR(VLOOKUP($A14&amp;"_"&amp;M$3,'물품 입고 내역'!$A$5:$O$1005,2,0),"")</f>
        <v/>
      </c>
      <c r="N14" s="88" t="str">
        <f>IFERROR(VLOOKUP($A14&amp;"_"&amp;N$3,'물품 입고 내역'!$A$5:$O$1005,2,0),"")</f>
        <v/>
      </c>
      <c r="O14" s="88" t="str">
        <f>IFERROR(VLOOKUP($A14&amp;"_"&amp;O$3,'물품 입고 내역'!$A$5:$O$1005,2,0),"")</f>
        <v/>
      </c>
      <c r="P14" s="88" t="str">
        <f>IFERROR(VLOOKUP($A14&amp;"_"&amp;P$3,'물품 입고 내역'!$A$5:$O$1005,2,0),"")</f>
        <v/>
      </c>
      <c r="Q14" s="88" t="str">
        <f>IFERROR(VLOOKUP($A14&amp;"_"&amp;Q$3,'물품 입고 내역'!$A$5:$O$1005,2,0),"")</f>
        <v/>
      </c>
      <c r="R14" s="88" t="str">
        <f>IFERROR(VLOOKUP($A14&amp;"_"&amp;R$3,'물품 입고 내역'!$A$5:$O$1005,2,0),"")</f>
        <v/>
      </c>
      <c r="S14" s="88" t="str">
        <f>IFERROR(VLOOKUP($A14&amp;"_"&amp;S$3,'물품 입고 내역'!$A$5:$O$1005,2,0),"")</f>
        <v/>
      </c>
      <c r="T14" s="88" t="str">
        <f>IFERROR(VLOOKUP($A14&amp;"_"&amp;T$3,'물품 입고 내역'!$A$5:$O$1005,2,0),"")</f>
        <v/>
      </c>
      <c r="U14" s="88" t="str">
        <f>IFERROR(VLOOKUP($A14&amp;"_"&amp;U$3,'물품 입고 내역'!$A$5:$O$1005,2,0),"")</f>
        <v/>
      </c>
      <c r="V14" s="88" t="str">
        <f>IFERROR(VLOOKUP($A14&amp;"_"&amp;V$3,'물품 입고 내역'!$A$5:$O$1005,2,0),"")</f>
        <v/>
      </c>
      <c r="W14" s="88" t="str">
        <f>IFERROR(VLOOKUP($A14&amp;"_"&amp;W$3,'물품 입고 내역'!$A$5:$O$1005,2,0),"")</f>
        <v/>
      </c>
      <c r="X14" s="88" t="str">
        <f>IFERROR(VLOOKUP($A14&amp;"_"&amp;X$3,'물품 입고 내역'!$A$5:$O$1005,2,0),"")</f>
        <v/>
      </c>
      <c r="Y14" s="88" t="str">
        <f>IFERROR(VLOOKUP($A14&amp;"_"&amp;Y$3,'물품 입고 내역'!$A$5:$O$1005,2,0),"")</f>
        <v/>
      </c>
      <c r="Z14" s="88" t="str">
        <f>IFERROR(VLOOKUP($A14&amp;"_"&amp;Z$3,'물품 입고 내역'!$A$5:$O$1005,2,0),"")</f>
        <v/>
      </c>
      <c r="AA14" s="88" t="str">
        <f>IFERROR(VLOOKUP($A14&amp;"_"&amp;AA$3,'물품 입고 내역'!$A$5:$O$1005,2,0),"")</f>
        <v/>
      </c>
      <c r="AB14" s="88" t="str">
        <f>IFERROR(VLOOKUP($A14&amp;"_"&amp;AB$3,'물품 입고 내역'!$A$5:$O$1005,2,0),"")</f>
        <v/>
      </c>
      <c r="AC14" s="88" t="str">
        <f>IFERROR(VLOOKUP($A14&amp;"_"&amp;AC$3,'물품 입고 내역'!$A$5:$O$1005,2,0),"")</f>
        <v/>
      </c>
      <c r="AD14" s="88" t="str">
        <f>IFERROR(VLOOKUP($A14&amp;"_"&amp;AD$3,'물품 입고 내역'!$A$5:$O$1005,2,0),"")</f>
        <v/>
      </c>
      <c r="AE14" s="88" t="str">
        <f>IFERROR(VLOOKUP($A14&amp;"_"&amp;AE$3,'물품 입고 내역'!$A$5:$O$1005,2,0),"")</f>
        <v/>
      </c>
      <c r="AF14" s="88" t="str">
        <f>IFERROR(VLOOKUP($A14&amp;"_"&amp;AF$3,'물품 입고 내역'!$A$5:$O$1005,2,0),"")</f>
        <v/>
      </c>
      <c r="AG14" s="88" t="str">
        <f>IFERROR(VLOOKUP($A14&amp;"_"&amp;AG$3,'물품 입고 내역'!$A$5:$O$1005,2,0),"")</f>
        <v/>
      </c>
      <c r="AH14" s="88" t="str">
        <f>IFERROR(VLOOKUP($A14&amp;"_"&amp;AH$3,'물품 입고 내역'!$A$5:$O$1005,2,0),"")</f>
        <v/>
      </c>
      <c r="AI14" s="88" t="str">
        <f>IFERROR(VLOOKUP($A14&amp;"_"&amp;AI$3,'물품 입고 내역'!$A$5:$O$1005,2,0),"")</f>
        <v/>
      </c>
      <c r="AJ14" s="88" t="str">
        <f>IFERROR(VLOOKUP($A14&amp;"_"&amp;AJ$3,'물품 입고 내역'!$A$5:$O$1005,2,0),"")</f>
        <v/>
      </c>
      <c r="AK14" s="88" t="str">
        <f>IFERROR(VLOOKUP($A14&amp;"_"&amp;AK$3,'물품 입고 내역'!$A$5:$O$1005,2,0),"")</f>
        <v/>
      </c>
      <c r="AL14" s="88" t="str">
        <f>IFERROR(VLOOKUP($A14&amp;"_"&amp;AL$3,'물품 입고 내역'!$A$5:$O$1005,2,0),"")</f>
        <v/>
      </c>
      <c r="AM14" s="88" t="str">
        <f>IFERROR(VLOOKUP($A14&amp;"_"&amp;AM$3,'물품 입고 내역'!$A$5:$O$1005,2,0),"")</f>
        <v/>
      </c>
      <c r="AN14" s="88" t="str">
        <f>IFERROR(VLOOKUP($A14&amp;"_"&amp;AN$3,'물품 입고 내역'!$A$5:$O$1005,2,0),"")</f>
        <v/>
      </c>
      <c r="AO14" s="88" t="str">
        <f>IFERROR(VLOOKUP($A14&amp;"_"&amp;AO$3,'물품 입고 내역'!$A$5:$O$1005,2,0),"")</f>
        <v/>
      </c>
      <c r="AP14" s="88" t="str">
        <f>IFERROR(VLOOKUP($A14&amp;"_"&amp;AP$3,'물품 입고 내역'!$A$5:$O$1005,2,0),"")</f>
        <v/>
      </c>
      <c r="AQ14" s="88" t="str">
        <f>IFERROR(VLOOKUP($A14&amp;"_"&amp;AQ$3,'물품 입고 내역'!$A$5:$O$1005,2,0),"")</f>
        <v/>
      </c>
      <c r="AR14" s="88" t="str">
        <f>IFERROR(VLOOKUP($A14&amp;"_"&amp;AR$3,'물품 입고 내역'!$A$5:$O$1005,2,0),"")</f>
        <v/>
      </c>
      <c r="AS14" s="88" t="str">
        <f>IFERROR(VLOOKUP($A14&amp;"_"&amp;AS$3,'물품 입고 내역'!$A$5:$O$1005,2,0),"")</f>
        <v/>
      </c>
      <c r="AT14" s="88" t="str">
        <f>IFERROR(VLOOKUP($A14&amp;"_"&amp;AT$3,'물품 입고 내역'!$A$5:$O$1005,2,0),"")</f>
        <v/>
      </c>
      <c r="AU14" s="88" t="str">
        <f>IFERROR(VLOOKUP($A14&amp;"_"&amp;AU$3,'물품 입고 내역'!$A$5:$O$1005,2,0),"")</f>
        <v/>
      </c>
      <c r="AV14" s="88" t="str">
        <f>IFERROR(VLOOKUP($A14&amp;"_"&amp;AV$3,'물품 입고 내역'!$A$5:$O$1005,2,0),"")</f>
        <v/>
      </c>
      <c r="AW14" s="88" t="str">
        <f>IFERROR(VLOOKUP($A14&amp;"_"&amp;AW$3,'물품 입고 내역'!$A$5:$O$1005,2,0),"")</f>
        <v/>
      </c>
      <c r="AX14" s="88" t="str">
        <f>IFERROR(VLOOKUP($A14&amp;"_"&amp;AX$3,'물품 입고 내역'!$A$5:$O$1005,2,0),"")</f>
        <v/>
      </c>
      <c r="AY14" s="88" t="str">
        <f>IFERROR(VLOOKUP($A14&amp;"_"&amp;AY$3,'물품 입고 내역'!$A$5:$O$1005,2,0),"")</f>
        <v/>
      </c>
      <c r="AZ14" s="88" t="str">
        <f>IFERROR(VLOOKUP($A14&amp;"_"&amp;AZ$3,'물품 입고 내역'!$A$5:$O$1005,2,0),"")</f>
        <v/>
      </c>
      <c r="BA14" s="88" t="str">
        <f>IFERROR(VLOOKUP($A14&amp;"_"&amp;BA$3,'물품 입고 내역'!$A$5:$O$1005,2,0),"")</f>
        <v/>
      </c>
      <c r="BB14" s="88" t="str">
        <f>IFERROR(VLOOKUP($A14&amp;"_"&amp;BB$3,'물품 입고 내역'!$A$5:$O$1005,2,0),"")</f>
        <v/>
      </c>
      <c r="BC14" s="88" t="str">
        <f>IFERROR(VLOOKUP($A14&amp;"_"&amp;BC$3,'물품 입고 내역'!$A$5:$O$1005,2,0),"")</f>
        <v/>
      </c>
      <c r="BD14" s="88" t="str">
        <f>IFERROR(VLOOKUP($A14&amp;"_"&amp;BD$3,'물품 입고 내역'!$A$5:$O$1005,2,0),"")</f>
        <v/>
      </c>
      <c r="BE14" s="88" t="str">
        <f>IFERROR(VLOOKUP($A14&amp;"_"&amp;BE$3,'물품 입고 내역'!$A$5:$O$1005,2,0),"")</f>
        <v/>
      </c>
      <c r="BF14" s="88" t="str">
        <f>IFERROR(VLOOKUP($A14&amp;"_"&amp;BF$3,'물품 입고 내역'!$A$5:$O$1005,2,0),"")</f>
        <v/>
      </c>
      <c r="BG14" s="88" t="str">
        <f>IFERROR(VLOOKUP($A14&amp;"_"&amp;BG$3,'물품 입고 내역'!$A$5:$O$1005,2,0),"")</f>
        <v/>
      </c>
      <c r="BH14" s="88" t="str">
        <f>IFERROR(VLOOKUP($A14&amp;"_"&amp;BH$3,'물품 입고 내역'!$A$5:$O$1005,2,0),"")</f>
        <v/>
      </c>
      <c r="BI14" s="88" t="str">
        <f>IFERROR(VLOOKUP($A14&amp;"_"&amp;BI$3,'물품 입고 내역'!$A$5:$O$1005,2,0),"")</f>
        <v/>
      </c>
      <c r="BJ14" s="88" t="str">
        <f>IFERROR(VLOOKUP($A14&amp;"_"&amp;BJ$3,'물품 입고 내역'!$A$5:$O$1005,2,0),"")</f>
        <v/>
      </c>
      <c r="BK14" s="88" t="str">
        <f>IFERROR(VLOOKUP($A14&amp;"_"&amp;BK$3,'물품 입고 내역'!$A$5:$O$1005,2,0),"")</f>
        <v/>
      </c>
      <c r="BL14" s="88" t="str">
        <f>IFERROR(VLOOKUP($A14&amp;"_"&amp;BL$3,'물품 입고 내역'!$A$5:$O$1005,2,0),"")</f>
        <v/>
      </c>
      <c r="BM14" s="88" t="str">
        <f>IFERROR(VLOOKUP($A14&amp;"_"&amp;BM$3,'물품 입고 내역'!$A$5:$O$1005,2,0),"")</f>
        <v/>
      </c>
      <c r="BN14" s="88" t="str">
        <f>IFERROR(VLOOKUP($A14&amp;"_"&amp;BN$3,'물품 입고 내역'!$A$5:$O$1005,2,0),"")</f>
        <v/>
      </c>
      <c r="BO14" s="88" t="str">
        <f>IFERROR(VLOOKUP($A14&amp;"_"&amp;BO$3,'물품 입고 내역'!$A$5:$O$1005,2,0),"")</f>
        <v/>
      </c>
      <c r="BP14" s="88" t="str">
        <f>IFERROR(VLOOKUP($A14&amp;"_"&amp;BP$3,'물품 입고 내역'!$A$5:$O$1005,2,0),"")</f>
        <v/>
      </c>
      <c r="BQ14" s="88" t="str">
        <f>IFERROR(VLOOKUP($A14&amp;"_"&amp;BQ$3,'물품 입고 내역'!$A$5:$O$1005,2,0),"")</f>
        <v/>
      </c>
      <c r="BR14" s="88" t="str">
        <f>IFERROR(VLOOKUP($A14&amp;"_"&amp;BR$3,'물품 입고 내역'!$A$5:$O$1005,2,0),"")</f>
        <v/>
      </c>
      <c r="BS14" s="88" t="str">
        <f>IFERROR(VLOOKUP($A14&amp;"_"&amp;BS$3,'물품 입고 내역'!$A$5:$O$1005,2,0),"")</f>
        <v/>
      </c>
      <c r="BT14" s="88" t="str">
        <f>IFERROR(VLOOKUP($A14&amp;"_"&amp;BT$3,'물품 입고 내역'!$A$5:$O$1005,2,0),"")</f>
        <v/>
      </c>
      <c r="BU14" s="88" t="str">
        <f>IFERROR(VLOOKUP($A14&amp;"_"&amp;BU$3,'물품 입고 내역'!$A$5:$O$1005,2,0),"")</f>
        <v/>
      </c>
      <c r="BV14" s="88" t="str">
        <f>IFERROR(VLOOKUP($A14&amp;"_"&amp;BV$3,'물품 입고 내역'!$A$5:$O$1005,2,0),"")</f>
        <v/>
      </c>
      <c r="BW14" s="88" t="str">
        <f>IFERROR(VLOOKUP($A14&amp;"_"&amp;BW$3,'물품 입고 내역'!$A$5:$O$1005,2,0),"")</f>
        <v/>
      </c>
      <c r="BX14" s="88" t="str">
        <f>IFERROR(VLOOKUP($A14&amp;"_"&amp;BX$3,'물품 입고 내역'!$A$5:$O$1005,2,0),"")</f>
        <v/>
      </c>
      <c r="BY14" s="88" t="str">
        <f>IFERROR(VLOOKUP($A14&amp;"_"&amp;BY$3,'물품 입고 내역'!$A$5:$O$1005,2,0),"")</f>
        <v/>
      </c>
      <c r="BZ14" s="88" t="str">
        <f>IFERROR(VLOOKUP($A14&amp;"_"&amp;BZ$3,'물품 입고 내역'!$A$5:$O$1005,2,0),"")</f>
        <v/>
      </c>
      <c r="CA14" s="88" t="str">
        <f>IFERROR(VLOOKUP($A14&amp;"_"&amp;CA$3,'물품 입고 내역'!$A$5:$O$1005,2,0),"")</f>
        <v/>
      </c>
      <c r="CB14" s="88" t="str">
        <f>IFERROR(VLOOKUP($A14&amp;"_"&amp;CB$3,'물품 입고 내역'!$A$5:$O$1005,2,0),"")</f>
        <v/>
      </c>
      <c r="CC14" s="88" t="str">
        <f>IFERROR(VLOOKUP($A14&amp;"_"&amp;CC$3,'물품 입고 내역'!$A$5:$O$1005,2,0),"")</f>
        <v/>
      </c>
      <c r="CD14" s="88" t="str">
        <f>IFERROR(VLOOKUP($A14&amp;"_"&amp;CD$3,'물품 입고 내역'!$A$5:$O$1005,2,0),"")</f>
        <v/>
      </c>
      <c r="CE14" s="88" t="str">
        <f>IFERROR(VLOOKUP($A14&amp;"_"&amp;CE$3,'물품 입고 내역'!$A$5:$O$1005,2,0),"")</f>
        <v/>
      </c>
      <c r="CF14" s="88" t="str">
        <f>IFERROR(VLOOKUP($A14&amp;"_"&amp;CF$3,'물품 입고 내역'!$A$5:$O$1005,2,0),"")</f>
        <v/>
      </c>
      <c r="CG14" s="88" t="str">
        <f>IFERROR(VLOOKUP($A14&amp;"_"&amp;CG$3,'물품 입고 내역'!$A$5:$O$1005,2,0),"")</f>
        <v/>
      </c>
      <c r="CH14" s="88" t="str">
        <f>IFERROR(VLOOKUP($A14&amp;"_"&amp;CH$3,'물품 입고 내역'!$A$5:$O$1005,2,0),"")</f>
        <v/>
      </c>
      <c r="CI14" s="88" t="str">
        <f>IFERROR(VLOOKUP($A14&amp;"_"&amp;CI$3,'물품 입고 내역'!$A$5:$O$1005,2,0),"")</f>
        <v/>
      </c>
      <c r="CJ14" s="88" t="str">
        <f>IFERROR(VLOOKUP($A14&amp;"_"&amp;CJ$3,'물품 입고 내역'!$A$5:$O$1005,2,0),"")</f>
        <v/>
      </c>
      <c r="CK14" s="88" t="str">
        <f>IFERROR(VLOOKUP($A14&amp;"_"&amp;CK$3,'물품 입고 내역'!$A$5:$O$1005,2,0),"")</f>
        <v/>
      </c>
      <c r="CL14" s="88" t="str">
        <f>IFERROR(VLOOKUP($A14&amp;"_"&amp;CL$3,'물품 입고 내역'!$A$5:$O$1005,2,0),"")</f>
        <v/>
      </c>
      <c r="CM14" s="88" t="str">
        <f>IFERROR(VLOOKUP($A14&amp;"_"&amp;CM$3,'물품 입고 내역'!$A$5:$O$1005,2,0),"")</f>
        <v/>
      </c>
      <c r="CN14" s="88" t="str">
        <f>IFERROR(VLOOKUP($A14&amp;"_"&amp;CN$3,'물품 입고 내역'!$A$5:$O$1005,2,0),"")</f>
        <v/>
      </c>
      <c r="CO14" s="88" t="str">
        <f>IFERROR(VLOOKUP($A14&amp;"_"&amp;CO$3,'물품 입고 내역'!$A$5:$O$1005,2,0),"")</f>
        <v/>
      </c>
      <c r="CP14" s="88" t="str">
        <f>IFERROR(VLOOKUP($A14&amp;"_"&amp;CP$3,'물품 입고 내역'!$A$5:$O$1005,2,0),"")</f>
        <v/>
      </c>
      <c r="CQ14" s="88" t="str">
        <f>IFERROR(VLOOKUP($A14&amp;"_"&amp;CQ$3,'물품 입고 내역'!$A$5:$O$1005,2,0),"")</f>
        <v/>
      </c>
      <c r="CR14" s="88" t="str">
        <f>IFERROR(VLOOKUP($A14&amp;"_"&amp;CR$3,'물품 입고 내역'!$A$5:$O$1005,2,0),"")</f>
        <v/>
      </c>
      <c r="CS14" s="88" t="str">
        <f>IFERROR(VLOOKUP($A14&amp;"_"&amp;CS$3,'물품 입고 내역'!$A$5:$O$1005,2,0),"")</f>
        <v/>
      </c>
      <c r="CT14" s="88" t="str">
        <f>IFERROR(VLOOKUP($A14&amp;"_"&amp;CT$3,'물품 입고 내역'!$A$5:$O$1005,2,0),"")</f>
        <v/>
      </c>
      <c r="CU14" s="88" t="str">
        <f>IFERROR(VLOOKUP($A14&amp;"_"&amp;CU$3,'물품 입고 내역'!$A$5:$O$1005,2,0),"")</f>
        <v/>
      </c>
      <c r="CV14" s="88" t="str">
        <f>IFERROR(VLOOKUP($A14&amp;"_"&amp;CV$3,'물품 입고 내역'!$A$5:$O$1005,2,0),"")</f>
        <v/>
      </c>
      <c r="CW14" s="88" t="str">
        <f>IFERROR(VLOOKUP($A14&amp;"_"&amp;CW$3,'물품 입고 내역'!$A$5:$O$1005,2,0),"")</f>
        <v/>
      </c>
      <c r="CX14" s="88" t="str">
        <f>IFERROR(VLOOKUP($A14&amp;"_"&amp;CX$3,'물품 입고 내역'!$A$5:$O$1005,2,0),"")</f>
        <v/>
      </c>
      <c r="CY14" s="88" t="str">
        <f>IFERROR(VLOOKUP($A14&amp;"_"&amp;CY$3,'물품 입고 내역'!$A$5:$O$1005,2,0),"")</f>
        <v/>
      </c>
      <c r="CZ14" s="88" t="str">
        <f>IFERROR(VLOOKUP($A14&amp;"_"&amp;CZ$3,'물품 입고 내역'!$A$5:$O$1005,2,0),"")</f>
        <v/>
      </c>
      <c r="DA14" s="88" t="str">
        <f>IFERROR(VLOOKUP($A14&amp;"_"&amp;DA$3,'물품 입고 내역'!$A$5:$O$1005,2,0),"")</f>
        <v/>
      </c>
      <c r="DB14" s="88" t="str">
        <f>IFERROR(VLOOKUP($A14&amp;"_"&amp;DB$3,'물품 입고 내역'!$A$5:$O$1005,2,0),"")</f>
        <v/>
      </c>
      <c r="DC14" s="88" t="str">
        <f>IFERROR(VLOOKUP($A14&amp;"_"&amp;DC$3,'물품 입고 내역'!$A$5:$O$1005,2,0),"")</f>
        <v/>
      </c>
      <c r="DD14" s="88" t="str">
        <f>IFERROR(VLOOKUP($A14&amp;"_"&amp;DD$3,'물품 입고 내역'!$A$5:$O$1005,2,0),"")</f>
        <v/>
      </c>
      <c r="DE14" s="88" t="str">
        <f>IFERROR(VLOOKUP($A14&amp;"_"&amp;DE$3,'물품 입고 내역'!$A$5:$O$1005,2,0),"")</f>
        <v/>
      </c>
      <c r="DF14" s="88" t="str">
        <f>IFERROR(VLOOKUP($A14&amp;"_"&amp;DF$3,'물품 입고 내역'!$A$5:$O$1005,2,0),"")</f>
        <v/>
      </c>
      <c r="DG14" s="88" t="str">
        <f>IFERROR(VLOOKUP($A14&amp;"_"&amp;DG$3,'물품 입고 내역'!$A$5:$O$1005,2,0),"")</f>
        <v/>
      </c>
      <c r="DH14" s="88" t="str">
        <f>IFERROR(VLOOKUP($A14&amp;"_"&amp;DH$3,'물품 입고 내역'!$A$5:$O$1005,2,0),"")</f>
        <v/>
      </c>
      <c r="DI14" s="88" t="str">
        <f>IFERROR(VLOOKUP($A14&amp;"_"&amp;DI$3,'물품 입고 내역'!$A$5:$O$1005,2,0),"")</f>
        <v/>
      </c>
      <c r="DJ14" s="88" t="str">
        <f>IFERROR(VLOOKUP($A14&amp;"_"&amp;DJ$3,'물품 입고 내역'!$A$5:$O$1005,2,0),"")</f>
        <v/>
      </c>
      <c r="DK14" s="88" t="str">
        <f>IFERROR(VLOOKUP($A14&amp;"_"&amp;DK$3,'물품 입고 내역'!$A$5:$O$1005,2,0),"")</f>
        <v/>
      </c>
      <c r="DL14" s="88" t="str">
        <f>IFERROR(VLOOKUP($A14&amp;"_"&amp;DL$3,'물품 입고 내역'!$A$5:$O$1005,2,0),"")</f>
        <v/>
      </c>
    </row>
    <row r="15" spans="1:116" ht="35.25" customHeight="1">
      <c r="A15" s="89" t="s">
        <v>972</v>
      </c>
      <c r="B15" s="129" t="str">
        <f>IFERROR(INDEX('물품 입고 내역'!$E$6:$O$1005,MATCH($A15,'물품 입고 내역'!$N$6:$N$1005,0),1)," ")</f>
        <v xml:space="preserve"> </v>
      </c>
      <c r="C15" s="89" t="str">
        <f t="shared" si="0"/>
        <v xml:space="preserve"> </v>
      </c>
      <c r="D15" s="129" t="str">
        <f t="shared" si="2"/>
        <v xml:space="preserve">                                                                                                             </v>
      </c>
      <c r="E15" s="89"/>
      <c r="F15" s="88">
        <f t="shared" si="1"/>
        <v>0</v>
      </c>
      <c r="G15" s="88" t="str">
        <f>IFERROR(VLOOKUP($A15&amp;"_"&amp;G$3,'물품 입고 내역'!$A$5:$O$1005,2,0),"")</f>
        <v/>
      </c>
      <c r="H15" s="88" t="str">
        <f>IFERROR(VLOOKUP($A15&amp;"_"&amp;H$3,'물품 입고 내역'!$A$5:$O$1005,2,0),"")</f>
        <v/>
      </c>
      <c r="I15" s="88" t="str">
        <f>IFERROR(VLOOKUP($A15&amp;"_"&amp;I$3,'물품 입고 내역'!$A$5:$O$1005,2,0),"")</f>
        <v/>
      </c>
      <c r="J15" s="88" t="str">
        <f>IFERROR(VLOOKUP($A15&amp;"_"&amp;J$3,'물품 입고 내역'!$A$5:$O$1005,2,0),"")</f>
        <v/>
      </c>
      <c r="K15" s="88" t="str">
        <f>IFERROR(VLOOKUP($A15&amp;"_"&amp;K$3,'물품 입고 내역'!$A$5:$O$1005,2,0),"")</f>
        <v/>
      </c>
      <c r="L15" s="88" t="str">
        <f>IFERROR(VLOOKUP($A15&amp;"_"&amp;L$3,'물품 입고 내역'!$A$5:$O$1005,2,0),"")</f>
        <v/>
      </c>
      <c r="M15" s="88" t="str">
        <f>IFERROR(VLOOKUP($A15&amp;"_"&amp;M$3,'물품 입고 내역'!$A$5:$O$1005,2,0),"")</f>
        <v/>
      </c>
      <c r="N15" s="88" t="str">
        <f>IFERROR(VLOOKUP($A15&amp;"_"&amp;N$3,'물품 입고 내역'!$A$5:$O$1005,2,0),"")</f>
        <v/>
      </c>
      <c r="O15" s="88" t="str">
        <f>IFERROR(VLOOKUP($A15&amp;"_"&amp;O$3,'물품 입고 내역'!$A$5:$O$1005,2,0),"")</f>
        <v/>
      </c>
      <c r="P15" s="88" t="str">
        <f>IFERROR(VLOOKUP($A15&amp;"_"&amp;P$3,'물품 입고 내역'!$A$5:$O$1005,2,0),"")</f>
        <v/>
      </c>
      <c r="Q15" s="88" t="str">
        <f>IFERROR(VLOOKUP($A15&amp;"_"&amp;Q$3,'물품 입고 내역'!$A$5:$O$1005,2,0),"")</f>
        <v/>
      </c>
      <c r="R15" s="88" t="str">
        <f>IFERROR(VLOOKUP($A15&amp;"_"&amp;R$3,'물품 입고 내역'!$A$5:$O$1005,2,0),"")</f>
        <v/>
      </c>
      <c r="S15" s="88" t="str">
        <f>IFERROR(VLOOKUP($A15&amp;"_"&amp;S$3,'물품 입고 내역'!$A$5:$O$1005,2,0),"")</f>
        <v/>
      </c>
      <c r="T15" s="88" t="str">
        <f>IFERROR(VLOOKUP($A15&amp;"_"&amp;T$3,'물품 입고 내역'!$A$5:$O$1005,2,0),"")</f>
        <v/>
      </c>
      <c r="U15" s="88" t="str">
        <f>IFERROR(VLOOKUP($A15&amp;"_"&amp;U$3,'물품 입고 내역'!$A$5:$O$1005,2,0),"")</f>
        <v/>
      </c>
      <c r="V15" s="88" t="str">
        <f>IFERROR(VLOOKUP($A15&amp;"_"&amp;V$3,'물품 입고 내역'!$A$5:$O$1005,2,0),"")</f>
        <v/>
      </c>
      <c r="W15" s="88" t="str">
        <f>IFERROR(VLOOKUP($A15&amp;"_"&amp;W$3,'물품 입고 내역'!$A$5:$O$1005,2,0),"")</f>
        <v/>
      </c>
      <c r="X15" s="88" t="str">
        <f>IFERROR(VLOOKUP($A15&amp;"_"&amp;X$3,'물품 입고 내역'!$A$5:$O$1005,2,0),"")</f>
        <v/>
      </c>
      <c r="Y15" s="88" t="str">
        <f>IFERROR(VLOOKUP($A15&amp;"_"&amp;Y$3,'물품 입고 내역'!$A$5:$O$1005,2,0),"")</f>
        <v/>
      </c>
      <c r="Z15" s="88" t="str">
        <f>IFERROR(VLOOKUP($A15&amp;"_"&amp;Z$3,'물품 입고 내역'!$A$5:$O$1005,2,0),"")</f>
        <v/>
      </c>
      <c r="AA15" s="88" t="str">
        <f>IFERROR(VLOOKUP($A15&amp;"_"&amp;AA$3,'물품 입고 내역'!$A$5:$O$1005,2,0),"")</f>
        <v/>
      </c>
      <c r="AB15" s="88" t="str">
        <f>IFERROR(VLOOKUP($A15&amp;"_"&amp;AB$3,'물품 입고 내역'!$A$5:$O$1005,2,0),"")</f>
        <v/>
      </c>
      <c r="AC15" s="88" t="str">
        <f>IFERROR(VLOOKUP($A15&amp;"_"&amp;AC$3,'물품 입고 내역'!$A$5:$O$1005,2,0),"")</f>
        <v/>
      </c>
      <c r="AD15" s="88" t="str">
        <f>IFERROR(VLOOKUP($A15&amp;"_"&amp;AD$3,'물품 입고 내역'!$A$5:$O$1005,2,0),"")</f>
        <v/>
      </c>
      <c r="AE15" s="88" t="str">
        <f>IFERROR(VLOOKUP($A15&amp;"_"&amp;AE$3,'물품 입고 내역'!$A$5:$O$1005,2,0),"")</f>
        <v/>
      </c>
      <c r="AF15" s="88" t="str">
        <f>IFERROR(VLOOKUP($A15&amp;"_"&amp;AF$3,'물품 입고 내역'!$A$5:$O$1005,2,0),"")</f>
        <v/>
      </c>
      <c r="AG15" s="88" t="str">
        <f>IFERROR(VLOOKUP($A15&amp;"_"&amp;AG$3,'물품 입고 내역'!$A$5:$O$1005,2,0),"")</f>
        <v/>
      </c>
      <c r="AH15" s="88" t="str">
        <f>IFERROR(VLOOKUP($A15&amp;"_"&amp;AH$3,'물품 입고 내역'!$A$5:$O$1005,2,0),"")</f>
        <v/>
      </c>
      <c r="AI15" s="88" t="str">
        <f>IFERROR(VLOOKUP($A15&amp;"_"&amp;AI$3,'물품 입고 내역'!$A$5:$O$1005,2,0),"")</f>
        <v/>
      </c>
      <c r="AJ15" s="88" t="str">
        <f>IFERROR(VLOOKUP($A15&amp;"_"&amp;AJ$3,'물품 입고 내역'!$A$5:$O$1005,2,0),"")</f>
        <v/>
      </c>
      <c r="AK15" s="88" t="str">
        <f>IFERROR(VLOOKUP($A15&amp;"_"&amp;AK$3,'물품 입고 내역'!$A$5:$O$1005,2,0),"")</f>
        <v/>
      </c>
      <c r="AL15" s="88" t="str">
        <f>IFERROR(VLOOKUP($A15&amp;"_"&amp;AL$3,'물품 입고 내역'!$A$5:$O$1005,2,0),"")</f>
        <v/>
      </c>
      <c r="AM15" s="88" t="str">
        <f>IFERROR(VLOOKUP($A15&amp;"_"&amp;AM$3,'물품 입고 내역'!$A$5:$O$1005,2,0),"")</f>
        <v/>
      </c>
      <c r="AN15" s="88" t="str">
        <f>IFERROR(VLOOKUP($A15&amp;"_"&amp;AN$3,'물품 입고 내역'!$A$5:$O$1005,2,0),"")</f>
        <v/>
      </c>
      <c r="AO15" s="88" t="str">
        <f>IFERROR(VLOOKUP($A15&amp;"_"&amp;AO$3,'물품 입고 내역'!$A$5:$O$1005,2,0),"")</f>
        <v/>
      </c>
      <c r="AP15" s="88" t="str">
        <f>IFERROR(VLOOKUP($A15&amp;"_"&amp;AP$3,'물품 입고 내역'!$A$5:$O$1005,2,0),"")</f>
        <v/>
      </c>
      <c r="AQ15" s="88" t="str">
        <f>IFERROR(VLOOKUP($A15&amp;"_"&amp;AQ$3,'물품 입고 내역'!$A$5:$O$1005,2,0),"")</f>
        <v/>
      </c>
      <c r="AR15" s="88" t="str">
        <f>IFERROR(VLOOKUP($A15&amp;"_"&amp;AR$3,'물품 입고 내역'!$A$5:$O$1005,2,0),"")</f>
        <v/>
      </c>
      <c r="AS15" s="88" t="str">
        <f>IFERROR(VLOOKUP($A15&amp;"_"&amp;AS$3,'물품 입고 내역'!$A$5:$O$1005,2,0),"")</f>
        <v/>
      </c>
      <c r="AT15" s="88" t="str">
        <f>IFERROR(VLOOKUP($A15&amp;"_"&amp;AT$3,'물품 입고 내역'!$A$5:$O$1005,2,0),"")</f>
        <v/>
      </c>
      <c r="AU15" s="88" t="str">
        <f>IFERROR(VLOOKUP($A15&amp;"_"&amp;AU$3,'물품 입고 내역'!$A$5:$O$1005,2,0),"")</f>
        <v/>
      </c>
      <c r="AV15" s="88" t="str">
        <f>IFERROR(VLOOKUP($A15&amp;"_"&amp;AV$3,'물품 입고 내역'!$A$5:$O$1005,2,0),"")</f>
        <v/>
      </c>
      <c r="AW15" s="88" t="str">
        <f>IFERROR(VLOOKUP($A15&amp;"_"&amp;AW$3,'물품 입고 내역'!$A$5:$O$1005,2,0),"")</f>
        <v/>
      </c>
      <c r="AX15" s="88" t="str">
        <f>IFERROR(VLOOKUP($A15&amp;"_"&amp;AX$3,'물품 입고 내역'!$A$5:$O$1005,2,0),"")</f>
        <v/>
      </c>
      <c r="AY15" s="88" t="str">
        <f>IFERROR(VLOOKUP($A15&amp;"_"&amp;AY$3,'물품 입고 내역'!$A$5:$O$1005,2,0),"")</f>
        <v/>
      </c>
      <c r="AZ15" s="88" t="str">
        <f>IFERROR(VLOOKUP($A15&amp;"_"&amp;AZ$3,'물품 입고 내역'!$A$5:$O$1005,2,0),"")</f>
        <v/>
      </c>
      <c r="BA15" s="88" t="str">
        <f>IFERROR(VLOOKUP($A15&amp;"_"&amp;BA$3,'물품 입고 내역'!$A$5:$O$1005,2,0),"")</f>
        <v/>
      </c>
      <c r="BB15" s="88" t="str">
        <f>IFERROR(VLOOKUP($A15&amp;"_"&amp;BB$3,'물품 입고 내역'!$A$5:$O$1005,2,0),"")</f>
        <v/>
      </c>
      <c r="BC15" s="88" t="str">
        <f>IFERROR(VLOOKUP($A15&amp;"_"&amp;BC$3,'물품 입고 내역'!$A$5:$O$1005,2,0),"")</f>
        <v/>
      </c>
      <c r="BD15" s="88" t="str">
        <f>IFERROR(VLOOKUP($A15&amp;"_"&amp;BD$3,'물품 입고 내역'!$A$5:$O$1005,2,0),"")</f>
        <v/>
      </c>
      <c r="BE15" s="88" t="str">
        <f>IFERROR(VLOOKUP($A15&amp;"_"&amp;BE$3,'물품 입고 내역'!$A$5:$O$1005,2,0),"")</f>
        <v/>
      </c>
      <c r="BF15" s="88" t="str">
        <f>IFERROR(VLOOKUP($A15&amp;"_"&amp;BF$3,'물품 입고 내역'!$A$5:$O$1005,2,0),"")</f>
        <v/>
      </c>
      <c r="BG15" s="88" t="str">
        <f>IFERROR(VLOOKUP($A15&amp;"_"&amp;BG$3,'물품 입고 내역'!$A$5:$O$1005,2,0),"")</f>
        <v/>
      </c>
      <c r="BH15" s="88" t="str">
        <f>IFERROR(VLOOKUP($A15&amp;"_"&amp;BH$3,'물품 입고 내역'!$A$5:$O$1005,2,0),"")</f>
        <v/>
      </c>
      <c r="BI15" s="88" t="str">
        <f>IFERROR(VLOOKUP($A15&amp;"_"&amp;BI$3,'물품 입고 내역'!$A$5:$O$1005,2,0),"")</f>
        <v/>
      </c>
      <c r="BJ15" s="88" t="str">
        <f>IFERROR(VLOOKUP($A15&amp;"_"&amp;BJ$3,'물품 입고 내역'!$A$5:$O$1005,2,0),"")</f>
        <v/>
      </c>
      <c r="BK15" s="88" t="str">
        <f>IFERROR(VLOOKUP($A15&amp;"_"&amp;BK$3,'물품 입고 내역'!$A$5:$O$1005,2,0),"")</f>
        <v/>
      </c>
      <c r="BL15" s="88" t="str">
        <f>IFERROR(VLOOKUP($A15&amp;"_"&amp;BL$3,'물품 입고 내역'!$A$5:$O$1005,2,0),"")</f>
        <v/>
      </c>
      <c r="BM15" s="88" t="str">
        <f>IFERROR(VLOOKUP($A15&amp;"_"&amp;BM$3,'물품 입고 내역'!$A$5:$O$1005,2,0),"")</f>
        <v/>
      </c>
      <c r="BN15" s="88" t="str">
        <f>IFERROR(VLOOKUP($A15&amp;"_"&amp;BN$3,'물품 입고 내역'!$A$5:$O$1005,2,0),"")</f>
        <v/>
      </c>
      <c r="BO15" s="88" t="str">
        <f>IFERROR(VLOOKUP($A15&amp;"_"&amp;BO$3,'물품 입고 내역'!$A$5:$O$1005,2,0),"")</f>
        <v/>
      </c>
      <c r="BP15" s="88" t="str">
        <f>IFERROR(VLOOKUP($A15&amp;"_"&amp;BP$3,'물품 입고 내역'!$A$5:$O$1005,2,0),"")</f>
        <v/>
      </c>
      <c r="BQ15" s="88" t="str">
        <f>IFERROR(VLOOKUP($A15&amp;"_"&amp;BQ$3,'물품 입고 내역'!$A$5:$O$1005,2,0),"")</f>
        <v/>
      </c>
      <c r="BR15" s="88" t="str">
        <f>IFERROR(VLOOKUP($A15&amp;"_"&amp;BR$3,'물품 입고 내역'!$A$5:$O$1005,2,0),"")</f>
        <v/>
      </c>
      <c r="BS15" s="88" t="str">
        <f>IFERROR(VLOOKUP($A15&amp;"_"&amp;BS$3,'물품 입고 내역'!$A$5:$O$1005,2,0),"")</f>
        <v/>
      </c>
      <c r="BT15" s="88" t="str">
        <f>IFERROR(VLOOKUP($A15&amp;"_"&amp;BT$3,'물품 입고 내역'!$A$5:$O$1005,2,0),"")</f>
        <v/>
      </c>
      <c r="BU15" s="88" t="str">
        <f>IFERROR(VLOOKUP($A15&amp;"_"&amp;BU$3,'물품 입고 내역'!$A$5:$O$1005,2,0),"")</f>
        <v/>
      </c>
      <c r="BV15" s="88" t="str">
        <f>IFERROR(VLOOKUP($A15&amp;"_"&amp;BV$3,'물품 입고 내역'!$A$5:$O$1005,2,0),"")</f>
        <v/>
      </c>
      <c r="BW15" s="88" t="str">
        <f>IFERROR(VLOOKUP($A15&amp;"_"&amp;BW$3,'물품 입고 내역'!$A$5:$O$1005,2,0),"")</f>
        <v/>
      </c>
      <c r="BX15" s="88" t="str">
        <f>IFERROR(VLOOKUP($A15&amp;"_"&amp;BX$3,'물품 입고 내역'!$A$5:$O$1005,2,0),"")</f>
        <v/>
      </c>
      <c r="BY15" s="88" t="str">
        <f>IFERROR(VLOOKUP($A15&amp;"_"&amp;BY$3,'물품 입고 내역'!$A$5:$O$1005,2,0),"")</f>
        <v/>
      </c>
      <c r="BZ15" s="88" t="str">
        <f>IFERROR(VLOOKUP($A15&amp;"_"&amp;BZ$3,'물품 입고 내역'!$A$5:$O$1005,2,0),"")</f>
        <v/>
      </c>
      <c r="CA15" s="88" t="str">
        <f>IFERROR(VLOOKUP($A15&amp;"_"&amp;CA$3,'물품 입고 내역'!$A$5:$O$1005,2,0),"")</f>
        <v/>
      </c>
      <c r="CB15" s="88" t="str">
        <f>IFERROR(VLOOKUP($A15&amp;"_"&amp;CB$3,'물품 입고 내역'!$A$5:$O$1005,2,0),"")</f>
        <v/>
      </c>
      <c r="CC15" s="88" t="str">
        <f>IFERROR(VLOOKUP($A15&amp;"_"&amp;CC$3,'물품 입고 내역'!$A$5:$O$1005,2,0),"")</f>
        <v/>
      </c>
      <c r="CD15" s="88" t="str">
        <f>IFERROR(VLOOKUP($A15&amp;"_"&amp;CD$3,'물품 입고 내역'!$A$5:$O$1005,2,0),"")</f>
        <v/>
      </c>
      <c r="CE15" s="88" t="str">
        <f>IFERROR(VLOOKUP($A15&amp;"_"&amp;CE$3,'물품 입고 내역'!$A$5:$O$1005,2,0),"")</f>
        <v/>
      </c>
      <c r="CF15" s="88" t="str">
        <f>IFERROR(VLOOKUP($A15&amp;"_"&amp;CF$3,'물품 입고 내역'!$A$5:$O$1005,2,0),"")</f>
        <v/>
      </c>
      <c r="CG15" s="88" t="str">
        <f>IFERROR(VLOOKUP($A15&amp;"_"&amp;CG$3,'물품 입고 내역'!$A$5:$O$1005,2,0),"")</f>
        <v/>
      </c>
      <c r="CH15" s="88" t="str">
        <f>IFERROR(VLOOKUP($A15&amp;"_"&amp;CH$3,'물품 입고 내역'!$A$5:$O$1005,2,0),"")</f>
        <v/>
      </c>
      <c r="CI15" s="88" t="str">
        <f>IFERROR(VLOOKUP($A15&amp;"_"&amp;CI$3,'물품 입고 내역'!$A$5:$O$1005,2,0),"")</f>
        <v/>
      </c>
      <c r="CJ15" s="88" t="str">
        <f>IFERROR(VLOOKUP($A15&amp;"_"&amp;CJ$3,'물품 입고 내역'!$A$5:$O$1005,2,0),"")</f>
        <v/>
      </c>
      <c r="CK15" s="88" t="str">
        <f>IFERROR(VLOOKUP($A15&amp;"_"&amp;CK$3,'물품 입고 내역'!$A$5:$O$1005,2,0),"")</f>
        <v/>
      </c>
      <c r="CL15" s="88" t="str">
        <f>IFERROR(VLOOKUP($A15&amp;"_"&amp;CL$3,'물품 입고 내역'!$A$5:$O$1005,2,0),"")</f>
        <v/>
      </c>
      <c r="CM15" s="88" t="str">
        <f>IFERROR(VLOOKUP($A15&amp;"_"&amp;CM$3,'물품 입고 내역'!$A$5:$O$1005,2,0),"")</f>
        <v/>
      </c>
      <c r="CN15" s="88" t="str">
        <f>IFERROR(VLOOKUP($A15&amp;"_"&amp;CN$3,'물품 입고 내역'!$A$5:$O$1005,2,0),"")</f>
        <v/>
      </c>
      <c r="CO15" s="88" t="str">
        <f>IFERROR(VLOOKUP($A15&amp;"_"&amp;CO$3,'물품 입고 내역'!$A$5:$O$1005,2,0),"")</f>
        <v/>
      </c>
      <c r="CP15" s="88" t="str">
        <f>IFERROR(VLOOKUP($A15&amp;"_"&amp;CP$3,'물품 입고 내역'!$A$5:$O$1005,2,0),"")</f>
        <v/>
      </c>
      <c r="CQ15" s="88" t="str">
        <f>IFERROR(VLOOKUP($A15&amp;"_"&amp;CQ$3,'물품 입고 내역'!$A$5:$O$1005,2,0),"")</f>
        <v/>
      </c>
      <c r="CR15" s="88" t="str">
        <f>IFERROR(VLOOKUP($A15&amp;"_"&amp;CR$3,'물품 입고 내역'!$A$5:$O$1005,2,0),"")</f>
        <v/>
      </c>
      <c r="CS15" s="88" t="str">
        <f>IFERROR(VLOOKUP($A15&amp;"_"&amp;CS$3,'물품 입고 내역'!$A$5:$O$1005,2,0),"")</f>
        <v/>
      </c>
      <c r="CT15" s="88" t="str">
        <f>IFERROR(VLOOKUP($A15&amp;"_"&amp;CT$3,'물품 입고 내역'!$A$5:$O$1005,2,0),"")</f>
        <v/>
      </c>
      <c r="CU15" s="88" t="str">
        <f>IFERROR(VLOOKUP($A15&amp;"_"&amp;CU$3,'물품 입고 내역'!$A$5:$O$1005,2,0),"")</f>
        <v/>
      </c>
      <c r="CV15" s="88" t="str">
        <f>IFERROR(VLOOKUP($A15&amp;"_"&amp;CV$3,'물품 입고 내역'!$A$5:$O$1005,2,0),"")</f>
        <v/>
      </c>
      <c r="CW15" s="88" t="str">
        <f>IFERROR(VLOOKUP($A15&amp;"_"&amp;CW$3,'물품 입고 내역'!$A$5:$O$1005,2,0),"")</f>
        <v/>
      </c>
      <c r="CX15" s="88" t="str">
        <f>IFERROR(VLOOKUP($A15&amp;"_"&amp;CX$3,'물품 입고 내역'!$A$5:$O$1005,2,0),"")</f>
        <v/>
      </c>
      <c r="CY15" s="88" t="str">
        <f>IFERROR(VLOOKUP($A15&amp;"_"&amp;CY$3,'물품 입고 내역'!$A$5:$O$1005,2,0),"")</f>
        <v/>
      </c>
      <c r="CZ15" s="88" t="str">
        <f>IFERROR(VLOOKUP($A15&amp;"_"&amp;CZ$3,'물품 입고 내역'!$A$5:$O$1005,2,0),"")</f>
        <v/>
      </c>
      <c r="DA15" s="88" t="str">
        <f>IFERROR(VLOOKUP($A15&amp;"_"&amp;DA$3,'물품 입고 내역'!$A$5:$O$1005,2,0),"")</f>
        <v/>
      </c>
      <c r="DB15" s="88" t="str">
        <f>IFERROR(VLOOKUP($A15&amp;"_"&amp;DB$3,'물품 입고 내역'!$A$5:$O$1005,2,0),"")</f>
        <v/>
      </c>
      <c r="DC15" s="88" t="str">
        <f>IFERROR(VLOOKUP($A15&amp;"_"&amp;DC$3,'물품 입고 내역'!$A$5:$O$1005,2,0),"")</f>
        <v/>
      </c>
      <c r="DD15" s="88" t="str">
        <f>IFERROR(VLOOKUP($A15&amp;"_"&amp;DD$3,'물품 입고 내역'!$A$5:$O$1005,2,0),"")</f>
        <v/>
      </c>
      <c r="DE15" s="88" t="str">
        <f>IFERROR(VLOOKUP($A15&amp;"_"&amp;DE$3,'물품 입고 내역'!$A$5:$O$1005,2,0),"")</f>
        <v/>
      </c>
      <c r="DF15" s="88" t="str">
        <f>IFERROR(VLOOKUP($A15&amp;"_"&amp;DF$3,'물품 입고 내역'!$A$5:$O$1005,2,0),"")</f>
        <v/>
      </c>
      <c r="DG15" s="88" t="str">
        <f>IFERROR(VLOOKUP($A15&amp;"_"&amp;DG$3,'물품 입고 내역'!$A$5:$O$1005,2,0),"")</f>
        <v/>
      </c>
      <c r="DH15" s="88" t="str">
        <f>IFERROR(VLOOKUP($A15&amp;"_"&amp;DH$3,'물품 입고 내역'!$A$5:$O$1005,2,0),"")</f>
        <v/>
      </c>
      <c r="DI15" s="88" t="str">
        <f>IFERROR(VLOOKUP($A15&amp;"_"&amp;DI$3,'물품 입고 내역'!$A$5:$O$1005,2,0),"")</f>
        <v/>
      </c>
      <c r="DJ15" s="88" t="str">
        <f>IFERROR(VLOOKUP($A15&amp;"_"&amp;DJ$3,'물품 입고 내역'!$A$5:$O$1005,2,0),"")</f>
        <v/>
      </c>
      <c r="DK15" s="88" t="str">
        <f>IFERROR(VLOOKUP($A15&amp;"_"&amp;DK$3,'물품 입고 내역'!$A$5:$O$1005,2,0),"")</f>
        <v/>
      </c>
      <c r="DL15" s="88" t="str">
        <f>IFERROR(VLOOKUP($A15&amp;"_"&amp;DL$3,'물품 입고 내역'!$A$5:$O$1005,2,0),"")</f>
        <v/>
      </c>
    </row>
    <row r="16" spans="1:116" ht="35.25" customHeight="1">
      <c r="A16" s="89" t="s">
        <v>973</v>
      </c>
      <c r="B16" s="129" t="str">
        <f>IFERROR(INDEX('물품 입고 내역'!$E$6:$O$1005,MATCH($A16,'물품 입고 내역'!$N$6:$N$1005,0),1)," ")</f>
        <v xml:space="preserve"> </v>
      </c>
      <c r="C16" s="89" t="str">
        <f t="shared" si="0"/>
        <v xml:space="preserve"> </v>
      </c>
      <c r="D16" s="129" t="str">
        <f t="shared" si="2"/>
        <v xml:space="preserve">                                                                                                             </v>
      </c>
      <c r="E16" s="89"/>
      <c r="F16" s="88">
        <f t="shared" si="1"/>
        <v>0</v>
      </c>
      <c r="G16" s="88" t="str">
        <f>IFERROR(VLOOKUP($A16&amp;"_"&amp;G$3,'물품 입고 내역'!$A$5:$O$1005,2,0),"")</f>
        <v/>
      </c>
      <c r="H16" s="88" t="str">
        <f>IFERROR(VLOOKUP($A16&amp;"_"&amp;H$3,'물품 입고 내역'!$A$5:$O$1005,2,0),"")</f>
        <v/>
      </c>
      <c r="I16" s="88" t="str">
        <f>IFERROR(VLOOKUP($A16&amp;"_"&amp;I$3,'물품 입고 내역'!$A$5:$O$1005,2,0),"")</f>
        <v/>
      </c>
      <c r="J16" s="88" t="str">
        <f>IFERROR(VLOOKUP($A16&amp;"_"&amp;J$3,'물품 입고 내역'!$A$5:$O$1005,2,0),"")</f>
        <v/>
      </c>
      <c r="K16" s="88" t="str">
        <f>IFERROR(VLOOKUP($A16&amp;"_"&amp;K$3,'물품 입고 내역'!$A$5:$O$1005,2,0),"")</f>
        <v/>
      </c>
      <c r="L16" s="88" t="str">
        <f>IFERROR(VLOOKUP($A16&amp;"_"&amp;L$3,'물품 입고 내역'!$A$5:$O$1005,2,0),"")</f>
        <v/>
      </c>
      <c r="M16" s="88" t="str">
        <f>IFERROR(VLOOKUP($A16&amp;"_"&amp;M$3,'물품 입고 내역'!$A$5:$O$1005,2,0),"")</f>
        <v/>
      </c>
      <c r="N16" s="88" t="str">
        <f>IFERROR(VLOOKUP($A16&amp;"_"&amp;N$3,'물품 입고 내역'!$A$5:$O$1005,2,0),"")</f>
        <v/>
      </c>
      <c r="O16" s="88" t="str">
        <f>IFERROR(VLOOKUP($A16&amp;"_"&amp;O$3,'물품 입고 내역'!$A$5:$O$1005,2,0),"")</f>
        <v/>
      </c>
      <c r="P16" s="88" t="str">
        <f>IFERROR(VLOOKUP($A16&amp;"_"&amp;P$3,'물품 입고 내역'!$A$5:$O$1005,2,0),"")</f>
        <v/>
      </c>
      <c r="Q16" s="88" t="str">
        <f>IFERROR(VLOOKUP($A16&amp;"_"&amp;Q$3,'물품 입고 내역'!$A$5:$O$1005,2,0),"")</f>
        <v/>
      </c>
      <c r="R16" s="88" t="str">
        <f>IFERROR(VLOOKUP($A16&amp;"_"&amp;R$3,'물품 입고 내역'!$A$5:$O$1005,2,0),"")</f>
        <v/>
      </c>
      <c r="S16" s="88" t="str">
        <f>IFERROR(VLOOKUP($A16&amp;"_"&amp;S$3,'물품 입고 내역'!$A$5:$O$1005,2,0),"")</f>
        <v/>
      </c>
      <c r="T16" s="88" t="str">
        <f>IFERROR(VLOOKUP($A16&amp;"_"&amp;T$3,'물품 입고 내역'!$A$5:$O$1005,2,0),"")</f>
        <v/>
      </c>
      <c r="U16" s="88" t="str">
        <f>IFERROR(VLOOKUP($A16&amp;"_"&amp;U$3,'물품 입고 내역'!$A$5:$O$1005,2,0),"")</f>
        <v/>
      </c>
      <c r="V16" s="88" t="str">
        <f>IFERROR(VLOOKUP($A16&amp;"_"&amp;V$3,'물품 입고 내역'!$A$5:$O$1005,2,0),"")</f>
        <v/>
      </c>
      <c r="W16" s="88" t="str">
        <f>IFERROR(VLOOKUP($A16&amp;"_"&amp;W$3,'물품 입고 내역'!$A$5:$O$1005,2,0),"")</f>
        <v/>
      </c>
      <c r="X16" s="88" t="str">
        <f>IFERROR(VLOOKUP($A16&amp;"_"&amp;X$3,'물품 입고 내역'!$A$5:$O$1005,2,0),"")</f>
        <v/>
      </c>
      <c r="Y16" s="88" t="str">
        <f>IFERROR(VLOOKUP($A16&amp;"_"&amp;Y$3,'물품 입고 내역'!$A$5:$O$1005,2,0),"")</f>
        <v/>
      </c>
      <c r="Z16" s="88" t="str">
        <f>IFERROR(VLOOKUP($A16&amp;"_"&amp;Z$3,'물품 입고 내역'!$A$5:$O$1005,2,0),"")</f>
        <v/>
      </c>
      <c r="AA16" s="88" t="str">
        <f>IFERROR(VLOOKUP($A16&amp;"_"&amp;AA$3,'물품 입고 내역'!$A$5:$O$1005,2,0),"")</f>
        <v/>
      </c>
      <c r="AB16" s="88" t="str">
        <f>IFERROR(VLOOKUP($A16&amp;"_"&amp;AB$3,'물품 입고 내역'!$A$5:$O$1005,2,0),"")</f>
        <v/>
      </c>
      <c r="AC16" s="88" t="str">
        <f>IFERROR(VLOOKUP($A16&amp;"_"&amp;AC$3,'물품 입고 내역'!$A$5:$O$1005,2,0),"")</f>
        <v/>
      </c>
      <c r="AD16" s="88" t="str">
        <f>IFERROR(VLOOKUP($A16&amp;"_"&amp;AD$3,'물품 입고 내역'!$A$5:$O$1005,2,0),"")</f>
        <v/>
      </c>
      <c r="AE16" s="88" t="str">
        <f>IFERROR(VLOOKUP($A16&amp;"_"&amp;AE$3,'물품 입고 내역'!$A$5:$O$1005,2,0),"")</f>
        <v/>
      </c>
      <c r="AF16" s="88" t="str">
        <f>IFERROR(VLOOKUP($A16&amp;"_"&amp;AF$3,'물품 입고 내역'!$A$5:$O$1005,2,0),"")</f>
        <v/>
      </c>
      <c r="AG16" s="88" t="str">
        <f>IFERROR(VLOOKUP($A16&amp;"_"&amp;AG$3,'물품 입고 내역'!$A$5:$O$1005,2,0),"")</f>
        <v/>
      </c>
      <c r="AH16" s="88" t="str">
        <f>IFERROR(VLOOKUP($A16&amp;"_"&amp;AH$3,'물품 입고 내역'!$A$5:$O$1005,2,0),"")</f>
        <v/>
      </c>
      <c r="AI16" s="88" t="str">
        <f>IFERROR(VLOOKUP($A16&amp;"_"&amp;AI$3,'물품 입고 내역'!$A$5:$O$1005,2,0),"")</f>
        <v/>
      </c>
      <c r="AJ16" s="88" t="str">
        <f>IFERROR(VLOOKUP($A16&amp;"_"&amp;AJ$3,'물품 입고 내역'!$A$5:$O$1005,2,0),"")</f>
        <v/>
      </c>
      <c r="AK16" s="88" t="str">
        <f>IFERROR(VLOOKUP($A16&amp;"_"&amp;AK$3,'물품 입고 내역'!$A$5:$O$1005,2,0),"")</f>
        <v/>
      </c>
      <c r="AL16" s="88" t="str">
        <f>IFERROR(VLOOKUP($A16&amp;"_"&amp;AL$3,'물품 입고 내역'!$A$5:$O$1005,2,0),"")</f>
        <v/>
      </c>
      <c r="AM16" s="88" t="str">
        <f>IFERROR(VLOOKUP($A16&amp;"_"&amp;AM$3,'물품 입고 내역'!$A$5:$O$1005,2,0),"")</f>
        <v/>
      </c>
      <c r="AN16" s="88" t="str">
        <f>IFERROR(VLOOKUP($A16&amp;"_"&amp;AN$3,'물품 입고 내역'!$A$5:$O$1005,2,0),"")</f>
        <v/>
      </c>
      <c r="AO16" s="88" t="str">
        <f>IFERROR(VLOOKUP($A16&amp;"_"&amp;AO$3,'물품 입고 내역'!$A$5:$O$1005,2,0),"")</f>
        <v/>
      </c>
      <c r="AP16" s="88" t="str">
        <f>IFERROR(VLOOKUP($A16&amp;"_"&amp;AP$3,'물품 입고 내역'!$A$5:$O$1005,2,0),"")</f>
        <v/>
      </c>
      <c r="AQ16" s="88" t="str">
        <f>IFERROR(VLOOKUP($A16&amp;"_"&amp;AQ$3,'물품 입고 내역'!$A$5:$O$1005,2,0),"")</f>
        <v/>
      </c>
      <c r="AR16" s="88" t="str">
        <f>IFERROR(VLOOKUP($A16&amp;"_"&amp;AR$3,'물품 입고 내역'!$A$5:$O$1005,2,0),"")</f>
        <v/>
      </c>
      <c r="AS16" s="88" t="str">
        <f>IFERROR(VLOOKUP($A16&amp;"_"&amp;AS$3,'물품 입고 내역'!$A$5:$O$1005,2,0),"")</f>
        <v/>
      </c>
      <c r="AT16" s="88" t="str">
        <f>IFERROR(VLOOKUP($A16&amp;"_"&amp;AT$3,'물품 입고 내역'!$A$5:$O$1005,2,0),"")</f>
        <v/>
      </c>
      <c r="AU16" s="88" t="str">
        <f>IFERROR(VLOOKUP($A16&amp;"_"&amp;AU$3,'물품 입고 내역'!$A$5:$O$1005,2,0),"")</f>
        <v/>
      </c>
      <c r="AV16" s="88" t="str">
        <f>IFERROR(VLOOKUP($A16&amp;"_"&amp;AV$3,'물품 입고 내역'!$A$5:$O$1005,2,0),"")</f>
        <v/>
      </c>
      <c r="AW16" s="88" t="str">
        <f>IFERROR(VLOOKUP($A16&amp;"_"&amp;AW$3,'물품 입고 내역'!$A$5:$O$1005,2,0),"")</f>
        <v/>
      </c>
      <c r="AX16" s="88" t="str">
        <f>IFERROR(VLOOKUP($A16&amp;"_"&amp;AX$3,'물품 입고 내역'!$A$5:$O$1005,2,0),"")</f>
        <v/>
      </c>
      <c r="AY16" s="88" t="str">
        <f>IFERROR(VLOOKUP($A16&amp;"_"&amp;AY$3,'물품 입고 내역'!$A$5:$O$1005,2,0),"")</f>
        <v/>
      </c>
      <c r="AZ16" s="88" t="str">
        <f>IFERROR(VLOOKUP($A16&amp;"_"&amp;AZ$3,'물품 입고 내역'!$A$5:$O$1005,2,0),"")</f>
        <v/>
      </c>
      <c r="BA16" s="88" t="str">
        <f>IFERROR(VLOOKUP($A16&amp;"_"&amp;BA$3,'물품 입고 내역'!$A$5:$O$1005,2,0),"")</f>
        <v/>
      </c>
      <c r="BB16" s="88" t="str">
        <f>IFERROR(VLOOKUP($A16&amp;"_"&amp;BB$3,'물품 입고 내역'!$A$5:$O$1005,2,0),"")</f>
        <v/>
      </c>
      <c r="BC16" s="88" t="str">
        <f>IFERROR(VLOOKUP($A16&amp;"_"&amp;BC$3,'물품 입고 내역'!$A$5:$O$1005,2,0),"")</f>
        <v/>
      </c>
      <c r="BD16" s="88" t="str">
        <f>IFERROR(VLOOKUP($A16&amp;"_"&amp;BD$3,'물품 입고 내역'!$A$5:$O$1005,2,0),"")</f>
        <v/>
      </c>
      <c r="BE16" s="88" t="str">
        <f>IFERROR(VLOOKUP($A16&amp;"_"&amp;BE$3,'물품 입고 내역'!$A$5:$O$1005,2,0),"")</f>
        <v/>
      </c>
      <c r="BF16" s="88" t="str">
        <f>IFERROR(VLOOKUP($A16&amp;"_"&amp;BF$3,'물품 입고 내역'!$A$5:$O$1005,2,0),"")</f>
        <v/>
      </c>
      <c r="BG16" s="88" t="str">
        <f>IFERROR(VLOOKUP($A16&amp;"_"&amp;BG$3,'물품 입고 내역'!$A$5:$O$1005,2,0),"")</f>
        <v/>
      </c>
      <c r="BH16" s="88" t="str">
        <f>IFERROR(VLOOKUP($A16&amp;"_"&amp;BH$3,'물품 입고 내역'!$A$5:$O$1005,2,0),"")</f>
        <v/>
      </c>
      <c r="BI16" s="88" t="str">
        <f>IFERROR(VLOOKUP($A16&amp;"_"&amp;BI$3,'물품 입고 내역'!$A$5:$O$1005,2,0),"")</f>
        <v/>
      </c>
      <c r="BJ16" s="88" t="str">
        <f>IFERROR(VLOOKUP($A16&amp;"_"&amp;BJ$3,'물품 입고 내역'!$A$5:$O$1005,2,0),"")</f>
        <v/>
      </c>
      <c r="BK16" s="88" t="str">
        <f>IFERROR(VLOOKUP($A16&amp;"_"&amp;BK$3,'물품 입고 내역'!$A$5:$O$1005,2,0),"")</f>
        <v/>
      </c>
      <c r="BL16" s="88" t="str">
        <f>IFERROR(VLOOKUP($A16&amp;"_"&amp;BL$3,'물품 입고 내역'!$A$5:$O$1005,2,0),"")</f>
        <v/>
      </c>
      <c r="BM16" s="88" t="str">
        <f>IFERROR(VLOOKUP($A16&amp;"_"&amp;BM$3,'물품 입고 내역'!$A$5:$O$1005,2,0),"")</f>
        <v/>
      </c>
      <c r="BN16" s="88" t="str">
        <f>IFERROR(VLOOKUP($A16&amp;"_"&amp;BN$3,'물품 입고 내역'!$A$5:$O$1005,2,0),"")</f>
        <v/>
      </c>
      <c r="BO16" s="88" t="str">
        <f>IFERROR(VLOOKUP($A16&amp;"_"&amp;BO$3,'물품 입고 내역'!$A$5:$O$1005,2,0),"")</f>
        <v/>
      </c>
      <c r="BP16" s="88" t="str">
        <f>IFERROR(VLOOKUP($A16&amp;"_"&amp;BP$3,'물품 입고 내역'!$A$5:$O$1005,2,0),"")</f>
        <v/>
      </c>
      <c r="BQ16" s="88" t="str">
        <f>IFERROR(VLOOKUP($A16&amp;"_"&amp;BQ$3,'물품 입고 내역'!$A$5:$O$1005,2,0),"")</f>
        <v/>
      </c>
      <c r="BR16" s="88" t="str">
        <f>IFERROR(VLOOKUP($A16&amp;"_"&amp;BR$3,'물품 입고 내역'!$A$5:$O$1005,2,0),"")</f>
        <v/>
      </c>
      <c r="BS16" s="88" t="str">
        <f>IFERROR(VLOOKUP($A16&amp;"_"&amp;BS$3,'물품 입고 내역'!$A$5:$O$1005,2,0),"")</f>
        <v/>
      </c>
      <c r="BT16" s="88" t="str">
        <f>IFERROR(VLOOKUP($A16&amp;"_"&amp;BT$3,'물품 입고 내역'!$A$5:$O$1005,2,0),"")</f>
        <v/>
      </c>
      <c r="BU16" s="88" t="str">
        <f>IFERROR(VLOOKUP($A16&amp;"_"&amp;BU$3,'물품 입고 내역'!$A$5:$O$1005,2,0),"")</f>
        <v/>
      </c>
      <c r="BV16" s="88" t="str">
        <f>IFERROR(VLOOKUP($A16&amp;"_"&amp;BV$3,'물품 입고 내역'!$A$5:$O$1005,2,0),"")</f>
        <v/>
      </c>
      <c r="BW16" s="88" t="str">
        <f>IFERROR(VLOOKUP($A16&amp;"_"&amp;BW$3,'물품 입고 내역'!$A$5:$O$1005,2,0),"")</f>
        <v/>
      </c>
      <c r="BX16" s="88" t="str">
        <f>IFERROR(VLOOKUP($A16&amp;"_"&amp;BX$3,'물품 입고 내역'!$A$5:$O$1005,2,0),"")</f>
        <v/>
      </c>
      <c r="BY16" s="88" t="str">
        <f>IFERROR(VLOOKUP($A16&amp;"_"&amp;BY$3,'물품 입고 내역'!$A$5:$O$1005,2,0),"")</f>
        <v/>
      </c>
      <c r="BZ16" s="88" t="str">
        <f>IFERROR(VLOOKUP($A16&amp;"_"&amp;BZ$3,'물품 입고 내역'!$A$5:$O$1005,2,0),"")</f>
        <v/>
      </c>
      <c r="CA16" s="88" t="str">
        <f>IFERROR(VLOOKUP($A16&amp;"_"&amp;CA$3,'물품 입고 내역'!$A$5:$O$1005,2,0),"")</f>
        <v/>
      </c>
      <c r="CB16" s="88" t="str">
        <f>IFERROR(VLOOKUP($A16&amp;"_"&amp;CB$3,'물품 입고 내역'!$A$5:$O$1005,2,0),"")</f>
        <v/>
      </c>
      <c r="CC16" s="88" t="str">
        <f>IFERROR(VLOOKUP($A16&amp;"_"&amp;CC$3,'물품 입고 내역'!$A$5:$O$1005,2,0),"")</f>
        <v/>
      </c>
      <c r="CD16" s="88" t="str">
        <f>IFERROR(VLOOKUP($A16&amp;"_"&amp;CD$3,'물품 입고 내역'!$A$5:$O$1005,2,0),"")</f>
        <v/>
      </c>
      <c r="CE16" s="88" t="str">
        <f>IFERROR(VLOOKUP($A16&amp;"_"&amp;CE$3,'물품 입고 내역'!$A$5:$O$1005,2,0),"")</f>
        <v/>
      </c>
      <c r="CF16" s="88" t="str">
        <f>IFERROR(VLOOKUP($A16&amp;"_"&amp;CF$3,'물품 입고 내역'!$A$5:$O$1005,2,0),"")</f>
        <v/>
      </c>
      <c r="CG16" s="88" t="str">
        <f>IFERROR(VLOOKUP($A16&amp;"_"&amp;CG$3,'물품 입고 내역'!$A$5:$O$1005,2,0),"")</f>
        <v/>
      </c>
      <c r="CH16" s="88" t="str">
        <f>IFERROR(VLOOKUP($A16&amp;"_"&amp;CH$3,'물품 입고 내역'!$A$5:$O$1005,2,0),"")</f>
        <v/>
      </c>
      <c r="CI16" s="88" t="str">
        <f>IFERROR(VLOOKUP($A16&amp;"_"&amp;CI$3,'물품 입고 내역'!$A$5:$O$1005,2,0),"")</f>
        <v/>
      </c>
      <c r="CJ16" s="88" t="str">
        <f>IFERROR(VLOOKUP($A16&amp;"_"&amp;CJ$3,'물품 입고 내역'!$A$5:$O$1005,2,0),"")</f>
        <v/>
      </c>
      <c r="CK16" s="88" t="str">
        <f>IFERROR(VLOOKUP($A16&amp;"_"&amp;CK$3,'물품 입고 내역'!$A$5:$O$1005,2,0),"")</f>
        <v/>
      </c>
      <c r="CL16" s="88" t="str">
        <f>IFERROR(VLOOKUP($A16&amp;"_"&amp;CL$3,'물품 입고 내역'!$A$5:$O$1005,2,0),"")</f>
        <v/>
      </c>
      <c r="CM16" s="88" t="str">
        <f>IFERROR(VLOOKUP($A16&amp;"_"&amp;CM$3,'물품 입고 내역'!$A$5:$O$1005,2,0),"")</f>
        <v/>
      </c>
      <c r="CN16" s="88" t="str">
        <f>IFERROR(VLOOKUP($A16&amp;"_"&amp;CN$3,'물품 입고 내역'!$A$5:$O$1005,2,0),"")</f>
        <v/>
      </c>
      <c r="CO16" s="88" t="str">
        <f>IFERROR(VLOOKUP($A16&amp;"_"&amp;CO$3,'물품 입고 내역'!$A$5:$O$1005,2,0),"")</f>
        <v/>
      </c>
      <c r="CP16" s="88" t="str">
        <f>IFERROR(VLOOKUP($A16&amp;"_"&amp;CP$3,'물품 입고 내역'!$A$5:$O$1005,2,0),"")</f>
        <v/>
      </c>
      <c r="CQ16" s="88" t="str">
        <f>IFERROR(VLOOKUP($A16&amp;"_"&amp;CQ$3,'물품 입고 내역'!$A$5:$O$1005,2,0),"")</f>
        <v/>
      </c>
      <c r="CR16" s="88" t="str">
        <f>IFERROR(VLOOKUP($A16&amp;"_"&amp;CR$3,'물품 입고 내역'!$A$5:$O$1005,2,0),"")</f>
        <v/>
      </c>
      <c r="CS16" s="88" t="str">
        <f>IFERROR(VLOOKUP($A16&amp;"_"&amp;CS$3,'물품 입고 내역'!$A$5:$O$1005,2,0),"")</f>
        <v/>
      </c>
      <c r="CT16" s="88" t="str">
        <f>IFERROR(VLOOKUP($A16&amp;"_"&amp;CT$3,'물품 입고 내역'!$A$5:$O$1005,2,0),"")</f>
        <v/>
      </c>
      <c r="CU16" s="88" t="str">
        <f>IFERROR(VLOOKUP($A16&amp;"_"&amp;CU$3,'물품 입고 내역'!$A$5:$O$1005,2,0),"")</f>
        <v/>
      </c>
      <c r="CV16" s="88" t="str">
        <f>IFERROR(VLOOKUP($A16&amp;"_"&amp;CV$3,'물품 입고 내역'!$A$5:$O$1005,2,0),"")</f>
        <v/>
      </c>
      <c r="CW16" s="88" t="str">
        <f>IFERROR(VLOOKUP($A16&amp;"_"&amp;CW$3,'물품 입고 내역'!$A$5:$O$1005,2,0),"")</f>
        <v/>
      </c>
      <c r="CX16" s="88" t="str">
        <f>IFERROR(VLOOKUP($A16&amp;"_"&amp;CX$3,'물품 입고 내역'!$A$5:$O$1005,2,0),"")</f>
        <v/>
      </c>
      <c r="CY16" s="88" t="str">
        <f>IFERROR(VLOOKUP($A16&amp;"_"&amp;CY$3,'물품 입고 내역'!$A$5:$O$1005,2,0),"")</f>
        <v/>
      </c>
      <c r="CZ16" s="88" t="str">
        <f>IFERROR(VLOOKUP($A16&amp;"_"&amp;CZ$3,'물품 입고 내역'!$A$5:$O$1005,2,0),"")</f>
        <v/>
      </c>
      <c r="DA16" s="88" t="str">
        <f>IFERROR(VLOOKUP($A16&amp;"_"&amp;DA$3,'물품 입고 내역'!$A$5:$O$1005,2,0),"")</f>
        <v/>
      </c>
      <c r="DB16" s="88" t="str">
        <f>IFERROR(VLOOKUP($A16&amp;"_"&amp;DB$3,'물품 입고 내역'!$A$5:$O$1005,2,0),"")</f>
        <v/>
      </c>
      <c r="DC16" s="88" t="str">
        <f>IFERROR(VLOOKUP($A16&amp;"_"&amp;DC$3,'물품 입고 내역'!$A$5:$O$1005,2,0),"")</f>
        <v/>
      </c>
      <c r="DD16" s="88" t="str">
        <f>IFERROR(VLOOKUP($A16&amp;"_"&amp;DD$3,'물품 입고 내역'!$A$5:$O$1005,2,0),"")</f>
        <v/>
      </c>
      <c r="DE16" s="88" t="str">
        <f>IFERROR(VLOOKUP($A16&amp;"_"&amp;DE$3,'물품 입고 내역'!$A$5:$O$1005,2,0),"")</f>
        <v/>
      </c>
      <c r="DF16" s="88" t="str">
        <f>IFERROR(VLOOKUP($A16&amp;"_"&amp;DF$3,'물품 입고 내역'!$A$5:$O$1005,2,0),"")</f>
        <v/>
      </c>
      <c r="DG16" s="88" t="str">
        <f>IFERROR(VLOOKUP($A16&amp;"_"&amp;DG$3,'물품 입고 내역'!$A$5:$O$1005,2,0),"")</f>
        <v/>
      </c>
      <c r="DH16" s="88" t="str">
        <f>IFERROR(VLOOKUP($A16&amp;"_"&amp;DH$3,'물품 입고 내역'!$A$5:$O$1005,2,0),"")</f>
        <v/>
      </c>
      <c r="DI16" s="88" t="str">
        <f>IFERROR(VLOOKUP($A16&amp;"_"&amp;DI$3,'물품 입고 내역'!$A$5:$O$1005,2,0),"")</f>
        <v/>
      </c>
      <c r="DJ16" s="88" t="str">
        <f>IFERROR(VLOOKUP($A16&amp;"_"&amp;DJ$3,'물품 입고 내역'!$A$5:$O$1005,2,0),"")</f>
        <v/>
      </c>
      <c r="DK16" s="88" t="str">
        <f>IFERROR(VLOOKUP($A16&amp;"_"&amp;DK$3,'물품 입고 내역'!$A$5:$O$1005,2,0),"")</f>
        <v/>
      </c>
      <c r="DL16" s="88" t="str">
        <f>IFERROR(VLOOKUP($A16&amp;"_"&amp;DL$3,'물품 입고 내역'!$A$5:$O$1005,2,0),"")</f>
        <v/>
      </c>
    </row>
    <row r="17" spans="1:116" ht="35.25" customHeight="1">
      <c r="A17" s="89" t="s">
        <v>974</v>
      </c>
      <c r="B17" s="129" t="str">
        <f>IFERROR(INDEX('물품 입고 내역'!$E$6:$O$1005,MATCH($A17,'물품 입고 내역'!$N$6:$N$1005,0),1)," ")</f>
        <v xml:space="preserve"> </v>
      </c>
      <c r="C17" s="89" t="str">
        <f t="shared" si="0"/>
        <v xml:space="preserve"> </v>
      </c>
      <c r="D17" s="129" t="str">
        <f t="shared" si="2"/>
        <v xml:space="preserve">                                                                                                             </v>
      </c>
      <c r="E17" s="89"/>
      <c r="F17" s="88">
        <f t="shared" si="1"/>
        <v>0</v>
      </c>
      <c r="G17" s="88" t="str">
        <f>IFERROR(VLOOKUP($A17&amp;"_"&amp;G$3,'물품 입고 내역'!$A$5:$O$1005,2,0),"")</f>
        <v/>
      </c>
      <c r="H17" s="88" t="str">
        <f>IFERROR(VLOOKUP($A17&amp;"_"&amp;H$3,'물품 입고 내역'!$A$5:$O$1005,2,0),"")</f>
        <v/>
      </c>
      <c r="I17" s="88" t="str">
        <f>IFERROR(VLOOKUP($A17&amp;"_"&amp;I$3,'물품 입고 내역'!$A$5:$O$1005,2,0),"")</f>
        <v/>
      </c>
      <c r="J17" s="88" t="str">
        <f>IFERROR(VLOOKUP($A17&amp;"_"&amp;J$3,'물품 입고 내역'!$A$5:$O$1005,2,0),"")</f>
        <v/>
      </c>
      <c r="K17" s="88" t="str">
        <f>IFERROR(VLOOKUP($A17&amp;"_"&amp;K$3,'물품 입고 내역'!$A$5:$O$1005,2,0),"")</f>
        <v/>
      </c>
      <c r="L17" s="88" t="str">
        <f>IFERROR(VLOOKUP($A17&amp;"_"&amp;L$3,'물품 입고 내역'!$A$5:$O$1005,2,0),"")</f>
        <v/>
      </c>
      <c r="M17" s="88" t="str">
        <f>IFERROR(VLOOKUP($A17&amp;"_"&amp;M$3,'물품 입고 내역'!$A$5:$O$1005,2,0),"")</f>
        <v/>
      </c>
      <c r="N17" s="88" t="str">
        <f>IFERROR(VLOOKUP($A17&amp;"_"&amp;N$3,'물품 입고 내역'!$A$5:$O$1005,2,0),"")</f>
        <v/>
      </c>
      <c r="O17" s="88" t="str">
        <f>IFERROR(VLOOKUP($A17&amp;"_"&amp;O$3,'물품 입고 내역'!$A$5:$O$1005,2,0),"")</f>
        <v/>
      </c>
      <c r="P17" s="88" t="str">
        <f>IFERROR(VLOOKUP($A17&amp;"_"&amp;P$3,'물품 입고 내역'!$A$5:$O$1005,2,0),"")</f>
        <v/>
      </c>
      <c r="Q17" s="88" t="str">
        <f>IFERROR(VLOOKUP($A17&amp;"_"&amp;Q$3,'물품 입고 내역'!$A$5:$O$1005,2,0),"")</f>
        <v/>
      </c>
      <c r="R17" s="88" t="str">
        <f>IFERROR(VLOOKUP($A17&amp;"_"&amp;R$3,'물품 입고 내역'!$A$5:$O$1005,2,0),"")</f>
        <v/>
      </c>
      <c r="S17" s="88" t="str">
        <f>IFERROR(VLOOKUP($A17&amp;"_"&amp;S$3,'물품 입고 내역'!$A$5:$O$1005,2,0),"")</f>
        <v/>
      </c>
      <c r="T17" s="88" t="str">
        <f>IFERROR(VLOOKUP($A17&amp;"_"&amp;T$3,'물품 입고 내역'!$A$5:$O$1005,2,0),"")</f>
        <v/>
      </c>
      <c r="U17" s="88" t="str">
        <f>IFERROR(VLOOKUP($A17&amp;"_"&amp;U$3,'물품 입고 내역'!$A$5:$O$1005,2,0),"")</f>
        <v/>
      </c>
      <c r="V17" s="88" t="str">
        <f>IFERROR(VLOOKUP($A17&amp;"_"&amp;V$3,'물품 입고 내역'!$A$5:$O$1005,2,0),"")</f>
        <v/>
      </c>
      <c r="W17" s="88" t="str">
        <f>IFERROR(VLOOKUP($A17&amp;"_"&amp;W$3,'물품 입고 내역'!$A$5:$O$1005,2,0),"")</f>
        <v/>
      </c>
      <c r="X17" s="88" t="str">
        <f>IFERROR(VLOOKUP($A17&amp;"_"&amp;X$3,'물품 입고 내역'!$A$5:$O$1005,2,0),"")</f>
        <v/>
      </c>
      <c r="Y17" s="88" t="str">
        <f>IFERROR(VLOOKUP($A17&amp;"_"&amp;Y$3,'물품 입고 내역'!$A$5:$O$1005,2,0),"")</f>
        <v/>
      </c>
      <c r="Z17" s="88" t="str">
        <f>IFERROR(VLOOKUP($A17&amp;"_"&amp;Z$3,'물품 입고 내역'!$A$5:$O$1005,2,0),"")</f>
        <v/>
      </c>
      <c r="AA17" s="88" t="str">
        <f>IFERROR(VLOOKUP($A17&amp;"_"&amp;AA$3,'물품 입고 내역'!$A$5:$O$1005,2,0),"")</f>
        <v/>
      </c>
      <c r="AB17" s="88" t="str">
        <f>IFERROR(VLOOKUP($A17&amp;"_"&amp;AB$3,'물품 입고 내역'!$A$5:$O$1005,2,0),"")</f>
        <v/>
      </c>
      <c r="AC17" s="88" t="str">
        <f>IFERROR(VLOOKUP($A17&amp;"_"&amp;AC$3,'물품 입고 내역'!$A$5:$O$1005,2,0),"")</f>
        <v/>
      </c>
      <c r="AD17" s="88" t="str">
        <f>IFERROR(VLOOKUP($A17&amp;"_"&amp;AD$3,'물품 입고 내역'!$A$5:$O$1005,2,0),"")</f>
        <v/>
      </c>
      <c r="AE17" s="88" t="str">
        <f>IFERROR(VLOOKUP($A17&amp;"_"&amp;AE$3,'물품 입고 내역'!$A$5:$O$1005,2,0),"")</f>
        <v/>
      </c>
      <c r="AF17" s="88" t="str">
        <f>IFERROR(VLOOKUP($A17&amp;"_"&amp;AF$3,'물품 입고 내역'!$A$5:$O$1005,2,0),"")</f>
        <v/>
      </c>
      <c r="AG17" s="88" t="str">
        <f>IFERROR(VLOOKUP($A17&amp;"_"&amp;AG$3,'물품 입고 내역'!$A$5:$O$1005,2,0),"")</f>
        <v/>
      </c>
      <c r="AH17" s="88" t="str">
        <f>IFERROR(VLOOKUP($A17&amp;"_"&amp;AH$3,'물품 입고 내역'!$A$5:$O$1005,2,0),"")</f>
        <v/>
      </c>
      <c r="AI17" s="88" t="str">
        <f>IFERROR(VLOOKUP($A17&amp;"_"&amp;AI$3,'물품 입고 내역'!$A$5:$O$1005,2,0),"")</f>
        <v/>
      </c>
      <c r="AJ17" s="88" t="str">
        <f>IFERROR(VLOOKUP($A17&amp;"_"&amp;AJ$3,'물품 입고 내역'!$A$5:$O$1005,2,0),"")</f>
        <v/>
      </c>
      <c r="AK17" s="88" t="str">
        <f>IFERROR(VLOOKUP($A17&amp;"_"&amp;AK$3,'물품 입고 내역'!$A$5:$O$1005,2,0),"")</f>
        <v/>
      </c>
      <c r="AL17" s="88" t="str">
        <f>IFERROR(VLOOKUP($A17&amp;"_"&amp;AL$3,'물품 입고 내역'!$A$5:$O$1005,2,0),"")</f>
        <v/>
      </c>
      <c r="AM17" s="88" t="str">
        <f>IFERROR(VLOOKUP($A17&amp;"_"&amp;AM$3,'물품 입고 내역'!$A$5:$O$1005,2,0),"")</f>
        <v/>
      </c>
      <c r="AN17" s="88" t="str">
        <f>IFERROR(VLOOKUP($A17&amp;"_"&amp;AN$3,'물품 입고 내역'!$A$5:$O$1005,2,0),"")</f>
        <v/>
      </c>
      <c r="AO17" s="88" t="str">
        <f>IFERROR(VLOOKUP($A17&amp;"_"&amp;AO$3,'물품 입고 내역'!$A$5:$O$1005,2,0),"")</f>
        <v/>
      </c>
      <c r="AP17" s="88" t="str">
        <f>IFERROR(VLOOKUP($A17&amp;"_"&amp;AP$3,'물품 입고 내역'!$A$5:$O$1005,2,0),"")</f>
        <v/>
      </c>
      <c r="AQ17" s="88" t="str">
        <f>IFERROR(VLOOKUP($A17&amp;"_"&amp;AQ$3,'물품 입고 내역'!$A$5:$O$1005,2,0),"")</f>
        <v/>
      </c>
      <c r="AR17" s="88" t="str">
        <f>IFERROR(VLOOKUP($A17&amp;"_"&amp;AR$3,'물품 입고 내역'!$A$5:$O$1005,2,0),"")</f>
        <v/>
      </c>
      <c r="AS17" s="88" t="str">
        <f>IFERROR(VLOOKUP($A17&amp;"_"&amp;AS$3,'물품 입고 내역'!$A$5:$O$1005,2,0),"")</f>
        <v/>
      </c>
      <c r="AT17" s="88" t="str">
        <f>IFERROR(VLOOKUP($A17&amp;"_"&amp;AT$3,'물품 입고 내역'!$A$5:$O$1005,2,0),"")</f>
        <v/>
      </c>
      <c r="AU17" s="88" t="str">
        <f>IFERROR(VLOOKUP($A17&amp;"_"&amp;AU$3,'물품 입고 내역'!$A$5:$O$1005,2,0),"")</f>
        <v/>
      </c>
      <c r="AV17" s="88" t="str">
        <f>IFERROR(VLOOKUP($A17&amp;"_"&amp;AV$3,'물품 입고 내역'!$A$5:$O$1005,2,0),"")</f>
        <v/>
      </c>
      <c r="AW17" s="88" t="str">
        <f>IFERROR(VLOOKUP($A17&amp;"_"&amp;AW$3,'물품 입고 내역'!$A$5:$O$1005,2,0),"")</f>
        <v/>
      </c>
      <c r="AX17" s="88" t="str">
        <f>IFERROR(VLOOKUP($A17&amp;"_"&amp;AX$3,'물품 입고 내역'!$A$5:$O$1005,2,0),"")</f>
        <v/>
      </c>
      <c r="AY17" s="88" t="str">
        <f>IFERROR(VLOOKUP($A17&amp;"_"&amp;AY$3,'물품 입고 내역'!$A$5:$O$1005,2,0),"")</f>
        <v/>
      </c>
      <c r="AZ17" s="88" t="str">
        <f>IFERROR(VLOOKUP($A17&amp;"_"&amp;AZ$3,'물품 입고 내역'!$A$5:$O$1005,2,0),"")</f>
        <v/>
      </c>
      <c r="BA17" s="88" t="str">
        <f>IFERROR(VLOOKUP($A17&amp;"_"&amp;BA$3,'물품 입고 내역'!$A$5:$O$1005,2,0),"")</f>
        <v/>
      </c>
      <c r="BB17" s="88" t="str">
        <f>IFERROR(VLOOKUP($A17&amp;"_"&amp;BB$3,'물품 입고 내역'!$A$5:$O$1005,2,0),"")</f>
        <v/>
      </c>
      <c r="BC17" s="88" t="str">
        <f>IFERROR(VLOOKUP($A17&amp;"_"&amp;BC$3,'물품 입고 내역'!$A$5:$O$1005,2,0),"")</f>
        <v/>
      </c>
      <c r="BD17" s="88" t="str">
        <f>IFERROR(VLOOKUP($A17&amp;"_"&amp;BD$3,'물품 입고 내역'!$A$5:$O$1005,2,0),"")</f>
        <v/>
      </c>
      <c r="BE17" s="88" t="str">
        <f>IFERROR(VLOOKUP($A17&amp;"_"&amp;BE$3,'물품 입고 내역'!$A$5:$O$1005,2,0),"")</f>
        <v/>
      </c>
      <c r="BF17" s="88" t="str">
        <f>IFERROR(VLOOKUP($A17&amp;"_"&amp;BF$3,'물품 입고 내역'!$A$5:$O$1005,2,0),"")</f>
        <v/>
      </c>
      <c r="BG17" s="88" t="str">
        <f>IFERROR(VLOOKUP($A17&amp;"_"&amp;BG$3,'물품 입고 내역'!$A$5:$O$1005,2,0),"")</f>
        <v/>
      </c>
      <c r="BH17" s="88" t="str">
        <f>IFERROR(VLOOKUP($A17&amp;"_"&amp;BH$3,'물품 입고 내역'!$A$5:$O$1005,2,0),"")</f>
        <v/>
      </c>
      <c r="BI17" s="88" t="str">
        <f>IFERROR(VLOOKUP($A17&amp;"_"&amp;BI$3,'물품 입고 내역'!$A$5:$O$1005,2,0),"")</f>
        <v/>
      </c>
      <c r="BJ17" s="88" t="str">
        <f>IFERROR(VLOOKUP($A17&amp;"_"&amp;BJ$3,'물품 입고 내역'!$A$5:$O$1005,2,0),"")</f>
        <v/>
      </c>
      <c r="BK17" s="88" t="str">
        <f>IFERROR(VLOOKUP($A17&amp;"_"&amp;BK$3,'물품 입고 내역'!$A$5:$O$1005,2,0),"")</f>
        <v/>
      </c>
      <c r="BL17" s="88" t="str">
        <f>IFERROR(VLOOKUP($A17&amp;"_"&amp;BL$3,'물품 입고 내역'!$A$5:$O$1005,2,0),"")</f>
        <v/>
      </c>
      <c r="BM17" s="88" t="str">
        <f>IFERROR(VLOOKUP($A17&amp;"_"&amp;BM$3,'물품 입고 내역'!$A$5:$O$1005,2,0),"")</f>
        <v/>
      </c>
      <c r="BN17" s="88" t="str">
        <f>IFERROR(VLOOKUP($A17&amp;"_"&amp;BN$3,'물품 입고 내역'!$A$5:$O$1005,2,0),"")</f>
        <v/>
      </c>
      <c r="BO17" s="88" t="str">
        <f>IFERROR(VLOOKUP($A17&amp;"_"&amp;BO$3,'물품 입고 내역'!$A$5:$O$1005,2,0),"")</f>
        <v/>
      </c>
      <c r="BP17" s="88" t="str">
        <f>IFERROR(VLOOKUP($A17&amp;"_"&amp;BP$3,'물품 입고 내역'!$A$5:$O$1005,2,0),"")</f>
        <v/>
      </c>
      <c r="BQ17" s="88" t="str">
        <f>IFERROR(VLOOKUP($A17&amp;"_"&amp;BQ$3,'물품 입고 내역'!$A$5:$O$1005,2,0),"")</f>
        <v/>
      </c>
      <c r="BR17" s="88" t="str">
        <f>IFERROR(VLOOKUP($A17&amp;"_"&amp;BR$3,'물품 입고 내역'!$A$5:$O$1005,2,0),"")</f>
        <v/>
      </c>
      <c r="BS17" s="88" t="str">
        <f>IFERROR(VLOOKUP($A17&amp;"_"&amp;BS$3,'물품 입고 내역'!$A$5:$O$1005,2,0),"")</f>
        <v/>
      </c>
      <c r="BT17" s="88" t="str">
        <f>IFERROR(VLOOKUP($A17&amp;"_"&amp;BT$3,'물품 입고 내역'!$A$5:$O$1005,2,0),"")</f>
        <v/>
      </c>
      <c r="BU17" s="88" t="str">
        <f>IFERROR(VLOOKUP($A17&amp;"_"&amp;BU$3,'물품 입고 내역'!$A$5:$O$1005,2,0),"")</f>
        <v/>
      </c>
      <c r="BV17" s="88" t="str">
        <f>IFERROR(VLOOKUP($A17&amp;"_"&amp;BV$3,'물품 입고 내역'!$A$5:$O$1005,2,0),"")</f>
        <v/>
      </c>
      <c r="BW17" s="88" t="str">
        <f>IFERROR(VLOOKUP($A17&amp;"_"&amp;BW$3,'물품 입고 내역'!$A$5:$O$1005,2,0),"")</f>
        <v/>
      </c>
      <c r="BX17" s="88" t="str">
        <f>IFERROR(VLOOKUP($A17&amp;"_"&amp;BX$3,'물품 입고 내역'!$A$5:$O$1005,2,0),"")</f>
        <v/>
      </c>
      <c r="BY17" s="88" t="str">
        <f>IFERROR(VLOOKUP($A17&amp;"_"&amp;BY$3,'물품 입고 내역'!$A$5:$O$1005,2,0),"")</f>
        <v/>
      </c>
      <c r="BZ17" s="88" t="str">
        <f>IFERROR(VLOOKUP($A17&amp;"_"&amp;BZ$3,'물품 입고 내역'!$A$5:$O$1005,2,0),"")</f>
        <v/>
      </c>
      <c r="CA17" s="88" t="str">
        <f>IFERROR(VLOOKUP($A17&amp;"_"&amp;CA$3,'물품 입고 내역'!$A$5:$O$1005,2,0),"")</f>
        <v/>
      </c>
      <c r="CB17" s="88" t="str">
        <f>IFERROR(VLOOKUP($A17&amp;"_"&amp;CB$3,'물품 입고 내역'!$A$5:$O$1005,2,0),"")</f>
        <v/>
      </c>
      <c r="CC17" s="88" t="str">
        <f>IFERROR(VLOOKUP($A17&amp;"_"&amp;CC$3,'물품 입고 내역'!$A$5:$O$1005,2,0),"")</f>
        <v/>
      </c>
      <c r="CD17" s="88" t="str">
        <f>IFERROR(VLOOKUP($A17&amp;"_"&amp;CD$3,'물품 입고 내역'!$A$5:$O$1005,2,0),"")</f>
        <v/>
      </c>
      <c r="CE17" s="88" t="str">
        <f>IFERROR(VLOOKUP($A17&amp;"_"&amp;CE$3,'물품 입고 내역'!$A$5:$O$1005,2,0),"")</f>
        <v/>
      </c>
      <c r="CF17" s="88" t="str">
        <f>IFERROR(VLOOKUP($A17&amp;"_"&amp;CF$3,'물품 입고 내역'!$A$5:$O$1005,2,0),"")</f>
        <v/>
      </c>
      <c r="CG17" s="88" t="str">
        <f>IFERROR(VLOOKUP($A17&amp;"_"&amp;CG$3,'물품 입고 내역'!$A$5:$O$1005,2,0),"")</f>
        <v/>
      </c>
      <c r="CH17" s="88" t="str">
        <f>IFERROR(VLOOKUP($A17&amp;"_"&amp;CH$3,'물품 입고 내역'!$A$5:$O$1005,2,0),"")</f>
        <v/>
      </c>
      <c r="CI17" s="88" t="str">
        <f>IFERROR(VLOOKUP($A17&amp;"_"&amp;CI$3,'물품 입고 내역'!$A$5:$O$1005,2,0),"")</f>
        <v/>
      </c>
      <c r="CJ17" s="88" t="str">
        <f>IFERROR(VLOOKUP($A17&amp;"_"&amp;CJ$3,'물품 입고 내역'!$A$5:$O$1005,2,0),"")</f>
        <v/>
      </c>
      <c r="CK17" s="88" t="str">
        <f>IFERROR(VLOOKUP($A17&amp;"_"&amp;CK$3,'물품 입고 내역'!$A$5:$O$1005,2,0),"")</f>
        <v/>
      </c>
      <c r="CL17" s="88" t="str">
        <f>IFERROR(VLOOKUP($A17&amp;"_"&amp;CL$3,'물품 입고 내역'!$A$5:$O$1005,2,0),"")</f>
        <v/>
      </c>
      <c r="CM17" s="88" t="str">
        <f>IFERROR(VLOOKUP($A17&amp;"_"&amp;CM$3,'물품 입고 내역'!$A$5:$O$1005,2,0),"")</f>
        <v/>
      </c>
      <c r="CN17" s="88" t="str">
        <f>IFERROR(VLOOKUP($A17&amp;"_"&amp;CN$3,'물품 입고 내역'!$A$5:$O$1005,2,0),"")</f>
        <v/>
      </c>
      <c r="CO17" s="88" t="str">
        <f>IFERROR(VLOOKUP($A17&amp;"_"&amp;CO$3,'물품 입고 내역'!$A$5:$O$1005,2,0),"")</f>
        <v/>
      </c>
      <c r="CP17" s="88" t="str">
        <f>IFERROR(VLOOKUP($A17&amp;"_"&amp;CP$3,'물품 입고 내역'!$A$5:$O$1005,2,0),"")</f>
        <v/>
      </c>
      <c r="CQ17" s="88" t="str">
        <f>IFERROR(VLOOKUP($A17&amp;"_"&amp;CQ$3,'물품 입고 내역'!$A$5:$O$1005,2,0),"")</f>
        <v/>
      </c>
      <c r="CR17" s="88" t="str">
        <f>IFERROR(VLOOKUP($A17&amp;"_"&amp;CR$3,'물품 입고 내역'!$A$5:$O$1005,2,0),"")</f>
        <v/>
      </c>
      <c r="CS17" s="88" t="str">
        <f>IFERROR(VLOOKUP($A17&amp;"_"&amp;CS$3,'물품 입고 내역'!$A$5:$O$1005,2,0),"")</f>
        <v/>
      </c>
      <c r="CT17" s="88" t="str">
        <f>IFERROR(VLOOKUP($A17&amp;"_"&amp;CT$3,'물품 입고 내역'!$A$5:$O$1005,2,0),"")</f>
        <v/>
      </c>
      <c r="CU17" s="88" t="str">
        <f>IFERROR(VLOOKUP($A17&amp;"_"&amp;CU$3,'물품 입고 내역'!$A$5:$O$1005,2,0),"")</f>
        <v/>
      </c>
      <c r="CV17" s="88" t="str">
        <f>IFERROR(VLOOKUP($A17&amp;"_"&amp;CV$3,'물품 입고 내역'!$A$5:$O$1005,2,0),"")</f>
        <v/>
      </c>
      <c r="CW17" s="88" t="str">
        <f>IFERROR(VLOOKUP($A17&amp;"_"&amp;CW$3,'물품 입고 내역'!$A$5:$O$1005,2,0),"")</f>
        <v/>
      </c>
      <c r="CX17" s="88" t="str">
        <f>IFERROR(VLOOKUP($A17&amp;"_"&amp;CX$3,'물품 입고 내역'!$A$5:$O$1005,2,0),"")</f>
        <v/>
      </c>
      <c r="CY17" s="88" t="str">
        <f>IFERROR(VLOOKUP($A17&amp;"_"&amp;CY$3,'물품 입고 내역'!$A$5:$O$1005,2,0),"")</f>
        <v/>
      </c>
      <c r="CZ17" s="88" t="str">
        <f>IFERROR(VLOOKUP($A17&amp;"_"&amp;CZ$3,'물품 입고 내역'!$A$5:$O$1005,2,0),"")</f>
        <v/>
      </c>
      <c r="DA17" s="88" t="str">
        <f>IFERROR(VLOOKUP($A17&amp;"_"&amp;DA$3,'물품 입고 내역'!$A$5:$O$1005,2,0),"")</f>
        <v/>
      </c>
      <c r="DB17" s="88" t="str">
        <f>IFERROR(VLOOKUP($A17&amp;"_"&amp;DB$3,'물품 입고 내역'!$A$5:$O$1005,2,0),"")</f>
        <v/>
      </c>
      <c r="DC17" s="88" t="str">
        <f>IFERROR(VLOOKUP($A17&amp;"_"&amp;DC$3,'물품 입고 내역'!$A$5:$O$1005,2,0),"")</f>
        <v/>
      </c>
      <c r="DD17" s="88" t="str">
        <f>IFERROR(VLOOKUP($A17&amp;"_"&amp;DD$3,'물품 입고 내역'!$A$5:$O$1005,2,0),"")</f>
        <v/>
      </c>
      <c r="DE17" s="88" t="str">
        <f>IFERROR(VLOOKUP($A17&amp;"_"&amp;DE$3,'물품 입고 내역'!$A$5:$O$1005,2,0),"")</f>
        <v/>
      </c>
      <c r="DF17" s="88" t="str">
        <f>IFERROR(VLOOKUP($A17&amp;"_"&amp;DF$3,'물품 입고 내역'!$A$5:$O$1005,2,0),"")</f>
        <v/>
      </c>
      <c r="DG17" s="88" t="str">
        <f>IFERROR(VLOOKUP($A17&amp;"_"&amp;DG$3,'물품 입고 내역'!$A$5:$O$1005,2,0),"")</f>
        <v/>
      </c>
      <c r="DH17" s="88" t="str">
        <f>IFERROR(VLOOKUP($A17&amp;"_"&amp;DH$3,'물품 입고 내역'!$A$5:$O$1005,2,0),"")</f>
        <v/>
      </c>
      <c r="DI17" s="88" t="str">
        <f>IFERROR(VLOOKUP($A17&amp;"_"&amp;DI$3,'물품 입고 내역'!$A$5:$O$1005,2,0),"")</f>
        <v/>
      </c>
      <c r="DJ17" s="88" t="str">
        <f>IFERROR(VLOOKUP($A17&amp;"_"&amp;DJ$3,'물품 입고 내역'!$A$5:$O$1005,2,0),"")</f>
        <v/>
      </c>
      <c r="DK17" s="88" t="str">
        <f>IFERROR(VLOOKUP($A17&amp;"_"&amp;DK$3,'물품 입고 내역'!$A$5:$O$1005,2,0),"")</f>
        <v/>
      </c>
      <c r="DL17" s="88" t="str">
        <f>IFERROR(VLOOKUP($A17&amp;"_"&amp;DL$3,'물품 입고 내역'!$A$5:$O$1005,2,0),"")</f>
        <v/>
      </c>
    </row>
    <row r="18" spans="1:116" ht="35.25" customHeight="1">
      <c r="A18" s="89" t="s">
        <v>975</v>
      </c>
      <c r="B18" s="129" t="str">
        <f>IFERROR(INDEX('물품 입고 내역'!$E$6:$O$1005,MATCH($A18,'물품 입고 내역'!$N$6:$N$1005,0),1)," ")</f>
        <v xml:space="preserve"> </v>
      </c>
      <c r="C18" s="89" t="str">
        <f t="shared" si="0"/>
        <v xml:space="preserve"> </v>
      </c>
      <c r="D18" s="129" t="str">
        <f t="shared" si="2"/>
        <v xml:space="preserve">                                                                                                             </v>
      </c>
      <c r="E18" s="89"/>
      <c r="F18" s="88">
        <f t="shared" si="1"/>
        <v>0</v>
      </c>
      <c r="G18" s="88" t="str">
        <f>IFERROR(VLOOKUP($A18&amp;"_"&amp;G$3,'물품 입고 내역'!$A$5:$O$1005,2,0),"")</f>
        <v/>
      </c>
      <c r="H18" s="88" t="str">
        <f>IFERROR(VLOOKUP($A18&amp;"_"&amp;H$3,'물품 입고 내역'!$A$5:$O$1005,2,0),"")</f>
        <v/>
      </c>
      <c r="I18" s="88" t="str">
        <f>IFERROR(VLOOKUP($A18&amp;"_"&amp;I$3,'물품 입고 내역'!$A$5:$O$1005,2,0),"")</f>
        <v/>
      </c>
      <c r="J18" s="88" t="str">
        <f>IFERROR(VLOOKUP($A18&amp;"_"&amp;J$3,'물품 입고 내역'!$A$5:$O$1005,2,0),"")</f>
        <v/>
      </c>
      <c r="K18" s="88" t="str">
        <f>IFERROR(VLOOKUP($A18&amp;"_"&amp;K$3,'물품 입고 내역'!$A$5:$O$1005,2,0),"")</f>
        <v/>
      </c>
      <c r="L18" s="88" t="str">
        <f>IFERROR(VLOOKUP($A18&amp;"_"&amp;L$3,'물품 입고 내역'!$A$5:$O$1005,2,0),"")</f>
        <v/>
      </c>
      <c r="M18" s="88" t="str">
        <f>IFERROR(VLOOKUP($A18&amp;"_"&amp;M$3,'물품 입고 내역'!$A$5:$O$1005,2,0),"")</f>
        <v/>
      </c>
      <c r="N18" s="88" t="str">
        <f>IFERROR(VLOOKUP($A18&amp;"_"&amp;N$3,'물품 입고 내역'!$A$5:$O$1005,2,0),"")</f>
        <v/>
      </c>
      <c r="O18" s="88" t="str">
        <f>IFERROR(VLOOKUP($A18&amp;"_"&amp;O$3,'물품 입고 내역'!$A$5:$O$1005,2,0),"")</f>
        <v/>
      </c>
      <c r="P18" s="88" t="str">
        <f>IFERROR(VLOOKUP($A18&amp;"_"&amp;P$3,'물품 입고 내역'!$A$5:$O$1005,2,0),"")</f>
        <v/>
      </c>
      <c r="Q18" s="88" t="str">
        <f>IFERROR(VLOOKUP($A18&amp;"_"&amp;Q$3,'물품 입고 내역'!$A$5:$O$1005,2,0),"")</f>
        <v/>
      </c>
      <c r="R18" s="88" t="str">
        <f>IFERROR(VLOOKUP($A18&amp;"_"&amp;R$3,'물품 입고 내역'!$A$5:$O$1005,2,0),"")</f>
        <v/>
      </c>
      <c r="S18" s="88" t="str">
        <f>IFERROR(VLOOKUP($A18&amp;"_"&amp;S$3,'물품 입고 내역'!$A$5:$O$1005,2,0),"")</f>
        <v/>
      </c>
      <c r="T18" s="88" t="str">
        <f>IFERROR(VLOOKUP($A18&amp;"_"&amp;T$3,'물품 입고 내역'!$A$5:$O$1005,2,0),"")</f>
        <v/>
      </c>
      <c r="U18" s="88" t="str">
        <f>IFERROR(VLOOKUP($A18&amp;"_"&amp;U$3,'물품 입고 내역'!$A$5:$O$1005,2,0),"")</f>
        <v/>
      </c>
      <c r="V18" s="88" t="str">
        <f>IFERROR(VLOOKUP($A18&amp;"_"&amp;V$3,'물품 입고 내역'!$A$5:$O$1005,2,0),"")</f>
        <v/>
      </c>
      <c r="W18" s="88" t="str">
        <f>IFERROR(VLOOKUP($A18&amp;"_"&amp;W$3,'물품 입고 내역'!$A$5:$O$1005,2,0),"")</f>
        <v/>
      </c>
      <c r="X18" s="88" t="str">
        <f>IFERROR(VLOOKUP($A18&amp;"_"&amp;X$3,'물품 입고 내역'!$A$5:$O$1005,2,0),"")</f>
        <v/>
      </c>
      <c r="Y18" s="88" t="str">
        <f>IFERROR(VLOOKUP($A18&amp;"_"&amp;Y$3,'물품 입고 내역'!$A$5:$O$1005,2,0),"")</f>
        <v/>
      </c>
      <c r="Z18" s="88" t="str">
        <f>IFERROR(VLOOKUP($A18&amp;"_"&amp;Z$3,'물품 입고 내역'!$A$5:$O$1005,2,0),"")</f>
        <v/>
      </c>
      <c r="AA18" s="88" t="str">
        <f>IFERROR(VLOOKUP($A18&amp;"_"&amp;AA$3,'물품 입고 내역'!$A$5:$O$1005,2,0),"")</f>
        <v/>
      </c>
      <c r="AB18" s="88" t="str">
        <f>IFERROR(VLOOKUP($A18&amp;"_"&amp;AB$3,'물품 입고 내역'!$A$5:$O$1005,2,0),"")</f>
        <v/>
      </c>
      <c r="AC18" s="88" t="str">
        <f>IFERROR(VLOOKUP($A18&amp;"_"&amp;AC$3,'물품 입고 내역'!$A$5:$O$1005,2,0),"")</f>
        <v/>
      </c>
      <c r="AD18" s="88" t="str">
        <f>IFERROR(VLOOKUP($A18&amp;"_"&amp;AD$3,'물품 입고 내역'!$A$5:$O$1005,2,0),"")</f>
        <v/>
      </c>
      <c r="AE18" s="88" t="str">
        <f>IFERROR(VLOOKUP($A18&amp;"_"&amp;AE$3,'물품 입고 내역'!$A$5:$O$1005,2,0),"")</f>
        <v/>
      </c>
      <c r="AF18" s="88" t="str">
        <f>IFERROR(VLOOKUP($A18&amp;"_"&amp;AF$3,'물품 입고 내역'!$A$5:$O$1005,2,0),"")</f>
        <v/>
      </c>
      <c r="AG18" s="88" t="str">
        <f>IFERROR(VLOOKUP($A18&amp;"_"&amp;AG$3,'물품 입고 내역'!$A$5:$O$1005,2,0),"")</f>
        <v/>
      </c>
      <c r="AH18" s="88" t="str">
        <f>IFERROR(VLOOKUP($A18&amp;"_"&amp;AH$3,'물품 입고 내역'!$A$5:$O$1005,2,0),"")</f>
        <v/>
      </c>
      <c r="AI18" s="88" t="str">
        <f>IFERROR(VLOOKUP($A18&amp;"_"&amp;AI$3,'물품 입고 내역'!$A$5:$O$1005,2,0),"")</f>
        <v/>
      </c>
      <c r="AJ18" s="88" t="str">
        <f>IFERROR(VLOOKUP($A18&amp;"_"&amp;AJ$3,'물품 입고 내역'!$A$5:$O$1005,2,0),"")</f>
        <v/>
      </c>
      <c r="AK18" s="88" t="str">
        <f>IFERROR(VLOOKUP($A18&amp;"_"&amp;AK$3,'물품 입고 내역'!$A$5:$O$1005,2,0),"")</f>
        <v/>
      </c>
      <c r="AL18" s="88" t="str">
        <f>IFERROR(VLOOKUP($A18&amp;"_"&amp;AL$3,'물품 입고 내역'!$A$5:$O$1005,2,0),"")</f>
        <v/>
      </c>
      <c r="AM18" s="88" t="str">
        <f>IFERROR(VLOOKUP($A18&amp;"_"&amp;AM$3,'물품 입고 내역'!$A$5:$O$1005,2,0),"")</f>
        <v/>
      </c>
      <c r="AN18" s="88" t="str">
        <f>IFERROR(VLOOKUP($A18&amp;"_"&amp;AN$3,'물품 입고 내역'!$A$5:$O$1005,2,0),"")</f>
        <v/>
      </c>
      <c r="AO18" s="88" t="str">
        <f>IFERROR(VLOOKUP($A18&amp;"_"&amp;AO$3,'물품 입고 내역'!$A$5:$O$1005,2,0),"")</f>
        <v/>
      </c>
      <c r="AP18" s="88" t="str">
        <f>IFERROR(VLOOKUP($A18&amp;"_"&amp;AP$3,'물품 입고 내역'!$A$5:$O$1005,2,0),"")</f>
        <v/>
      </c>
      <c r="AQ18" s="88" t="str">
        <f>IFERROR(VLOOKUP($A18&amp;"_"&amp;AQ$3,'물품 입고 내역'!$A$5:$O$1005,2,0),"")</f>
        <v/>
      </c>
      <c r="AR18" s="88" t="str">
        <f>IFERROR(VLOOKUP($A18&amp;"_"&amp;AR$3,'물품 입고 내역'!$A$5:$O$1005,2,0),"")</f>
        <v/>
      </c>
      <c r="AS18" s="88" t="str">
        <f>IFERROR(VLOOKUP($A18&amp;"_"&amp;AS$3,'물품 입고 내역'!$A$5:$O$1005,2,0),"")</f>
        <v/>
      </c>
      <c r="AT18" s="88" t="str">
        <f>IFERROR(VLOOKUP($A18&amp;"_"&amp;AT$3,'물품 입고 내역'!$A$5:$O$1005,2,0),"")</f>
        <v/>
      </c>
      <c r="AU18" s="88" t="str">
        <f>IFERROR(VLOOKUP($A18&amp;"_"&amp;AU$3,'물품 입고 내역'!$A$5:$O$1005,2,0),"")</f>
        <v/>
      </c>
      <c r="AV18" s="88" t="str">
        <f>IFERROR(VLOOKUP($A18&amp;"_"&amp;AV$3,'물품 입고 내역'!$A$5:$O$1005,2,0),"")</f>
        <v/>
      </c>
      <c r="AW18" s="88" t="str">
        <f>IFERROR(VLOOKUP($A18&amp;"_"&amp;AW$3,'물품 입고 내역'!$A$5:$O$1005,2,0),"")</f>
        <v/>
      </c>
      <c r="AX18" s="88" t="str">
        <f>IFERROR(VLOOKUP($A18&amp;"_"&amp;AX$3,'물품 입고 내역'!$A$5:$O$1005,2,0),"")</f>
        <v/>
      </c>
      <c r="AY18" s="88" t="str">
        <f>IFERROR(VLOOKUP($A18&amp;"_"&amp;AY$3,'물품 입고 내역'!$A$5:$O$1005,2,0),"")</f>
        <v/>
      </c>
      <c r="AZ18" s="88" t="str">
        <f>IFERROR(VLOOKUP($A18&amp;"_"&amp;AZ$3,'물품 입고 내역'!$A$5:$O$1005,2,0),"")</f>
        <v/>
      </c>
      <c r="BA18" s="88" t="str">
        <f>IFERROR(VLOOKUP($A18&amp;"_"&amp;BA$3,'물품 입고 내역'!$A$5:$O$1005,2,0),"")</f>
        <v/>
      </c>
      <c r="BB18" s="88" t="str">
        <f>IFERROR(VLOOKUP($A18&amp;"_"&amp;BB$3,'물품 입고 내역'!$A$5:$O$1005,2,0),"")</f>
        <v/>
      </c>
      <c r="BC18" s="88" t="str">
        <f>IFERROR(VLOOKUP($A18&amp;"_"&amp;BC$3,'물품 입고 내역'!$A$5:$O$1005,2,0),"")</f>
        <v/>
      </c>
      <c r="BD18" s="88" t="str">
        <f>IFERROR(VLOOKUP($A18&amp;"_"&amp;BD$3,'물품 입고 내역'!$A$5:$O$1005,2,0),"")</f>
        <v/>
      </c>
      <c r="BE18" s="88" t="str">
        <f>IFERROR(VLOOKUP($A18&amp;"_"&amp;BE$3,'물품 입고 내역'!$A$5:$O$1005,2,0),"")</f>
        <v/>
      </c>
      <c r="BF18" s="88" t="str">
        <f>IFERROR(VLOOKUP($A18&amp;"_"&amp;BF$3,'물품 입고 내역'!$A$5:$O$1005,2,0),"")</f>
        <v/>
      </c>
      <c r="BG18" s="88" t="str">
        <f>IFERROR(VLOOKUP($A18&amp;"_"&amp;BG$3,'물품 입고 내역'!$A$5:$O$1005,2,0),"")</f>
        <v/>
      </c>
      <c r="BH18" s="88" t="str">
        <f>IFERROR(VLOOKUP($A18&amp;"_"&amp;BH$3,'물품 입고 내역'!$A$5:$O$1005,2,0),"")</f>
        <v/>
      </c>
      <c r="BI18" s="88" t="str">
        <f>IFERROR(VLOOKUP($A18&amp;"_"&amp;BI$3,'물품 입고 내역'!$A$5:$O$1005,2,0),"")</f>
        <v/>
      </c>
      <c r="BJ18" s="88" t="str">
        <f>IFERROR(VLOOKUP($A18&amp;"_"&amp;BJ$3,'물품 입고 내역'!$A$5:$O$1005,2,0),"")</f>
        <v/>
      </c>
      <c r="BK18" s="88" t="str">
        <f>IFERROR(VLOOKUP($A18&amp;"_"&amp;BK$3,'물품 입고 내역'!$A$5:$O$1005,2,0),"")</f>
        <v/>
      </c>
      <c r="BL18" s="88" t="str">
        <f>IFERROR(VLOOKUP($A18&amp;"_"&amp;BL$3,'물품 입고 내역'!$A$5:$O$1005,2,0),"")</f>
        <v/>
      </c>
      <c r="BM18" s="88" t="str">
        <f>IFERROR(VLOOKUP($A18&amp;"_"&amp;BM$3,'물품 입고 내역'!$A$5:$O$1005,2,0),"")</f>
        <v/>
      </c>
      <c r="BN18" s="88" t="str">
        <f>IFERROR(VLOOKUP($A18&amp;"_"&amp;BN$3,'물품 입고 내역'!$A$5:$O$1005,2,0),"")</f>
        <v/>
      </c>
      <c r="BO18" s="88" t="str">
        <f>IFERROR(VLOOKUP($A18&amp;"_"&amp;BO$3,'물품 입고 내역'!$A$5:$O$1005,2,0),"")</f>
        <v/>
      </c>
      <c r="BP18" s="88" t="str">
        <f>IFERROR(VLOOKUP($A18&amp;"_"&amp;BP$3,'물품 입고 내역'!$A$5:$O$1005,2,0),"")</f>
        <v/>
      </c>
      <c r="BQ18" s="88" t="str">
        <f>IFERROR(VLOOKUP($A18&amp;"_"&amp;BQ$3,'물품 입고 내역'!$A$5:$O$1005,2,0),"")</f>
        <v/>
      </c>
      <c r="BR18" s="88" t="str">
        <f>IFERROR(VLOOKUP($A18&amp;"_"&amp;BR$3,'물품 입고 내역'!$A$5:$O$1005,2,0),"")</f>
        <v/>
      </c>
      <c r="BS18" s="88" t="str">
        <f>IFERROR(VLOOKUP($A18&amp;"_"&amp;BS$3,'물품 입고 내역'!$A$5:$O$1005,2,0),"")</f>
        <v/>
      </c>
      <c r="BT18" s="88" t="str">
        <f>IFERROR(VLOOKUP($A18&amp;"_"&amp;BT$3,'물품 입고 내역'!$A$5:$O$1005,2,0),"")</f>
        <v/>
      </c>
      <c r="BU18" s="88" t="str">
        <f>IFERROR(VLOOKUP($A18&amp;"_"&amp;BU$3,'물품 입고 내역'!$A$5:$O$1005,2,0),"")</f>
        <v/>
      </c>
      <c r="BV18" s="88" t="str">
        <f>IFERROR(VLOOKUP($A18&amp;"_"&amp;BV$3,'물품 입고 내역'!$A$5:$O$1005,2,0),"")</f>
        <v/>
      </c>
      <c r="BW18" s="88" t="str">
        <f>IFERROR(VLOOKUP($A18&amp;"_"&amp;BW$3,'물품 입고 내역'!$A$5:$O$1005,2,0),"")</f>
        <v/>
      </c>
      <c r="BX18" s="88" t="str">
        <f>IFERROR(VLOOKUP($A18&amp;"_"&amp;BX$3,'물품 입고 내역'!$A$5:$O$1005,2,0),"")</f>
        <v/>
      </c>
      <c r="BY18" s="88" t="str">
        <f>IFERROR(VLOOKUP($A18&amp;"_"&amp;BY$3,'물품 입고 내역'!$A$5:$O$1005,2,0),"")</f>
        <v/>
      </c>
      <c r="BZ18" s="88" t="str">
        <f>IFERROR(VLOOKUP($A18&amp;"_"&amp;BZ$3,'물품 입고 내역'!$A$5:$O$1005,2,0),"")</f>
        <v/>
      </c>
      <c r="CA18" s="88" t="str">
        <f>IFERROR(VLOOKUP($A18&amp;"_"&amp;CA$3,'물품 입고 내역'!$A$5:$O$1005,2,0),"")</f>
        <v/>
      </c>
      <c r="CB18" s="88" t="str">
        <f>IFERROR(VLOOKUP($A18&amp;"_"&amp;CB$3,'물품 입고 내역'!$A$5:$O$1005,2,0),"")</f>
        <v/>
      </c>
      <c r="CC18" s="88" t="str">
        <f>IFERROR(VLOOKUP($A18&amp;"_"&amp;CC$3,'물품 입고 내역'!$A$5:$O$1005,2,0),"")</f>
        <v/>
      </c>
      <c r="CD18" s="88" t="str">
        <f>IFERROR(VLOOKUP($A18&amp;"_"&amp;CD$3,'물품 입고 내역'!$A$5:$O$1005,2,0),"")</f>
        <v/>
      </c>
      <c r="CE18" s="88" t="str">
        <f>IFERROR(VLOOKUP($A18&amp;"_"&amp;CE$3,'물품 입고 내역'!$A$5:$O$1005,2,0),"")</f>
        <v/>
      </c>
      <c r="CF18" s="88" t="str">
        <f>IFERROR(VLOOKUP($A18&amp;"_"&amp;CF$3,'물품 입고 내역'!$A$5:$O$1005,2,0),"")</f>
        <v/>
      </c>
      <c r="CG18" s="88" t="str">
        <f>IFERROR(VLOOKUP($A18&amp;"_"&amp;CG$3,'물품 입고 내역'!$A$5:$O$1005,2,0),"")</f>
        <v/>
      </c>
      <c r="CH18" s="88" t="str">
        <f>IFERROR(VLOOKUP($A18&amp;"_"&amp;CH$3,'물품 입고 내역'!$A$5:$O$1005,2,0),"")</f>
        <v/>
      </c>
      <c r="CI18" s="88" t="str">
        <f>IFERROR(VLOOKUP($A18&amp;"_"&amp;CI$3,'물품 입고 내역'!$A$5:$O$1005,2,0),"")</f>
        <v/>
      </c>
      <c r="CJ18" s="88" t="str">
        <f>IFERROR(VLOOKUP($A18&amp;"_"&amp;CJ$3,'물품 입고 내역'!$A$5:$O$1005,2,0),"")</f>
        <v/>
      </c>
      <c r="CK18" s="88" t="str">
        <f>IFERROR(VLOOKUP($A18&amp;"_"&amp;CK$3,'물품 입고 내역'!$A$5:$O$1005,2,0),"")</f>
        <v/>
      </c>
      <c r="CL18" s="88" t="str">
        <f>IFERROR(VLOOKUP($A18&amp;"_"&amp;CL$3,'물품 입고 내역'!$A$5:$O$1005,2,0),"")</f>
        <v/>
      </c>
      <c r="CM18" s="88" t="str">
        <f>IFERROR(VLOOKUP($A18&amp;"_"&amp;CM$3,'물품 입고 내역'!$A$5:$O$1005,2,0),"")</f>
        <v/>
      </c>
      <c r="CN18" s="88" t="str">
        <f>IFERROR(VLOOKUP($A18&amp;"_"&amp;CN$3,'물품 입고 내역'!$A$5:$O$1005,2,0),"")</f>
        <v/>
      </c>
      <c r="CO18" s="88" t="str">
        <f>IFERROR(VLOOKUP($A18&amp;"_"&amp;CO$3,'물품 입고 내역'!$A$5:$O$1005,2,0),"")</f>
        <v/>
      </c>
      <c r="CP18" s="88" t="str">
        <f>IFERROR(VLOOKUP($A18&amp;"_"&amp;CP$3,'물품 입고 내역'!$A$5:$O$1005,2,0),"")</f>
        <v/>
      </c>
      <c r="CQ18" s="88" t="str">
        <f>IFERROR(VLOOKUP($A18&amp;"_"&amp;CQ$3,'물품 입고 내역'!$A$5:$O$1005,2,0),"")</f>
        <v/>
      </c>
      <c r="CR18" s="88" t="str">
        <f>IFERROR(VLOOKUP($A18&amp;"_"&amp;CR$3,'물품 입고 내역'!$A$5:$O$1005,2,0),"")</f>
        <v/>
      </c>
      <c r="CS18" s="88" t="str">
        <f>IFERROR(VLOOKUP($A18&amp;"_"&amp;CS$3,'물품 입고 내역'!$A$5:$O$1005,2,0),"")</f>
        <v/>
      </c>
      <c r="CT18" s="88" t="str">
        <f>IFERROR(VLOOKUP($A18&amp;"_"&amp;CT$3,'물품 입고 내역'!$A$5:$O$1005,2,0),"")</f>
        <v/>
      </c>
      <c r="CU18" s="88" t="str">
        <f>IFERROR(VLOOKUP($A18&amp;"_"&amp;CU$3,'물품 입고 내역'!$A$5:$O$1005,2,0),"")</f>
        <v/>
      </c>
      <c r="CV18" s="88" t="str">
        <f>IFERROR(VLOOKUP($A18&amp;"_"&amp;CV$3,'물품 입고 내역'!$A$5:$O$1005,2,0),"")</f>
        <v/>
      </c>
      <c r="CW18" s="88" t="str">
        <f>IFERROR(VLOOKUP($A18&amp;"_"&amp;CW$3,'물품 입고 내역'!$A$5:$O$1005,2,0),"")</f>
        <v/>
      </c>
      <c r="CX18" s="88" t="str">
        <f>IFERROR(VLOOKUP($A18&amp;"_"&amp;CX$3,'물품 입고 내역'!$A$5:$O$1005,2,0),"")</f>
        <v/>
      </c>
      <c r="CY18" s="88" t="str">
        <f>IFERROR(VLOOKUP($A18&amp;"_"&amp;CY$3,'물품 입고 내역'!$A$5:$O$1005,2,0),"")</f>
        <v/>
      </c>
      <c r="CZ18" s="88" t="str">
        <f>IFERROR(VLOOKUP($A18&amp;"_"&amp;CZ$3,'물품 입고 내역'!$A$5:$O$1005,2,0),"")</f>
        <v/>
      </c>
      <c r="DA18" s="88" t="str">
        <f>IFERROR(VLOOKUP($A18&amp;"_"&amp;DA$3,'물품 입고 내역'!$A$5:$O$1005,2,0),"")</f>
        <v/>
      </c>
      <c r="DB18" s="88" t="str">
        <f>IFERROR(VLOOKUP($A18&amp;"_"&amp;DB$3,'물품 입고 내역'!$A$5:$O$1005,2,0),"")</f>
        <v/>
      </c>
      <c r="DC18" s="88" t="str">
        <f>IFERROR(VLOOKUP($A18&amp;"_"&amp;DC$3,'물품 입고 내역'!$A$5:$O$1005,2,0),"")</f>
        <v/>
      </c>
      <c r="DD18" s="88" t="str">
        <f>IFERROR(VLOOKUP($A18&amp;"_"&amp;DD$3,'물품 입고 내역'!$A$5:$O$1005,2,0),"")</f>
        <v/>
      </c>
      <c r="DE18" s="88" t="str">
        <f>IFERROR(VLOOKUP($A18&amp;"_"&amp;DE$3,'물품 입고 내역'!$A$5:$O$1005,2,0),"")</f>
        <v/>
      </c>
      <c r="DF18" s="88" t="str">
        <f>IFERROR(VLOOKUP($A18&amp;"_"&amp;DF$3,'물품 입고 내역'!$A$5:$O$1005,2,0),"")</f>
        <v/>
      </c>
      <c r="DG18" s="88" t="str">
        <f>IFERROR(VLOOKUP($A18&amp;"_"&amp;DG$3,'물품 입고 내역'!$A$5:$O$1005,2,0),"")</f>
        <v/>
      </c>
      <c r="DH18" s="88" t="str">
        <f>IFERROR(VLOOKUP($A18&amp;"_"&amp;DH$3,'물품 입고 내역'!$A$5:$O$1005,2,0),"")</f>
        <v/>
      </c>
      <c r="DI18" s="88" t="str">
        <f>IFERROR(VLOOKUP($A18&amp;"_"&amp;DI$3,'물품 입고 내역'!$A$5:$O$1005,2,0),"")</f>
        <v/>
      </c>
      <c r="DJ18" s="88" t="str">
        <f>IFERROR(VLOOKUP($A18&amp;"_"&amp;DJ$3,'물품 입고 내역'!$A$5:$O$1005,2,0),"")</f>
        <v/>
      </c>
      <c r="DK18" s="88" t="str">
        <f>IFERROR(VLOOKUP($A18&amp;"_"&amp;DK$3,'물품 입고 내역'!$A$5:$O$1005,2,0),"")</f>
        <v/>
      </c>
      <c r="DL18" s="88" t="str">
        <f>IFERROR(VLOOKUP($A18&amp;"_"&amp;DL$3,'물품 입고 내역'!$A$5:$O$1005,2,0),"")</f>
        <v/>
      </c>
    </row>
    <row r="19" spans="1:116" ht="35.25" customHeight="1">
      <c r="A19" s="89" t="s">
        <v>976</v>
      </c>
      <c r="B19" s="129" t="str">
        <f>IFERROR(INDEX('물품 입고 내역'!$E$6:$O$1005,MATCH($A19,'물품 입고 내역'!$N$6:$N$1005,0),1)," ")</f>
        <v xml:space="preserve"> </v>
      </c>
      <c r="C19" s="89" t="str">
        <f t="shared" si="0"/>
        <v xml:space="preserve"> </v>
      </c>
      <c r="D19" s="129" t="str">
        <f t="shared" si="2"/>
        <v xml:space="preserve">                                                                                                             </v>
      </c>
      <c r="E19" s="89"/>
      <c r="F19" s="88">
        <f t="shared" si="1"/>
        <v>0</v>
      </c>
      <c r="G19" s="88" t="str">
        <f>IFERROR(VLOOKUP($A19&amp;"_"&amp;G$3,'물품 입고 내역'!$A$5:$O$1005,2,0),"")</f>
        <v/>
      </c>
      <c r="H19" s="88" t="str">
        <f>IFERROR(VLOOKUP($A19&amp;"_"&amp;H$3,'물품 입고 내역'!$A$5:$O$1005,2,0),"")</f>
        <v/>
      </c>
      <c r="I19" s="88" t="str">
        <f>IFERROR(VLOOKUP($A19&amp;"_"&amp;I$3,'물품 입고 내역'!$A$5:$O$1005,2,0),"")</f>
        <v/>
      </c>
      <c r="J19" s="88" t="str">
        <f>IFERROR(VLOOKUP($A19&amp;"_"&amp;J$3,'물품 입고 내역'!$A$5:$O$1005,2,0),"")</f>
        <v/>
      </c>
      <c r="K19" s="88" t="str">
        <f>IFERROR(VLOOKUP($A19&amp;"_"&amp;K$3,'물품 입고 내역'!$A$5:$O$1005,2,0),"")</f>
        <v/>
      </c>
      <c r="L19" s="88" t="str">
        <f>IFERROR(VLOOKUP($A19&amp;"_"&amp;L$3,'물품 입고 내역'!$A$5:$O$1005,2,0),"")</f>
        <v/>
      </c>
      <c r="M19" s="88" t="str">
        <f>IFERROR(VLOOKUP($A19&amp;"_"&amp;M$3,'물품 입고 내역'!$A$5:$O$1005,2,0),"")</f>
        <v/>
      </c>
      <c r="N19" s="88" t="str">
        <f>IFERROR(VLOOKUP($A19&amp;"_"&amp;N$3,'물품 입고 내역'!$A$5:$O$1005,2,0),"")</f>
        <v/>
      </c>
      <c r="O19" s="88" t="str">
        <f>IFERROR(VLOOKUP($A19&amp;"_"&amp;O$3,'물품 입고 내역'!$A$5:$O$1005,2,0),"")</f>
        <v/>
      </c>
      <c r="P19" s="88" t="str">
        <f>IFERROR(VLOOKUP($A19&amp;"_"&amp;P$3,'물품 입고 내역'!$A$5:$O$1005,2,0),"")</f>
        <v/>
      </c>
      <c r="Q19" s="88" t="str">
        <f>IFERROR(VLOOKUP($A19&amp;"_"&amp;Q$3,'물품 입고 내역'!$A$5:$O$1005,2,0),"")</f>
        <v/>
      </c>
      <c r="R19" s="88" t="str">
        <f>IFERROR(VLOOKUP($A19&amp;"_"&amp;R$3,'물품 입고 내역'!$A$5:$O$1005,2,0),"")</f>
        <v/>
      </c>
      <c r="S19" s="88" t="str">
        <f>IFERROR(VLOOKUP($A19&amp;"_"&amp;S$3,'물품 입고 내역'!$A$5:$O$1005,2,0),"")</f>
        <v/>
      </c>
      <c r="T19" s="88" t="str">
        <f>IFERROR(VLOOKUP($A19&amp;"_"&amp;T$3,'물품 입고 내역'!$A$5:$O$1005,2,0),"")</f>
        <v/>
      </c>
      <c r="U19" s="88" t="str">
        <f>IFERROR(VLOOKUP($A19&amp;"_"&amp;U$3,'물품 입고 내역'!$A$5:$O$1005,2,0),"")</f>
        <v/>
      </c>
      <c r="V19" s="88" t="str">
        <f>IFERROR(VLOOKUP($A19&amp;"_"&amp;V$3,'물품 입고 내역'!$A$5:$O$1005,2,0),"")</f>
        <v/>
      </c>
      <c r="W19" s="88" t="str">
        <f>IFERROR(VLOOKUP($A19&amp;"_"&amp;W$3,'물품 입고 내역'!$A$5:$O$1005,2,0),"")</f>
        <v/>
      </c>
      <c r="X19" s="88" t="str">
        <f>IFERROR(VLOOKUP($A19&amp;"_"&amp;X$3,'물품 입고 내역'!$A$5:$O$1005,2,0),"")</f>
        <v/>
      </c>
      <c r="Y19" s="88" t="str">
        <f>IFERROR(VLOOKUP($A19&amp;"_"&amp;Y$3,'물품 입고 내역'!$A$5:$O$1005,2,0),"")</f>
        <v/>
      </c>
      <c r="Z19" s="88" t="str">
        <f>IFERROR(VLOOKUP($A19&amp;"_"&amp;Z$3,'물품 입고 내역'!$A$5:$O$1005,2,0),"")</f>
        <v/>
      </c>
      <c r="AA19" s="88" t="str">
        <f>IFERROR(VLOOKUP($A19&amp;"_"&amp;AA$3,'물품 입고 내역'!$A$5:$O$1005,2,0),"")</f>
        <v/>
      </c>
      <c r="AB19" s="88" t="str">
        <f>IFERROR(VLOOKUP($A19&amp;"_"&amp;AB$3,'물품 입고 내역'!$A$5:$O$1005,2,0),"")</f>
        <v/>
      </c>
      <c r="AC19" s="88" t="str">
        <f>IFERROR(VLOOKUP($A19&amp;"_"&amp;AC$3,'물품 입고 내역'!$A$5:$O$1005,2,0),"")</f>
        <v/>
      </c>
      <c r="AD19" s="88" t="str">
        <f>IFERROR(VLOOKUP($A19&amp;"_"&amp;AD$3,'물품 입고 내역'!$A$5:$O$1005,2,0),"")</f>
        <v/>
      </c>
      <c r="AE19" s="88" t="str">
        <f>IFERROR(VLOOKUP($A19&amp;"_"&amp;AE$3,'물품 입고 내역'!$A$5:$O$1005,2,0),"")</f>
        <v/>
      </c>
      <c r="AF19" s="88" t="str">
        <f>IFERROR(VLOOKUP($A19&amp;"_"&amp;AF$3,'물품 입고 내역'!$A$5:$O$1005,2,0),"")</f>
        <v/>
      </c>
      <c r="AG19" s="88" t="str">
        <f>IFERROR(VLOOKUP($A19&amp;"_"&amp;AG$3,'물품 입고 내역'!$A$5:$O$1005,2,0),"")</f>
        <v/>
      </c>
      <c r="AH19" s="88" t="str">
        <f>IFERROR(VLOOKUP($A19&amp;"_"&amp;AH$3,'물품 입고 내역'!$A$5:$O$1005,2,0),"")</f>
        <v/>
      </c>
      <c r="AI19" s="88" t="str">
        <f>IFERROR(VLOOKUP($A19&amp;"_"&amp;AI$3,'물품 입고 내역'!$A$5:$O$1005,2,0),"")</f>
        <v/>
      </c>
      <c r="AJ19" s="88" t="str">
        <f>IFERROR(VLOOKUP($A19&amp;"_"&amp;AJ$3,'물품 입고 내역'!$A$5:$O$1005,2,0),"")</f>
        <v/>
      </c>
      <c r="AK19" s="88" t="str">
        <f>IFERROR(VLOOKUP($A19&amp;"_"&amp;AK$3,'물품 입고 내역'!$A$5:$O$1005,2,0),"")</f>
        <v/>
      </c>
      <c r="AL19" s="88" t="str">
        <f>IFERROR(VLOOKUP($A19&amp;"_"&amp;AL$3,'물품 입고 내역'!$A$5:$O$1005,2,0),"")</f>
        <v/>
      </c>
      <c r="AM19" s="88" t="str">
        <f>IFERROR(VLOOKUP($A19&amp;"_"&amp;AM$3,'물품 입고 내역'!$A$5:$O$1005,2,0),"")</f>
        <v/>
      </c>
      <c r="AN19" s="88" t="str">
        <f>IFERROR(VLOOKUP($A19&amp;"_"&amp;AN$3,'물품 입고 내역'!$A$5:$O$1005,2,0),"")</f>
        <v/>
      </c>
      <c r="AO19" s="88" t="str">
        <f>IFERROR(VLOOKUP($A19&amp;"_"&amp;AO$3,'물품 입고 내역'!$A$5:$O$1005,2,0),"")</f>
        <v/>
      </c>
      <c r="AP19" s="88" t="str">
        <f>IFERROR(VLOOKUP($A19&amp;"_"&amp;AP$3,'물품 입고 내역'!$A$5:$O$1005,2,0),"")</f>
        <v/>
      </c>
      <c r="AQ19" s="88" t="str">
        <f>IFERROR(VLOOKUP($A19&amp;"_"&amp;AQ$3,'물품 입고 내역'!$A$5:$O$1005,2,0),"")</f>
        <v/>
      </c>
      <c r="AR19" s="88" t="str">
        <f>IFERROR(VLOOKUP($A19&amp;"_"&amp;AR$3,'물품 입고 내역'!$A$5:$O$1005,2,0),"")</f>
        <v/>
      </c>
      <c r="AS19" s="88" t="str">
        <f>IFERROR(VLOOKUP($A19&amp;"_"&amp;AS$3,'물품 입고 내역'!$A$5:$O$1005,2,0),"")</f>
        <v/>
      </c>
      <c r="AT19" s="88" t="str">
        <f>IFERROR(VLOOKUP($A19&amp;"_"&amp;AT$3,'물품 입고 내역'!$A$5:$O$1005,2,0),"")</f>
        <v/>
      </c>
      <c r="AU19" s="88" t="str">
        <f>IFERROR(VLOOKUP($A19&amp;"_"&amp;AU$3,'물품 입고 내역'!$A$5:$O$1005,2,0),"")</f>
        <v/>
      </c>
      <c r="AV19" s="88" t="str">
        <f>IFERROR(VLOOKUP($A19&amp;"_"&amp;AV$3,'물품 입고 내역'!$A$5:$O$1005,2,0),"")</f>
        <v/>
      </c>
      <c r="AW19" s="88" t="str">
        <f>IFERROR(VLOOKUP($A19&amp;"_"&amp;AW$3,'물품 입고 내역'!$A$5:$O$1005,2,0),"")</f>
        <v/>
      </c>
      <c r="AX19" s="88" t="str">
        <f>IFERROR(VLOOKUP($A19&amp;"_"&amp;AX$3,'물품 입고 내역'!$A$5:$O$1005,2,0),"")</f>
        <v/>
      </c>
      <c r="AY19" s="88" t="str">
        <f>IFERROR(VLOOKUP($A19&amp;"_"&amp;AY$3,'물품 입고 내역'!$A$5:$O$1005,2,0),"")</f>
        <v/>
      </c>
      <c r="AZ19" s="88" t="str">
        <f>IFERROR(VLOOKUP($A19&amp;"_"&amp;AZ$3,'물품 입고 내역'!$A$5:$O$1005,2,0),"")</f>
        <v/>
      </c>
      <c r="BA19" s="88" t="str">
        <f>IFERROR(VLOOKUP($A19&amp;"_"&amp;BA$3,'물품 입고 내역'!$A$5:$O$1005,2,0),"")</f>
        <v/>
      </c>
      <c r="BB19" s="88" t="str">
        <f>IFERROR(VLOOKUP($A19&amp;"_"&amp;BB$3,'물품 입고 내역'!$A$5:$O$1005,2,0),"")</f>
        <v/>
      </c>
      <c r="BC19" s="88" t="str">
        <f>IFERROR(VLOOKUP($A19&amp;"_"&amp;BC$3,'물품 입고 내역'!$A$5:$O$1005,2,0),"")</f>
        <v/>
      </c>
      <c r="BD19" s="88" t="str">
        <f>IFERROR(VLOOKUP($A19&amp;"_"&amp;BD$3,'물품 입고 내역'!$A$5:$O$1005,2,0),"")</f>
        <v/>
      </c>
      <c r="BE19" s="88" t="str">
        <f>IFERROR(VLOOKUP($A19&amp;"_"&amp;BE$3,'물품 입고 내역'!$A$5:$O$1005,2,0),"")</f>
        <v/>
      </c>
      <c r="BF19" s="88" t="str">
        <f>IFERROR(VLOOKUP($A19&amp;"_"&amp;BF$3,'물품 입고 내역'!$A$5:$O$1005,2,0),"")</f>
        <v/>
      </c>
      <c r="BG19" s="88" t="str">
        <f>IFERROR(VLOOKUP($A19&amp;"_"&amp;BG$3,'물품 입고 내역'!$A$5:$O$1005,2,0),"")</f>
        <v/>
      </c>
      <c r="BH19" s="88" t="str">
        <f>IFERROR(VLOOKUP($A19&amp;"_"&amp;BH$3,'물품 입고 내역'!$A$5:$O$1005,2,0),"")</f>
        <v/>
      </c>
      <c r="BI19" s="88" t="str">
        <f>IFERROR(VLOOKUP($A19&amp;"_"&amp;BI$3,'물품 입고 내역'!$A$5:$O$1005,2,0),"")</f>
        <v/>
      </c>
      <c r="BJ19" s="88" t="str">
        <f>IFERROR(VLOOKUP($A19&amp;"_"&amp;BJ$3,'물품 입고 내역'!$A$5:$O$1005,2,0),"")</f>
        <v/>
      </c>
      <c r="BK19" s="88" t="str">
        <f>IFERROR(VLOOKUP($A19&amp;"_"&amp;BK$3,'물품 입고 내역'!$A$5:$O$1005,2,0),"")</f>
        <v/>
      </c>
      <c r="BL19" s="88" t="str">
        <f>IFERROR(VLOOKUP($A19&amp;"_"&amp;BL$3,'물품 입고 내역'!$A$5:$O$1005,2,0),"")</f>
        <v/>
      </c>
      <c r="BM19" s="88" t="str">
        <f>IFERROR(VLOOKUP($A19&amp;"_"&amp;BM$3,'물품 입고 내역'!$A$5:$O$1005,2,0),"")</f>
        <v/>
      </c>
      <c r="BN19" s="88" t="str">
        <f>IFERROR(VLOOKUP($A19&amp;"_"&amp;BN$3,'물품 입고 내역'!$A$5:$O$1005,2,0),"")</f>
        <v/>
      </c>
      <c r="BO19" s="88" t="str">
        <f>IFERROR(VLOOKUP($A19&amp;"_"&amp;BO$3,'물품 입고 내역'!$A$5:$O$1005,2,0),"")</f>
        <v/>
      </c>
      <c r="BP19" s="88" t="str">
        <f>IFERROR(VLOOKUP($A19&amp;"_"&amp;BP$3,'물품 입고 내역'!$A$5:$O$1005,2,0),"")</f>
        <v/>
      </c>
      <c r="BQ19" s="88" t="str">
        <f>IFERROR(VLOOKUP($A19&amp;"_"&amp;BQ$3,'물품 입고 내역'!$A$5:$O$1005,2,0),"")</f>
        <v/>
      </c>
      <c r="BR19" s="88" t="str">
        <f>IFERROR(VLOOKUP($A19&amp;"_"&amp;BR$3,'물품 입고 내역'!$A$5:$O$1005,2,0),"")</f>
        <v/>
      </c>
      <c r="BS19" s="88" t="str">
        <f>IFERROR(VLOOKUP($A19&amp;"_"&amp;BS$3,'물품 입고 내역'!$A$5:$O$1005,2,0),"")</f>
        <v/>
      </c>
      <c r="BT19" s="88" t="str">
        <f>IFERROR(VLOOKUP($A19&amp;"_"&amp;BT$3,'물품 입고 내역'!$A$5:$O$1005,2,0),"")</f>
        <v/>
      </c>
      <c r="BU19" s="88" t="str">
        <f>IFERROR(VLOOKUP($A19&amp;"_"&amp;BU$3,'물품 입고 내역'!$A$5:$O$1005,2,0),"")</f>
        <v/>
      </c>
      <c r="BV19" s="88" t="str">
        <f>IFERROR(VLOOKUP($A19&amp;"_"&amp;BV$3,'물품 입고 내역'!$A$5:$O$1005,2,0),"")</f>
        <v/>
      </c>
      <c r="BW19" s="88" t="str">
        <f>IFERROR(VLOOKUP($A19&amp;"_"&amp;BW$3,'물품 입고 내역'!$A$5:$O$1005,2,0),"")</f>
        <v/>
      </c>
      <c r="BX19" s="88" t="str">
        <f>IFERROR(VLOOKUP($A19&amp;"_"&amp;BX$3,'물품 입고 내역'!$A$5:$O$1005,2,0),"")</f>
        <v/>
      </c>
      <c r="BY19" s="88" t="str">
        <f>IFERROR(VLOOKUP($A19&amp;"_"&amp;BY$3,'물품 입고 내역'!$A$5:$O$1005,2,0),"")</f>
        <v/>
      </c>
      <c r="BZ19" s="88" t="str">
        <f>IFERROR(VLOOKUP($A19&amp;"_"&amp;BZ$3,'물품 입고 내역'!$A$5:$O$1005,2,0),"")</f>
        <v/>
      </c>
      <c r="CA19" s="88" t="str">
        <f>IFERROR(VLOOKUP($A19&amp;"_"&amp;CA$3,'물품 입고 내역'!$A$5:$O$1005,2,0),"")</f>
        <v/>
      </c>
      <c r="CB19" s="88" t="str">
        <f>IFERROR(VLOOKUP($A19&amp;"_"&amp;CB$3,'물품 입고 내역'!$A$5:$O$1005,2,0),"")</f>
        <v/>
      </c>
      <c r="CC19" s="88" t="str">
        <f>IFERROR(VLOOKUP($A19&amp;"_"&amp;CC$3,'물품 입고 내역'!$A$5:$O$1005,2,0),"")</f>
        <v/>
      </c>
      <c r="CD19" s="88" t="str">
        <f>IFERROR(VLOOKUP($A19&amp;"_"&amp;CD$3,'물품 입고 내역'!$A$5:$O$1005,2,0),"")</f>
        <v/>
      </c>
      <c r="CE19" s="88" t="str">
        <f>IFERROR(VLOOKUP($A19&amp;"_"&amp;CE$3,'물품 입고 내역'!$A$5:$O$1005,2,0),"")</f>
        <v/>
      </c>
      <c r="CF19" s="88" t="str">
        <f>IFERROR(VLOOKUP($A19&amp;"_"&amp;CF$3,'물품 입고 내역'!$A$5:$O$1005,2,0),"")</f>
        <v/>
      </c>
      <c r="CG19" s="88" t="str">
        <f>IFERROR(VLOOKUP($A19&amp;"_"&amp;CG$3,'물품 입고 내역'!$A$5:$O$1005,2,0),"")</f>
        <v/>
      </c>
      <c r="CH19" s="88" t="str">
        <f>IFERROR(VLOOKUP($A19&amp;"_"&amp;CH$3,'물품 입고 내역'!$A$5:$O$1005,2,0),"")</f>
        <v/>
      </c>
      <c r="CI19" s="88" t="str">
        <f>IFERROR(VLOOKUP($A19&amp;"_"&amp;CI$3,'물품 입고 내역'!$A$5:$O$1005,2,0),"")</f>
        <v/>
      </c>
      <c r="CJ19" s="88" t="str">
        <f>IFERROR(VLOOKUP($A19&amp;"_"&amp;CJ$3,'물품 입고 내역'!$A$5:$O$1005,2,0),"")</f>
        <v/>
      </c>
      <c r="CK19" s="88" t="str">
        <f>IFERROR(VLOOKUP($A19&amp;"_"&amp;CK$3,'물품 입고 내역'!$A$5:$O$1005,2,0),"")</f>
        <v/>
      </c>
      <c r="CL19" s="88" t="str">
        <f>IFERROR(VLOOKUP($A19&amp;"_"&amp;CL$3,'물품 입고 내역'!$A$5:$O$1005,2,0),"")</f>
        <v/>
      </c>
      <c r="CM19" s="88" t="str">
        <f>IFERROR(VLOOKUP($A19&amp;"_"&amp;CM$3,'물품 입고 내역'!$A$5:$O$1005,2,0),"")</f>
        <v/>
      </c>
      <c r="CN19" s="88" t="str">
        <f>IFERROR(VLOOKUP($A19&amp;"_"&amp;CN$3,'물품 입고 내역'!$A$5:$O$1005,2,0),"")</f>
        <v/>
      </c>
      <c r="CO19" s="88" t="str">
        <f>IFERROR(VLOOKUP($A19&amp;"_"&amp;CO$3,'물품 입고 내역'!$A$5:$O$1005,2,0),"")</f>
        <v/>
      </c>
      <c r="CP19" s="88" t="str">
        <f>IFERROR(VLOOKUP($A19&amp;"_"&amp;CP$3,'물품 입고 내역'!$A$5:$O$1005,2,0),"")</f>
        <v/>
      </c>
      <c r="CQ19" s="88" t="str">
        <f>IFERROR(VLOOKUP($A19&amp;"_"&amp;CQ$3,'물품 입고 내역'!$A$5:$O$1005,2,0),"")</f>
        <v/>
      </c>
      <c r="CR19" s="88" t="str">
        <f>IFERROR(VLOOKUP($A19&amp;"_"&amp;CR$3,'물품 입고 내역'!$A$5:$O$1005,2,0),"")</f>
        <v/>
      </c>
      <c r="CS19" s="88" t="str">
        <f>IFERROR(VLOOKUP($A19&amp;"_"&amp;CS$3,'물품 입고 내역'!$A$5:$O$1005,2,0),"")</f>
        <v/>
      </c>
      <c r="CT19" s="88" t="str">
        <f>IFERROR(VLOOKUP($A19&amp;"_"&amp;CT$3,'물품 입고 내역'!$A$5:$O$1005,2,0),"")</f>
        <v/>
      </c>
      <c r="CU19" s="88" t="str">
        <f>IFERROR(VLOOKUP($A19&amp;"_"&amp;CU$3,'물품 입고 내역'!$A$5:$O$1005,2,0),"")</f>
        <v/>
      </c>
      <c r="CV19" s="88" t="str">
        <f>IFERROR(VLOOKUP($A19&amp;"_"&amp;CV$3,'물품 입고 내역'!$A$5:$O$1005,2,0),"")</f>
        <v/>
      </c>
      <c r="CW19" s="88" t="str">
        <f>IFERROR(VLOOKUP($A19&amp;"_"&amp;CW$3,'물품 입고 내역'!$A$5:$O$1005,2,0),"")</f>
        <v/>
      </c>
      <c r="CX19" s="88" t="str">
        <f>IFERROR(VLOOKUP($A19&amp;"_"&amp;CX$3,'물품 입고 내역'!$A$5:$O$1005,2,0),"")</f>
        <v/>
      </c>
      <c r="CY19" s="88" t="str">
        <f>IFERROR(VLOOKUP($A19&amp;"_"&amp;CY$3,'물품 입고 내역'!$A$5:$O$1005,2,0),"")</f>
        <v/>
      </c>
      <c r="CZ19" s="88" t="str">
        <f>IFERROR(VLOOKUP($A19&amp;"_"&amp;CZ$3,'물품 입고 내역'!$A$5:$O$1005,2,0),"")</f>
        <v/>
      </c>
      <c r="DA19" s="88" t="str">
        <f>IFERROR(VLOOKUP($A19&amp;"_"&amp;DA$3,'물품 입고 내역'!$A$5:$O$1005,2,0),"")</f>
        <v/>
      </c>
      <c r="DB19" s="88" t="str">
        <f>IFERROR(VLOOKUP($A19&amp;"_"&amp;DB$3,'물품 입고 내역'!$A$5:$O$1005,2,0),"")</f>
        <v/>
      </c>
      <c r="DC19" s="88" t="str">
        <f>IFERROR(VLOOKUP($A19&amp;"_"&amp;DC$3,'물품 입고 내역'!$A$5:$O$1005,2,0),"")</f>
        <v/>
      </c>
      <c r="DD19" s="88" t="str">
        <f>IFERROR(VLOOKUP($A19&amp;"_"&amp;DD$3,'물품 입고 내역'!$A$5:$O$1005,2,0),"")</f>
        <v/>
      </c>
      <c r="DE19" s="88" t="str">
        <f>IFERROR(VLOOKUP($A19&amp;"_"&amp;DE$3,'물품 입고 내역'!$A$5:$O$1005,2,0),"")</f>
        <v/>
      </c>
      <c r="DF19" s="88" t="str">
        <f>IFERROR(VLOOKUP($A19&amp;"_"&amp;DF$3,'물품 입고 내역'!$A$5:$O$1005,2,0),"")</f>
        <v/>
      </c>
      <c r="DG19" s="88" t="str">
        <f>IFERROR(VLOOKUP($A19&amp;"_"&amp;DG$3,'물품 입고 내역'!$A$5:$O$1005,2,0),"")</f>
        <v/>
      </c>
      <c r="DH19" s="88" t="str">
        <f>IFERROR(VLOOKUP($A19&amp;"_"&amp;DH$3,'물품 입고 내역'!$A$5:$O$1005,2,0),"")</f>
        <v/>
      </c>
      <c r="DI19" s="88" t="str">
        <f>IFERROR(VLOOKUP($A19&amp;"_"&amp;DI$3,'물품 입고 내역'!$A$5:$O$1005,2,0),"")</f>
        <v/>
      </c>
      <c r="DJ19" s="88" t="str">
        <f>IFERROR(VLOOKUP($A19&amp;"_"&amp;DJ$3,'물품 입고 내역'!$A$5:$O$1005,2,0),"")</f>
        <v/>
      </c>
      <c r="DK19" s="88" t="str">
        <f>IFERROR(VLOOKUP($A19&amp;"_"&amp;DK$3,'물품 입고 내역'!$A$5:$O$1005,2,0),"")</f>
        <v/>
      </c>
      <c r="DL19" s="88" t="str">
        <f>IFERROR(VLOOKUP($A19&amp;"_"&amp;DL$3,'물품 입고 내역'!$A$5:$O$1005,2,0),"")</f>
        <v/>
      </c>
    </row>
    <row r="20" spans="1:116" ht="35.25" customHeight="1">
      <c r="A20" s="89" t="s">
        <v>977</v>
      </c>
      <c r="B20" s="129" t="str">
        <f>IFERROR(INDEX('물품 입고 내역'!$E$6:$O$1005,MATCH($A20,'물품 입고 내역'!$N$6:$N$1005,0),1)," ")</f>
        <v xml:space="preserve"> </v>
      </c>
      <c r="C20" s="89" t="str">
        <f t="shared" si="0"/>
        <v xml:space="preserve"> </v>
      </c>
      <c r="D20" s="129" t="str">
        <f t="shared" si="2"/>
        <v xml:space="preserve">                                                                                                             </v>
      </c>
      <c r="E20" s="89"/>
      <c r="F20" s="88">
        <f t="shared" si="1"/>
        <v>0</v>
      </c>
      <c r="G20" s="88" t="str">
        <f>IFERROR(VLOOKUP($A20&amp;"_"&amp;G$3,'물품 입고 내역'!$A$5:$O$1005,2,0),"")</f>
        <v/>
      </c>
      <c r="H20" s="88" t="str">
        <f>IFERROR(VLOOKUP($A20&amp;"_"&amp;H$3,'물품 입고 내역'!$A$5:$O$1005,2,0),"")</f>
        <v/>
      </c>
      <c r="I20" s="88" t="str">
        <f>IFERROR(VLOOKUP($A20&amp;"_"&amp;I$3,'물품 입고 내역'!$A$5:$O$1005,2,0),"")</f>
        <v/>
      </c>
      <c r="J20" s="88" t="str">
        <f>IFERROR(VLOOKUP($A20&amp;"_"&amp;J$3,'물품 입고 내역'!$A$5:$O$1005,2,0),"")</f>
        <v/>
      </c>
      <c r="K20" s="88" t="str">
        <f>IFERROR(VLOOKUP($A20&amp;"_"&amp;K$3,'물품 입고 내역'!$A$5:$O$1005,2,0),"")</f>
        <v/>
      </c>
      <c r="L20" s="88" t="str">
        <f>IFERROR(VLOOKUP($A20&amp;"_"&amp;L$3,'물품 입고 내역'!$A$5:$O$1005,2,0),"")</f>
        <v/>
      </c>
      <c r="M20" s="88" t="str">
        <f>IFERROR(VLOOKUP($A20&amp;"_"&amp;M$3,'물품 입고 내역'!$A$5:$O$1005,2,0),"")</f>
        <v/>
      </c>
      <c r="N20" s="88" t="str">
        <f>IFERROR(VLOOKUP($A20&amp;"_"&amp;N$3,'물품 입고 내역'!$A$5:$O$1005,2,0),"")</f>
        <v/>
      </c>
      <c r="O20" s="88" t="str">
        <f>IFERROR(VLOOKUP($A20&amp;"_"&amp;O$3,'물품 입고 내역'!$A$5:$O$1005,2,0),"")</f>
        <v/>
      </c>
      <c r="P20" s="88" t="str">
        <f>IFERROR(VLOOKUP($A20&amp;"_"&amp;P$3,'물품 입고 내역'!$A$5:$O$1005,2,0),"")</f>
        <v/>
      </c>
      <c r="Q20" s="88" t="str">
        <f>IFERROR(VLOOKUP($A20&amp;"_"&amp;Q$3,'물품 입고 내역'!$A$5:$O$1005,2,0),"")</f>
        <v/>
      </c>
      <c r="R20" s="88" t="str">
        <f>IFERROR(VLOOKUP($A20&amp;"_"&amp;R$3,'물품 입고 내역'!$A$5:$O$1005,2,0),"")</f>
        <v/>
      </c>
      <c r="S20" s="88" t="str">
        <f>IFERROR(VLOOKUP($A20&amp;"_"&amp;S$3,'물품 입고 내역'!$A$5:$O$1005,2,0),"")</f>
        <v/>
      </c>
      <c r="T20" s="88" t="str">
        <f>IFERROR(VLOOKUP($A20&amp;"_"&amp;T$3,'물품 입고 내역'!$A$5:$O$1005,2,0),"")</f>
        <v/>
      </c>
      <c r="U20" s="88" t="str">
        <f>IFERROR(VLOOKUP($A20&amp;"_"&amp;U$3,'물품 입고 내역'!$A$5:$O$1005,2,0),"")</f>
        <v/>
      </c>
      <c r="V20" s="88" t="str">
        <f>IFERROR(VLOOKUP($A20&amp;"_"&amp;V$3,'물품 입고 내역'!$A$5:$O$1005,2,0),"")</f>
        <v/>
      </c>
      <c r="W20" s="88" t="str">
        <f>IFERROR(VLOOKUP($A20&amp;"_"&amp;W$3,'물품 입고 내역'!$A$5:$O$1005,2,0),"")</f>
        <v/>
      </c>
      <c r="X20" s="88" t="str">
        <f>IFERROR(VLOOKUP($A20&amp;"_"&amp;X$3,'물품 입고 내역'!$A$5:$O$1005,2,0),"")</f>
        <v/>
      </c>
      <c r="Y20" s="88" t="str">
        <f>IFERROR(VLOOKUP($A20&amp;"_"&amp;Y$3,'물품 입고 내역'!$A$5:$O$1005,2,0),"")</f>
        <v/>
      </c>
      <c r="Z20" s="88" t="str">
        <f>IFERROR(VLOOKUP($A20&amp;"_"&amp;Z$3,'물품 입고 내역'!$A$5:$O$1005,2,0),"")</f>
        <v/>
      </c>
      <c r="AA20" s="88" t="str">
        <f>IFERROR(VLOOKUP($A20&amp;"_"&amp;AA$3,'물품 입고 내역'!$A$5:$O$1005,2,0),"")</f>
        <v/>
      </c>
      <c r="AB20" s="88" t="str">
        <f>IFERROR(VLOOKUP($A20&amp;"_"&amp;AB$3,'물품 입고 내역'!$A$5:$O$1005,2,0),"")</f>
        <v/>
      </c>
      <c r="AC20" s="88" t="str">
        <f>IFERROR(VLOOKUP($A20&amp;"_"&amp;AC$3,'물품 입고 내역'!$A$5:$O$1005,2,0),"")</f>
        <v/>
      </c>
      <c r="AD20" s="88" t="str">
        <f>IFERROR(VLOOKUP($A20&amp;"_"&amp;AD$3,'물품 입고 내역'!$A$5:$O$1005,2,0),"")</f>
        <v/>
      </c>
      <c r="AE20" s="88" t="str">
        <f>IFERROR(VLOOKUP($A20&amp;"_"&amp;AE$3,'물품 입고 내역'!$A$5:$O$1005,2,0),"")</f>
        <v/>
      </c>
      <c r="AF20" s="88" t="str">
        <f>IFERROR(VLOOKUP($A20&amp;"_"&amp;AF$3,'물품 입고 내역'!$A$5:$O$1005,2,0),"")</f>
        <v/>
      </c>
      <c r="AG20" s="88" t="str">
        <f>IFERROR(VLOOKUP($A20&amp;"_"&amp;AG$3,'물품 입고 내역'!$A$5:$O$1005,2,0),"")</f>
        <v/>
      </c>
      <c r="AH20" s="88" t="str">
        <f>IFERROR(VLOOKUP($A20&amp;"_"&amp;AH$3,'물품 입고 내역'!$A$5:$O$1005,2,0),"")</f>
        <v/>
      </c>
      <c r="AI20" s="88" t="str">
        <f>IFERROR(VLOOKUP($A20&amp;"_"&amp;AI$3,'물품 입고 내역'!$A$5:$O$1005,2,0),"")</f>
        <v/>
      </c>
      <c r="AJ20" s="88" t="str">
        <f>IFERROR(VLOOKUP($A20&amp;"_"&amp;AJ$3,'물품 입고 내역'!$A$5:$O$1005,2,0),"")</f>
        <v/>
      </c>
      <c r="AK20" s="88" t="str">
        <f>IFERROR(VLOOKUP($A20&amp;"_"&amp;AK$3,'물품 입고 내역'!$A$5:$O$1005,2,0),"")</f>
        <v/>
      </c>
      <c r="AL20" s="88" t="str">
        <f>IFERROR(VLOOKUP($A20&amp;"_"&amp;AL$3,'물품 입고 내역'!$A$5:$O$1005,2,0),"")</f>
        <v/>
      </c>
      <c r="AM20" s="88" t="str">
        <f>IFERROR(VLOOKUP($A20&amp;"_"&amp;AM$3,'물품 입고 내역'!$A$5:$O$1005,2,0),"")</f>
        <v/>
      </c>
      <c r="AN20" s="88" t="str">
        <f>IFERROR(VLOOKUP($A20&amp;"_"&amp;AN$3,'물품 입고 내역'!$A$5:$O$1005,2,0),"")</f>
        <v/>
      </c>
      <c r="AO20" s="88" t="str">
        <f>IFERROR(VLOOKUP($A20&amp;"_"&amp;AO$3,'물품 입고 내역'!$A$5:$O$1005,2,0),"")</f>
        <v/>
      </c>
      <c r="AP20" s="88" t="str">
        <f>IFERROR(VLOOKUP($A20&amp;"_"&amp;AP$3,'물품 입고 내역'!$A$5:$O$1005,2,0),"")</f>
        <v/>
      </c>
      <c r="AQ20" s="88" t="str">
        <f>IFERROR(VLOOKUP($A20&amp;"_"&amp;AQ$3,'물품 입고 내역'!$A$5:$O$1005,2,0),"")</f>
        <v/>
      </c>
      <c r="AR20" s="88" t="str">
        <f>IFERROR(VLOOKUP($A20&amp;"_"&amp;AR$3,'물품 입고 내역'!$A$5:$O$1005,2,0),"")</f>
        <v/>
      </c>
      <c r="AS20" s="88" t="str">
        <f>IFERROR(VLOOKUP($A20&amp;"_"&amp;AS$3,'물품 입고 내역'!$A$5:$O$1005,2,0),"")</f>
        <v/>
      </c>
      <c r="AT20" s="88" t="str">
        <f>IFERROR(VLOOKUP($A20&amp;"_"&amp;AT$3,'물품 입고 내역'!$A$5:$O$1005,2,0),"")</f>
        <v/>
      </c>
      <c r="AU20" s="88" t="str">
        <f>IFERROR(VLOOKUP($A20&amp;"_"&amp;AU$3,'물품 입고 내역'!$A$5:$O$1005,2,0),"")</f>
        <v/>
      </c>
      <c r="AV20" s="88" t="str">
        <f>IFERROR(VLOOKUP($A20&amp;"_"&amp;AV$3,'물품 입고 내역'!$A$5:$O$1005,2,0),"")</f>
        <v/>
      </c>
      <c r="AW20" s="88" t="str">
        <f>IFERROR(VLOOKUP($A20&amp;"_"&amp;AW$3,'물품 입고 내역'!$A$5:$O$1005,2,0),"")</f>
        <v/>
      </c>
      <c r="AX20" s="88" t="str">
        <f>IFERROR(VLOOKUP($A20&amp;"_"&amp;AX$3,'물품 입고 내역'!$A$5:$O$1005,2,0),"")</f>
        <v/>
      </c>
      <c r="AY20" s="88" t="str">
        <f>IFERROR(VLOOKUP($A20&amp;"_"&amp;AY$3,'물품 입고 내역'!$A$5:$O$1005,2,0),"")</f>
        <v/>
      </c>
      <c r="AZ20" s="88" t="str">
        <f>IFERROR(VLOOKUP($A20&amp;"_"&amp;AZ$3,'물품 입고 내역'!$A$5:$O$1005,2,0),"")</f>
        <v/>
      </c>
      <c r="BA20" s="88" t="str">
        <f>IFERROR(VLOOKUP($A20&amp;"_"&amp;BA$3,'물품 입고 내역'!$A$5:$O$1005,2,0),"")</f>
        <v/>
      </c>
      <c r="BB20" s="88" t="str">
        <f>IFERROR(VLOOKUP($A20&amp;"_"&amp;BB$3,'물품 입고 내역'!$A$5:$O$1005,2,0),"")</f>
        <v/>
      </c>
      <c r="BC20" s="88" t="str">
        <f>IFERROR(VLOOKUP($A20&amp;"_"&amp;BC$3,'물품 입고 내역'!$A$5:$O$1005,2,0),"")</f>
        <v/>
      </c>
      <c r="BD20" s="88" t="str">
        <f>IFERROR(VLOOKUP($A20&amp;"_"&amp;BD$3,'물품 입고 내역'!$A$5:$O$1005,2,0),"")</f>
        <v/>
      </c>
      <c r="BE20" s="88" t="str">
        <f>IFERROR(VLOOKUP($A20&amp;"_"&amp;BE$3,'물품 입고 내역'!$A$5:$O$1005,2,0),"")</f>
        <v/>
      </c>
      <c r="BF20" s="88" t="str">
        <f>IFERROR(VLOOKUP($A20&amp;"_"&amp;BF$3,'물품 입고 내역'!$A$5:$O$1005,2,0),"")</f>
        <v/>
      </c>
      <c r="BG20" s="88" t="str">
        <f>IFERROR(VLOOKUP($A20&amp;"_"&amp;BG$3,'물품 입고 내역'!$A$5:$O$1005,2,0),"")</f>
        <v/>
      </c>
      <c r="BH20" s="88" t="str">
        <f>IFERROR(VLOOKUP($A20&amp;"_"&amp;BH$3,'물품 입고 내역'!$A$5:$O$1005,2,0),"")</f>
        <v/>
      </c>
      <c r="BI20" s="88" t="str">
        <f>IFERROR(VLOOKUP($A20&amp;"_"&amp;BI$3,'물품 입고 내역'!$A$5:$O$1005,2,0),"")</f>
        <v/>
      </c>
      <c r="BJ20" s="88" t="str">
        <f>IFERROR(VLOOKUP($A20&amp;"_"&amp;BJ$3,'물품 입고 내역'!$A$5:$O$1005,2,0),"")</f>
        <v/>
      </c>
      <c r="BK20" s="88" t="str">
        <f>IFERROR(VLOOKUP($A20&amp;"_"&amp;BK$3,'물품 입고 내역'!$A$5:$O$1005,2,0),"")</f>
        <v/>
      </c>
      <c r="BL20" s="88" t="str">
        <f>IFERROR(VLOOKUP($A20&amp;"_"&amp;BL$3,'물품 입고 내역'!$A$5:$O$1005,2,0),"")</f>
        <v/>
      </c>
      <c r="BM20" s="88" t="str">
        <f>IFERROR(VLOOKUP($A20&amp;"_"&amp;BM$3,'물품 입고 내역'!$A$5:$O$1005,2,0),"")</f>
        <v/>
      </c>
      <c r="BN20" s="88" t="str">
        <f>IFERROR(VLOOKUP($A20&amp;"_"&amp;BN$3,'물품 입고 내역'!$A$5:$O$1005,2,0),"")</f>
        <v/>
      </c>
      <c r="BO20" s="88" t="str">
        <f>IFERROR(VLOOKUP($A20&amp;"_"&amp;BO$3,'물품 입고 내역'!$A$5:$O$1005,2,0),"")</f>
        <v/>
      </c>
      <c r="BP20" s="88" t="str">
        <f>IFERROR(VLOOKUP($A20&amp;"_"&amp;BP$3,'물품 입고 내역'!$A$5:$O$1005,2,0),"")</f>
        <v/>
      </c>
      <c r="BQ20" s="88" t="str">
        <f>IFERROR(VLOOKUP($A20&amp;"_"&amp;BQ$3,'물품 입고 내역'!$A$5:$O$1005,2,0),"")</f>
        <v/>
      </c>
      <c r="BR20" s="88" t="str">
        <f>IFERROR(VLOOKUP($A20&amp;"_"&amp;BR$3,'물품 입고 내역'!$A$5:$O$1005,2,0),"")</f>
        <v/>
      </c>
      <c r="BS20" s="88" t="str">
        <f>IFERROR(VLOOKUP($A20&amp;"_"&amp;BS$3,'물품 입고 내역'!$A$5:$O$1005,2,0),"")</f>
        <v/>
      </c>
      <c r="BT20" s="88" t="str">
        <f>IFERROR(VLOOKUP($A20&amp;"_"&amp;BT$3,'물품 입고 내역'!$A$5:$O$1005,2,0),"")</f>
        <v/>
      </c>
      <c r="BU20" s="88" t="str">
        <f>IFERROR(VLOOKUP($A20&amp;"_"&amp;BU$3,'물품 입고 내역'!$A$5:$O$1005,2,0),"")</f>
        <v/>
      </c>
      <c r="BV20" s="88" t="str">
        <f>IFERROR(VLOOKUP($A20&amp;"_"&amp;BV$3,'물품 입고 내역'!$A$5:$O$1005,2,0),"")</f>
        <v/>
      </c>
      <c r="BW20" s="88" t="str">
        <f>IFERROR(VLOOKUP($A20&amp;"_"&amp;BW$3,'물품 입고 내역'!$A$5:$O$1005,2,0),"")</f>
        <v/>
      </c>
      <c r="BX20" s="88" t="str">
        <f>IFERROR(VLOOKUP($A20&amp;"_"&amp;BX$3,'물품 입고 내역'!$A$5:$O$1005,2,0),"")</f>
        <v/>
      </c>
      <c r="BY20" s="88" t="str">
        <f>IFERROR(VLOOKUP($A20&amp;"_"&amp;BY$3,'물품 입고 내역'!$A$5:$O$1005,2,0),"")</f>
        <v/>
      </c>
      <c r="BZ20" s="88" t="str">
        <f>IFERROR(VLOOKUP($A20&amp;"_"&amp;BZ$3,'물품 입고 내역'!$A$5:$O$1005,2,0),"")</f>
        <v/>
      </c>
      <c r="CA20" s="88" t="str">
        <f>IFERROR(VLOOKUP($A20&amp;"_"&amp;CA$3,'물품 입고 내역'!$A$5:$O$1005,2,0),"")</f>
        <v/>
      </c>
      <c r="CB20" s="88" t="str">
        <f>IFERROR(VLOOKUP($A20&amp;"_"&amp;CB$3,'물품 입고 내역'!$A$5:$O$1005,2,0),"")</f>
        <v/>
      </c>
      <c r="CC20" s="88" t="str">
        <f>IFERROR(VLOOKUP($A20&amp;"_"&amp;CC$3,'물품 입고 내역'!$A$5:$O$1005,2,0),"")</f>
        <v/>
      </c>
      <c r="CD20" s="88" t="str">
        <f>IFERROR(VLOOKUP($A20&amp;"_"&amp;CD$3,'물품 입고 내역'!$A$5:$O$1005,2,0),"")</f>
        <v/>
      </c>
      <c r="CE20" s="88" t="str">
        <f>IFERROR(VLOOKUP($A20&amp;"_"&amp;CE$3,'물품 입고 내역'!$A$5:$O$1005,2,0),"")</f>
        <v/>
      </c>
      <c r="CF20" s="88" t="str">
        <f>IFERROR(VLOOKUP($A20&amp;"_"&amp;CF$3,'물품 입고 내역'!$A$5:$O$1005,2,0),"")</f>
        <v/>
      </c>
      <c r="CG20" s="88" t="str">
        <f>IFERROR(VLOOKUP($A20&amp;"_"&amp;CG$3,'물품 입고 내역'!$A$5:$O$1005,2,0),"")</f>
        <v/>
      </c>
      <c r="CH20" s="88" t="str">
        <f>IFERROR(VLOOKUP($A20&amp;"_"&amp;CH$3,'물품 입고 내역'!$A$5:$O$1005,2,0),"")</f>
        <v/>
      </c>
      <c r="CI20" s="88" t="str">
        <f>IFERROR(VLOOKUP($A20&amp;"_"&amp;CI$3,'물품 입고 내역'!$A$5:$O$1005,2,0),"")</f>
        <v/>
      </c>
      <c r="CJ20" s="88" t="str">
        <f>IFERROR(VLOOKUP($A20&amp;"_"&amp;CJ$3,'물품 입고 내역'!$A$5:$O$1005,2,0),"")</f>
        <v/>
      </c>
      <c r="CK20" s="88" t="str">
        <f>IFERROR(VLOOKUP($A20&amp;"_"&amp;CK$3,'물품 입고 내역'!$A$5:$O$1005,2,0),"")</f>
        <v/>
      </c>
      <c r="CL20" s="88" t="str">
        <f>IFERROR(VLOOKUP($A20&amp;"_"&amp;CL$3,'물품 입고 내역'!$A$5:$O$1005,2,0),"")</f>
        <v/>
      </c>
      <c r="CM20" s="88" t="str">
        <f>IFERROR(VLOOKUP($A20&amp;"_"&amp;CM$3,'물품 입고 내역'!$A$5:$O$1005,2,0),"")</f>
        <v/>
      </c>
      <c r="CN20" s="88" t="str">
        <f>IFERROR(VLOOKUP($A20&amp;"_"&amp;CN$3,'물품 입고 내역'!$A$5:$O$1005,2,0),"")</f>
        <v/>
      </c>
      <c r="CO20" s="88" t="str">
        <f>IFERROR(VLOOKUP($A20&amp;"_"&amp;CO$3,'물품 입고 내역'!$A$5:$O$1005,2,0),"")</f>
        <v/>
      </c>
      <c r="CP20" s="88" t="str">
        <f>IFERROR(VLOOKUP($A20&amp;"_"&amp;CP$3,'물품 입고 내역'!$A$5:$O$1005,2,0),"")</f>
        <v/>
      </c>
      <c r="CQ20" s="88" t="str">
        <f>IFERROR(VLOOKUP($A20&amp;"_"&amp;CQ$3,'물품 입고 내역'!$A$5:$O$1005,2,0),"")</f>
        <v/>
      </c>
      <c r="CR20" s="88" t="str">
        <f>IFERROR(VLOOKUP($A20&amp;"_"&amp;CR$3,'물품 입고 내역'!$A$5:$O$1005,2,0),"")</f>
        <v/>
      </c>
      <c r="CS20" s="88" t="str">
        <f>IFERROR(VLOOKUP($A20&amp;"_"&amp;CS$3,'물품 입고 내역'!$A$5:$O$1005,2,0),"")</f>
        <v/>
      </c>
      <c r="CT20" s="88" t="str">
        <f>IFERROR(VLOOKUP($A20&amp;"_"&amp;CT$3,'물품 입고 내역'!$A$5:$O$1005,2,0),"")</f>
        <v/>
      </c>
      <c r="CU20" s="88" t="str">
        <f>IFERROR(VLOOKUP($A20&amp;"_"&amp;CU$3,'물품 입고 내역'!$A$5:$O$1005,2,0),"")</f>
        <v/>
      </c>
      <c r="CV20" s="88" t="str">
        <f>IFERROR(VLOOKUP($A20&amp;"_"&amp;CV$3,'물품 입고 내역'!$A$5:$O$1005,2,0),"")</f>
        <v/>
      </c>
      <c r="CW20" s="88" t="str">
        <f>IFERROR(VLOOKUP($A20&amp;"_"&amp;CW$3,'물품 입고 내역'!$A$5:$O$1005,2,0),"")</f>
        <v/>
      </c>
      <c r="CX20" s="88" t="str">
        <f>IFERROR(VLOOKUP($A20&amp;"_"&amp;CX$3,'물품 입고 내역'!$A$5:$O$1005,2,0),"")</f>
        <v/>
      </c>
      <c r="CY20" s="88" t="str">
        <f>IFERROR(VLOOKUP($A20&amp;"_"&amp;CY$3,'물품 입고 내역'!$A$5:$O$1005,2,0),"")</f>
        <v/>
      </c>
      <c r="CZ20" s="88" t="str">
        <f>IFERROR(VLOOKUP($A20&amp;"_"&amp;CZ$3,'물품 입고 내역'!$A$5:$O$1005,2,0),"")</f>
        <v/>
      </c>
      <c r="DA20" s="88" t="str">
        <f>IFERROR(VLOOKUP($A20&amp;"_"&amp;DA$3,'물품 입고 내역'!$A$5:$O$1005,2,0),"")</f>
        <v/>
      </c>
      <c r="DB20" s="88" t="str">
        <f>IFERROR(VLOOKUP($A20&amp;"_"&amp;DB$3,'물품 입고 내역'!$A$5:$O$1005,2,0),"")</f>
        <v/>
      </c>
      <c r="DC20" s="88" t="str">
        <f>IFERROR(VLOOKUP($A20&amp;"_"&amp;DC$3,'물품 입고 내역'!$A$5:$O$1005,2,0),"")</f>
        <v/>
      </c>
      <c r="DD20" s="88" t="str">
        <f>IFERROR(VLOOKUP($A20&amp;"_"&amp;DD$3,'물품 입고 내역'!$A$5:$O$1005,2,0),"")</f>
        <v/>
      </c>
      <c r="DE20" s="88" t="str">
        <f>IFERROR(VLOOKUP($A20&amp;"_"&amp;DE$3,'물품 입고 내역'!$A$5:$O$1005,2,0),"")</f>
        <v/>
      </c>
      <c r="DF20" s="88" t="str">
        <f>IFERROR(VLOOKUP($A20&amp;"_"&amp;DF$3,'물품 입고 내역'!$A$5:$O$1005,2,0),"")</f>
        <v/>
      </c>
      <c r="DG20" s="88" t="str">
        <f>IFERROR(VLOOKUP($A20&amp;"_"&amp;DG$3,'물품 입고 내역'!$A$5:$O$1005,2,0),"")</f>
        <v/>
      </c>
      <c r="DH20" s="88" t="str">
        <f>IFERROR(VLOOKUP($A20&amp;"_"&amp;DH$3,'물품 입고 내역'!$A$5:$O$1005,2,0),"")</f>
        <v/>
      </c>
      <c r="DI20" s="88" t="str">
        <f>IFERROR(VLOOKUP($A20&amp;"_"&amp;DI$3,'물품 입고 내역'!$A$5:$O$1005,2,0),"")</f>
        <v/>
      </c>
      <c r="DJ20" s="88" t="str">
        <f>IFERROR(VLOOKUP($A20&amp;"_"&amp;DJ$3,'물품 입고 내역'!$A$5:$O$1005,2,0),"")</f>
        <v/>
      </c>
      <c r="DK20" s="88" t="str">
        <f>IFERROR(VLOOKUP($A20&amp;"_"&amp;DK$3,'물품 입고 내역'!$A$5:$O$1005,2,0),"")</f>
        <v/>
      </c>
      <c r="DL20" s="88" t="str">
        <f>IFERROR(VLOOKUP($A20&amp;"_"&amp;DL$3,'물품 입고 내역'!$A$5:$O$1005,2,0),"")</f>
        <v/>
      </c>
    </row>
    <row r="21" spans="1:116" ht="35.25" customHeight="1">
      <c r="A21" s="89" t="s">
        <v>978</v>
      </c>
      <c r="B21" s="129" t="str">
        <f>IFERROR(INDEX('물품 입고 내역'!$E$6:$O$1005,MATCH($A21,'물품 입고 내역'!$N$6:$N$1005,0),1)," ")</f>
        <v xml:space="preserve"> </v>
      </c>
      <c r="C21" s="89" t="str">
        <f t="shared" si="0"/>
        <v xml:space="preserve"> </v>
      </c>
      <c r="D21" s="129" t="str">
        <f t="shared" si="2"/>
        <v xml:space="preserve">                                                                                                             </v>
      </c>
      <c r="E21" s="89"/>
      <c r="F21" s="88">
        <f t="shared" si="1"/>
        <v>0</v>
      </c>
      <c r="G21" s="88" t="str">
        <f>IFERROR(VLOOKUP($A21&amp;"_"&amp;G$3,'물품 입고 내역'!$A$5:$O$1005,2,0),"")</f>
        <v/>
      </c>
      <c r="H21" s="88" t="str">
        <f>IFERROR(VLOOKUP($A21&amp;"_"&amp;H$3,'물품 입고 내역'!$A$5:$O$1005,2,0),"")</f>
        <v/>
      </c>
      <c r="I21" s="88" t="str">
        <f>IFERROR(VLOOKUP($A21&amp;"_"&amp;I$3,'물품 입고 내역'!$A$5:$O$1005,2,0),"")</f>
        <v/>
      </c>
      <c r="J21" s="88" t="str">
        <f>IFERROR(VLOOKUP($A21&amp;"_"&amp;J$3,'물품 입고 내역'!$A$5:$O$1005,2,0),"")</f>
        <v/>
      </c>
      <c r="K21" s="88" t="str">
        <f>IFERROR(VLOOKUP($A21&amp;"_"&amp;K$3,'물품 입고 내역'!$A$5:$O$1005,2,0),"")</f>
        <v/>
      </c>
      <c r="L21" s="88" t="str">
        <f>IFERROR(VLOOKUP($A21&amp;"_"&amp;L$3,'물품 입고 내역'!$A$5:$O$1005,2,0),"")</f>
        <v/>
      </c>
      <c r="M21" s="88" t="str">
        <f>IFERROR(VLOOKUP($A21&amp;"_"&amp;M$3,'물품 입고 내역'!$A$5:$O$1005,2,0),"")</f>
        <v/>
      </c>
      <c r="N21" s="88" t="str">
        <f>IFERROR(VLOOKUP($A21&amp;"_"&amp;N$3,'물품 입고 내역'!$A$5:$O$1005,2,0),"")</f>
        <v/>
      </c>
      <c r="O21" s="88" t="str">
        <f>IFERROR(VLOOKUP($A21&amp;"_"&amp;O$3,'물품 입고 내역'!$A$5:$O$1005,2,0),"")</f>
        <v/>
      </c>
      <c r="P21" s="88" t="str">
        <f>IFERROR(VLOOKUP($A21&amp;"_"&amp;P$3,'물품 입고 내역'!$A$5:$O$1005,2,0),"")</f>
        <v/>
      </c>
      <c r="Q21" s="88" t="str">
        <f>IFERROR(VLOOKUP($A21&amp;"_"&amp;Q$3,'물품 입고 내역'!$A$5:$O$1005,2,0),"")</f>
        <v/>
      </c>
      <c r="R21" s="88" t="str">
        <f>IFERROR(VLOOKUP($A21&amp;"_"&amp;R$3,'물품 입고 내역'!$A$5:$O$1005,2,0),"")</f>
        <v/>
      </c>
      <c r="S21" s="88" t="str">
        <f>IFERROR(VLOOKUP($A21&amp;"_"&amp;S$3,'물품 입고 내역'!$A$5:$O$1005,2,0),"")</f>
        <v/>
      </c>
      <c r="T21" s="88" t="str">
        <f>IFERROR(VLOOKUP($A21&amp;"_"&amp;T$3,'물품 입고 내역'!$A$5:$O$1005,2,0),"")</f>
        <v/>
      </c>
      <c r="U21" s="88" t="str">
        <f>IFERROR(VLOOKUP($A21&amp;"_"&amp;U$3,'물품 입고 내역'!$A$5:$O$1005,2,0),"")</f>
        <v/>
      </c>
      <c r="V21" s="88" t="str">
        <f>IFERROR(VLOOKUP($A21&amp;"_"&amp;V$3,'물품 입고 내역'!$A$5:$O$1005,2,0),"")</f>
        <v/>
      </c>
      <c r="W21" s="88" t="str">
        <f>IFERROR(VLOOKUP($A21&amp;"_"&amp;W$3,'물품 입고 내역'!$A$5:$O$1005,2,0),"")</f>
        <v/>
      </c>
      <c r="X21" s="88" t="str">
        <f>IFERROR(VLOOKUP($A21&amp;"_"&amp;X$3,'물품 입고 내역'!$A$5:$O$1005,2,0),"")</f>
        <v/>
      </c>
      <c r="Y21" s="88" t="str">
        <f>IFERROR(VLOOKUP($A21&amp;"_"&amp;Y$3,'물품 입고 내역'!$A$5:$O$1005,2,0),"")</f>
        <v/>
      </c>
      <c r="Z21" s="88" t="str">
        <f>IFERROR(VLOOKUP($A21&amp;"_"&amp;Z$3,'물품 입고 내역'!$A$5:$O$1005,2,0),"")</f>
        <v/>
      </c>
      <c r="AA21" s="88" t="str">
        <f>IFERROR(VLOOKUP($A21&amp;"_"&amp;AA$3,'물품 입고 내역'!$A$5:$O$1005,2,0),"")</f>
        <v/>
      </c>
      <c r="AB21" s="88" t="str">
        <f>IFERROR(VLOOKUP($A21&amp;"_"&amp;AB$3,'물품 입고 내역'!$A$5:$O$1005,2,0),"")</f>
        <v/>
      </c>
      <c r="AC21" s="88" t="str">
        <f>IFERROR(VLOOKUP($A21&amp;"_"&amp;AC$3,'물품 입고 내역'!$A$5:$O$1005,2,0),"")</f>
        <v/>
      </c>
      <c r="AD21" s="88" t="str">
        <f>IFERROR(VLOOKUP($A21&amp;"_"&amp;AD$3,'물품 입고 내역'!$A$5:$O$1005,2,0),"")</f>
        <v/>
      </c>
      <c r="AE21" s="88" t="str">
        <f>IFERROR(VLOOKUP($A21&amp;"_"&amp;AE$3,'물품 입고 내역'!$A$5:$O$1005,2,0),"")</f>
        <v/>
      </c>
      <c r="AF21" s="88" t="str">
        <f>IFERROR(VLOOKUP($A21&amp;"_"&amp;AF$3,'물품 입고 내역'!$A$5:$O$1005,2,0),"")</f>
        <v/>
      </c>
      <c r="AG21" s="88" t="str">
        <f>IFERROR(VLOOKUP($A21&amp;"_"&amp;AG$3,'물품 입고 내역'!$A$5:$O$1005,2,0),"")</f>
        <v/>
      </c>
      <c r="AH21" s="88" t="str">
        <f>IFERROR(VLOOKUP($A21&amp;"_"&amp;AH$3,'물품 입고 내역'!$A$5:$O$1005,2,0),"")</f>
        <v/>
      </c>
      <c r="AI21" s="88" t="str">
        <f>IFERROR(VLOOKUP($A21&amp;"_"&amp;AI$3,'물품 입고 내역'!$A$5:$O$1005,2,0),"")</f>
        <v/>
      </c>
      <c r="AJ21" s="88" t="str">
        <f>IFERROR(VLOOKUP($A21&amp;"_"&amp;AJ$3,'물품 입고 내역'!$A$5:$O$1005,2,0),"")</f>
        <v/>
      </c>
      <c r="AK21" s="88" t="str">
        <f>IFERROR(VLOOKUP($A21&amp;"_"&amp;AK$3,'물품 입고 내역'!$A$5:$O$1005,2,0),"")</f>
        <v/>
      </c>
      <c r="AL21" s="88" t="str">
        <f>IFERROR(VLOOKUP($A21&amp;"_"&amp;AL$3,'물품 입고 내역'!$A$5:$O$1005,2,0),"")</f>
        <v/>
      </c>
      <c r="AM21" s="88" t="str">
        <f>IFERROR(VLOOKUP($A21&amp;"_"&amp;AM$3,'물품 입고 내역'!$A$5:$O$1005,2,0),"")</f>
        <v/>
      </c>
      <c r="AN21" s="88" t="str">
        <f>IFERROR(VLOOKUP($A21&amp;"_"&amp;AN$3,'물품 입고 내역'!$A$5:$O$1005,2,0),"")</f>
        <v/>
      </c>
      <c r="AO21" s="88" t="str">
        <f>IFERROR(VLOOKUP($A21&amp;"_"&amp;AO$3,'물품 입고 내역'!$A$5:$O$1005,2,0),"")</f>
        <v/>
      </c>
      <c r="AP21" s="88" t="str">
        <f>IFERROR(VLOOKUP($A21&amp;"_"&amp;AP$3,'물품 입고 내역'!$A$5:$O$1005,2,0),"")</f>
        <v/>
      </c>
      <c r="AQ21" s="88" t="str">
        <f>IFERROR(VLOOKUP($A21&amp;"_"&amp;AQ$3,'물품 입고 내역'!$A$5:$O$1005,2,0),"")</f>
        <v/>
      </c>
      <c r="AR21" s="88" t="str">
        <f>IFERROR(VLOOKUP($A21&amp;"_"&amp;AR$3,'물품 입고 내역'!$A$5:$O$1005,2,0),"")</f>
        <v/>
      </c>
      <c r="AS21" s="88" t="str">
        <f>IFERROR(VLOOKUP($A21&amp;"_"&amp;AS$3,'물품 입고 내역'!$A$5:$O$1005,2,0),"")</f>
        <v/>
      </c>
      <c r="AT21" s="88" t="str">
        <f>IFERROR(VLOOKUP($A21&amp;"_"&amp;AT$3,'물품 입고 내역'!$A$5:$O$1005,2,0),"")</f>
        <v/>
      </c>
      <c r="AU21" s="88" t="str">
        <f>IFERROR(VLOOKUP($A21&amp;"_"&amp;AU$3,'물품 입고 내역'!$A$5:$O$1005,2,0),"")</f>
        <v/>
      </c>
      <c r="AV21" s="88" t="str">
        <f>IFERROR(VLOOKUP($A21&amp;"_"&amp;AV$3,'물품 입고 내역'!$A$5:$O$1005,2,0),"")</f>
        <v/>
      </c>
      <c r="AW21" s="88" t="str">
        <f>IFERROR(VLOOKUP($A21&amp;"_"&amp;AW$3,'물품 입고 내역'!$A$5:$O$1005,2,0),"")</f>
        <v/>
      </c>
      <c r="AX21" s="88" t="str">
        <f>IFERROR(VLOOKUP($A21&amp;"_"&amp;AX$3,'물품 입고 내역'!$A$5:$O$1005,2,0),"")</f>
        <v/>
      </c>
      <c r="AY21" s="88" t="str">
        <f>IFERROR(VLOOKUP($A21&amp;"_"&amp;AY$3,'물품 입고 내역'!$A$5:$O$1005,2,0),"")</f>
        <v/>
      </c>
      <c r="AZ21" s="88" t="str">
        <f>IFERROR(VLOOKUP($A21&amp;"_"&amp;AZ$3,'물품 입고 내역'!$A$5:$O$1005,2,0),"")</f>
        <v/>
      </c>
      <c r="BA21" s="88" t="str">
        <f>IFERROR(VLOOKUP($A21&amp;"_"&amp;BA$3,'물품 입고 내역'!$A$5:$O$1005,2,0),"")</f>
        <v/>
      </c>
      <c r="BB21" s="88" t="str">
        <f>IFERROR(VLOOKUP($A21&amp;"_"&amp;BB$3,'물품 입고 내역'!$A$5:$O$1005,2,0),"")</f>
        <v/>
      </c>
      <c r="BC21" s="88" t="str">
        <f>IFERROR(VLOOKUP($A21&amp;"_"&amp;BC$3,'물품 입고 내역'!$A$5:$O$1005,2,0),"")</f>
        <v/>
      </c>
      <c r="BD21" s="88" t="str">
        <f>IFERROR(VLOOKUP($A21&amp;"_"&amp;BD$3,'물품 입고 내역'!$A$5:$O$1005,2,0),"")</f>
        <v/>
      </c>
      <c r="BE21" s="88" t="str">
        <f>IFERROR(VLOOKUP($A21&amp;"_"&amp;BE$3,'물품 입고 내역'!$A$5:$O$1005,2,0),"")</f>
        <v/>
      </c>
      <c r="BF21" s="88" t="str">
        <f>IFERROR(VLOOKUP($A21&amp;"_"&amp;BF$3,'물품 입고 내역'!$A$5:$O$1005,2,0),"")</f>
        <v/>
      </c>
      <c r="BG21" s="88" t="str">
        <f>IFERROR(VLOOKUP($A21&amp;"_"&amp;BG$3,'물품 입고 내역'!$A$5:$O$1005,2,0),"")</f>
        <v/>
      </c>
      <c r="BH21" s="88" t="str">
        <f>IFERROR(VLOOKUP($A21&amp;"_"&amp;BH$3,'물품 입고 내역'!$A$5:$O$1005,2,0),"")</f>
        <v/>
      </c>
      <c r="BI21" s="88" t="str">
        <f>IFERROR(VLOOKUP($A21&amp;"_"&amp;BI$3,'물품 입고 내역'!$A$5:$O$1005,2,0),"")</f>
        <v/>
      </c>
      <c r="BJ21" s="88" t="str">
        <f>IFERROR(VLOOKUP($A21&amp;"_"&amp;BJ$3,'물품 입고 내역'!$A$5:$O$1005,2,0),"")</f>
        <v/>
      </c>
      <c r="BK21" s="88" t="str">
        <f>IFERROR(VLOOKUP($A21&amp;"_"&amp;BK$3,'물품 입고 내역'!$A$5:$O$1005,2,0),"")</f>
        <v/>
      </c>
      <c r="BL21" s="88" t="str">
        <f>IFERROR(VLOOKUP($A21&amp;"_"&amp;BL$3,'물품 입고 내역'!$A$5:$O$1005,2,0),"")</f>
        <v/>
      </c>
      <c r="BM21" s="88" t="str">
        <f>IFERROR(VLOOKUP($A21&amp;"_"&amp;BM$3,'물품 입고 내역'!$A$5:$O$1005,2,0),"")</f>
        <v/>
      </c>
      <c r="BN21" s="88" t="str">
        <f>IFERROR(VLOOKUP($A21&amp;"_"&amp;BN$3,'물품 입고 내역'!$A$5:$O$1005,2,0),"")</f>
        <v/>
      </c>
      <c r="BO21" s="88" t="str">
        <f>IFERROR(VLOOKUP($A21&amp;"_"&amp;BO$3,'물품 입고 내역'!$A$5:$O$1005,2,0),"")</f>
        <v/>
      </c>
      <c r="BP21" s="88" t="str">
        <f>IFERROR(VLOOKUP($A21&amp;"_"&amp;BP$3,'물품 입고 내역'!$A$5:$O$1005,2,0),"")</f>
        <v/>
      </c>
      <c r="BQ21" s="88" t="str">
        <f>IFERROR(VLOOKUP($A21&amp;"_"&amp;BQ$3,'물품 입고 내역'!$A$5:$O$1005,2,0),"")</f>
        <v/>
      </c>
      <c r="BR21" s="88" t="str">
        <f>IFERROR(VLOOKUP($A21&amp;"_"&amp;BR$3,'물품 입고 내역'!$A$5:$O$1005,2,0),"")</f>
        <v/>
      </c>
      <c r="BS21" s="88" t="str">
        <f>IFERROR(VLOOKUP($A21&amp;"_"&amp;BS$3,'물품 입고 내역'!$A$5:$O$1005,2,0),"")</f>
        <v/>
      </c>
      <c r="BT21" s="88" t="str">
        <f>IFERROR(VLOOKUP($A21&amp;"_"&amp;BT$3,'물품 입고 내역'!$A$5:$O$1005,2,0),"")</f>
        <v/>
      </c>
      <c r="BU21" s="88" t="str">
        <f>IFERROR(VLOOKUP($A21&amp;"_"&amp;BU$3,'물품 입고 내역'!$A$5:$O$1005,2,0),"")</f>
        <v/>
      </c>
      <c r="BV21" s="88" t="str">
        <f>IFERROR(VLOOKUP($A21&amp;"_"&amp;BV$3,'물품 입고 내역'!$A$5:$O$1005,2,0),"")</f>
        <v/>
      </c>
      <c r="BW21" s="88" t="str">
        <f>IFERROR(VLOOKUP($A21&amp;"_"&amp;BW$3,'물품 입고 내역'!$A$5:$O$1005,2,0),"")</f>
        <v/>
      </c>
      <c r="BX21" s="88" t="str">
        <f>IFERROR(VLOOKUP($A21&amp;"_"&amp;BX$3,'물품 입고 내역'!$A$5:$O$1005,2,0),"")</f>
        <v/>
      </c>
      <c r="BY21" s="88" t="str">
        <f>IFERROR(VLOOKUP($A21&amp;"_"&amp;BY$3,'물품 입고 내역'!$A$5:$O$1005,2,0),"")</f>
        <v/>
      </c>
      <c r="BZ21" s="88" t="str">
        <f>IFERROR(VLOOKUP($A21&amp;"_"&amp;BZ$3,'물품 입고 내역'!$A$5:$O$1005,2,0),"")</f>
        <v/>
      </c>
      <c r="CA21" s="88" t="str">
        <f>IFERROR(VLOOKUP($A21&amp;"_"&amp;CA$3,'물품 입고 내역'!$A$5:$O$1005,2,0),"")</f>
        <v/>
      </c>
      <c r="CB21" s="88" t="str">
        <f>IFERROR(VLOOKUP($A21&amp;"_"&amp;CB$3,'물품 입고 내역'!$A$5:$O$1005,2,0),"")</f>
        <v/>
      </c>
      <c r="CC21" s="88" t="str">
        <f>IFERROR(VLOOKUP($A21&amp;"_"&amp;CC$3,'물품 입고 내역'!$A$5:$O$1005,2,0),"")</f>
        <v/>
      </c>
      <c r="CD21" s="88" t="str">
        <f>IFERROR(VLOOKUP($A21&amp;"_"&amp;CD$3,'물품 입고 내역'!$A$5:$O$1005,2,0),"")</f>
        <v/>
      </c>
      <c r="CE21" s="88" t="str">
        <f>IFERROR(VLOOKUP($A21&amp;"_"&amp;CE$3,'물품 입고 내역'!$A$5:$O$1005,2,0),"")</f>
        <v/>
      </c>
      <c r="CF21" s="88" t="str">
        <f>IFERROR(VLOOKUP($A21&amp;"_"&amp;CF$3,'물품 입고 내역'!$A$5:$O$1005,2,0),"")</f>
        <v/>
      </c>
      <c r="CG21" s="88" t="str">
        <f>IFERROR(VLOOKUP($A21&amp;"_"&amp;CG$3,'물품 입고 내역'!$A$5:$O$1005,2,0),"")</f>
        <v/>
      </c>
      <c r="CH21" s="88" t="str">
        <f>IFERROR(VLOOKUP($A21&amp;"_"&amp;CH$3,'물품 입고 내역'!$A$5:$O$1005,2,0),"")</f>
        <v/>
      </c>
      <c r="CI21" s="88" t="str">
        <f>IFERROR(VLOOKUP($A21&amp;"_"&amp;CI$3,'물품 입고 내역'!$A$5:$O$1005,2,0),"")</f>
        <v/>
      </c>
      <c r="CJ21" s="88" t="str">
        <f>IFERROR(VLOOKUP($A21&amp;"_"&amp;CJ$3,'물품 입고 내역'!$A$5:$O$1005,2,0),"")</f>
        <v/>
      </c>
      <c r="CK21" s="88" t="str">
        <f>IFERROR(VLOOKUP($A21&amp;"_"&amp;CK$3,'물품 입고 내역'!$A$5:$O$1005,2,0),"")</f>
        <v/>
      </c>
      <c r="CL21" s="88" t="str">
        <f>IFERROR(VLOOKUP($A21&amp;"_"&amp;CL$3,'물품 입고 내역'!$A$5:$O$1005,2,0),"")</f>
        <v/>
      </c>
      <c r="CM21" s="88" t="str">
        <f>IFERROR(VLOOKUP($A21&amp;"_"&amp;CM$3,'물품 입고 내역'!$A$5:$O$1005,2,0),"")</f>
        <v/>
      </c>
      <c r="CN21" s="88" t="str">
        <f>IFERROR(VLOOKUP($A21&amp;"_"&amp;CN$3,'물품 입고 내역'!$A$5:$O$1005,2,0),"")</f>
        <v/>
      </c>
      <c r="CO21" s="88" t="str">
        <f>IFERROR(VLOOKUP($A21&amp;"_"&amp;CO$3,'물품 입고 내역'!$A$5:$O$1005,2,0),"")</f>
        <v/>
      </c>
      <c r="CP21" s="88" t="str">
        <f>IFERROR(VLOOKUP($A21&amp;"_"&amp;CP$3,'물품 입고 내역'!$A$5:$O$1005,2,0),"")</f>
        <v/>
      </c>
      <c r="CQ21" s="88" t="str">
        <f>IFERROR(VLOOKUP($A21&amp;"_"&amp;CQ$3,'물품 입고 내역'!$A$5:$O$1005,2,0),"")</f>
        <v/>
      </c>
      <c r="CR21" s="88" t="str">
        <f>IFERROR(VLOOKUP($A21&amp;"_"&amp;CR$3,'물품 입고 내역'!$A$5:$O$1005,2,0),"")</f>
        <v/>
      </c>
      <c r="CS21" s="88" t="str">
        <f>IFERROR(VLOOKUP($A21&amp;"_"&amp;CS$3,'물품 입고 내역'!$A$5:$O$1005,2,0),"")</f>
        <v/>
      </c>
      <c r="CT21" s="88" t="str">
        <f>IFERROR(VLOOKUP($A21&amp;"_"&amp;CT$3,'물품 입고 내역'!$A$5:$O$1005,2,0),"")</f>
        <v/>
      </c>
      <c r="CU21" s="88" t="str">
        <f>IFERROR(VLOOKUP($A21&amp;"_"&amp;CU$3,'물품 입고 내역'!$A$5:$O$1005,2,0),"")</f>
        <v/>
      </c>
      <c r="CV21" s="88" t="str">
        <f>IFERROR(VLOOKUP($A21&amp;"_"&amp;CV$3,'물품 입고 내역'!$A$5:$O$1005,2,0),"")</f>
        <v/>
      </c>
      <c r="CW21" s="88" t="str">
        <f>IFERROR(VLOOKUP($A21&amp;"_"&amp;CW$3,'물품 입고 내역'!$A$5:$O$1005,2,0),"")</f>
        <v/>
      </c>
      <c r="CX21" s="88" t="str">
        <f>IFERROR(VLOOKUP($A21&amp;"_"&amp;CX$3,'물품 입고 내역'!$A$5:$O$1005,2,0),"")</f>
        <v/>
      </c>
      <c r="CY21" s="88" t="str">
        <f>IFERROR(VLOOKUP($A21&amp;"_"&amp;CY$3,'물품 입고 내역'!$A$5:$O$1005,2,0),"")</f>
        <v/>
      </c>
      <c r="CZ21" s="88" t="str">
        <f>IFERROR(VLOOKUP($A21&amp;"_"&amp;CZ$3,'물품 입고 내역'!$A$5:$O$1005,2,0),"")</f>
        <v/>
      </c>
      <c r="DA21" s="88" t="str">
        <f>IFERROR(VLOOKUP($A21&amp;"_"&amp;DA$3,'물품 입고 내역'!$A$5:$O$1005,2,0),"")</f>
        <v/>
      </c>
      <c r="DB21" s="88" t="str">
        <f>IFERROR(VLOOKUP($A21&amp;"_"&amp;DB$3,'물품 입고 내역'!$A$5:$O$1005,2,0),"")</f>
        <v/>
      </c>
      <c r="DC21" s="88" t="str">
        <f>IFERROR(VLOOKUP($A21&amp;"_"&amp;DC$3,'물품 입고 내역'!$A$5:$O$1005,2,0),"")</f>
        <v/>
      </c>
      <c r="DD21" s="88" t="str">
        <f>IFERROR(VLOOKUP($A21&amp;"_"&amp;DD$3,'물품 입고 내역'!$A$5:$O$1005,2,0),"")</f>
        <v/>
      </c>
      <c r="DE21" s="88" t="str">
        <f>IFERROR(VLOOKUP($A21&amp;"_"&amp;DE$3,'물품 입고 내역'!$A$5:$O$1005,2,0),"")</f>
        <v/>
      </c>
      <c r="DF21" s="88" t="str">
        <f>IFERROR(VLOOKUP($A21&amp;"_"&amp;DF$3,'물품 입고 내역'!$A$5:$O$1005,2,0),"")</f>
        <v/>
      </c>
      <c r="DG21" s="88" t="str">
        <f>IFERROR(VLOOKUP($A21&amp;"_"&amp;DG$3,'물품 입고 내역'!$A$5:$O$1005,2,0),"")</f>
        <v/>
      </c>
      <c r="DH21" s="88" t="str">
        <f>IFERROR(VLOOKUP($A21&amp;"_"&amp;DH$3,'물품 입고 내역'!$A$5:$O$1005,2,0),"")</f>
        <v/>
      </c>
      <c r="DI21" s="88" t="str">
        <f>IFERROR(VLOOKUP($A21&amp;"_"&amp;DI$3,'물품 입고 내역'!$A$5:$O$1005,2,0),"")</f>
        <v/>
      </c>
      <c r="DJ21" s="88" t="str">
        <f>IFERROR(VLOOKUP($A21&amp;"_"&amp;DJ$3,'물품 입고 내역'!$A$5:$O$1005,2,0),"")</f>
        <v/>
      </c>
      <c r="DK21" s="88" t="str">
        <f>IFERROR(VLOOKUP($A21&amp;"_"&amp;DK$3,'물품 입고 내역'!$A$5:$O$1005,2,0),"")</f>
        <v/>
      </c>
      <c r="DL21" s="88" t="str">
        <f>IFERROR(VLOOKUP($A21&amp;"_"&amp;DL$3,'물품 입고 내역'!$A$5:$O$1005,2,0),"")</f>
        <v/>
      </c>
    </row>
    <row r="22" spans="1:116" ht="35.25" customHeight="1">
      <c r="A22" s="89" t="s">
        <v>979</v>
      </c>
      <c r="B22" s="129" t="str">
        <f>IFERROR(INDEX('물품 입고 내역'!$E$6:$O$1005,MATCH($A22,'물품 입고 내역'!$N$6:$N$1005,0),1)," ")</f>
        <v xml:space="preserve"> </v>
      </c>
      <c r="C22" s="89" t="str">
        <f t="shared" si="0"/>
        <v xml:space="preserve"> </v>
      </c>
      <c r="D22" s="129" t="str">
        <f t="shared" si="2"/>
        <v xml:space="preserve">                                                                                                             </v>
      </c>
      <c r="E22" s="89"/>
      <c r="F22" s="88">
        <f t="shared" si="1"/>
        <v>0</v>
      </c>
      <c r="G22" s="88" t="str">
        <f>IFERROR(VLOOKUP($A22&amp;"_"&amp;G$3,'물품 입고 내역'!$A$5:$O$1005,2,0),"")</f>
        <v/>
      </c>
      <c r="H22" s="88" t="str">
        <f>IFERROR(VLOOKUP($A22&amp;"_"&amp;H$3,'물품 입고 내역'!$A$5:$O$1005,2,0),"")</f>
        <v/>
      </c>
      <c r="I22" s="88" t="str">
        <f>IFERROR(VLOOKUP($A22&amp;"_"&amp;I$3,'물품 입고 내역'!$A$5:$O$1005,2,0),"")</f>
        <v/>
      </c>
      <c r="J22" s="88" t="str">
        <f>IFERROR(VLOOKUP($A22&amp;"_"&amp;J$3,'물품 입고 내역'!$A$5:$O$1005,2,0),"")</f>
        <v/>
      </c>
      <c r="K22" s="88" t="str">
        <f>IFERROR(VLOOKUP($A22&amp;"_"&amp;K$3,'물품 입고 내역'!$A$5:$O$1005,2,0),"")</f>
        <v/>
      </c>
      <c r="L22" s="88" t="str">
        <f>IFERROR(VLOOKUP($A22&amp;"_"&amp;L$3,'물품 입고 내역'!$A$5:$O$1005,2,0),"")</f>
        <v/>
      </c>
      <c r="M22" s="88" t="str">
        <f>IFERROR(VLOOKUP($A22&amp;"_"&amp;M$3,'물품 입고 내역'!$A$5:$O$1005,2,0),"")</f>
        <v/>
      </c>
      <c r="N22" s="88" t="str">
        <f>IFERROR(VLOOKUP($A22&amp;"_"&amp;N$3,'물품 입고 내역'!$A$5:$O$1005,2,0),"")</f>
        <v/>
      </c>
      <c r="O22" s="88" t="str">
        <f>IFERROR(VLOOKUP($A22&amp;"_"&amp;O$3,'물품 입고 내역'!$A$5:$O$1005,2,0),"")</f>
        <v/>
      </c>
      <c r="P22" s="88" t="str">
        <f>IFERROR(VLOOKUP($A22&amp;"_"&amp;P$3,'물품 입고 내역'!$A$5:$O$1005,2,0),"")</f>
        <v/>
      </c>
      <c r="Q22" s="88" t="str">
        <f>IFERROR(VLOOKUP($A22&amp;"_"&amp;Q$3,'물품 입고 내역'!$A$5:$O$1005,2,0),"")</f>
        <v/>
      </c>
      <c r="R22" s="88" t="str">
        <f>IFERROR(VLOOKUP($A22&amp;"_"&amp;R$3,'물품 입고 내역'!$A$5:$O$1005,2,0),"")</f>
        <v/>
      </c>
      <c r="S22" s="88" t="str">
        <f>IFERROR(VLOOKUP($A22&amp;"_"&amp;S$3,'물품 입고 내역'!$A$5:$O$1005,2,0),"")</f>
        <v/>
      </c>
      <c r="T22" s="88" t="str">
        <f>IFERROR(VLOOKUP($A22&amp;"_"&amp;T$3,'물품 입고 내역'!$A$5:$O$1005,2,0),"")</f>
        <v/>
      </c>
      <c r="U22" s="88" t="str">
        <f>IFERROR(VLOOKUP($A22&amp;"_"&amp;U$3,'물품 입고 내역'!$A$5:$O$1005,2,0),"")</f>
        <v/>
      </c>
      <c r="V22" s="88" t="str">
        <f>IFERROR(VLOOKUP($A22&amp;"_"&amp;V$3,'물품 입고 내역'!$A$5:$O$1005,2,0),"")</f>
        <v/>
      </c>
      <c r="W22" s="88" t="str">
        <f>IFERROR(VLOOKUP($A22&amp;"_"&amp;W$3,'물품 입고 내역'!$A$5:$O$1005,2,0),"")</f>
        <v/>
      </c>
      <c r="X22" s="88" t="str">
        <f>IFERROR(VLOOKUP($A22&amp;"_"&amp;X$3,'물품 입고 내역'!$A$5:$O$1005,2,0),"")</f>
        <v/>
      </c>
      <c r="Y22" s="88" t="str">
        <f>IFERROR(VLOOKUP($A22&amp;"_"&amp;Y$3,'물품 입고 내역'!$A$5:$O$1005,2,0),"")</f>
        <v/>
      </c>
      <c r="Z22" s="88" t="str">
        <f>IFERROR(VLOOKUP($A22&amp;"_"&amp;Z$3,'물품 입고 내역'!$A$5:$O$1005,2,0),"")</f>
        <v/>
      </c>
      <c r="AA22" s="88" t="str">
        <f>IFERROR(VLOOKUP($A22&amp;"_"&amp;AA$3,'물품 입고 내역'!$A$5:$O$1005,2,0),"")</f>
        <v/>
      </c>
      <c r="AB22" s="88" t="str">
        <f>IFERROR(VLOOKUP($A22&amp;"_"&amp;AB$3,'물품 입고 내역'!$A$5:$O$1005,2,0),"")</f>
        <v/>
      </c>
      <c r="AC22" s="88" t="str">
        <f>IFERROR(VLOOKUP($A22&amp;"_"&amp;AC$3,'물품 입고 내역'!$A$5:$O$1005,2,0),"")</f>
        <v/>
      </c>
      <c r="AD22" s="88" t="str">
        <f>IFERROR(VLOOKUP($A22&amp;"_"&amp;AD$3,'물품 입고 내역'!$A$5:$O$1005,2,0),"")</f>
        <v/>
      </c>
      <c r="AE22" s="88" t="str">
        <f>IFERROR(VLOOKUP($A22&amp;"_"&amp;AE$3,'물품 입고 내역'!$A$5:$O$1005,2,0),"")</f>
        <v/>
      </c>
      <c r="AF22" s="88" t="str">
        <f>IFERROR(VLOOKUP($A22&amp;"_"&amp;AF$3,'물품 입고 내역'!$A$5:$O$1005,2,0),"")</f>
        <v/>
      </c>
      <c r="AG22" s="88" t="str">
        <f>IFERROR(VLOOKUP($A22&amp;"_"&amp;AG$3,'물품 입고 내역'!$A$5:$O$1005,2,0),"")</f>
        <v/>
      </c>
      <c r="AH22" s="88" t="str">
        <f>IFERROR(VLOOKUP($A22&amp;"_"&amp;AH$3,'물품 입고 내역'!$A$5:$O$1005,2,0),"")</f>
        <v/>
      </c>
      <c r="AI22" s="88" t="str">
        <f>IFERROR(VLOOKUP($A22&amp;"_"&amp;AI$3,'물품 입고 내역'!$A$5:$O$1005,2,0),"")</f>
        <v/>
      </c>
      <c r="AJ22" s="88" t="str">
        <f>IFERROR(VLOOKUP($A22&amp;"_"&amp;AJ$3,'물품 입고 내역'!$A$5:$O$1005,2,0),"")</f>
        <v/>
      </c>
      <c r="AK22" s="88" t="str">
        <f>IFERROR(VLOOKUP($A22&amp;"_"&amp;AK$3,'물품 입고 내역'!$A$5:$O$1005,2,0),"")</f>
        <v/>
      </c>
      <c r="AL22" s="88" t="str">
        <f>IFERROR(VLOOKUP($A22&amp;"_"&amp;AL$3,'물품 입고 내역'!$A$5:$O$1005,2,0),"")</f>
        <v/>
      </c>
      <c r="AM22" s="88" t="str">
        <f>IFERROR(VLOOKUP($A22&amp;"_"&amp;AM$3,'물품 입고 내역'!$A$5:$O$1005,2,0),"")</f>
        <v/>
      </c>
      <c r="AN22" s="88" t="str">
        <f>IFERROR(VLOOKUP($A22&amp;"_"&amp;AN$3,'물품 입고 내역'!$A$5:$O$1005,2,0),"")</f>
        <v/>
      </c>
      <c r="AO22" s="88" t="str">
        <f>IFERROR(VLOOKUP($A22&amp;"_"&amp;AO$3,'물품 입고 내역'!$A$5:$O$1005,2,0),"")</f>
        <v/>
      </c>
      <c r="AP22" s="88" t="str">
        <f>IFERROR(VLOOKUP($A22&amp;"_"&amp;AP$3,'물품 입고 내역'!$A$5:$O$1005,2,0),"")</f>
        <v/>
      </c>
      <c r="AQ22" s="88" t="str">
        <f>IFERROR(VLOOKUP($A22&amp;"_"&amp;AQ$3,'물품 입고 내역'!$A$5:$O$1005,2,0),"")</f>
        <v/>
      </c>
      <c r="AR22" s="88" t="str">
        <f>IFERROR(VLOOKUP($A22&amp;"_"&amp;AR$3,'물품 입고 내역'!$A$5:$O$1005,2,0),"")</f>
        <v/>
      </c>
      <c r="AS22" s="88" t="str">
        <f>IFERROR(VLOOKUP($A22&amp;"_"&amp;AS$3,'물품 입고 내역'!$A$5:$O$1005,2,0),"")</f>
        <v/>
      </c>
      <c r="AT22" s="88" t="str">
        <f>IFERROR(VLOOKUP($A22&amp;"_"&amp;AT$3,'물품 입고 내역'!$A$5:$O$1005,2,0),"")</f>
        <v/>
      </c>
      <c r="AU22" s="88" t="str">
        <f>IFERROR(VLOOKUP($A22&amp;"_"&amp;AU$3,'물품 입고 내역'!$A$5:$O$1005,2,0),"")</f>
        <v/>
      </c>
      <c r="AV22" s="88" t="str">
        <f>IFERROR(VLOOKUP($A22&amp;"_"&amp;AV$3,'물품 입고 내역'!$A$5:$O$1005,2,0),"")</f>
        <v/>
      </c>
      <c r="AW22" s="88" t="str">
        <f>IFERROR(VLOOKUP($A22&amp;"_"&amp;AW$3,'물품 입고 내역'!$A$5:$O$1005,2,0),"")</f>
        <v/>
      </c>
      <c r="AX22" s="88" t="str">
        <f>IFERROR(VLOOKUP($A22&amp;"_"&amp;AX$3,'물품 입고 내역'!$A$5:$O$1005,2,0),"")</f>
        <v/>
      </c>
      <c r="AY22" s="88" t="str">
        <f>IFERROR(VLOOKUP($A22&amp;"_"&amp;AY$3,'물품 입고 내역'!$A$5:$O$1005,2,0),"")</f>
        <v/>
      </c>
      <c r="AZ22" s="88" t="str">
        <f>IFERROR(VLOOKUP($A22&amp;"_"&amp;AZ$3,'물품 입고 내역'!$A$5:$O$1005,2,0),"")</f>
        <v/>
      </c>
      <c r="BA22" s="88" t="str">
        <f>IFERROR(VLOOKUP($A22&amp;"_"&amp;BA$3,'물품 입고 내역'!$A$5:$O$1005,2,0),"")</f>
        <v/>
      </c>
      <c r="BB22" s="88" t="str">
        <f>IFERROR(VLOOKUP($A22&amp;"_"&amp;BB$3,'물품 입고 내역'!$A$5:$O$1005,2,0),"")</f>
        <v/>
      </c>
      <c r="BC22" s="88" t="str">
        <f>IFERROR(VLOOKUP($A22&amp;"_"&amp;BC$3,'물품 입고 내역'!$A$5:$O$1005,2,0),"")</f>
        <v/>
      </c>
      <c r="BD22" s="88" t="str">
        <f>IFERROR(VLOOKUP($A22&amp;"_"&amp;BD$3,'물품 입고 내역'!$A$5:$O$1005,2,0),"")</f>
        <v/>
      </c>
      <c r="BE22" s="88" t="str">
        <f>IFERROR(VLOOKUP($A22&amp;"_"&amp;BE$3,'물품 입고 내역'!$A$5:$O$1005,2,0),"")</f>
        <v/>
      </c>
      <c r="BF22" s="88" t="str">
        <f>IFERROR(VLOOKUP($A22&amp;"_"&amp;BF$3,'물품 입고 내역'!$A$5:$O$1005,2,0),"")</f>
        <v/>
      </c>
      <c r="BG22" s="88" t="str">
        <f>IFERROR(VLOOKUP($A22&amp;"_"&amp;BG$3,'물품 입고 내역'!$A$5:$O$1005,2,0),"")</f>
        <v/>
      </c>
      <c r="BH22" s="88" t="str">
        <f>IFERROR(VLOOKUP($A22&amp;"_"&amp;BH$3,'물품 입고 내역'!$A$5:$O$1005,2,0),"")</f>
        <v/>
      </c>
      <c r="BI22" s="88" t="str">
        <f>IFERROR(VLOOKUP($A22&amp;"_"&amp;BI$3,'물품 입고 내역'!$A$5:$O$1005,2,0),"")</f>
        <v/>
      </c>
      <c r="BJ22" s="88" t="str">
        <f>IFERROR(VLOOKUP($A22&amp;"_"&amp;BJ$3,'물품 입고 내역'!$A$5:$O$1005,2,0),"")</f>
        <v/>
      </c>
      <c r="BK22" s="88" t="str">
        <f>IFERROR(VLOOKUP($A22&amp;"_"&amp;BK$3,'물품 입고 내역'!$A$5:$O$1005,2,0),"")</f>
        <v/>
      </c>
      <c r="BL22" s="88" t="str">
        <f>IFERROR(VLOOKUP($A22&amp;"_"&amp;BL$3,'물품 입고 내역'!$A$5:$O$1005,2,0),"")</f>
        <v/>
      </c>
      <c r="BM22" s="88" t="str">
        <f>IFERROR(VLOOKUP($A22&amp;"_"&amp;BM$3,'물품 입고 내역'!$A$5:$O$1005,2,0),"")</f>
        <v/>
      </c>
      <c r="BN22" s="88" t="str">
        <f>IFERROR(VLOOKUP($A22&amp;"_"&amp;BN$3,'물품 입고 내역'!$A$5:$O$1005,2,0),"")</f>
        <v/>
      </c>
      <c r="BO22" s="88" t="str">
        <f>IFERROR(VLOOKUP($A22&amp;"_"&amp;BO$3,'물품 입고 내역'!$A$5:$O$1005,2,0),"")</f>
        <v/>
      </c>
      <c r="BP22" s="88" t="str">
        <f>IFERROR(VLOOKUP($A22&amp;"_"&amp;BP$3,'물품 입고 내역'!$A$5:$O$1005,2,0),"")</f>
        <v/>
      </c>
      <c r="BQ22" s="88" t="str">
        <f>IFERROR(VLOOKUP($A22&amp;"_"&amp;BQ$3,'물품 입고 내역'!$A$5:$O$1005,2,0),"")</f>
        <v/>
      </c>
      <c r="BR22" s="88" t="str">
        <f>IFERROR(VLOOKUP($A22&amp;"_"&amp;BR$3,'물품 입고 내역'!$A$5:$O$1005,2,0),"")</f>
        <v/>
      </c>
      <c r="BS22" s="88" t="str">
        <f>IFERROR(VLOOKUP($A22&amp;"_"&amp;BS$3,'물품 입고 내역'!$A$5:$O$1005,2,0),"")</f>
        <v/>
      </c>
      <c r="BT22" s="88" t="str">
        <f>IFERROR(VLOOKUP($A22&amp;"_"&amp;BT$3,'물품 입고 내역'!$A$5:$O$1005,2,0),"")</f>
        <v/>
      </c>
      <c r="BU22" s="88" t="str">
        <f>IFERROR(VLOOKUP($A22&amp;"_"&amp;BU$3,'물품 입고 내역'!$A$5:$O$1005,2,0),"")</f>
        <v/>
      </c>
      <c r="BV22" s="88" t="str">
        <f>IFERROR(VLOOKUP($A22&amp;"_"&amp;BV$3,'물품 입고 내역'!$A$5:$O$1005,2,0),"")</f>
        <v/>
      </c>
      <c r="BW22" s="88" t="str">
        <f>IFERROR(VLOOKUP($A22&amp;"_"&amp;BW$3,'물품 입고 내역'!$A$5:$O$1005,2,0),"")</f>
        <v/>
      </c>
      <c r="BX22" s="88" t="str">
        <f>IFERROR(VLOOKUP($A22&amp;"_"&amp;BX$3,'물품 입고 내역'!$A$5:$O$1005,2,0),"")</f>
        <v/>
      </c>
      <c r="BY22" s="88" t="str">
        <f>IFERROR(VLOOKUP($A22&amp;"_"&amp;BY$3,'물품 입고 내역'!$A$5:$O$1005,2,0),"")</f>
        <v/>
      </c>
      <c r="BZ22" s="88" t="str">
        <f>IFERROR(VLOOKUP($A22&amp;"_"&amp;BZ$3,'물품 입고 내역'!$A$5:$O$1005,2,0),"")</f>
        <v/>
      </c>
      <c r="CA22" s="88" t="str">
        <f>IFERROR(VLOOKUP($A22&amp;"_"&amp;CA$3,'물품 입고 내역'!$A$5:$O$1005,2,0),"")</f>
        <v/>
      </c>
      <c r="CB22" s="88" t="str">
        <f>IFERROR(VLOOKUP($A22&amp;"_"&amp;CB$3,'물품 입고 내역'!$A$5:$O$1005,2,0),"")</f>
        <v/>
      </c>
      <c r="CC22" s="88" t="str">
        <f>IFERROR(VLOOKUP($A22&amp;"_"&amp;CC$3,'물품 입고 내역'!$A$5:$O$1005,2,0),"")</f>
        <v/>
      </c>
      <c r="CD22" s="88" t="str">
        <f>IFERROR(VLOOKUP($A22&amp;"_"&amp;CD$3,'물품 입고 내역'!$A$5:$O$1005,2,0),"")</f>
        <v/>
      </c>
      <c r="CE22" s="88" t="str">
        <f>IFERROR(VLOOKUP($A22&amp;"_"&amp;CE$3,'물품 입고 내역'!$A$5:$O$1005,2,0),"")</f>
        <v/>
      </c>
      <c r="CF22" s="88" t="str">
        <f>IFERROR(VLOOKUP($A22&amp;"_"&amp;CF$3,'물품 입고 내역'!$A$5:$O$1005,2,0),"")</f>
        <v/>
      </c>
      <c r="CG22" s="88" t="str">
        <f>IFERROR(VLOOKUP($A22&amp;"_"&amp;CG$3,'물품 입고 내역'!$A$5:$O$1005,2,0),"")</f>
        <v/>
      </c>
      <c r="CH22" s="88" t="str">
        <f>IFERROR(VLOOKUP($A22&amp;"_"&amp;CH$3,'물품 입고 내역'!$A$5:$O$1005,2,0),"")</f>
        <v/>
      </c>
      <c r="CI22" s="88" t="str">
        <f>IFERROR(VLOOKUP($A22&amp;"_"&amp;CI$3,'물품 입고 내역'!$A$5:$O$1005,2,0),"")</f>
        <v/>
      </c>
      <c r="CJ22" s="88" t="str">
        <f>IFERROR(VLOOKUP($A22&amp;"_"&amp;CJ$3,'물품 입고 내역'!$A$5:$O$1005,2,0),"")</f>
        <v/>
      </c>
      <c r="CK22" s="88" t="str">
        <f>IFERROR(VLOOKUP($A22&amp;"_"&amp;CK$3,'물품 입고 내역'!$A$5:$O$1005,2,0),"")</f>
        <v/>
      </c>
      <c r="CL22" s="88" t="str">
        <f>IFERROR(VLOOKUP($A22&amp;"_"&amp;CL$3,'물품 입고 내역'!$A$5:$O$1005,2,0),"")</f>
        <v/>
      </c>
      <c r="CM22" s="88" t="str">
        <f>IFERROR(VLOOKUP($A22&amp;"_"&amp;CM$3,'물품 입고 내역'!$A$5:$O$1005,2,0),"")</f>
        <v/>
      </c>
      <c r="CN22" s="88" t="str">
        <f>IFERROR(VLOOKUP($A22&amp;"_"&amp;CN$3,'물품 입고 내역'!$A$5:$O$1005,2,0),"")</f>
        <v/>
      </c>
      <c r="CO22" s="88" t="str">
        <f>IFERROR(VLOOKUP($A22&amp;"_"&amp;CO$3,'물품 입고 내역'!$A$5:$O$1005,2,0),"")</f>
        <v/>
      </c>
      <c r="CP22" s="88" t="str">
        <f>IFERROR(VLOOKUP($A22&amp;"_"&amp;CP$3,'물품 입고 내역'!$A$5:$O$1005,2,0),"")</f>
        <v/>
      </c>
      <c r="CQ22" s="88" t="str">
        <f>IFERROR(VLOOKUP($A22&amp;"_"&amp;CQ$3,'물품 입고 내역'!$A$5:$O$1005,2,0),"")</f>
        <v/>
      </c>
      <c r="CR22" s="88" t="str">
        <f>IFERROR(VLOOKUP($A22&amp;"_"&amp;CR$3,'물품 입고 내역'!$A$5:$O$1005,2,0),"")</f>
        <v/>
      </c>
      <c r="CS22" s="88" t="str">
        <f>IFERROR(VLOOKUP($A22&amp;"_"&amp;CS$3,'물품 입고 내역'!$A$5:$O$1005,2,0),"")</f>
        <v/>
      </c>
      <c r="CT22" s="88" t="str">
        <f>IFERROR(VLOOKUP($A22&amp;"_"&amp;CT$3,'물품 입고 내역'!$A$5:$O$1005,2,0),"")</f>
        <v/>
      </c>
      <c r="CU22" s="88" t="str">
        <f>IFERROR(VLOOKUP($A22&amp;"_"&amp;CU$3,'물품 입고 내역'!$A$5:$O$1005,2,0),"")</f>
        <v/>
      </c>
      <c r="CV22" s="88" t="str">
        <f>IFERROR(VLOOKUP($A22&amp;"_"&amp;CV$3,'물품 입고 내역'!$A$5:$O$1005,2,0),"")</f>
        <v/>
      </c>
      <c r="CW22" s="88" t="str">
        <f>IFERROR(VLOOKUP($A22&amp;"_"&amp;CW$3,'물품 입고 내역'!$A$5:$O$1005,2,0),"")</f>
        <v/>
      </c>
      <c r="CX22" s="88" t="str">
        <f>IFERROR(VLOOKUP($A22&amp;"_"&amp;CX$3,'물품 입고 내역'!$A$5:$O$1005,2,0),"")</f>
        <v/>
      </c>
      <c r="CY22" s="88" t="str">
        <f>IFERROR(VLOOKUP($A22&amp;"_"&amp;CY$3,'물품 입고 내역'!$A$5:$O$1005,2,0),"")</f>
        <v/>
      </c>
      <c r="CZ22" s="88" t="str">
        <f>IFERROR(VLOOKUP($A22&amp;"_"&amp;CZ$3,'물품 입고 내역'!$A$5:$O$1005,2,0),"")</f>
        <v/>
      </c>
      <c r="DA22" s="88" t="str">
        <f>IFERROR(VLOOKUP($A22&amp;"_"&amp;DA$3,'물품 입고 내역'!$A$5:$O$1005,2,0),"")</f>
        <v/>
      </c>
      <c r="DB22" s="88" t="str">
        <f>IFERROR(VLOOKUP($A22&amp;"_"&amp;DB$3,'물품 입고 내역'!$A$5:$O$1005,2,0),"")</f>
        <v/>
      </c>
      <c r="DC22" s="88" t="str">
        <f>IFERROR(VLOOKUP($A22&amp;"_"&amp;DC$3,'물품 입고 내역'!$A$5:$O$1005,2,0),"")</f>
        <v/>
      </c>
      <c r="DD22" s="88" t="str">
        <f>IFERROR(VLOOKUP($A22&amp;"_"&amp;DD$3,'물품 입고 내역'!$A$5:$O$1005,2,0),"")</f>
        <v/>
      </c>
      <c r="DE22" s="88" t="str">
        <f>IFERROR(VLOOKUP($A22&amp;"_"&amp;DE$3,'물품 입고 내역'!$A$5:$O$1005,2,0),"")</f>
        <v/>
      </c>
      <c r="DF22" s="88" t="str">
        <f>IFERROR(VLOOKUP($A22&amp;"_"&amp;DF$3,'물품 입고 내역'!$A$5:$O$1005,2,0),"")</f>
        <v/>
      </c>
      <c r="DG22" s="88" t="str">
        <f>IFERROR(VLOOKUP($A22&amp;"_"&amp;DG$3,'물품 입고 내역'!$A$5:$O$1005,2,0),"")</f>
        <v/>
      </c>
      <c r="DH22" s="88" t="str">
        <f>IFERROR(VLOOKUP($A22&amp;"_"&amp;DH$3,'물품 입고 내역'!$A$5:$O$1005,2,0),"")</f>
        <v/>
      </c>
      <c r="DI22" s="88" t="str">
        <f>IFERROR(VLOOKUP($A22&amp;"_"&amp;DI$3,'물품 입고 내역'!$A$5:$O$1005,2,0),"")</f>
        <v/>
      </c>
      <c r="DJ22" s="88" t="str">
        <f>IFERROR(VLOOKUP($A22&amp;"_"&amp;DJ$3,'물품 입고 내역'!$A$5:$O$1005,2,0),"")</f>
        <v/>
      </c>
      <c r="DK22" s="88" t="str">
        <f>IFERROR(VLOOKUP($A22&amp;"_"&amp;DK$3,'물품 입고 내역'!$A$5:$O$1005,2,0),"")</f>
        <v/>
      </c>
      <c r="DL22" s="88" t="str">
        <f>IFERROR(VLOOKUP($A22&amp;"_"&amp;DL$3,'물품 입고 내역'!$A$5:$O$1005,2,0),"")</f>
        <v/>
      </c>
    </row>
    <row r="23" spans="1:116" ht="35.25" customHeight="1">
      <c r="A23" s="89" t="s">
        <v>980</v>
      </c>
      <c r="B23" s="129" t="str">
        <f>IFERROR(INDEX('물품 입고 내역'!$E$6:$O$1005,MATCH($A23,'물품 입고 내역'!$N$6:$N$1005,0),1)," ")</f>
        <v xml:space="preserve"> </v>
      </c>
      <c r="C23" s="89" t="str">
        <f t="shared" si="0"/>
        <v xml:space="preserve"> </v>
      </c>
      <c r="D23" s="129" t="str">
        <f t="shared" si="2"/>
        <v xml:space="preserve">                                                                                                             </v>
      </c>
      <c r="E23" s="89"/>
      <c r="F23" s="88">
        <f t="shared" si="1"/>
        <v>0</v>
      </c>
      <c r="G23" s="88" t="str">
        <f>IFERROR(VLOOKUP($A23&amp;"_"&amp;G$3,'물품 입고 내역'!$A$5:$O$1005,2,0),"")</f>
        <v/>
      </c>
      <c r="H23" s="88" t="str">
        <f>IFERROR(VLOOKUP($A23&amp;"_"&amp;H$3,'물품 입고 내역'!$A$5:$O$1005,2,0),"")</f>
        <v/>
      </c>
      <c r="I23" s="88" t="str">
        <f>IFERROR(VLOOKUP($A23&amp;"_"&amp;I$3,'물품 입고 내역'!$A$5:$O$1005,2,0),"")</f>
        <v/>
      </c>
      <c r="J23" s="88" t="str">
        <f>IFERROR(VLOOKUP($A23&amp;"_"&amp;J$3,'물품 입고 내역'!$A$5:$O$1005,2,0),"")</f>
        <v/>
      </c>
      <c r="K23" s="88" t="str">
        <f>IFERROR(VLOOKUP($A23&amp;"_"&amp;K$3,'물품 입고 내역'!$A$5:$O$1005,2,0),"")</f>
        <v/>
      </c>
      <c r="L23" s="88" t="str">
        <f>IFERROR(VLOOKUP($A23&amp;"_"&amp;L$3,'물품 입고 내역'!$A$5:$O$1005,2,0),"")</f>
        <v/>
      </c>
      <c r="M23" s="88" t="str">
        <f>IFERROR(VLOOKUP($A23&amp;"_"&amp;M$3,'물품 입고 내역'!$A$5:$O$1005,2,0),"")</f>
        <v/>
      </c>
      <c r="N23" s="88" t="str">
        <f>IFERROR(VLOOKUP($A23&amp;"_"&amp;N$3,'물품 입고 내역'!$A$5:$O$1005,2,0),"")</f>
        <v/>
      </c>
      <c r="O23" s="88" t="str">
        <f>IFERROR(VLOOKUP($A23&amp;"_"&amp;O$3,'물품 입고 내역'!$A$5:$O$1005,2,0),"")</f>
        <v/>
      </c>
      <c r="P23" s="88" t="str">
        <f>IFERROR(VLOOKUP($A23&amp;"_"&amp;P$3,'물품 입고 내역'!$A$5:$O$1005,2,0),"")</f>
        <v/>
      </c>
      <c r="Q23" s="88" t="str">
        <f>IFERROR(VLOOKUP($A23&amp;"_"&amp;Q$3,'물품 입고 내역'!$A$5:$O$1005,2,0),"")</f>
        <v/>
      </c>
      <c r="R23" s="88" t="str">
        <f>IFERROR(VLOOKUP($A23&amp;"_"&amp;R$3,'물품 입고 내역'!$A$5:$O$1005,2,0),"")</f>
        <v/>
      </c>
      <c r="S23" s="88" t="str">
        <f>IFERROR(VLOOKUP($A23&amp;"_"&amp;S$3,'물품 입고 내역'!$A$5:$O$1005,2,0),"")</f>
        <v/>
      </c>
      <c r="T23" s="88" t="str">
        <f>IFERROR(VLOOKUP($A23&amp;"_"&amp;T$3,'물품 입고 내역'!$A$5:$O$1005,2,0),"")</f>
        <v/>
      </c>
      <c r="U23" s="88" t="str">
        <f>IFERROR(VLOOKUP($A23&amp;"_"&amp;U$3,'물품 입고 내역'!$A$5:$O$1005,2,0),"")</f>
        <v/>
      </c>
      <c r="V23" s="88" t="str">
        <f>IFERROR(VLOOKUP($A23&amp;"_"&amp;V$3,'물품 입고 내역'!$A$5:$O$1005,2,0),"")</f>
        <v/>
      </c>
      <c r="W23" s="88" t="str">
        <f>IFERROR(VLOOKUP($A23&amp;"_"&amp;W$3,'물품 입고 내역'!$A$5:$O$1005,2,0),"")</f>
        <v/>
      </c>
      <c r="X23" s="88" t="str">
        <f>IFERROR(VLOOKUP($A23&amp;"_"&amp;X$3,'물품 입고 내역'!$A$5:$O$1005,2,0),"")</f>
        <v/>
      </c>
      <c r="Y23" s="88" t="str">
        <f>IFERROR(VLOOKUP($A23&amp;"_"&amp;Y$3,'물품 입고 내역'!$A$5:$O$1005,2,0),"")</f>
        <v/>
      </c>
      <c r="Z23" s="88" t="str">
        <f>IFERROR(VLOOKUP($A23&amp;"_"&amp;Z$3,'물품 입고 내역'!$A$5:$O$1005,2,0),"")</f>
        <v/>
      </c>
      <c r="AA23" s="88" t="str">
        <f>IFERROR(VLOOKUP($A23&amp;"_"&amp;AA$3,'물품 입고 내역'!$A$5:$O$1005,2,0),"")</f>
        <v/>
      </c>
      <c r="AB23" s="88" t="str">
        <f>IFERROR(VLOOKUP($A23&amp;"_"&amp;AB$3,'물품 입고 내역'!$A$5:$O$1005,2,0),"")</f>
        <v/>
      </c>
      <c r="AC23" s="88" t="str">
        <f>IFERROR(VLOOKUP($A23&amp;"_"&amp;AC$3,'물품 입고 내역'!$A$5:$O$1005,2,0),"")</f>
        <v/>
      </c>
      <c r="AD23" s="88" t="str">
        <f>IFERROR(VLOOKUP($A23&amp;"_"&amp;AD$3,'물품 입고 내역'!$A$5:$O$1005,2,0),"")</f>
        <v/>
      </c>
      <c r="AE23" s="88" t="str">
        <f>IFERROR(VLOOKUP($A23&amp;"_"&amp;AE$3,'물품 입고 내역'!$A$5:$O$1005,2,0),"")</f>
        <v/>
      </c>
      <c r="AF23" s="88" t="str">
        <f>IFERROR(VLOOKUP($A23&amp;"_"&amp;AF$3,'물품 입고 내역'!$A$5:$O$1005,2,0),"")</f>
        <v/>
      </c>
      <c r="AG23" s="88" t="str">
        <f>IFERROR(VLOOKUP($A23&amp;"_"&amp;AG$3,'물품 입고 내역'!$A$5:$O$1005,2,0),"")</f>
        <v/>
      </c>
      <c r="AH23" s="88" t="str">
        <f>IFERROR(VLOOKUP($A23&amp;"_"&amp;AH$3,'물품 입고 내역'!$A$5:$O$1005,2,0),"")</f>
        <v/>
      </c>
      <c r="AI23" s="88" t="str">
        <f>IFERROR(VLOOKUP($A23&amp;"_"&amp;AI$3,'물품 입고 내역'!$A$5:$O$1005,2,0),"")</f>
        <v/>
      </c>
      <c r="AJ23" s="88" t="str">
        <f>IFERROR(VLOOKUP($A23&amp;"_"&amp;AJ$3,'물품 입고 내역'!$A$5:$O$1005,2,0),"")</f>
        <v/>
      </c>
      <c r="AK23" s="88" t="str">
        <f>IFERROR(VLOOKUP($A23&amp;"_"&amp;AK$3,'물품 입고 내역'!$A$5:$O$1005,2,0),"")</f>
        <v/>
      </c>
      <c r="AL23" s="88" t="str">
        <f>IFERROR(VLOOKUP($A23&amp;"_"&amp;AL$3,'물품 입고 내역'!$A$5:$O$1005,2,0),"")</f>
        <v/>
      </c>
      <c r="AM23" s="88" t="str">
        <f>IFERROR(VLOOKUP($A23&amp;"_"&amp;AM$3,'물품 입고 내역'!$A$5:$O$1005,2,0),"")</f>
        <v/>
      </c>
      <c r="AN23" s="88" t="str">
        <f>IFERROR(VLOOKUP($A23&amp;"_"&amp;AN$3,'물품 입고 내역'!$A$5:$O$1005,2,0),"")</f>
        <v/>
      </c>
      <c r="AO23" s="88" t="str">
        <f>IFERROR(VLOOKUP($A23&amp;"_"&amp;AO$3,'물품 입고 내역'!$A$5:$O$1005,2,0),"")</f>
        <v/>
      </c>
      <c r="AP23" s="88" t="str">
        <f>IFERROR(VLOOKUP($A23&amp;"_"&amp;AP$3,'물품 입고 내역'!$A$5:$O$1005,2,0),"")</f>
        <v/>
      </c>
      <c r="AQ23" s="88" t="str">
        <f>IFERROR(VLOOKUP($A23&amp;"_"&amp;AQ$3,'물품 입고 내역'!$A$5:$O$1005,2,0),"")</f>
        <v/>
      </c>
      <c r="AR23" s="88" t="str">
        <f>IFERROR(VLOOKUP($A23&amp;"_"&amp;AR$3,'물품 입고 내역'!$A$5:$O$1005,2,0),"")</f>
        <v/>
      </c>
      <c r="AS23" s="88" t="str">
        <f>IFERROR(VLOOKUP($A23&amp;"_"&amp;AS$3,'물품 입고 내역'!$A$5:$O$1005,2,0),"")</f>
        <v/>
      </c>
      <c r="AT23" s="88" t="str">
        <f>IFERROR(VLOOKUP($A23&amp;"_"&amp;AT$3,'물품 입고 내역'!$A$5:$O$1005,2,0),"")</f>
        <v/>
      </c>
      <c r="AU23" s="88" t="str">
        <f>IFERROR(VLOOKUP($A23&amp;"_"&amp;AU$3,'물품 입고 내역'!$A$5:$O$1005,2,0),"")</f>
        <v/>
      </c>
      <c r="AV23" s="88" t="str">
        <f>IFERROR(VLOOKUP($A23&amp;"_"&amp;AV$3,'물품 입고 내역'!$A$5:$O$1005,2,0),"")</f>
        <v/>
      </c>
      <c r="AW23" s="88" t="str">
        <f>IFERROR(VLOOKUP($A23&amp;"_"&amp;AW$3,'물품 입고 내역'!$A$5:$O$1005,2,0),"")</f>
        <v/>
      </c>
      <c r="AX23" s="88" t="str">
        <f>IFERROR(VLOOKUP($A23&amp;"_"&amp;AX$3,'물품 입고 내역'!$A$5:$O$1005,2,0),"")</f>
        <v/>
      </c>
      <c r="AY23" s="88" t="str">
        <f>IFERROR(VLOOKUP($A23&amp;"_"&amp;AY$3,'물품 입고 내역'!$A$5:$O$1005,2,0),"")</f>
        <v/>
      </c>
      <c r="AZ23" s="88" t="str">
        <f>IFERROR(VLOOKUP($A23&amp;"_"&amp;AZ$3,'물품 입고 내역'!$A$5:$O$1005,2,0),"")</f>
        <v/>
      </c>
      <c r="BA23" s="88" t="str">
        <f>IFERROR(VLOOKUP($A23&amp;"_"&amp;BA$3,'물품 입고 내역'!$A$5:$O$1005,2,0),"")</f>
        <v/>
      </c>
      <c r="BB23" s="88" t="str">
        <f>IFERROR(VLOOKUP($A23&amp;"_"&amp;BB$3,'물품 입고 내역'!$A$5:$O$1005,2,0),"")</f>
        <v/>
      </c>
      <c r="BC23" s="88" t="str">
        <f>IFERROR(VLOOKUP($A23&amp;"_"&amp;BC$3,'물품 입고 내역'!$A$5:$O$1005,2,0),"")</f>
        <v/>
      </c>
      <c r="BD23" s="88" t="str">
        <f>IFERROR(VLOOKUP($A23&amp;"_"&amp;BD$3,'물품 입고 내역'!$A$5:$O$1005,2,0),"")</f>
        <v/>
      </c>
      <c r="BE23" s="88" t="str">
        <f>IFERROR(VLOOKUP($A23&amp;"_"&amp;BE$3,'물품 입고 내역'!$A$5:$O$1005,2,0),"")</f>
        <v/>
      </c>
      <c r="BF23" s="88" t="str">
        <f>IFERROR(VLOOKUP($A23&amp;"_"&amp;BF$3,'물품 입고 내역'!$A$5:$O$1005,2,0),"")</f>
        <v/>
      </c>
      <c r="BG23" s="88" t="str">
        <f>IFERROR(VLOOKUP($A23&amp;"_"&amp;BG$3,'물품 입고 내역'!$A$5:$O$1005,2,0),"")</f>
        <v/>
      </c>
      <c r="BH23" s="88" t="str">
        <f>IFERROR(VLOOKUP($A23&amp;"_"&amp;BH$3,'물품 입고 내역'!$A$5:$O$1005,2,0),"")</f>
        <v/>
      </c>
      <c r="BI23" s="88" t="str">
        <f>IFERROR(VLOOKUP($A23&amp;"_"&amp;BI$3,'물품 입고 내역'!$A$5:$O$1005,2,0),"")</f>
        <v/>
      </c>
      <c r="BJ23" s="88" t="str">
        <f>IFERROR(VLOOKUP($A23&amp;"_"&amp;BJ$3,'물품 입고 내역'!$A$5:$O$1005,2,0),"")</f>
        <v/>
      </c>
      <c r="BK23" s="88" t="str">
        <f>IFERROR(VLOOKUP($A23&amp;"_"&amp;BK$3,'물품 입고 내역'!$A$5:$O$1005,2,0),"")</f>
        <v/>
      </c>
      <c r="BL23" s="88" t="str">
        <f>IFERROR(VLOOKUP($A23&amp;"_"&amp;BL$3,'물품 입고 내역'!$A$5:$O$1005,2,0),"")</f>
        <v/>
      </c>
      <c r="BM23" s="88" t="str">
        <f>IFERROR(VLOOKUP($A23&amp;"_"&amp;BM$3,'물품 입고 내역'!$A$5:$O$1005,2,0),"")</f>
        <v/>
      </c>
      <c r="BN23" s="88" t="str">
        <f>IFERROR(VLOOKUP($A23&amp;"_"&amp;BN$3,'물품 입고 내역'!$A$5:$O$1005,2,0),"")</f>
        <v/>
      </c>
      <c r="BO23" s="88" t="str">
        <f>IFERROR(VLOOKUP($A23&amp;"_"&amp;BO$3,'물품 입고 내역'!$A$5:$O$1005,2,0),"")</f>
        <v/>
      </c>
      <c r="BP23" s="88" t="str">
        <f>IFERROR(VLOOKUP($A23&amp;"_"&amp;BP$3,'물품 입고 내역'!$A$5:$O$1005,2,0),"")</f>
        <v/>
      </c>
      <c r="BQ23" s="88" t="str">
        <f>IFERROR(VLOOKUP($A23&amp;"_"&amp;BQ$3,'물품 입고 내역'!$A$5:$O$1005,2,0),"")</f>
        <v/>
      </c>
      <c r="BR23" s="88" t="str">
        <f>IFERROR(VLOOKUP($A23&amp;"_"&amp;BR$3,'물품 입고 내역'!$A$5:$O$1005,2,0),"")</f>
        <v/>
      </c>
      <c r="BS23" s="88" t="str">
        <f>IFERROR(VLOOKUP($A23&amp;"_"&amp;BS$3,'물품 입고 내역'!$A$5:$O$1005,2,0),"")</f>
        <v/>
      </c>
      <c r="BT23" s="88" t="str">
        <f>IFERROR(VLOOKUP($A23&amp;"_"&amp;BT$3,'물품 입고 내역'!$A$5:$O$1005,2,0),"")</f>
        <v/>
      </c>
      <c r="BU23" s="88" t="str">
        <f>IFERROR(VLOOKUP($A23&amp;"_"&amp;BU$3,'물품 입고 내역'!$A$5:$O$1005,2,0),"")</f>
        <v/>
      </c>
      <c r="BV23" s="88" t="str">
        <f>IFERROR(VLOOKUP($A23&amp;"_"&amp;BV$3,'물품 입고 내역'!$A$5:$O$1005,2,0),"")</f>
        <v/>
      </c>
      <c r="BW23" s="88" t="str">
        <f>IFERROR(VLOOKUP($A23&amp;"_"&amp;BW$3,'물품 입고 내역'!$A$5:$O$1005,2,0),"")</f>
        <v/>
      </c>
      <c r="BX23" s="88" t="str">
        <f>IFERROR(VLOOKUP($A23&amp;"_"&amp;BX$3,'물품 입고 내역'!$A$5:$O$1005,2,0),"")</f>
        <v/>
      </c>
      <c r="BY23" s="88" t="str">
        <f>IFERROR(VLOOKUP($A23&amp;"_"&amp;BY$3,'물품 입고 내역'!$A$5:$O$1005,2,0),"")</f>
        <v/>
      </c>
      <c r="BZ23" s="88" t="str">
        <f>IFERROR(VLOOKUP($A23&amp;"_"&amp;BZ$3,'물품 입고 내역'!$A$5:$O$1005,2,0),"")</f>
        <v/>
      </c>
      <c r="CA23" s="88" t="str">
        <f>IFERROR(VLOOKUP($A23&amp;"_"&amp;CA$3,'물품 입고 내역'!$A$5:$O$1005,2,0),"")</f>
        <v/>
      </c>
      <c r="CB23" s="88" t="str">
        <f>IFERROR(VLOOKUP($A23&amp;"_"&amp;CB$3,'물품 입고 내역'!$A$5:$O$1005,2,0),"")</f>
        <v/>
      </c>
      <c r="CC23" s="88" t="str">
        <f>IFERROR(VLOOKUP($A23&amp;"_"&amp;CC$3,'물품 입고 내역'!$A$5:$O$1005,2,0),"")</f>
        <v/>
      </c>
      <c r="CD23" s="88" t="str">
        <f>IFERROR(VLOOKUP($A23&amp;"_"&amp;CD$3,'물품 입고 내역'!$A$5:$O$1005,2,0),"")</f>
        <v/>
      </c>
      <c r="CE23" s="88" t="str">
        <f>IFERROR(VLOOKUP($A23&amp;"_"&amp;CE$3,'물품 입고 내역'!$A$5:$O$1005,2,0),"")</f>
        <v/>
      </c>
      <c r="CF23" s="88" t="str">
        <f>IFERROR(VLOOKUP($A23&amp;"_"&amp;CF$3,'물품 입고 내역'!$A$5:$O$1005,2,0),"")</f>
        <v/>
      </c>
      <c r="CG23" s="88" t="str">
        <f>IFERROR(VLOOKUP($A23&amp;"_"&amp;CG$3,'물품 입고 내역'!$A$5:$O$1005,2,0),"")</f>
        <v/>
      </c>
      <c r="CH23" s="88" t="str">
        <f>IFERROR(VLOOKUP($A23&amp;"_"&amp;CH$3,'물품 입고 내역'!$A$5:$O$1005,2,0),"")</f>
        <v/>
      </c>
      <c r="CI23" s="88" t="str">
        <f>IFERROR(VLOOKUP($A23&amp;"_"&amp;CI$3,'물품 입고 내역'!$A$5:$O$1005,2,0),"")</f>
        <v/>
      </c>
      <c r="CJ23" s="88" t="str">
        <f>IFERROR(VLOOKUP($A23&amp;"_"&amp;CJ$3,'물품 입고 내역'!$A$5:$O$1005,2,0),"")</f>
        <v/>
      </c>
      <c r="CK23" s="88" t="str">
        <f>IFERROR(VLOOKUP($A23&amp;"_"&amp;CK$3,'물품 입고 내역'!$A$5:$O$1005,2,0),"")</f>
        <v/>
      </c>
      <c r="CL23" s="88" t="str">
        <f>IFERROR(VLOOKUP($A23&amp;"_"&amp;CL$3,'물품 입고 내역'!$A$5:$O$1005,2,0),"")</f>
        <v/>
      </c>
      <c r="CM23" s="88" t="str">
        <f>IFERROR(VLOOKUP($A23&amp;"_"&amp;CM$3,'물품 입고 내역'!$A$5:$O$1005,2,0),"")</f>
        <v/>
      </c>
      <c r="CN23" s="88" t="str">
        <f>IFERROR(VLOOKUP($A23&amp;"_"&amp;CN$3,'물품 입고 내역'!$A$5:$O$1005,2,0),"")</f>
        <v/>
      </c>
      <c r="CO23" s="88" t="str">
        <f>IFERROR(VLOOKUP($A23&amp;"_"&amp;CO$3,'물품 입고 내역'!$A$5:$O$1005,2,0),"")</f>
        <v/>
      </c>
      <c r="CP23" s="88" t="str">
        <f>IFERROR(VLOOKUP($A23&amp;"_"&amp;CP$3,'물품 입고 내역'!$A$5:$O$1005,2,0),"")</f>
        <v/>
      </c>
      <c r="CQ23" s="88" t="str">
        <f>IFERROR(VLOOKUP($A23&amp;"_"&amp;CQ$3,'물품 입고 내역'!$A$5:$O$1005,2,0),"")</f>
        <v/>
      </c>
      <c r="CR23" s="88" t="str">
        <f>IFERROR(VLOOKUP($A23&amp;"_"&amp;CR$3,'물품 입고 내역'!$A$5:$O$1005,2,0),"")</f>
        <v/>
      </c>
      <c r="CS23" s="88" t="str">
        <f>IFERROR(VLOOKUP($A23&amp;"_"&amp;CS$3,'물품 입고 내역'!$A$5:$O$1005,2,0),"")</f>
        <v/>
      </c>
      <c r="CT23" s="88" t="str">
        <f>IFERROR(VLOOKUP($A23&amp;"_"&amp;CT$3,'물품 입고 내역'!$A$5:$O$1005,2,0),"")</f>
        <v/>
      </c>
      <c r="CU23" s="88" t="str">
        <f>IFERROR(VLOOKUP($A23&amp;"_"&amp;CU$3,'물품 입고 내역'!$A$5:$O$1005,2,0),"")</f>
        <v/>
      </c>
      <c r="CV23" s="88" t="str">
        <f>IFERROR(VLOOKUP($A23&amp;"_"&amp;CV$3,'물품 입고 내역'!$A$5:$O$1005,2,0),"")</f>
        <v/>
      </c>
      <c r="CW23" s="88" t="str">
        <f>IFERROR(VLOOKUP($A23&amp;"_"&amp;CW$3,'물품 입고 내역'!$A$5:$O$1005,2,0),"")</f>
        <v/>
      </c>
      <c r="CX23" s="88" t="str">
        <f>IFERROR(VLOOKUP($A23&amp;"_"&amp;CX$3,'물품 입고 내역'!$A$5:$O$1005,2,0),"")</f>
        <v/>
      </c>
      <c r="CY23" s="88" t="str">
        <f>IFERROR(VLOOKUP($A23&amp;"_"&amp;CY$3,'물품 입고 내역'!$A$5:$O$1005,2,0),"")</f>
        <v/>
      </c>
      <c r="CZ23" s="88" t="str">
        <f>IFERROR(VLOOKUP($A23&amp;"_"&amp;CZ$3,'물품 입고 내역'!$A$5:$O$1005,2,0),"")</f>
        <v/>
      </c>
      <c r="DA23" s="88" t="str">
        <f>IFERROR(VLOOKUP($A23&amp;"_"&amp;DA$3,'물품 입고 내역'!$A$5:$O$1005,2,0),"")</f>
        <v/>
      </c>
      <c r="DB23" s="88" t="str">
        <f>IFERROR(VLOOKUP($A23&amp;"_"&amp;DB$3,'물품 입고 내역'!$A$5:$O$1005,2,0),"")</f>
        <v/>
      </c>
      <c r="DC23" s="88" t="str">
        <f>IFERROR(VLOOKUP($A23&amp;"_"&amp;DC$3,'물품 입고 내역'!$A$5:$O$1005,2,0),"")</f>
        <v/>
      </c>
      <c r="DD23" s="88" t="str">
        <f>IFERROR(VLOOKUP($A23&amp;"_"&amp;DD$3,'물품 입고 내역'!$A$5:$O$1005,2,0),"")</f>
        <v/>
      </c>
      <c r="DE23" s="88" t="str">
        <f>IFERROR(VLOOKUP($A23&amp;"_"&amp;DE$3,'물품 입고 내역'!$A$5:$O$1005,2,0),"")</f>
        <v/>
      </c>
      <c r="DF23" s="88" t="str">
        <f>IFERROR(VLOOKUP($A23&amp;"_"&amp;DF$3,'물품 입고 내역'!$A$5:$O$1005,2,0),"")</f>
        <v/>
      </c>
      <c r="DG23" s="88" t="str">
        <f>IFERROR(VLOOKUP($A23&amp;"_"&amp;DG$3,'물품 입고 내역'!$A$5:$O$1005,2,0),"")</f>
        <v/>
      </c>
      <c r="DH23" s="88" t="str">
        <f>IFERROR(VLOOKUP($A23&amp;"_"&amp;DH$3,'물품 입고 내역'!$A$5:$O$1005,2,0),"")</f>
        <v/>
      </c>
      <c r="DI23" s="88" t="str">
        <f>IFERROR(VLOOKUP($A23&amp;"_"&amp;DI$3,'물품 입고 내역'!$A$5:$O$1005,2,0),"")</f>
        <v/>
      </c>
      <c r="DJ23" s="88" t="str">
        <f>IFERROR(VLOOKUP($A23&amp;"_"&amp;DJ$3,'물품 입고 내역'!$A$5:$O$1005,2,0),"")</f>
        <v/>
      </c>
      <c r="DK23" s="88" t="str">
        <f>IFERROR(VLOOKUP($A23&amp;"_"&amp;DK$3,'물품 입고 내역'!$A$5:$O$1005,2,0),"")</f>
        <v/>
      </c>
      <c r="DL23" s="88" t="str">
        <f>IFERROR(VLOOKUP($A23&amp;"_"&amp;DL$3,'물품 입고 내역'!$A$5:$O$1005,2,0),"")</f>
        <v/>
      </c>
    </row>
    <row r="24" spans="1:116" ht="35.25" customHeight="1">
      <c r="A24" s="89" t="s">
        <v>981</v>
      </c>
      <c r="B24" s="129" t="str">
        <f>IFERROR(INDEX('물품 입고 내역'!$E$6:$O$1005,MATCH($A24,'물품 입고 내역'!$N$6:$N$1005,0),1)," ")</f>
        <v xml:space="preserve"> </v>
      </c>
      <c r="C24" s="89" t="str">
        <f t="shared" si="0"/>
        <v xml:space="preserve"> </v>
      </c>
      <c r="D24" s="129" t="str">
        <f t="shared" si="2"/>
        <v xml:space="preserve">                                                                                                             </v>
      </c>
      <c r="E24" s="89"/>
      <c r="F24" s="88">
        <f t="shared" si="1"/>
        <v>0</v>
      </c>
      <c r="G24" s="88" t="str">
        <f>IFERROR(VLOOKUP($A24&amp;"_"&amp;G$3,'물품 입고 내역'!$A$5:$O$1005,2,0),"")</f>
        <v/>
      </c>
      <c r="H24" s="88" t="str">
        <f>IFERROR(VLOOKUP($A24&amp;"_"&amp;H$3,'물품 입고 내역'!$A$5:$O$1005,2,0),"")</f>
        <v/>
      </c>
      <c r="I24" s="88" t="str">
        <f>IFERROR(VLOOKUP($A24&amp;"_"&amp;I$3,'물품 입고 내역'!$A$5:$O$1005,2,0),"")</f>
        <v/>
      </c>
      <c r="J24" s="88" t="str">
        <f>IFERROR(VLOOKUP($A24&amp;"_"&amp;J$3,'물품 입고 내역'!$A$5:$O$1005,2,0),"")</f>
        <v/>
      </c>
      <c r="K24" s="88" t="str">
        <f>IFERROR(VLOOKUP($A24&amp;"_"&amp;K$3,'물품 입고 내역'!$A$5:$O$1005,2,0),"")</f>
        <v/>
      </c>
      <c r="L24" s="88" t="str">
        <f>IFERROR(VLOOKUP($A24&amp;"_"&amp;L$3,'물품 입고 내역'!$A$5:$O$1005,2,0),"")</f>
        <v/>
      </c>
      <c r="M24" s="88" t="str">
        <f>IFERROR(VLOOKUP($A24&amp;"_"&amp;M$3,'물품 입고 내역'!$A$5:$O$1005,2,0),"")</f>
        <v/>
      </c>
      <c r="N24" s="88" t="str">
        <f>IFERROR(VLOOKUP($A24&amp;"_"&amp;N$3,'물품 입고 내역'!$A$5:$O$1005,2,0),"")</f>
        <v/>
      </c>
      <c r="O24" s="88" t="str">
        <f>IFERROR(VLOOKUP($A24&amp;"_"&amp;O$3,'물품 입고 내역'!$A$5:$O$1005,2,0),"")</f>
        <v/>
      </c>
      <c r="P24" s="88" t="str">
        <f>IFERROR(VLOOKUP($A24&amp;"_"&amp;P$3,'물품 입고 내역'!$A$5:$O$1005,2,0),"")</f>
        <v/>
      </c>
      <c r="Q24" s="88" t="str">
        <f>IFERROR(VLOOKUP($A24&amp;"_"&amp;Q$3,'물품 입고 내역'!$A$5:$O$1005,2,0),"")</f>
        <v/>
      </c>
      <c r="R24" s="88" t="str">
        <f>IFERROR(VLOOKUP($A24&amp;"_"&amp;R$3,'물품 입고 내역'!$A$5:$O$1005,2,0),"")</f>
        <v/>
      </c>
      <c r="S24" s="88" t="str">
        <f>IFERROR(VLOOKUP($A24&amp;"_"&amp;S$3,'물품 입고 내역'!$A$5:$O$1005,2,0),"")</f>
        <v/>
      </c>
      <c r="T24" s="88" t="str">
        <f>IFERROR(VLOOKUP($A24&amp;"_"&amp;T$3,'물품 입고 내역'!$A$5:$O$1005,2,0),"")</f>
        <v/>
      </c>
      <c r="U24" s="88" t="str">
        <f>IFERROR(VLOOKUP($A24&amp;"_"&amp;U$3,'물품 입고 내역'!$A$5:$O$1005,2,0),"")</f>
        <v/>
      </c>
      <c r="V24" s="88" t="str">
        <f>IFERROR(VLOOKUP($A24&amp;"_"&amp;V$3,'물품 입고 내역'!$A$5:$O$1005,2,0),"")</f>
        <v/>
      </c>
      <c r="W24" s="88" t="str">
        <f>IFERROR(VLOOKUP($A24&amp;"_"&amp;W$3,'물품 입고 내역'!$A$5:$O$1005,2,0),"")</f>
        <v/>
      </c>
      <c r="X24" s="88" t="str">
        <f>IFERROR(VLOOKUP($A24&amp;"_"&amp;X$3,'물품 입고 내역'!$A$5:$O$1005,2,0),"")</f>
        <v/>
      </c>
      <c r="Y24" s="88" t="str">
        <f>IFERROR(VLOOKUP($A24&amp;"_"&amp;Y$3,'물품 입고 내역'!$A$5:$O$1005,2,0),"")</f>
        <v/>
      </c>
      <c r="Z24" s="88" t="str">
        <f>IFERROR(VLOOKUP($A24&amp;"_"&amp;Z$3,'물품 입고 내역'!$A$5:$O$1005,2,0),"")</f>
        <v/>
      </c>
      <c r="AA24" s="88" t="str">
        <f>IFERROR(VLOOKUP($A24&amp;"_"&amp;AA$3,'물품 입고 내역'!$A$5:$O$1005,2,0),"")</f>
        <v/>
      </c>
      <c r="AB24" s="88" t="str">
        <f>IFERROR(VLOOKUP($A24&amp;"_"&amp;AB$3,'물품 입고 내역'!$A$5:$O$1005,2,0),"")</f>
        <v/>
      </c>
      <c r="AC24" s="88" t="str">
        <f>IFERROR(VLOOKUP($A24&amp;"_"&amp;AC$3,'물품 입고 내역'!$A$5:$O$1005,2,0),"")</f>
        <v/>
      </c>
      <c r="AD24" s="88" t="str">
        <f>IFERROR(VLOOKUP($A24&amp;"_"&amp;AD$3,'물품 입고 내역'!$A$5:$O$1005,2,0),"")</f>
        <v/>
      </c>
      <c r="AE24" s="88" t="str">
        <f>IFERROR(VLOOKUP($A24&amp;"_"&amp;AE$3,'물품 입고 내역'!$A$5:$O$1005,2,0),"")</f>
        <v/>
      </c>
      <c r="AF24" s="88" t="str">
        <f>IFERROR(VLOOKUP($A24&amp;"_"&amp;AF$3,'물품 입고 내역'!$A$5:$O$1005,2,0),"")</f>
        <v/>
      </c>
      <c r="AG24" s="88" t="str">
        <f>IFERROR(VLOOKUP($A24&amp;"_"&amp;AG$3,'물품 입고 내역'!$A$5:$O$1005,2,0),"")</f>
        <v/>
      </c>
      <c r="AH24" s="88" t="str">
        <f>IFERROR(VLOOKUP($A24&amp;"_"&amp;AH$3,'물품 입고 내역'!$A$5:$O$1005,2,0),"")</f>
        <v/>
      </c>
      <c r="AI24" s="88" t="str">
        <f>IFERROR(VLOOKUP($A24&amp;"_"&amp;AI$3,'물품 입고 내역'!$A$5:$O$1005,2,0),"")</f>
        <v/>
      </c>
      <c r="AJ24" s="88" t="str">
        <f>IFERROR(VLOOKUP($A24&amp;"_"&amp;AJ$3,'물품 입고 내역'!$A$5:$O$1005,2,0),"")</f>
        <v/>
      </c>
      <c r="AK24" s="88" t="str">
        <f>IFERROR(VLOOKUP($A24&amp;"_"&amp;AK$3,'물품 입고 내역'!$A$5:$O$1005,2,0),"")</f>
        <v/>
      </c>
      <c r="AL24" s="88" t="str">
        <f>IFERROR(VLOOKUP($A24&amp;"_"&amp;AL$3,'물품 입고 내역'!$A$5:$O$1005,2,0),"")</f>
        <v/>
      </c>
      <c r="AM24" s="88" t="str">
        <f>IFERROR(VLOOKUP($A24&amp;"_"&amp;AM$3,'물품 입고 내역'!$A$5:$O$1005,2,0),"")</f>
        <v/>
      </c>
      <c r="AN24" s="88" t="str">
        <f>IFERROR(VLOOKUP($A24&amp;"_"&amp;AN$3,'물품 입고 내역'!$A$5:$O$1005,2,0),"")</f>
        <v/>
      </c>
      <c r="AO24" s="88" t="str">
        <f>IFERROR(VLOOKUP($A24&amp;"_"&amp;AO$3,'물품 입고 내역'!$A$5:$O$1005,2,0),"")</f>
        <v/>
      </c>
      <c r="AP24" s="88" t="str">
        <f>IFERROR(VLOOKUP($A24&amp;"_"&amp;AP$3,'물품 입고 내역'!$A$5:$O$1005,2,0),"")</f>
        <v/>
      </c>
      <c r="AQ24" s="88" t="str">
        <f>IFERROR(VLOOKUP($A24&amp;"_"&amp;AQ$3,'물품 입고 내역'!$A$5:$O$1005,2,0),"")</f>
        <v/>
      </c>
      <c r="AR24" s="88" t="str">
        <f>IFERROR(VLOOKUP($A24&amp;"_"&amp;AR$3,'물품 입고 내역'!$A$5:$O$1005,2,0),"")</f>
        <v/>
      </c>
      <c r="AS24" s="88" t="str">
        <f>IFERROR(VLOOKUP($A24&amp;"_"&amp;AS$3,'물품 입고 내역'!$A$5:$O$1005,2,0),"")</f>
        <v/>
      </c>
      <c r="AT24" s="88" t="str">
        <f>IFERROR(VLOOKUP($A24&amp;"_"&amp;AT$3,'물품 입고 내역'!$A$5:$O$1005,2,0),"")</f>
        <v/>
      </c>
      <c r="AU24" s="88" t="str">
        <f>IFERROR(VLOOKUP($A24&amp;"_"&amp;AU$3,'물품 입고 내역'!$A$5:$O$1005,2,0),"")</f>
        <v/>
      </c>
      <c r="AV24" s="88" t="str">
        <f>IFERROR(VLOOKUP($A24&amp;"_"&amp;AV$3,'물품 입고 내역'!$A$5:$O$1005,2,0),"")</f>
        <v/>
      </c>
      <c r="AW24" s="88" t="str">
        <f>IFERROR(VLOOKUP($A24&amp;"_"&amp;AW$3,'물품 입고 내역'!$A$5:$O$1005,2,0),"")</f>
        <v/>
      </c>
      <c r="AX24" s="88" t="str">
        <f>IFERROR(VLOOKUP($A24&amp;"_"&amp;AX$3,'물품 입고 내역'!$A$5:$O$1005,2,0),"")</f>
        <v/>
      </c>
      <c r="AY24" s="88" t="str">
        <f>IFERROR(VLOOKUP($A24&amp;"_"&amp;AY$3,'물품 입고 내역'!$A$5:$O$1005,2,0),"")</f>
        <v/>
      </c>
      <c r="AZ24" s="88" t="str">
        <f>IFERROR(VLOOKUP($A24&amp;"_"&amp;AZ$3,'물품 입고 내역'!$A$5:$O$1005,2,0),"")</f>
        <v/>
      </c>
      <c r="BA24" s="88" t="str">
        <f>IFERROR(VLOOKUP($A24&amp;"_"&amp;BA$3,'물품 입고 내역'!$A$5:$O$1005,2,0),"")</f>
        <v/>
      </c>
      <c r="BB24" s="88" t="str">
        <f>IFERROR(VLOOKUP($A24&amp;"_"&amp;BB$3,'물품 입고 내역'!$A$5:$O$1005,2,0),"")</f>
        <v/>
      </c>
      <c r="BC24" s="88" t="str">
        <f>IFERROR(VLOOKUP($A24&amp;"_"&amp;BC$3,'물품 입고 내역'!$A$5:$O$1005,2,0),"")</f>
        <v/>
      </c>
      <c r="BD24" s="88" t="str">
        <f>IFERROR(VLOOKUP($A24&amp;"_"&amp;BD$3,'물품 입고 내역'!$A$5:$O$1005,2,0),"")</f>
        <v/>
      </c>
      <c r="BE24" s="88" t="str">
        <f>IFERROR(VLOOKUP($A24&amp;"_"&amp;BE$3,'물품 입고 내역'!$A$5:$O$1005,2,0),"")</f>
        <v/>
      </c>
      <c r="BF24" s="88" t="str">
        <f>IFERROR(VLOOKUP($A24&amp;"_"&amp;BF$3,'물품 입고 내역'!$A$5:$O$1005,2,0),"")</f>
        <v/>
      </c>
      <c r="BG24" s="88" t="str">
        <f>IFERROR(VLOOKUP($A24&amp;"_"&amp;BG$3,'물품 입고 내역'!$A$5:$O$1005,2,0),"")</f>
        <v/>
      </c>
      <c r="BH24" s="88" t="str">
        <f>IFERROR(VLOOKUP($A24&amp;"_"&amp;BH$3,'물품 입고 내역'!$A$5:$O$1005,2,0),"")</f>
        <v/>
      </c>
      <c r="BI24" s="88" t="str">
        <f>IFERROR(VLOOKUP($A24&amp;"_"&amp;BI$3,'물품 입고 내역'!$A$5:$O$1005,2,0),"")</f>
        <v/>
      </c>
      <c r="BJ24" s="88" t="str">
        <f>IFERROR(VLOOKUP($A24&amp;"_"&amp;BJ$3,'물품 입고 내역'!$A$5:$O$1005,2,0),"")</f>
        <v/>
      </c>
      <c r="BK24" s="88" t="str">
        <f>IFERROR(VLOOKUP($A24&amp;"_"&amp;BK$3,'물품 입고 내역'!$A$5:$O$1005,2,0),"")</f>
        <v/>
      </c>
      <c r="BL24" s="88" t="str">
        <f>IFERROR(VLOOKUP($A24&amp;"_"&amp;BL$3,'물품 입고 내역'!$A$5:$O$1005,2,0),"")</f>
        <v/>
      </c>
      <c r="BM24" s="88" t="str">
        <f>IFERROR(VLOOKUP($A24&amp;"_"&amp;BM$3,'물품 입고 내역'!$A$5:$O$1005,2,0),"")</f>
        <v/>
      </c>
      <c r="BN24" s="88" t="str">
        <f>IFERROR(VLOOKUP($A24&amp;"_"&amp;BN$3,'물품 입고 내역'!$A$5:$O$1005,2,0),"")</f>
        <v/>
      </c>
      <c r="BO24" s="88" t="str">
        <f>IFERROR(VLOOKUP($A24&amp;"_"&amp;BO$3,'물품 입고 내역'!$A$5:$O$1005,2,0),"")</f>
        <v/>
      </c>
      <c r="BP24" s="88" t="str">
        <f>IFERROR(VLOOKUP($A24&amp;"_"&amp;BP$3,'물품 입고 내역'!$A$5:$O$1005,2,0),"")</f>
        <v/>
      </c>
      <c r="BQ24" s="88" t="str">
        <f>IFERROR(VLOOKUP($A24&amp;"_"&amp;BQ$3,'물품 입고 내역'!$A$5:$O$1005,2,0),"")</f>
        <v/>
      </c>
      <c r="BR24" s="88" t="str">
        <f>IFERROR(VLOOKUP($A24&amp;"_"&amp;BR$3,'물품 입고 내역'!$A$5:$O$1005,2,0),"")</f>
        <v/>
      </c>
      <c r="BS24" s="88" t="str">
        <f>IFERROR(VLOOKUP($A24&amp;"_"&amp;BS$3,'물품 입고 내역'!$A$5:$O$1005,2,0),"")</f>
        <v/>
      </c>
      <c r="BT24" s="88" t="str">
        <f>IFERROR(VLOOKUP($A24&amp;"_"&amp;BT$3,'물품 입고 내역'!$A$5:$O$1005,2,0),"")</f>
        <v/>
      </c>
      <c r="BU24" s="88" t="str">
        <f>IFERROR(VLOOKUP($A24&amp;"_"&amp;BU$3,'물품 입고 내역'!$A$5:$O$1005,2,0),"")</f>
        <v/>
      </c>
      <c r="BV24" s="88" t="str">
        <f>IFERROR(VLOOKUP($A24&amp;"_"&amp;BV$3,'물품 입고 내역'!$A$5:$O$1005,2,0),"")</f>
        <v/>
      </c>
      <c r="BW24" s="88" t="str">
        <f>IFERROR(VLOOKUP($A24&amp;"_"&amp;BW$3,'물품 입고 내역'!$A$5:$O$1005,2,0),"")</f>
        <v/>
      </c>
      <c r="BX24" s="88" t="str">
        <f>IFERROR(VLOOKUP($A24&amp;"_"&amp;BX$3,'물품 입고 내역'!$A$5:$O$1005,2,0),"")</f>
        <v/>
      </c>
      <c r="BY24" s="88" t="str">
        <f>IFERROR(VLOOKUP($A24&amp;"_"&amp;BY$3,'물품 입고 내역'!$A$5:$O$1005,2,0),"")</f>
        <v/>
      </c>
      <c r="BZ24" s="88" t="str">
        <f>IFERROR(VLOOKUP($A24&amp;"_"&amp;BZ$3,'물품 입고 내역'!$A$5:$O$1005,2,0),"")</f>
        <v/>
      </c>
      <c r="CA24" s="88" t="str">
        <f>IFERROR(VLOOKUP($A24&amp;"_"&amp;CA$3,'물품 입고 내역'!$A$5:$O$1005,2,0),"")</f>
        <v/>
      </c>
      <c r="CB24" s="88" t="str">
        <f>IFERROR(VLOOKUP($A24&amp;"_"&amp;CB$3,'물품 입고 내역'!$A$5:$O$1005,2,0),"")</f>
        <v/>
      </c>
      <c r="CC24" s="88" t="str">
        <f>IFERROR(VLOOKUP($A24&amp;"_"&amp;CC$3,'물품 입고 내역'!$A$5:$O$1005,2,0),"")</f>
        <v/>
      </c>
      <c r="CD24" s="88" t="str">
        <f>IFERROR(VLOOKUP($A24&amp;"_"&amp;CD$3,'물품 입고 내역'!$A$5:$O$1005,2,0),"")</f>
        <v/>
      </c>
      <c r="CE24" s="88" t="str">
        <f>IFERROR(VLOOKUP($A24&amp;"_"&amp;CE$3,'물품 입고 내역'!$A$5:$O$1005,2,0),"")</f>
        <v/>
      </c>
      <c r="CF24" s="88" t="str">
        <f>IFERROR(VLOOKUP($A24&amp;"_"&amp;CF$3,'물품 입고 내역'!$A$5:$O$1005,2,0),"")</f>
        <v/>
      </c>
      <c r="CG24" s="88" t="str">
        <f>IFERROR(VLOOKUP($A24&amp;"_"&amp;CG$3,'물품 입고 내역'!$A$5:$O$1005,2,0),"")</f>
        <v/>
      </c>
      <c r="CH24" s="88" t="str">
        <f>IFERROR(VLOOKUP($A24&amp;"_"&amp;CH$3,'물품 입고 내역'!$A$5:$O$1005,2,0),"")</f>
        <v/>
      </c>
      <c r="CI24" s="88" t="str">
        <f>IFERROR(VLOOKUP($A24&amp;"_"&amp;CI$3,'물품 입고 내역'!$A$5:$O$1005,2,0),"")</f>
        <v/>
      </c>
      <c r="CJ24" s="88" t="str">
        <f>IFERROR(VLOOKUP($A24&amp;"_"&amp;CJ$3,'물품 입고 내역'!$A$5:$O$1005,2,0),"")</f>
        <v/>
      </c>
      <c r="CK24" s="88" t="str">
        <f>IFERROR(VLOOKUP($A24&amp;"_"&amp;CK$3,'물품 입고 내역'!$A$5:$O$1005,2,0),"")</f>
        <v/>
      </c>
      <c r="CL24" s="88" t="str">
        <f>IFERROR(VLOOKUP($A24&amp;"_"&amp;CL$3,'물품 입고 내역'!$A$5:$O$1005,2,0),"")</f>
        <v/>
      </c>
      <c r="CM24" s="88" t="str">
        <f>IFERROR(VLOOKUP($A24&amp;"_"&amp;CM$3,'물품 입고 내역'!$A$5:$O$1005,2,0),"")</f>
        <v/>
      </c>
      <c r="CN24" s="88" t="str">
        <f>IFERROR(VLOOKUP($A24&amp;"_"&amp;CN$3,'물품 입고 내역'!$A$5:$O$1005,2,0),"")</f>
        <v/>
      </c>
      <c r="CO24" s="88" t="str">
        <f>IFERROR(VLOOKUP($A24&amp;"_"&amp;CO$3,'물품 입고 내역'!$A$5:$O$1005,2,0),"")</f>
        <v/>
      </c>
      <c r="CP24" s="88" t="str">
        <f>IFERROR(VLOOKUP($A24&amp;"_"&amp;CP$3,'물품 입고 내역'!$A$5:$O$1005,2,0),"")</f>
        <v/>
      </c>
      <c r="CQ24" s="88" t="str">
        <f>IFERROR(VLOOKUP($A24&amp;"_"&amp;CQ$3,'물품 입고 내역'!$A$5:$O$1005,2,0),"")</f>
        <v/>
      </c>
      <c r="CR24" s="88" t="str">
        <f>IFERROR(VLOOKUP($A24&amp;"_"&amp;CR$3,'물품 입고 내역'!$A$5:$O$1005,2,0),"")</f>
        <v/>
      </c>
      <c r="CS24" s="88" t="str">
        <f>IFERROR(VLOOKUP($A24&amp;"_"&amp;CS$3,'물품 입고 내역'!$A$5:$O$1005,2,0),"")</f>
        <v/>
      </c>
      <c r="CT24" s="88" t="str">
        <f>IFERROR(VLOOKUP($A24&amp;"_"&amp;CT$3,'물품 입고 내역'!$A$5:$O$1005,2,0),"")</f>
        <v/>
      </c>
      <c r="CU24" s="88" t="str">
        <f>IFERROR(VLOOKUP($A24&amp;"_"&amp;CU$3,'물품 입고 내역'!$A$5:$O$1005,2,0),"")</f>
        <v/>
      </c>
      <c r="CV24" s="88" t="str">
        <f>IFERROR(VLOOKUP($A24&amp;"_"&amp;CV$3,'물품 입고 내역'!$A$5:$O$1005,2,0),"")</f>
        <v/>
      </c>
      <c r="CW24" s="88" t="str">
        <f>IFERROR(VLOOKUP($A24&amp;"_"&amp;CW$3,'물품 입고 내역'!$A$5:$O$1005,2,0),"")</f>
        <v/>
      </c>
      <c r="CX24" s="88" t="str">
        <f>IFERROR(VLOOKUP($A24&amp;"_"&amp;CX$3,'물품 입고 내역'!$A$5:$O$1005,2,0),"")</f>
        <v/>
      </c>
      <c r="CY24" s="88" t="str">
        <f>IFERROR(VLOOKUP($A24&amp;"_"&amp;CY$3,'물품 입고 내역'!$A$5:$O$1005,2,0),"")</f>
        <v/>
      </c>
      <c r="CZ24" s="88" t="str">
        <f>IFERROR(VLOOKUP($A24&amp;"_"&amp;CZ$3,'물품 입고 내역'!$A$5:$O$1005,2,0),"")</f>
        <v/>
      </c>
      <c r="DA24" s="88" t="str">
        <f>IFERROR(VLOOKUP($A24&amp;"_"&amp;DA$3,'물품 입고 내역'!$A$5:$O$1005,2,0),"")</f>
        <v/>
      </c>
      <c r="DB24" s="88" t="str">
        <f>IFERROR(VLOOKUP($A24&amp;"_"&amp;DB$3,'물품 입고 내역'!$A$5:$O$1005,2,0),"")</f>
        <v/>
      </c>
      <c r="DC24" s="88" t="str">
        <f>IFERROR(VLOOKUP($A24&amp;"_"&amp;DC$3,'물품 입고 내역'!$A$5:$O$1005,2,0),"")</f>
        <v/>
      </c>
      <c r="DD24" s="88" t="str">
        <f>IFERROR(VLOOKUP($A24&amp;"_"&amp;DD$3,'물품 입고 내역'!$A$5:$O$1005,2,0),"")</f>
        <v/>
      </c>
      <c r="DE24" s="88" t="str">
        <f>IFERROR(VLOOKUP($A24&amp;"_"&amp;DE$3,'물품 입고 내역'!$A$5:$O$1005,2,0),"")</f>
        <v/>
      </c>
      <c r="DF24" s="88" t="str">
        <f>IFERROR(VLOOKUP($A24&amp;"_"&amp;DF$3,'물품 입고 내역'!$A$5:$O$1005,2,0),"")</f>
        <v/>
      </c>
      <c r="DG24" s="88" t="str">
        <f>IFERROR(VLOOKUP($A24&amp;"_"&amp;DG$3,'물품 입고 내역'!$A$5:$O$1005,2,0),"")</f>
        <v/>
      </c>
      <c r="DH24" s="88" t="str">
        <f>IFERROR(VLOOKUP($A24&amp;"_"&amp;DH$3,'물품 입고 내역'!$A$5:$O$1005,2,0),"")</f>
        <v/>
      </c>
      <c r="DI24" s="88" t="str">
        <f>IFERROR(VLOOKUP($A24&amp;"_"&amp;DI$3,'물품 입고 내역'!$A$5:$O$1005,2,0),"")</f>
        <v/>
      </c>
      <c r="DJ24" s="88" t="str">
        <f>IFERROR(VLOOKUP($A24&amp;"_"&amp;DJ$3,'물품 입고 내역'!$A$5:$O$1005,2,0),"")</f>
        <v/>
      </c>
      <c r="DK24" s="88" t="str">
        <f>IFERROR(VLOOKUP($A24&amp;"_"&amp;DK$3,'물품 입고 내역'!$A$5:$O$1005,2,0),"")</f>
        <v/>
      </c>
      <c r="DL24" s="88" t="str">
        <f>IFERROR(VLOOKUP($A24&amp;"_"&amp;DL$3,'물품 입고 내역'!$A$5:$O$1005,2,0),"")</f>
        <v/>
      </c>
    </row>
    <row r="25" spans="1:116" ht="35.25" customHeight="1">
      <c r="A25" s="89" t="s">
        <v>982</v>
      </c>
      <c r="B25" s="129" t="str">
        <f>IFERROR(INDEX('물품 입고 내역'!$E$6:$O$1005,MATCH($A25,'물품 입고 내역'!$N$6:$N$1005,0),1)," ")</f>
        <v xml:space="preserve"> </v>
      </c>
      <c r="C25" s="89" t="str">
        <f t="shared" si="0"/>
        <v xml:space="preserve"> </v>
      </c>
      <c r="D25" s="129" t="str">
        <f t="shared" si="2"/>
        <v xml:space="preserve">                                                                                                             </v>
      </c>
      <c r="E25" s="89"/>
      <c r="F25" s="88">
        <f t="shared" si="1"/>
        <v>0</v>
      </c>
      <c r="G25" s="88" t="str">
        <f>IFERROR(VLOOKUP($A25&amp;"_"&amp;G$3,'물품 입고 내역'!$A$5:$O$1005,2,0),"")</f>
        <v/>
      </c>
      <c r="H25" s="88" t="str">
        <f>IFERROR(VLOOKUP($A25&amp;"_"&amp;H$3,'물품 입고 내역'!$A$5:$O$1005,2,0),"")</f>
        <v/>
      </c>
      <c r="I25" s="88" t="str">
        <f>IFERROR(VLOOKUP($A25&amp;"_"&amp;I$3,'물품 입고 내역'!$A$5:$O$1005,2,0),"")</f>
        <v/>
      </c>
      <c r="J25" s="88" t="str">
        <f>IFERROR(VLOOKUP($A25&amp;"_"&amp;J$3,'물품 입고 내역'!$A$5:$O$1005,2,0),"")</f>
        <v/>
      </c>
      <c r="K25" s="88" t="str">
        <f>IFERROR(VLOOKUP($A25&amp;"_"&amp;K$3,'물품 입고 내역'!$A$5:$O$1005,2,0),"")</f>
        <v/>
      </c>
      <c r="L25" s="88" t="str">
        <f>IFERROR(VLOOKUP($A25&amp;"_"&amp;L$3,'물품 입고 내역'!$A$5:$O$1005,2,0),"")</f>
        <v/>
      </c>
      <c r="M25" s="88" t="str">
        <f>IFERROR(VLOOKUP($A25&amp;"_"&amp;M$3,'물품 입고 내역'!$A$5:$O$1005,2,0),"")</f>
        <v/>
      </c>
      <c r="N25" s="88" t="str">
        <f>IFERROR(VLOOKUP($A25&amp;"_"&amp;N$3,'물품 입고 내역'!$A$5:$O$1005,2,0),"")</f>
        <v/>
      </c>
      <c r="O25" s="88" t="str">
        <f>IFERROR(VLOOKUP($A25&amp;"_"&amp;O$3,'물품 입고 내역'!$A$5:$O$1005,2,0),"")</f>
        <v/>
      </c>
      <c r="P25" s="88" t="str">
        <f>IFERROR(VLOOKUP($A25&amp;"_"&amp;P$3,'물품 입고 내역'!$A$5:$O$1005,2,0),"")</f>
        <v/>
      </c>
      <c r="Q25" s="88" t="str">
        <f>IFERROR(VLOOKUP($A25&amp;"_"&amp;Q$3,'물품 입고 내역'!$A$5:$O$1005,2,0),"")</f>
        <v/>
      </c>
      <c r="R25" s="88" t="str">
        <f>IFERROR(VLOOKUP($A25&amp;"_"&amp;R$3,'물품 입고 내역'!$A$5:$O$1005,2,0),"")</f>
        <v/>
      </c>
      <c r="S25" s="88" t="str">
        <f>IFERROR(VLOOKUP($A25&amp;"_"&amp;S$3,'물품 입고 내역'!$A$5:$O$1005,2,0),"")</f>
        <v/>
      </c>
      <c r="T25" s="88" t="str">
        <f>IFERROR(VLOOKUP($A25&amp;"_"&amp;T$3,'물품 입고 내역'!$A$5:$O$1005,2,0),"")</f>
        <v/>
      </c>
      <c r="U25" s="88" t="str">
        <f>IFERROR(VLOOKUP($A25&amp;"_"&amp;U$3,'물품 입고 내역'!$A$5:$O$1005,2,0),"")</f>
        <v/>
      </c>
      <c r="V25" s="88" t="str">
        <f>IFERROR(VLOOKUP($A25&amp;"_"&amp;V$3,'물품 입고 내역'!$A$5:$O$1005,2,0),"")</f>
        <v/>
      </c>
      <c r="W25" s="88" t="str">
        <f>IFERROR(VLOOKUP($A25&amp;"_"&amp;W$3,'물품 입고 내역'!$A$5:$O$1005,2,0),"")</f>
        <v/>
      </c>
      <c r="X25" s="88" t="str">
        <f>IFERROR(VLOOKUP($A25&amp;"_"&amp;X$3,'물품 입고 내역'!$A$5:$O$1005,2,0),"")</f>
        <v/>
      </c>
      <c r="Y25" s="88" t="str">
        <f>IFERROR(VLOOKUP($A25&amp;"_"&amp;Y$3,'물품 입고 내역'!$A$5:$O$1005,2,0),"")</f>
        <v/>
      </c>
      <c r="Z25" s="88" t="str">
        <f>IFERROR(VLOOKUP($A25&amp;"_"&amp;Z$3,'물품 입고 내역'!$A$5:$O$1005,2,0),"")</f>
        <v/>
      </c>
      <c r="AA25" s="88" t="str">
        <f>IFERROR(VLOOKUP($A25&amp;"_"&amp;AA$3,'물품 입고 내역'!$A$5:$O$1005,2,0),"")</f>
        <v/>
      </c>
      <c r="AB25" s="88" t="str">
        <f>IFERROR(VLOOKUP($A25&amp;"_"&amp;AB$3,'물품 입고 내역'!$A$5:$O$1005,2,0),"")</f>
        <v/>
      </c>
      <c r="AC25" s="88" t="str">
        <f>IFERROR(VLOOKUP($A25&amp;"_"&amp;AC$3,'물품 입고 내역'!$A$5:$O$1005,2,0),"")</f>
        <v/>
      </c>
      <c r="AD25" s="88" t="str">
        <f>IFERROR(VLOOKUP($A25&amp;"_"&amp;AD$3,'물품 입고 내역'!$A$5:$O$1005,2,0),"")</f>
        <v/>
      </c>
      <c r="AE25" s="88" t="str">
        <f>IFERROR(VLOOKUP($A25&amp;"_"&amp;AE$3,'물품 입고 내역'!$A$5:$O$1005,2,0),"")</f>
        <v/>
      </c>
      <c r="AF25" s="88" t="str">
        <f>IFERROR(VLOOKUP($A25&amp;"_"&amp;AF$3,'물품 입고 내역'!$A$5:$O$1005,2,0),"")</f>
        <v/>
      </c>
      <c r="AG25" s="88" t="str">
        <f>IFERROR(VLOOKUP($A25&amp;"_"&amp;AG$3,'물품 입고 내역'!$A$5:$O$1005,2,0),"")</f>
        <v/>
      </c>
      <c r="AH25" s="88" t="str">
        <f>IFERROR(VLOOKUP($A25&amp;"_"&amp;AH$3,'물품 입고 내역'!$A$5:$O$1005,2,0),"")</f>
        <v/>
      </c>
      <c r="AI25" s="88" t="str">
        <f>IFERROR(VLOOKUP($A25&amp;"_"&amp;AI$3,'물품 입고 내역'!$A$5:$O$1005,2,0),"")</f>
        <v/>
      </c>
      <c r="AJ25" s="88" t="str">
        <f>IFERROR(VLOOKUP($A25&amp;"_"&amp;AJ$3,'물품 입고 내역'!$A$5:$O$1005,2,0),"")</f>
        <v/>
      </c>
      <c r="AK25" s="88" t="str">
        <f>IFERROR(VLOOKUP($A25&amp;"_"&amp;AK$3,'물품 입고 내역'!$A$5:$O$1005,2,0),"")</f>
        <v/>
      </c>
      <c r="AL25" s="88" t="str">
        <f>IFERROR(VLOOKUP($A25&amp;"_"&amp;AL$3,'물품 입고 내역'!$A$5:$O$1005,2,0),"")</f>
        <v/>
      </c>
      <c r="AM25" s="88" t="str">
        <f>IFERROR(VLOOKUP($A25&amp;"_"&amp;AM$3,'물품 입고 내역'!$A$5:$O$1005,2,0),"")</f>
        <v/>
      </c>
      <c r="AN25" s="88" t="str">
        <f>IFERROR(VLOOKUP($A25&amp;"_"&amp;AN$3,'물품 입고 내역'!$A$5:$O$1005,2,0),"")</f>
        <v/>
      </c>
      <c r="AO25" s="88" t="str">
        <f>IFERROR(VLOOKUP($A25&amp;"_"&amp;AO$3,'물품 입고 내역'!$A$5:$O$1005,2,0),"")</f>
        <v/>
      </c>
      <c r="AP25" s="88" t="str">
        <f>IFERROR(VLOOKUP($A25&amp;"_"&amp;AP$3,'물품 입고 내역'!$A$5:$O$1005,2,0),"")</f>
        <v/>
      </c>
      <c r="AQ25" s="88" t="str">
        <f>IFERROR(VLOOKUP($A25&amp;"_"&amp;AQ$3,'물품 입고 내역'!$A$5:$O$1005,2,0),"")</f>
        <v/>
      </c>
      <c r="AR25" s="88" t="str">
        <f>IFERROR(VLOOKUP($A25&amp;"_"&amp;AR$3,'물품 입고 내역'!$A$5:$O$1005,2,0),"")</f>
        <v/>
      </c>
      <c r="AS25" s="88" t="str">
        <f>IFERROR(VLOOKUP($A25&amp;"_"&amp;AS$3,'물품 입고 내역'!$A$5:$O$1005,2,0),"")</f>
        <v/>
      </c>
      <c r="AT25" s="88" t="str">
        <f>IFERROR(VLOOKUP($A25&amp;"_"&amp;AT$3,'물품 입고 내역'!$A$5:$O$1005,2,0),"")</f>
        <v/>
      </c>
      <c r="AU25" s="88" t="str">
        <f>IFERROR(VLOOKUP($A25&amp;"_"&amp;AU$3,'물품 입고 내역'!$A$5:$O$1005,2,0),"")</f>
        <v/>
      </c>
      <c r="AV25" s="88" t="str">
        <f>IFERROR(VLOOKUP($A25&amp;"_"&amp;AV$3,'물품 입고 내역'!$A$5:$O$1005,2,0),"")</f>
        <v/>
      </c>
      <c r="AW25" s="88" t="str">
        <f>IFERROR(VLOOKUP($A25&amp;"_"&amp;AW$3,'물품 입고 내역'!$A$5:$O$1005,2,0),"")</f>
        <v/>
      </c>
      <c r="AX25" s="88" t="str">
        <f>IFERROR(VLOOKUP($A25&amp;"_"&amp;AX$3,'물품 입고 내역'!$A$5:$O$1005,2,0),"")</f>
        <v/>
      </c>
      <c r="AY25" s="88" t="str">
        <f>IFERROR(VLOOKUP($A25&amp;"_"&amp;AY$3,'물품 입고 내역'!$A$5:$O$1005,2,0),"")</f>
        <v/>
      </c>
      <c r="AZ25" s="88" t="str">
        <f>IFERROR(VLOOKUP($A25&amp;"_"&amp;AZ$3,'물품 입고 내역'!$A$5:$O$1005,2,0),"")</f>
        <v/>
      </c>
      <c r="BA25" s="88" t="str">
        <f>IFERROR(VLOOKUP($A25&amp;"_"&amp;BA$3,'물품 입고 내역'!$A$5:$O$1005,2,0),"")</f>
        <v/>
      </c>
      <c r="BB25" s="88" t="str">
        <f>IFERROR(VLOOKUP($A25&amp;"_"&amp;BB$3,'물품 입고 내역'!$A$5:$O$1005,2,0),"")</f>
        <v/>
      </c>
      <c r="BC25" s="88" t="str">
        <f>IFERROR(VLOOKUP($A25&amp;"_"&amp;BC$3,'물품 입고 내역'!$A$5:$O$1005,2,0),"")</f>
        <v/>
      </c>
      <c r="BD25" s="88" t="str">
        <f>IFERROR(VLOOKUP($A25&amp;"_"&amp;BD$3,'물품 입고 내역'!$A$5:$O$1005,2,0),"")</f>
        <v/>
      </c>
      <c r="BE25" s="88" t="str">
        <f>IFERROR(VLOOKUP($A25&amp;"_"&amp;BE$3,'물품 입고 내역'!$A$5:$O$1005,2,0),"")</f>
        <v/>
      </c>
      <c r="BF25" s="88" t="str">
        <f>IFERROR(VLOOKUP($A25&amp;"_"&amp;BF$3,'물품 입고 내역'!$A$5:$O$1005,2,0),"")</f>
        <v/>
      </c>
      <c r="BG25" s="88" t="str">
        <f>IFERROR(VLOOKUP($A25&amp;"_"&amp;BG$3,'물품 입고 내역'!$A$5:$O$1005,2,0),"")</f>
        <v/>
      </c>
      <c r="BH25" s="88" t="str">
        <f>IFERROR(VLOOKUP($A25&amp;"_"&amp;BH$3,'물품 입고 내역'!$A$5:$O$1005,2,0),"")</f>
        <v/>
      </c>
      <c r="BI25" s="88" t="str">
        <f>IFERROR(VLOOKUP($A25&amp;"_"&amp;BI$3,'물품 입고 내역'!$A$5:$O$1005,2,0),"")</f>
        <v/>
      </c>
      <c r="BJ25" s="88" t="str">
        <f>IFERROR(VLOOKUP($A25&amp;"_"&amp;BJ$3,'물품 입고 내역'!$A$5:$O$1005,2,0),"")</f>
        <v/>
      </c>
      <c r="BK25" s="88" t="str">
        <f>IFERROR(VLOOKUP($A25&amp;"_"&amp;BK$3,'물품 입고 내역'!$A$5:$O$1005,2,0),"")</f>
        <v/>
      </c>
      <c r="BL25" s="88" t="str">
        <f>IFERROR(VLOOKUP($A25&amp;"_"&amp;BL$3,'물품 입고 내역'!$A$5:$O$1005,2,0),"")</f>
        <v/>
      </c>
      <c r="BM25" s="88" t="str">
        <f>IFERROR(VLOOKUP($A25&amp;"_"&amp;BM$3,'물품 입고 내역'!$A$5:$O$1005,2,0),"")</f>
        <v/>
      </c>
      <c r="BN25" s="88" t="str">
        <f>IFERROR(VLOOKUP($A25&amp;"_"&amp;BN$3,'물품 입고 내역'!$A$5:$O$1005,2,0),"")</f>
        <v/>
      </c>
      <c r="BO25" s="88" t="str">
        <f>IFERROR(VLOOKUP($A25&amp;"_"&amp;BO$3,'물품 입고 내역'!$A$5:$O$1005,2,0),"")</f>
        <v/>
      </c>
      <c r="BP25" s="88" t="str">
        <f>IFERROR(VLOOKUP($A25&amp;"_"&amp;BP$3,'물품 입고 내역'!$A$5:$O$1005,2,0),"")</f>
        <v/>
      </c>
      <c r="BQ25" s="88" t="str">
        <f>IFERROR(VLOOKUP($A25&amp;"_"&amp;BQ$3,'물품 입고 내역'!$A$5:$O$1005,2,0),"")</f>
        <v/>
      </c>
      <c r="BR25" s="88" t="str">
        <f>IFERROR(VLOOKUP($A25&amp;"_"&amp;BR$3,'물품 입고 내역'!$A$5:$O$1005,2,0),"")</f>
        <v/>
      </c>
      <c r="BS25" s="88" t="str">
        <f>IFERROR(VLOOKUP($A25&amp;"_"&amp;BS$3,'물품 입고 내역'!$A$5:$O$1005,2,0),"")</f>
        <v/>
      </c>
      <c r="BT25" s="88" t="str">
        <f>IFERROR(VLOOKUP($A25&amp;"_"&amp;BT$3,'물품 입고 내역'!$A$5:$O$1005,2,0),"")</f>
        <v/>
      </c>
      <c r="BU25" s="88" t="str">
        <f>IFERROR(VLOOKUP($A25&amp;"_"&amp;BU$3,'물품 입고 내역'!$A$5:$O$1005,2,0),"")</f>
        <v/>
      </c>
      <c r="BV25" s="88" t="str">
        <f>IFERROR(VLOOKUP($A25&amp;"_"&amp;BV$3,'물품 입고 내역'!$A$5:$O$1005,2,0),"")</f>
        <v/>
      </c>
      <c r="BW25" s="88" t="str">
        <f>IFERROR(VLOOKUP($A25&amp;"_"&amp;BW$3,'물품 입고 내역'!$A$5:$O$1005,2,0),"")</f>
        <v/>
      </c>
      <c r="BX25" s="88" t="str">
        <f>IFERROR(VLOOKUP($A25&amp;"_"&amp;BX$3,'물품 입고 내역'!$A$5:$O$1005,2,0),"")</f>
        <v/>
      </c>
      <c r="BY25" s="88" t="str">
        <f>IFERROR(VLOOKUP($A25&amp;"_"&amp;BY$3,'물품 입고 내역'!$A$5:$O$1005,2,0),"")</f>
        <v/>
      </c>
      <c r="BZ25" s="88" t="str">
        <f>IFERROR(VLOOKUP($A25&amp;"_"&amp;BZ$3,'물품 입고 내역'!$A$5:$O$1005,2,0),"")</f>
        <v/>
      </c>
      <c r="CA25" s="88" t="str">
        <f>IFERROR(VLOOKUP($A25&amp;"_"&amp;CA$3,'물품 입고 내역'!$A$5:$O$1005,2,0),"")</f>
        <v/>
      </c>
      <c r="CB25" s="88" t="str">
        <f>IFERROR(VLOOKUP($A25&amp;"_"&amp;CB$3,'물품 입고 내역'!$A$5:$O$1005,2,0),"")</f>
        <v/>
      </c>
      <c r="CC25" s="88" t="str">
        <f>IFERROR(VLOOKUP($A25&amp;"_"&amp;CC$3,'물품 입고 내역'!$A$5:$O$1005,2,0),"")</f>
        <v/>
      </c>
      <c r="CD25" s="88" t="str">
        <f>IFERROR(VLOOKUP($A25&amp;"_"&amp;CD$3,'물품 입고 내역'!$A$5:$O$1005,2,0),"")</f>
        <v/>
      </c>
      <c r="CE25" s="88" t="str">
        <f>IFERROR(VLOOKUP($A25&amp;"_"&amp;CE$3,'물품 입고 내역'!$A$5:$O$1005,2,0),"")</f>
        <v/>
      </c>
      <c r="CF25" s="88" t="str">
        <f>IFERROR(VLOOKUP($A25&amp;"_"&amp;CF$3,'물품 입고 내역'!$A$5:$O$1005,2,0),"")</f>
        <v/>
      </c>
      <c r="CG25" s="88" t="str">
        <f>IFERROR(VLOOKUP($A25&amp;"_"&amp;CG$3,'물품 입고 내역'!$A$5:$O$1005,2,0),"")</f>
        <v/>
      </c>
      <c r="CH25" s="88" t="str">
        <f>IFERROR(VLOOKUP($A25&amp;"_"&amp;CH$3,'물품 입고 내역'!$A$5:$O$1005,2,0),"")</f>
        <v/>
      </c>
      <c r="CI25" s="88" t="str">
        <f>IFERROR(VLOOKUP($A25&amp;"_"&amp;CI$3,'물품 입고 내역'!$A$5:$O$1005,2,0),"")</f>
        <v/>
      </c>
      <c r="CJ25" s="88" t="str">
        <f>IFERROR(VLOOKUP($A25&amp;"_"&amp;CJ$3,'물품 입고 내역'!$A$5:$O$1005,2,0),"")</f>
        <v/>
      </c>
      <c r="CK25" s="88" t="str">
        <f>IFERROR(VLOOKUP($A25&amp;"_"&amp;CK$3,'물품 입고 내역'!$A$5:$O$1005,2,0),"")</f>
        <v/>
      </c>
      <c r="CL25" s="88" t="str">
        <f>IFERROR(VLOOKUP($A25&amp;"_"&amp;CL$3,'물품 입고 내역'!$A$5:$O$1005,2,0),"")</f>
        <v/>
      </c>
      <c r="CM25" s="88" t="str">
        <f>IFERROR(VLOOKUP($A25&amp;"_"&amp;CM$3,'물품 입고 내역'!$A$5:$O$1005,2,0),"")</f>
        <v/>
      </c>
      <c r="CN25" s="88" t="str">
        <f>IFERROR(VLOOKUP($A25&amp;"_"&amp;CN$3,'물품 입고 내역'!$A$5:$O$1005,2,0),"")</f>
        <v/>
      </c>
      <c r="CO25" s="88" t="str">
        <f>IFERROR(VLOOKUP($A25&amp;"_"&amp;CO$3,'물품 입고 내역'!$A$5:$O$1005,2,0),"")</f>
        <v/>
      </c>
      <c r="CP25" s="88" t="str">
        <f>IFERROR(VLOOKUP($A25&amp;"_"&amp;CP$3,'물품 입고 내역'!$A$5:$O$1005,2,0),"")</f>
        <v/>
      </c>
      <c r="CQ25" s="88" t="str">
        <f>IFERROR(VLOOKUP($A25&amp;"_"&amp;CQ$3,'물품 입고 내역'!$A$5:$O$1005,2,0),"")</f>
        <v/>
      </c>
      <c r="CR25" s="88" t="str">
        <f>IFERROR(VLOOKUP($A25&amp;"_"&amp;CR$3,'물품 입고 내역'!$A$5:$O$1005,2,0),"")</f>
        <v/>
      </c>
      <c r="CS25" s="88" t="str">
        <f>IFERROR(VLOOKUP($A25&amp;"_"&amp;CS$3,'물품 입고 내역'!$A$5:$O$1005,2,0),"")</f>
        <v/>
      </c>
      <c r="CT25" s="88" t="str">
        <f>IFERROR(VLOOKUP($A25&amp;"_"&amp;CT$3,'물품 입고 내역'!$A$5:$O$1005,2,0),"")</f>
        <v/>
      </c>
      <c r="CU25" s="88" t="str">
        <f>IFERROR(VLOOKUP($A25&amp;"_"&amp;CU$3,'물품 입고 내역'!$A$5:$O$1005,2,0),"")</f>
        <v/>
      </c>
      <c r="CV25" s="88" t="str">
        <f>IFERROR(VLOOKUP($A25&amp;"_"&amp;CV$3,'물품 입고 내역'!$A$5:$O$1005,2,0),"")</f>
        <v/>
      </c>
      <c r="CW25" s="88" t="str">
        <f>IFERROR(VLOOKUP($A25&amp;"_"&amp;CW$3,'물품 입고 내역'!$A$5:$O$1005,2,0),"")</f>
        <v/>
      </c>
      <c r="CX25" s="88" t="str">
        <f>IFERROR(VLOOKUP($A25&amp;"_"&amp;CX$3,'물품 입고 내역'!$A$5:$O$1005,2,0),"")</f>
        <v/>
      </c>
      <c r="CY25" s="88" t="str">
        <f>IFERROR(VLOOKUP($A25&amp;"_"&amp;CY$3,'물품 입고 내역'!$A$5:$O$1005,2,0),"")</f>
        <v/>
      </c>
      <c r="CZ25" s="88" t="str">
        <f>IFERROR(VLOOKUP($A25&amp;"_"&amp;CZ$3,'물품 입고 내역'!$A$5:$O$1005,2,0),"")</f>
        <v/>
      </c>
      <c r="DA25" s="88" t="str">
        <f>IFERROR(VLOOKUP($A25&amp;"_"&amp;DA$3,'물품 입고 내역'!$A$5:$O$1005,2,0),"")</f>
        <v/>
      </c>
      <c r="DB25" s="88" t="str">
        <f>IFERROR(VLOOKUP($A25&amp;"_"&amp;DB$3,'물품 입고 내역'!$A$5:$O$1005,2,0),"")</f>
        <v/>
      </c>
      <c r="DC25" s="88" t="str">
        <f>IFERROR(VLOOKUP($A25&amp;"_"&amp;DC$3,'물품 입고 내역'!$A$5:$O$1005,2,0),"")</f>
        <v/>
      </c>
      <c r="DD25" s="88" t="str">
        <f>IFERROR(VLOOKUP($A25&amp;"_"&amp;DD$3,'물품 입고 내역'!$A$5:$O$1005,2,0),"")</f>
        <v/>
      </c>
      <c r="DE25" s="88" t="str">
        <f>IFERROR(VLOOKUP($A25&amp;"_"&amp;DE$3,'물품 입고 내역'!$A$5:$O$1005,2,0),"")</f>
        <v/>
      </c>
      <c r="DF25" s="88" t="str">
        <f>IFERROR(VLOOKUP($A25&amp;"_"&amp;DF$3,'물품 입고 내역'!$A$5:$O$1005,2,0),"")</f>
        <v/>
      </c>
      <c r="DG25" s="88" t="str">
        <f>IFERROR(VLOOKUP($A25&amp;"_"&amp;DG$3,'물품 입고 내역'!$A$5:$O$1005,2,0),"")</f>
        <v/>
      </c>
      <c r="DH25" s="88" t="str">
        <f>IFERROR(VLOOKUP($A25&amp;"_"&amp;DH$3,'물품 입고 내역'!$A$5:$O$1005,2,0),"")</f>
        <v/>
      </c>
      <c r="DI25" s="88" t="str">
        <f>IFERROR(VLOOKUP($A25&amp;"_"&amp;DI$3,'물품 입고 내역'!$A$5:$O$1005,2,0),"")</f>
        <v/>
      </c>
      <c r="DJ25" s="88" t="str">
        <f>IFERROR(VLOOKUP($A25&amp;"_"&amp;DJ$3,'물품 입고 내역'!$A$5:$O$1005,2,0),"")</f>
        <v/>
      </c>
      <c r="DK25" s="88" t="str">
        <f>IFERROR(VLOOKUP($A25&amp;"_"&amp;DK$3,'물품 입고 내역'!$A$5:$O$1005,2,0),"")</f>
        <v/>
      </c>
      <c r="DL25" s="88" t="str">
        <f>IFERROR(VLOOKUP($A25&amp;"_"&amp;DL$3,'물품 입고 내역'!$A$5:$O$1005,2,0),"")</f>
        <v/>
      </c>
    </row>
    <row r="26" spans="1:116" ht="35.25" customHeight="1">
      <c r="A26" s="89" t="s">
        <v>983</v>
      </c>
      <c r="B26" s="129" t="str">
        <f>IFERROR(INDEX('물품 입고 내역'!$E$6:$O$1005,MATCH($A26,'물품 입고 내역'!$N$6:$N$1005,0),1)," ")</f>
        <v xml:space="preserve"> </v>
      </c>
      <c r="C26" s="89" t="str">
        <f t="shared" si="0"/>
        <v xml:space="preserve"> </v>
      </c>
      <c r="D26" s="129" t="str">
        <f t="shared" si="2"/>
        <v xml:space="preserve">                                                                                                             </v>
      </c>
      <c r="E26" s="89"/>
      <c r="F26" s="88">
        <f t="shared" si="1"/>
        <v>0</v>
      </c>
      <c r="G26" s="88" t="str">
        <f>IFERROR(VLOOKUP($A26&amp;"_"&amp;G$3,'물품 입고 내역'!$A$5:$O$1005,2,0),"")</f>
        <v/>
      </c>
      <c r="H26" s="88" t="str">
        <f>IFERROR(VLOOKUP($A26&amp;"_"&amp;H$3,'물품 입고 내역'!$A$5:$O$1005,2,0),"")</f>
        <v/>
      </c>
      <c r="I26" s="88" t="str">
        <f>IFERROR(VLOOKUP($A26&amp;"_"&amp;I$3,'물품 입고 내역'!$A$5:$O$1005,2,0),"")</f>
        <v/>
      </c>
      <c r="J26" s="88" t="str">
        <f>IFERROR(VLOOKUP($A26&amp;"_"&amp;J$3,'물품 입고 내역'!$A$5:$O$1005,2,0),"")</f>
        <v/>
      </c>
      <c r="K26" s="88" t="str">
        <f>IFERROR(VLOOKUP($A26&amp;"_"&amp;K$3,'물품 입고 내역'!$A$5:$O$1005,2,0),"")</f>
        <v/>
      </c>
      <c r="L26" s="88" t="str">
        <f>IFERROR(VLOOKUP($A26&amp;"_"&amp;L$3,'물품 입고 내역'!$A$5:$O$1005,2,0),"")</f>
        <v/>
      </c>
      <c r="M26" s="88" t="str">
        <f>IFERROR(VLOOKUP($A26&amp;"_"&amp;M$3,'물품 입고 내역'!$A$5:$O$1005,2,0),"")</f>
        <v/>
      </c>
      <c r="N26" s="88" t="str">
        <f>IFERROR(VLOOKUP($A26&amp;"_"&amp;N$3,'물품 입고 내역'!$A$5:$O$1005,2,0),"")</f>
        <v/>
      </c>
      <c r="O26" s="88" t="str">
        <f>IFERROR(VLOOKUP($A26&amp;"_"&amp;O$3,'물품 입고 내역'!$A$5:$O$1005,2,0),"")</f>
        <v/>
      </c>
      <c r="P26" s="88" t="str">
        <f>IFERROR(VLOOKUP($A26&amp;"_"&amp;P$3,'물품 입고 내역'!$A$5:$O$1005,2,0),"")</f>
        <v/>
      </c>
      <c r="Q26" s="88" t="str">
        <f>IFERROR(VLOOKUP($A26&amp;"_"&amp;Q$3,'물품 입고 내역'!$A$5:$O$1005,2,0),"")</f>
        <v/>
      </c>
      <c r="R26" s="88" t="str">
        <f>IFERROR(VLOOKUP($A26&amp;"_"&amp;R$3,'물품 입고 내역'!$A$5:$O$1005,2,0),"")</f>
        <v/>
      </c>
      <c r="S26" s="88" t="str">
        <f>IFERROR(VLOOKUP($A26&amp;"_"&amp;S$3,'물품 입고 내역'!$A$5:$O$1005,2,0),"")</f>
        <v/>
      </c>
      <c r="T26" s="88" t="str">
        <f>IFERROR(VLOOKUP($A26&amp;"_"&amp;T$3,'물품 입고 내역'!$A$5:$O$1005,2,0),"")</f>
        <v/>
      </c>
      <c r="U26" s="88" t="str">
        <f>IFERROR(VLOOKUP($A26&amp;"_"&amp;U$3,'물품 입고 내역'!$A$5:$O$1005,2,0),"")</f>
        <v/>
      </c>
      <c r="V26" s="88" t="str">
        <f>IFERROR(VLOOKUP($A26&amp;"_"&amp;V$3,'물품 입고 내역'!$A$5:$O$1005,2,0),"")</f>
        <v/>
      </c>
      <c r="W26" s="88" t="str">
        <f>IFERROR(VLOOKUP($A26&amp;"_"&amp;W$3,'물품 입고 내역'!$A$5:$O$1005,2,0),"")</f>
        <v/>
      </c>
      <c r="X26" s="88" t="str">
        <f>IFERROR(VLOOKUP($A26&amp;"_"&amp;X$3,'물품 입고 내역'!$A$5:$O$1005,2,0),"")</f>
        <v/>
      </c>
      <c r="Y26" s="88" t="str">
        <f>IFERROR(VLOOKUP($A26&amp;"_"&amp;Y$3,'물품 입고 내역'!$A$5:$O$1005,2,0),"")</f>
        <v/>
      </c>
      <c r="Z26" s="88" t="str">
        <f>IFERROR(VLOOKUP($A26&amp;"_"&amp;Z$3,'물품 입고 내역'!$A$5:$O$1005,2,0),"")</f>
        <v/>
      </c>
      <c r="AA26" s="88" t="str">
        <f>IFERROR(VLOOKUP($A26&amp;"_"&amp;AA$3,'물품 입고 내역'!$A$5:$O$1005,2,0),"")</f>
        <v/>
      </c>
      <c r="AB26" s="88" t="str">
        <f>IFERROR(VLOOKUP($A26&amp;"_"&amp;AB$3,'물품 입고 내역'!$A$5:$O$1005,2,0),"")</f>
        <v/>
      </c>
      <c r="AC26" s="88" t="str">
        <f>IFERROR(VLOOKUP($A26&amp;"_"&amp;AC$3,'물품 입고 내역'!$A$5:$O$1005,2,0),"")</f>
        <v/>
      </c>
      <c r="AD26" s="88" t="str">
        <f>IFERROR(VLOOKUP($A26&amp;"_"&amp;AD$3,'물품 입고 내역'!$A$5:$O$1005,2,0),"")</f>
        <v/>
      </c>
      <c r="AE26" s="88" t="str">
        <f>IFERROR(VLOOKUP($A26&amp;"_"&amp;AE$3,'물품 입고 내역'!$A$5:$O$1005,2,0),"")</f>
        <v/>
      </c>
      <c r="AF26" s="88" t="str">
        <f>IFERROR(VLOOKUP($A26&amp;"_"&amp;AF$3,'물품 입고 내역'!$A$5:$O$1005,2,0),"")</f>
        <v/>
      </c>
      <c r="AG26" s="88" t="str">
        <f>IFERROR(VLOOKUP($A26&amp;"_"&amp;AG$3,'물품 입고 내역'!$A$5:$O$1005,2,0),"")</f>
        <v/>
      </c>
      <c r="AH26" s="88" t="str">
        <f>IFERROR(VLOOKUP($A26&amp;"_"&amp;AH$3,'물품 입고 내역'!$A$5:$O$1005,2,0),"")</f>
        <v/>
      </c>
      <c r="AI26" s="88" t="str">
        <f>IFERROR(VLOOKUP($A26&amp;"_"&amp;AI$3,'물품 입고 내역'!$A$5:$O$1005,2,0),"")</f>
        <v/>
      </c>
      <c r="AJ26" s="88" t="str">
        <f>IFERROR(VLOOKUP($A26&amp;"_"&amp;AJ$3,'물품 입고 내역'!$A$5:$O$1005,2,0),"")</f>
        <v/>
      </c>
      <c r="AK26" s="88" t="str">
        <f>IFERROR(VLOOKUP($A26&amp;"_"&amp;AK$3,'물품 입고 내역'!$A$5:$O$1005,2,0),"")</f>
        <v/>
      </c>
      <c r="AL26" s="88" t="str">
        <f>IFERROR(VLOOKUP($A26&amp;"_"&amp;AL$3,'물품 입고 내역'!$A$5:$O$1005,2,0),"")</f>
        <v/>
      </c>
      <c r="AM26" s="88" t="str">
        <f>IFERROR(VLOOKUP($A26&amp;"_"&amp;AM$3,'물품 입고 내역'!$A$5:$O$1005,2,0),"")</f>
        <v/>
      </c>
      <c r="AN26" s="88" t="str">
        <f>IFERROR(VLOOKUP($A26&amp;"_"&amp;AN$3,'물품 입고 내역'!$A$5:$O$1005,2,0),"")</f>
        <v/>
      </c>
      <c r="AO26" s="88" t="str">
        <f>IFERROR(VLOOKUP($A26&amp;"_"&amp;AO$3,'물품 입고 내역'!$A$5:$O$1005,2,0),"")</f>
        <v/>
      </c>
      <c r="AP26" s="88" t="str">
        <f>IFERROR(VLOOKUP($A26&amp;"_"&amp;AP$3,'물품 입고 내역'!$A$5:$O$1005,2,0),"")</f>
        <v/>
      </c>
      <c r="AQ26" s="88" t="str">
        <f>IFERROR(VLOOKUP($A26&amp;"_"&amp;AQ$3,'물품 입고 내역'!$A$5:$O$1005,2,0),"")</f>
        <v/>
      </c>
      <c r="AR26" s="88" t="str">
        <f>IFERROR(VLOOKUP($A26&amp;"_"&amp;AR$3,'물품 입고 내역'!$A$5:$O$1005,2,0),"")</f>
        <v/>
      </c>
      <c r="AS26" s="88" t="str">
        <f>IFERROR(VLOOKUP($A26&amp;"_"&amp;AS$3,'물품 입고 내역'!$A$5:$O$1005,2,0),"")</f>
        <v/>
      </c>
      <c r="AT26" s="88" t="str">
        <f>IFERROR(VLOOKUP($A26&amp;"_"&amp;AT$3,'물품 입고 내역'!$A$5:$O$1005,2,0),"")</f>
        <v/>
      </c>
      <c r="AU26" s="88" t="str">
        <f>IFERROR(VLOOKUP($A26&amp;"_"&amp;AU$3,'물품 입고 내역'!$A$5:$O$1005,2,0),"")</f>
        <v/>
      </c>
      <c r="AV26" s="88" t="str">
        <f>IFERROR(VLOOKUP($A26&amp;"_"&amp;AV$3,'물품 입고 내역'!$A$5:$O$1005,2,0),"")</f>
        <v/>
      </c>
      <c r="AW26" s="88" t="str">
        <f>IFERROR(VLOOKUP($A26&amp;"_"&amp;AW$3,'물품 입고 내역'!$A$5:$O$1005,2,0),"")</f>
        <v/>
      </c>
      <c r="AX26" s="88" t="str">
        <f>IFERROR(VLOOKUP($A26&amp;"_"&amp;AX$3,'물품 입고 내역'!$A$5:$O$1005,2,0),"")</f>
        <v/>
      </c>
      <c r="AY26" s="88" t="str">
        <f>IFERROR(VLOOKUP($A26&amp;"_"&amp;AY$3,'물품 입고 내역'!$A$5:$O$1005,2,0),"")</f>
        <v/>
      </c>
      <c r="AZ26" s="88" t="str">
        <f>IFERROR(VLOOKUP($A26&amp;"_"&amp;AZ$3,'물품 입고 내역'!$A$5:$O$1005,2,0),"")</f>
        <v/>
      </c>
      <c r="BA26" s="88" t="str">
        <f>IFERROR(VLOOKUP($A26&amp;"_"&amp;BA$3,'물품 입고 내역'!$A$5:$O$1005,2,0),"")</f>
        <v/>
      </c>
      <c r="BB26" s="88" t="str">
        <f>IFERROR(VLOOKUP($A26&amp;"_"&amp;BB$3,'물품 입고 내역'!$A$5:$O$1005,2,0),"")</f>
        <v/>
      </c>
      <c r="BC26" s="88" t="str">
        <f>IFERROR(VLOOKUP($A26&amp;"_"&amp;BC$3,'물품 입고 내역'!$A$5:$O$1005,2,0),"")</f>
        <v/>
      </c>
      <c r="BD26" s="88" t="str">
        <f>IFERROR(VLOOKUP($A26&amp;"_"&amp;BD$3,'물품 입고 내역'!$A$5:$O$1005,2,0),"")</f>
        <v/>
      </c>
      <c r="BE26" s="88" t="str">
        <f>IFERROR(VLOOKUP($A26&amp;"_"&amp;BE$3,'물품 입고 내역'!$A$5:$O$1005,2,0),"")</f>
        <v/>
      </c>
      <c r="BF26" s="88" t="str">
        <f>IFERROR(VLOOKUP($A26&amp;"_"&amp;BF$3,'물품 입고 내역'!$A$5:$O$1005,2,0),"")</f>
        <v/>
      </c>
      <c r="BG26" s="88" t="str">
        <f>IFERROR(VLOOKUP($A26&amp;"_"&amp;BG$3,'물품 입고 내역'!$A$5:$O$1005,2,0),"")</f>
        <v/>
      </c>
      <c r="BH26" s="88" t="str">
        <f>IFERROR(VLOOKUP($A26&amp;"_"&amp;BH$3,'물품 입고 내역'!$A$5:$O$1005,2,0),"")</f>
        <v/>
      </c>
      <c r="BI26" s="88" t="str">
        <f>IFERROR(VLOOKUP($A26&amp;"_"&amp;BI$3,'물품 입고 내역'!$A$5:$O$1005,2,0),"")</f>
        <v/>
      </c>
      <c r="BJ26" s="88" t="str">
        <f>IFERROR(VLOOKUP($A26&amp;"_"&amp;BJ$3,'물품 입고 내역'!$A$5:$O$1005,2,0),"")</f>
        <v/>
      </c>
      <c r="BK26" s="88" t="str">
        <f>IFERROR(VLOOKUP($A26&amp;"_"&amp;BK$3,'물품 입고 내역'!$A$5:$O$1005,2,0),"")</f>
        <v/>
      </c>
      <c r="BL26" s="88" t="str">
        <f>IFERROR(VLOOKUP($A26&amp;"_"&amp;BL$3,'물품 입고 내역'!$A$5:$O$1005,2,0),"")</f>
        <v/>
      </c>
      <c r="BM26" s="88" t="str">
        <f>IFERROR(VLOOKUP($A26&amp;"_"&amp;BM$3,'물품 입고 내역'!$A$5:$O$1005,2,0),"")</f>
        <v/>
      </c>
      <c r="BN26" s="88" t="str">
        <f>IFERROR(VLOOKUP($A26&amp;"_"&amp;BN$3,'물품 입고 내역'!$A$5:$O$1005,2,0),"")</f>
        <v/>
      </c>
      <c r="BO26" s="88" t="str">
        <f>IFERROR(VLOOKUP($A26&amp;"_"&amp;BO$3,'물품 입고 내역'!$A$5:$O$1005,2,0),"")</f>
        <v/>
      </c>
      <c r="BP26" s="88" t="str">
        <f>IFERROR(VLOOKUP($A26&amp;"_"&amp;BP$3,'물품 입고 내역'!$A$5:$O$1005,2,0),"")</f>
        <v/>
      </c>
      <c r="BQ26" s="88" t="str">
        <f>IFERROR(VLOOKUP($A26&amp;"_"&amp;BQ$3,'물품 입고 내역'!$A$5:$O$1005,2,0),"")</f>
        <v/>
      </c>
      <c r="BR26" s="88" t="str">
        <f>IFERROR(VLOOKUP($A26&amp;"_"&amp;BR$3,'물품 입고 내역'!$A$5:$O$1005,2,0),"")</f>
        <v/>
      </c>
      <c r="BS26" s="88" t="str">
        <f>IFERROR(VLOOKUP($A26&amp;"_"&amp;BS$3,'물품 입고 내역'!$A$5:$O$1005,2,0),"")</f>
        <v/>
      </c>
      <c r="BT26" s="88" t="str">
        <f>IFERROR(VLOOKUP($A26&amp;"_"&amp;BT$3,'물품 입고 내역'!$A$5:$O$1005,2,0),"")</f>
        <v/>
      </c>
      <c r="BU26" s="88" t="str">
        <f>IFERROR(VLOOKUP($A26&amp;"_"&amp;BU$3,'물품 입고 내역'!$A$5:$O$1005,2,0),"")</f>
        <v/>
      </c>
      <c r="BV26" s="88" t="str">
        <f>IFERROR(VLOOKUP($A26&amp;"_"&amp;BV$3,'물품 입고 내역'!$A$5:$O$1005,2,0),"")</f>
        <v/>
      </c>
      <c r="BW26" s="88" t="str">
        <f>IFERROR(VLOOKUP($A26&amp;"_"&amp;BW$3,'물품 입고 내역'!$A$5:$O$1005,2,0),"")</f>
        <v/>
      </c>
      <c r="BX26" s="88" t="str">
        <f>IFERROR(VLOOKUP($A26&amp;"_"&amp;BX$3,'물품 입고 내역'!$A$5:$O$1005,2,0),"")</f>
        <v/>
      </c>
      <c r="BY26" s="88" t="str">
        <f>IFERROR(VLOOKUP($A26&amp;"_"&amp;BY$3,'물품 입고 내역'!$A$5:$O$1005,2,0),"")</f>
        <v/>
      </c>
      <c r="BZ26" s="88" t="str">
        <f>IFERROR(VLOOKUP($A26&amp;"_"&amp;BZ$3,'물품 입고 내역'!$A$5:$O$1005,2,0),"")</f>
        <v/>
      </c>
      <c r="CA26" s="88" t="str">
        <f>IFERROR(VLOOKUP($A26&amp;"_"&amp;CA$3,'물품 입고 내역'!$A$5:$O$1005,2,0),"")</f>
        <v/>
      </c>
      <c r="CB26" s="88" t="str">
        <f>IFERROR(VLOOKUP($A26&amp;"_"&amp;CB$3,'물품 입고 내역'!$A$5:$O$1005,2,0),"")</f>
        <v/>
      </c>
      <c r="CC26" s="88" t="str">
        <f>IFERROR(VLOOKUP($A26&amp;"_"&amp;CC$3,'물품 입고 내역'!$A$5:$O$1005,2,0),"")</f>
        <v/>
      </c>
      <c r="CD26" s="88" t="str">
        <f>IFERROR(VLOOKUP($A26&amp;"_"&amp;CD$3,'물품 입고 내역'!$A$5:$O$1005,2,0),"")</f>
        <v/>
      </c>
      <c r="CE26" s="88" t="str">
        <f>IFERROR(VLOOKUP($A26&amp;"_"&amp;CE$3,'물품 입고 내역'!$A$5:$O$1005,2,0),"")</f>
        <v/>
      </c>
      <c r="CF26" s="88" t="str">
        <f>IFERROR(VLOOKUP($A26&amp;"_"&amp;CF$3,'물품 입고 내역'!$A$5:$O$1005,2,0),"")</f>
        <v/>
      </c>
      <c r="CG26" s="88" t="str">
        <f>IFERROR(VLOOKUP($A26&amp;"_"&amp;CG$3,'물품 입고 내역'!$A$5:$O$1005,2,0),"")</f>
        <v/>
      </c>
      <c r="CH26" s="88" t="str">
        <f>IFERROR(VLOOKUP($A26&amp;"_"&amp;CH$3,'물품 입고 내역'!$A$5:$O$1005,2,0),"")</f>
        <v/>
      </c>
      <c r="CI26" s="88" t="str">
        <f>IFERROR(VLOOKUP($A26&amp;"_"&amp;CI$3,'물품 입고 내역'!$A$5:$O$1005,2,0),"")</f>
        <v/>
      </c>
      <c r="CJ26" s="88" t="str">
        <f>IFERROR(VLOOKUP($A26&amp;"_"&amp;CJ$3,'물품 입고 내역'!$A$5:$O$1005,2,0),"")</f>
        <v/>
      </c>
      <c r="CK26" s="88" t="str">
        <f>IFERROR(VLOOKUP($A26&amp;"_"&amp;CK$3,'물품 입고 내역'!$A$5:$O$1005,2,0),"")</f>
        <v/>
      </c>
      <c r="CL26" s="88" t="str">
        <f>IFERROR(VLOOKUP($A26&amp;"_"&amp;CL$3,'물품 입고 내역'!$A$5:$O$1005,2,0),"")</f>
        <v/>
      </c>
      <c r="CM26" s="88" t="str">
        <f>IFERROR(VLOOKUP($A26&amp;"_"&amp;CM$3,'물품 입고 내역'!$A$5:$O$1005,2,0),"")</f>
        <v/>
      </c>
      <c r="CN26" s="88" t="str">
        <f>IFERROR(VLOOKUP($A26&amp;"_"&amp;CN$3,'물품 입고 내역'!$A$5:$O$1005,2,0),"")</f>
        <v/>
      </c>
      <c r="CO26" s="88" t="str">
        <f>IFERROR(VLOOKUP($A26&amp;"_"&amp;CO$3,'물품 입고 내역'!$A$5:$O$1005,2,0),"")</f>
        <v/>
      </c>
      <c r="CP26" s="88" t="str">
        <f>IFERROR(VLOOKUP($A26&amp;"_"&amp;CP$3,'물품 입고 내역'!$A$5:$O$1005,2,0),"")</f>
        <v/>
      </c>
      <c r="CQ26" s="88" t="str">
        <f>IFERROR(VLOOKUP($A26&amp;"_"&amp;CQ$3,'물품 입고 내역'!$A$5:$O$1005,2,0),"")</f>
        <v/>
      </c>
      <c r="CR26" s="88" t="str">
        <f>IFERROR(VLOOKUP($A26&amp;"_"&amp;CR$3,'물품 입고 내역'!$A$5:$O$1005,2,0),"")</f>
        <v/>
      </c>
      <c r="CS26" s="88" t="str">
        <f>IFERROR(VLOOKUP($A26&amp;"_"&amp;CS$3,'물품 입고 내역'!$A$5:$O$1005,2,0),"")</f>
        <v/>
      </c>
      <c r="CT26" s="88" t="str">
        <f>IFERROR(VLOOKUP($A26&amp;"_"&amp;CT$3,'물품 입고 내역'!$A$5:$O$1005,2,0),"")</f>
        <v/>
      </c>
      <c r="CU26" s="88" t="str">
        <f>IFERROR(VLOOKUP($A26&amp;"_"&amp;CU$3,'물품 입고 내역'!$A$5:$O$1005,2,0),"")</f>
        <v/>
      </c>
      <c r="CV26" s="88" t="str">
        <f>IFERROR(VLOOKUP($A26&amp;"_"&amp;CV$3,'물품 입고 내역'!$A$5:$O$1005,2,0),"")</f>
        <v/>
      </c>
      <c r="CW26" s="88" t="str">
        <f>IFERROR(VLOOKUP($A26&amp;"_"&amp;CW$3,'물품 입고 내역'!$A$5:$O$1005,2,0),"")</f>
        <v/>
      </c>
      <c r="CX26" s="88" t="str">
        <f>IFERROR(VLOOKUP($A26&amp;"_"&amp;CX$3,'물품 입고 내역'!$A$5:$O$1005,2,0),"")</f>
        <v/>
      </c>
      <c r="CY26" s="88" t="str">
        <f>IFERROR(VLOOKUP($A26&amp;"_"&amp;CY$3,'물품 입고 내역'!$A$5:$O$1005,2,0),"")</f>
        <v/>
      </c>
      <c r="CZ26" s="88" t="str">
        <f>IFERROR(VLOOKUP($A26&amp;"_"&amp;CZ$3,'물품 입고 내역'!$A$5:$O$1005,2,0),"")</f>
        <v/>
      </c>
      <c r="DA26" s="88" t="str">
        <f>IFERROR(VLOOKUP($A26&amp;"_"&amp;DA$3,'물품 입고 내역'!$A$5:$O$1005,2,0),"")</f>
        <v/>
      </c>
      <c r="DB26" s="88" t="str">
        <f>IFERROR(VLOOKUP($A26&amp;"_"&amp;DB$3,'물품 입고 내역'!$A$5:$O$1005,2,0),"")</f>
        <v/>
      </c>
      <c r="DC26" s="88" t="str">
        <f>IFERROR(VLOOKUP($A26&amp;"_"&amp;DC$3,'물품 입고 내역'!$A$5:$O$1005,2,0),"")</f>
        <v/>
      </c>
      <c r="DD26" s="88" t="str">
        <f>IFERROR(VLOOKUP($A26&amp;"_"&amp;DD$3,'물품 입고 내역'!$A$5:$O$1005,2,0),"")</f>
        <v/>
      </c>
      <c r="DE26" s="88" t="str">
        <f>IFERROR(VLOOKUP($A26&amp;"_"&amp;DE$3,'물품 입고 내역'!$A$5:$O$1005,2,0),"")</f>
        <v/>
      </c>
      <c r="DF26" s="88" t="str">
        <f>IFERROR(VLOOKUP($A26&amp;"_"&amp;DF$3,'물품 입고 내역'!$A$5:$O$1005,2,0),"")</f>
        <v/>
      </c>
      <c r="DG26" s="88" t="str">
        <f>IFERROR(VLOOKUP($A26&amp;"_"&amp;DG$3,'물품 입고 내역'!$A$5:$O$1005,2,0),"")</f>
        <v/>
      </c>
      <c r="DH26" s="88" t="str">
        <f>IFERROR(VLOOKUP($A26&amp;"_"&amp;DH$3,'물품 입고 내역'!$A$5:$O$1005,2,0),"")</f>
        <v/>
      </c>
      <c r="DI26" s="88" t="str">
        <f>IFERROR(VLOOKUP($A26&amp;"_"&amp;DI$3,'물품 입고 내역'!$A$5:$O$1005,2,0),"")</f>
        <v/>
      </c>
      <c r="DJ26" s="88" t="str">
        <f>IFERROR(VLOOKUP($A26&amp;"_"&amp;DJ$3,'물품 입고 내역'!$A$5:$O$1005,2,0),"")</f>
        <v/>
      </c>
      <c r="DK26" s="88" t="str">
        <f>IFERROR(VLOOKUP($A26&amp;"_"&amp;DK$3,'물품 입고 내역'!$A$5:$O$1005,2,0),"")</f>
        <v/>
      </c>
      <c r="DL26" s="88" t="str">
        <f>IFERROR(VLOOKUP($A26&amp;"_"&amp;DL$3,'물품 입고 내역'!$A$5:$O$1005,2,0),"")</f>
        <v/>
      </c>
    </row>
    <row r="27" spans="1:116" ht="35.25" customHeight="1">
      <c r="A27" s="89" t="s">
        <v>984</v>
      </c>
      <c r="B27" s="129" t="str">
        <f>IFERROR(INDEX('물품 입고 내역'!$E$6:$O$1005,MATCH($A27,'물품 입고 내역'!$N$6:$N$1005,0),1)," ")</f>
        <v xml:space="preserve"> </v>
      </c>
      <c r="C27" s="89" t="str">
        <f t="shared" si="0"/>
        <v xml:space="preserve"> </v>
      </c>
      <c r="D27" s="129" t="str">
        <f t="shared" si="2"/>
        <v xml:space="preserve">                                                                                                             </v>
      </c>
      <c r="E27" s="89"/>
      <c r="F27" s="88">
        <f t="shared" si="1"/>
        <v>0</v>
      </c>
      <c r="G27" s="88" t="str">
        <f>IFERROR(VLOOKUP($A27&amp;"_"&amp;G$3,'물품 입고 내역'!$A$5:$O$1005,2,0),"")</f>
        <v/>
      </c>
      <c r="H27" s="88" t="str">
        <f>IFERROR(VLOOKUP($A27&amp;"_"&amp;H$3,'물품 입고 내역'!$A$5:$O$1005,2,0),"")</f>
        <v/>
      </c>
      <c r="I27" s="88" t="str">
        <f>IFERROR(VLOOKUP($A27&amp;"_"&amp;I$3,'물품 입고 내역'!$A$5:$O$1005,2,0),"")</f>
        <v/>
      </c>
      <c r="J27" s="88" t="str">
        <f>IFERROR(VLOOKUP($A27&amp;"_"&amp;J$3,'물품 입고 내역'!$A$5:$O$1005,2,0),"")</f>
        <v/>
      </c>
      <c r="K27" s="88" t="str">
        <f>IFERROR(VLOOKUP($A27&amp;"_"&amp;K$3,'물품 입고 내역'!$A$5:$O$1005,2,0),"")</f>
        <v/>
      </c>
      <c r="L27" s="88" t="str">
        <f>IFERROR(VLOOKUP($A27&amp;"_"&amp;L$3,'물품 입고 내역'!$A$5:$O$1005,2,0),"")</f>
        <v/>
      </c>
      <c r="M27" s="88" t="str">
        <f>IFERROR(VLOOKUP($A27&amp;"_"&amp;M$3,'물품 입고 내역'!$A$5:$O$1005,2,0),"")</f>
        <v/>
      </c>
      <c r="N27" s="88" t="str">
        <f>IFERROR(VLOOKUP($A27&amp;"_"&amp;N$3,'물품 입고 내역'!$A$5:$O$1005,2,0),"")</f>
        <v/>
      </c>
      <c r="O27" s="88" t="str">
        <f>IFERROR(VLOOKUP($A27&amp;"_"&amp;O$3,'물품 입고 내역'!$A$5:$O$1005,2,0),"")</f>
        <v/>
      </c>
      <c r="P27" s="88" t="str">
        <f>IFERROR(VLOOKUP($A27&amp;"_"&amp;P$3,'물품 입고 내역'!$A$5:$O$1005,2,0),"")</f>
        <v/>
      </c>
      <c r="Q27" s="88" t="str">
        <f>IFERROR(VLOOKUP($A27&amp;"_"&amp;Q$3,'물품 입고 내역'!$A$5:$O$1005,2,0),"")</f>
        <v/>
      </c>
      <c r="R27" s="88" t="str">
        <f>IFERROR(VLOOKUP($A27&amp;"_"&amp;R$3,'물품 입고 내역'!$A$5:$O$1005,2,0),"")</f>
        <v/>
      </c>
      <c r="S27" s="88" t="str">
        <f>IFERROR(VLOOKUP($A27&amp;"_"&amp;S$3,'물품 입고 내역'!$A$5:$O$1005,2,0),"")</f>
        <v/>
      </c>
      <c r="T27" s="88" t="str">
        <f>IFERROR(VLOOKUP($A27&amp;"_"&amp;T$3,'물품 입고 내역'!$A$5:$O$1005,2,0),"")</f>
        <v/>
      </c>
      <c r="U27" s="88" t="str">
        <f>IFERROR(VLOOKUP($A27&amp;"_"&amp;U$3,'물품 입고 내역'!$A$5:$O$1005,2,0),"")</f>
        <v/>
      </c>
      <c r="V27" s="88" t="str">
        <f>IFERROR(VLOOKUP($A27&amp;"_"&amp;V$3,'물품 입고 내역'!$A$5:$O$1005,2,0),"")</f>
        <v/>
      </c>
      <c r="W27" s="88" t="str">
        <f>IFERROR(VLOOKUP($A27&amp;"_"&amp;W$3,'물품 입고 내역'!$A$5:$O$1005,2,0),"")</f>
        <v/>
      </c>
      <c r="X27" s="88" t="str">
        <f>IFERROR(VLOOKUP($A27&amp;"_"&amp;X$3,'물품 입고 내역'!$A$5:$O$1005,2,0),"")</f>
        <v/>
      </c>
      <c r="Y27" s="88" t="str">
        <f>IFERROR(VLOOKUP($A27&amp;"_"&amp;Y$3,'물품 입고 내역'!$A$5:$O$1005,2,0),"")</f>
        <v/>
      </c>
      <c r="Z27" s="88" t="str">
        <f>IFERROR(VLOOKUP($A27&amp;"_"&amp;Z$3,'물품 입고 내역'!$A$5:$O$1005,2,0),"")</f>
        <v/>
      </c>
      <c r="AA27" s="88" t="str">
        <f>IFERROR(VLOOKUP($A27&amp;"_"&amp;AA$3,'물품 입고 내역'!$A$5:$O$1005,2,0),"")</f>
        <v/>
      </c>
      <c r="AB27" s="88" t="str">
        <f>IFERROR(VLOOKUP($A27&amp;"_"&amp;AB$3,'물품 입고 내역'!$A$5:$O$1005,2,0),"")</f>
        <v/>
      </c>
      <c r="AC27" s="88" t="str">
        <f>IFERROR(VLOOKUP($A27&amp;"_"&amp;AC$3,'물품 입고 내역'!$A$5:$O$1005,2,0),"")</f>
        <v/>
      </c>
      <c r="AD27" s="88" t="str">
        <f>IFERROR(VLOOKUP($A27&amp;"_"&amp;AD$3,'물품 입고 내역'!$A$5:$O$1005,2,0),"")</f>
        <v/>
      </c>
      <c r="AE27" s="88" t="str">
        <f>IFERROR(VLOOKUP($A27&amp;"_"&amp;AE$3,'물품 입고 내역'!$A$5:$O$1005,2,0),"")</f>
        <v/>
      </c>
      <c r="AF27" s="88" t="str">
        <f>IFERROR(VLOOKUP($A27&amp;"_"&amp;AF$3,'물품 입고 내역'!$A$5:$O$1005,2,0),"")</f>
        <v/>
      </c>
      <c r="AG27" s="88" t="str">
        <f>IFERROR(VLOOKUP($A27&amp;"_"&amp;AG$3,'물품 입고 내역'!$A$5:$O$1005,2,0),"")</f>
        <v/>
      </c>
      <c r="AH27" s="88" t="str">
        <f>IFERROR(VLOOKUP($A27&amp;"_"&amp;AH$3,'물품 입고 내역'!$A$5:$O$1005,2,0),"")</f>
        <v/>
      </c>
      <c r="AI27" s="88" t="str">
        <f>IFERROR(VLOOKUP($A27&amp;"_"&amp;AI$3,'물품 입고 내역'!$A$5:$O$1005,2,0),"")</f>
        <v/>
      </c>
      <c r="AJ27" s="88" t="str">
        <f>IFERROR(VLOOKUP($A27&amp;"_"&amp;AJ$3,'물품 입고 내역'!$A$5:$O$1005,2,0),"")</f>
        <v/>
      </c>
      <c r="AK27" s="88" t="str">
        <f>IFERROR(VLOOKUP($A27&amp;"_"&amp;AK$3,'물품 입고 내역'!$A$5:$O$1005,2,0),"")</f>
        <v/>
      </c>
      <c r="AL27" s="88" t="str">
        <f>IFERROR(VLOOKUP($A27&amp;"_"&amp;AL$3,'물품 입고 내역'!$A$5:$O$1005,2,0),"")</f>
        <v/>
      </c>
      <c r="AM27" s="88" t="str">
        <f>IFERROR(VLOOKUP($A27&amp;"_"&amp;AM$3,'물품 입고 내역'!$A$5:$O$1005,2,0),"")</f>
        <v/>
      </c>
      <c r="AN27" s="88" t="str">
        <f>IFERROR(VLOOKUP($A27&amp;"_"&amp;AN$3,'물품 입고 내역'!$A$5:$O$1005,2,0),"")</f>
        <v/>
      </c>
      <c r="AO27" s="88" t="str">
        <f>IFERROR(VLOOKUP($A27&amp;"_"&amp;AO$3,'물품 입고 내역'!$A$5:$O$1005,2,0),"")</f>
        <v/>
      </c>
      <c r="AP27" s="88" t="str">
        <f>IFERROR(VLOOKUP($A27&amp;"_"&amp;AP$3,'물품 입고 내역'!$A$5:$O$1005,2,0),"")</f>
        <v/>
      </c>
      <c r="AQ27" s="88" t="str">
        <f>IFERROR(VLOOKUP($A27&amp;"_"&amp;AQ$3,'물품 입고 내역'!$A$5:$O$1005,2,0),"")</f>
        <v/>
      </c>
      <c r="AR27" s="88" t="str">
        <f>IFERROR(VLOOKUP($A27&amp;"_"&amp;AR$3,'물품 입고 내역'!$A$5:$O$1005,2,0),"")</f>
        <v/>
      </c>
      <c r="AS27" s="88" t="str">
        <f>IFERROR(VLOOKUP($A27&amp;"_"&amp;AS$3,'물품 입고 내역'!$A$5:$O$1005,2,0),"")</f>
        <v/>
      </c>
      <c r="AT27" s="88" t="str">
        <f>IFERROR(VLOOKUP($A27&amp;"_"&amp;AT$3,'물품 입고 내역'!$A$5:$O$1005,2,0),"")</f>
        <v/>
      </c>
      <c r="AU27" s="88" t="str">
        <f>IFERROR(VLOOKUP($A27&amp;"_"&amp;AU$3,'물품 입고 내역'!$A$5:$O$1005,2,0),"")</f>
        <v/>
      </c>
      <c r="AV27" s="88" t="str">
        <f>IFERROR(VLOOKUP($A27&amp;"_"&amp;AV$3,'물품 입고 내역'!$A$5:$O$1005,2,0),"")</f>
        <v/>
      </c>
      <c r="AW27" s="88" t="str">
        <f>IFERROR(VLOOKUP($A27&amp;"_"&amp;AW$3,'물품 입고 내역'!$A$5:$O$1005,2,0),"")</f>
        <v/>
      </c>
      <c r="AX27" s="88" t="str">
        <f>IFERROR(VLOOKUP($A27&amp;"_"&amp;AX$3,'물품 입고 내역'!$A$5:$O$1005,2,0),"")</f>
        <v/>
      </c>
      <c r="AY27" s="88" t="str">
        <f>IFERROR(VLOOKUP($A27&amp;"_"&amp;AY$3,'물품 입고 내역'!$A$5:$O$1005,2,0),"")</f>
        <v/>
      </c>
      <c r="AZ27" s="88" t="str">
        <f>IFERROR(VLOOKUP($A27&amp;"_"&amp;AZ$3,'물품 입고 내역'!$A$5:$O$1005,2,0),"")</f>
        <v/>
      </c>
      <c r="BA27" s="88" t="str">
        <f>IFERROR(VLOOKUP($A27&amp;"_"&amp;BA$3,'물품 입고 내역'!$A$5:$O$1005,2,0),"")</f>
        <v/>
      </c>
      <c r="BB27" s="88" t="str">
        <f>IFERROR(VLOOKUP($A27&amp;"_"&amp;BB$3,'물품 입고 내역'!$A$5:$O$1005,2,0),"")</f>
        <v/>
      </c>
      <c r="BC27" s="88" t="str">
        <f>IFERROR(VLOOKUP($A27&amp;"_"&amp;BC$3,'물품 입고 내역'!$A$5:$O$1005,2,0),"")</f>
        <v/>
      </c>
      <c r="BD27" s="88" t="str">
        <f>IFERROR(VLOOKUP($A27&amp;"_"&amp;BD$3,'물품 입고 내역'!$A$5:$O$1005,2,0),"")</f>
        <v/>
      </c>
      <c r="BE27" s="88" t="str">
        <f>IFERROR(VLOOKUP($A27&amp;"_"&amp;BE$3,'물품 입고 내역'!$A$5:$O$1005,2,0),"")</f>
        <v/>
      </c>
      <c r="BF27" s="88" t="str">
        <f>IFERROR(VLOOKUP($A27&amp;"_"&amp;BF$3,'물품 입고 내역'!$A$5:$O$1005,2,0),"")</f>
        <v/>
      </c>
      <c r="BG27" s="88" t="str">
        <f>IFERROR(VLOOKUP($A27&amp;"_"&amp;BG$3,'물품 입고 내역'!$A$5:$O$1005,2,0),"")</f>
        <v/>
      </c>
      <c r="BH27" s="88" t="str">
        <f>IFERROR(VLOOKUP($A27&amp;"_"&amp;BH$3,'물품 입고 내역'!$A$5:$O$1005,2,0),"")</f>
        <v/>
      </c>
      <c r="BI27" s="88" t="str">
        <f>IFERROR(VLOOKUP($A27&amp;"_"&amp;BI$3,'물품 입고 내역'!$A$5:$O$1005,2,0),"")</f>
        <v/>
      </c>
      <c r="BJ27" s="88" t="str">
        <f>IFERROR(VLOOKUP($A27&amp;"_"&amp;BJ$3,'물품 입고 내역'!$A$5:$O$1005,2,0),"")</f>
        <v/>
      </c>
      <c r="BK27" s="88" t="str">
        <f>IFERROR(VLOOKUP($A27&amp;"_"&amp;BK$3,'물품 입고 내역'!$A$5:$O$1005,2,0),"")</f>
        <v/>
      </c>
      <c r="BL27" s="88" t="str">
        <f>IFERROR(VLOOKUP($A27&amp;"_"&amp;BL$3,'물품 입고 내역'!$A$5:$O$1005,2,0),"")</f>
        <v/>
      </c>
      <c r="BM27" s="88" t="str">
        <f>IFERROR(VLOOKUP($A27&amp;"_"&amp;BM$3,'물품 입고 내역'!$A$5:$O$1005,2,0),"")</f>
        <v/>
      </c>
      <c r="BN27" s="88" t="str">
        <f>IFERROR(VLOOKUP($A27&amp;"_"&amp;BN$3,'물품 입고 내역'!$A$5:$O$1005,2,0),"")</f>
        <v/>
      </c>
      <c r="BO27" s="88" t="str">
        <f>IFERROR(VLOOKUP($A27&amp;"_"&amp;BO$3,'물품 입고 내역'!$A$5:$O$1005,2,0),"")</f>
        <v/>
      </c>
      <c r="BP27" s="88" t="str">
        <f>IFERROR(VLOOKUP($A27&amp;"_"&amp;BP$3,'물품 입고 내역'!$A$5:$O$1005,2,0),"")</f>
        <v/>
      </c>
      <c r="BQ27" s="88" t="str">
        <f>IFERROR(VLOOKUP($A27&amp;"_"&amp;BQ$3,'물품 입고 내역'!$A$5:$O$1005,2,0),"")</f>
        <v/>
      </c>
      <c r="BR27" s="88" t="str">
        <f>IFERROR(VLOOKUP($A27&amp;"_"&amp;BR$3,'물품 입고 내역'!$A$5:$O$1005,2,0),"")</f>
        <v/>
      </c>
      <c r="BS27" s="88" t="str">
        <f>IFERROR(VLOOKUP($A27&amp;"_"&amp;BS$3,'물품 입고 내역'!$A$5:$O$1005,2,0),"")</f>
        <v/>
      </c>
      <c r="BT27" s="88" t="str">
        <f>IFERROR(VLOOKUP($A27&amp;"_"&amp;BT$3,'물품 입고 내역'!$A$5:$O$1005,2,0),"")</f>
        <v/>
      </c>
      <c r="BU27" s="88" t="str">
        <f>IFERROR(VLOOKUP($A27&amp;"_"&amp;BU$3,'물품 입고 내역'!$A$5:$O$1005,2,0),"")</f>
        <v/>
      </c>
      <c r="BV27" s="88" t="str">
        <f>IFERROR(VLOOKUP($A27&amp;"_"&amp;BV$3,'물품 입고 내역'!$A$5:$O$1005,2,0),"")</f>
        <v/>
      </c>
      <c r="BW27" s="88" t="str">
        <f>IFERROR(VLOOKUP($A27&amp;"_"&amp;BW$3,'물품 입고 내역'!$A$5:$O$1005,2,0),"")</f>
        <v/>
      </c>
      <c r="BX27" s="88" t="str">
        <f>IFERROR(VLOOKUP($A27&amp;"_"&amp;BX$3,'물품 입고 내역'!$A$5:$O$1005,2,0),"")</f>
        <v/>
      </c>
      <c r="BY27" s="88" t="str">
        <f>IFERROR(VLOOKUP($A27&amp;"_"&amp;BY$3,'물품 입고 내역'!$A$5:$O$1005,2,0),"")</f>
        <v/>
      </c>
      <c r="BZ27" s="88" t="str">
        <f>IFERROR(VLOOKUP($A27&amp;"_"&amp;BZ$3,'물품 입고 내역'!$A$5:$O$1005,2,0),"")</f>
        <v/>
      </c>
      <c r="CA27" s="88" t="str">
        <f>IFERROR(VLOOKUP($A27&amp;"_"&amp;CA$3,'물품 입고 내역'!$A$5:$O$1005,2,0),"")</f>
        <v/>
      </c>
      <c r="CB27" s="88" t="str">
        <f>IFERROR(VLOOKUP($A27&amp;"_"&amp;CB$3,'물품 입고 내역'!$A$5:$O$1005,2,0),"")</f>
        <v/>
      </c>
      <c r="CC27" s="88" t="str">
        <f>IFERROR(VLOOKUP($A27&amp;"_"&amp;CC$3,'물품 입고 내역'!$A$5:$O$1005,2,0),"")</f>
        <v/>
      </c>
      <c r="CD27" s="88" t="str">
        <f>IFERROR(VLOOKUP($A27&amp;"_"&amp;CD$3,'물품 입고 내역'!$A$5:$O$1005,2,0),"")</f>
        <v/>
      </c>
      <c r="CE27" s="88" t="str">
        <f>IFERROR(VLOOKUP($A27&amp;"_"&amp;CE$3,'물품 입고 내역'!$A$5:$O$1005,2,0),"")</f>
        <v/>
      </c>
      <c r="CF27" s="88" t="str">
        <f>IFERROR(VLOOKUP($A27&amp;"_"&amp;CF$3,'물품 입고 내역'!$A$5:$O$1005,2,0),"")</f>
        <v/>
      </c>
      <c r="CG27" s="88" t="str">
        <f>IFERROR(VLOOKUP($A27&amp;"_"&amp;CG$3,'물품 입고 내역'!$A$5:$O$1005,2,0),"")</f>
        <v/>
      </c>
      <c r="CH27" s="88" t="str">
        <f>IFERROR(VLOOKUP($A27&amp;"_"&amp;CH$3,'물품 입고 내역'!$A$5:$O$1005,2,0),"")</f>
        <v/>
      </c>
      <c r="CI27" s="88" t="str">
        <f>IFERROR(VLOOKUP($A27&amp;"_"&amp;CI$3,'물품 입고 내역'!$A$5:$O$1005,2,0),"")</f>
        <v/>
      </c>
      <c r="CJ27" s="88" t="str">
        <f>IFERROR(VLOOKUP($A27&amp;"_"&amp;CJ$3,'물품 입고 내역'!$A$5:$O$1005,2,0),"")</f>
        <v/>
      </c>
      <c r="CK27" s="88" t="str">
        <f>IFERROR(VLOOKUP($A27&amp;"_"&amp;CK$3,'물품 입고 내역'!$A$5:$O$1005,2,0),"")</f>
        <v/>
      </c>
      <c r="CL27" s="88" t="str">
        <f>IFERROR(VLOOKUP($A27&amp;"_"&amp;CL$3,'물품 입고 내역'!$A$5:$O$1005,2,0),"")</f>
        <v/>
      </c>
      <c r="CM27" s="88" t="str">
        <f>IFERROR(VLOOKUP($A27&amp;"_"&amp;CM$3,'물품 입고 내역'!$A$5:$O$1005,2,0),"")</f>
        <v/>
      </c>
      <c r="CN27" s="88" t="str">
        <f>IFERROR(VLOOKUP($A27&amp;"_"&amp;CN$3,'물품 입고 내역'!$A$5:$O$1005,2,0),"")</f>
        <v/>
      </c>
      <c r="CO27" s="88" t="str">
        <f>IFERROR(VLOOKUP($A27&amp;"_"&amp;CO$3,'물품 입고 내역'!$A$5:$O$1005,2,0),"")</f>
        <v/>
      </c>
      <c r="CP27" s="88" t="str">
        <f>IFERROR(VLOOKUP($A27&amp;"_"&amp;CP$3,'물품 입고 내역'!$A$5:$O$1005,2,0),"")</f>
        <v/>
      </c>
      <c r="CQ27" s="88" t="str">
        <f>IFERROR(VLOOKUP($A27&amp;"_"&amp;CQ$3,'물품 입고 내역'!$A$5:$O$1005,2,0),"")</f>
        <v/>
      </c>
      <c r="CR27" s="88" t="str">
        <f>IFERROR(VLOOKUP($A27&amp;"_"&amp;CR$3,'물품 입고 내역'!$A$5:$O$1005,2,0),"")</f>
        <v/>
      </c>
      <c r="CS27" s="88" t="str">
        <f>IFERROR(VLOOKUP($A27&amp;"_"&amp;CS$3,'물품 입고 내역'!$A$5:$O$1005,2,0),"")</f>
        <v/>
      </c>
      <c r="CT27" s="88" t="str">
        <f>IFERROR(VLOOKUP($A27&amp;"_"&amp;CT$3,'물품 입고 내역'!$A$5:$O$1005,2,0),"")</f>
        <v/>
      </c>
      <c r="CU27" s="88" t="str">
        <f>IFERROR(VLOOKUP($A27&amp;"_"&amp;CU$3,'물품 입고 내역'!$A$5:$O$1005,2,0),"")</f>
        <v/>
      </c>
      <c r="CV27" s="88" t="str">
        <f>IFERROR(VLOOKUP($A27&amp;"_"&amp;CV$3,'물품 입고 내역'!$A$5:$O$1005,2,0),"")</f>
        <v/>
      </c>
      <c r="CW27" s="88" t="str">
        <f>IFERROR(VLOOKUP($A27&amp;"_"&amp;CW$3,'물품 입고 내역'!$A$5:$O$1005,2,0),"")</f>
        <v/>
      </c>
      <c r="CX27" s="88" t="str">
        <f>IFERROR(VLOOKUP($A27&amp;"_"&amp;CX$3,'물품 입고 내역'!$A$5:$O$1005,2,0),"")</f>
        <v/>
      </c>
      <c r="CY27" s="88" t="str">
        <f>IFERROR(VLOOKUP($A27&amp;"_"&amp;CY$3,'물품 입고 내역'!$A$5:$O$1005,2,0),"")</f>
        <v/>
      </c>
      <c r="CZ27" s="88" t="str">
        <f>IFERROR(VLOOKUP($A27&amp;"_"&amp;CZ$3,'물품 입고 내역'!$A$5:$O$1005,2,0),"")</f>
        <v/>
      </c>
      <c r="DA27" s="88" t="str">
        <f>IFERROR(VLOOKUP($A27&amp;"_"&amp;DA$3,'물품 입고 내역'!$A$5:$O$1005,2,0),"")</f>
        <v/>
      </c>
      <c r="DB27" s="88" t="str">
        <f>IFERROR(VLOOKUP($A27&amp;"_"&amp;DB$3,'물품 입고 내역'!$A$5:$O$1005,2,0),"")</f>
        <v/>
      </c>
      <c r="DC27" s="88" t="str">
        <f>IFERROR(VLOOKUP($A27&amp;"_"&amp;DC$3,'물품 입고 내역'!$A$5:$O$1005,2,0),"")</f>
        <v/>
      </c>
      <c r="DD27" s="88" t="str">
        <f>IFERROR(VLOOKUP($A27&amp;"_"&amp;DD$3,'물품 입고 내역'!$A$5:$O$1005,2,0),"")</f>
        <v/>
      </c>
      <c r="DE27" s="88" t="str">
        <f>IFERROR(VLOOKUP($A27&amp;"_"&amp;DE$3,'물품 입고 내역'!$A$5:$O$1005,2,0),"")</f>
        <v/>
      </c>
      <c r="DF27" s="88" t="str">
        <f>IFERROR(VLOOKUP($A27&amp;"_"&amp;DF$3,'물품 입고 내역'!$A$5:$O$1005,2,0),"")</f>
        <v/>
      </c>
      <c r="DG27" s="88" t="str">
        <f>IFERROR(VLOOKUP($A27&amp;"_"&amp;DG$3,'물품 입고 내역'!$A$5:$O$1005,2,0),"")</f>
        <v/>
      </c>
      <c r="DH27" s="88" t="str">
        <f>IFERROR(VLOOKUP($A27&amp;"_"&amp;DH$3,'물품 입고 내역'!$A$5:$O$1005,2,0),"")</f>
        <v/>
      </c>
      <c r="DI27" s="88" t="str">
        <f>IFERROR(VLOOKUP($A27&amp;"_"&amp;DI$3,'물품 입고 내역'!$A$5:$O$1005,2,0),"")</f>
        <v/>
      </c>
      <c r="DJ27" s="88" t="str">
        <f>IFERROR(VLOOKUP($A27&amp;"_"&amp;DJ$3,'물품 입고 내역'!$A$5:$O$1005,2,0),"")</f>
        <v/>
      </c>
      <c r="DK27" s="88" t="str">
        <f>IFERROR(VLOOKUP($A27&amp;"_"&amp;DK$3,'물품 입고 내역'!$A$5:$O$1005,2,0),"")</f>
        <v/>
      </c>
      <c r="DL27" s="88" t="str">
        <f>IFERROR(VLOOKUP($A27&amp;"_"&amp;DL$3,'물품 입고 내역'!$A$5:$O$1005,2,0),"")</f>
        <v/>
      </c>
    </row>
    <row r="28" spans="1:116" ht="35.25" customHeight="1">
      <c r="A28" s="89" t="s">
        <v>985</v>
      </c>
      <c r="B28" s="129" t="str">
        <f>IFERROR(INDEX('물품 입고 내역'!$E$6:$O$1005,MATCH($A28,'물품 입고 내역'!$N$6:$N$1005,0),1)," ")</f>
        <v xml:space="preserve"> </v>
      </c>
      <c r="C28" s="89" t="str">
        <f t="shared" si="0"/>
        <v xml:space="preserve"> </v>
      </c>
      <c r="D28" s="129" t="str">
        <f t="shared" si="2"/>
        <v xml:space="preserve">                                                                                                             </v>
      </c>
      <c r="E28" s="89"/>
      <c r="F28" s="88">
        <f t="shared" si="1"/>
        <v>0</v>
      </c>
      <c r="G28" s="88" t="str">
        <f>IFERROR(VLOOKUP($A28&amp;"_"&amp;G$3,'물품 입고 내역'!$A$5:$O$1005,2,0),"")</f>
        <v/>
      </c>
      <c r="H28" s="88" t="str">
        <f>IFERROR(VLOOKUP($A28&amp;"_"&amp;H$3,'물품 입고 내역'!$A$5:$O$1005,2,0),"")</f>
        <v/>
      </c>
      <c r="I28" s="88" t="str">
        <f>IFERROR(VLOOKUP($A28&amp;"_"&amp;I$3,'물품 입고 내역'!$A$5:$O$1005,2,0),"")</f>
        <v/>
      </c>
      <c r="J28" s="88" t="str">
        <f>IFERROR(VLOOKUP($A28&amp;"_"&amp;J$3,'물품 입고 내역'!$A$5:$O$1005,2,0),"")</f>
        <v/>
      </c>
      <c r="K28" s="88" t="str">
        <f>IFERROR(VLOOKUP($A28&amp;"_"&amp;K$3,'물품 입고 내역'!$A$5:$O$1005,2,0),"")</f>
        <v/>
      </c>
      <c r="L28" s="88" t="str">
        <f>IFERROR(VLOOKUP($A28&amp;"_"&amp;L$3,'물품 입고 내역'!$A$5:$O$1005,2,0),"")</f>
        <v/>
      </c>
      <c r="M28" s="88" t="str">
        <f>IFERROR(VLOOKUP($A28&amp;"_"&amp;M$3,'물품 입고 내역'!$A$5:$O$1005,2,0),"")</f>
        <v/>
      </c>
      <c r="N28" s="88" t="str">
        <f>IFERROR(VLOOKUP($A28&amp;"_"&amp;N$3,'물품 입고 내역'!$A$5:$O$1005,2,0),"")</f>
        <v/>
      </c>
      <c r="O28" s="88" t="str">
        <f>IFERROR(VLOOKUP($A28&amp;"_"&amp;O$3,'물품 입고 내역'!$A$5:$O$1005,2,0),"")</f>
        <v/>
      </c>
      <c r="P28" s="88" t="str">
        <f>IFERROR(VLOOKUP($A28&amp;"_"&amp;P$3,'물품 입고 내역'!$A$5:$O$1005,2,0),"")</f>
        <v/>
      </c>
      <c r="Q28" s="88" t="str">
        <f>IFERROR(VLOOKUP($A28&amp;"_"&amp;Q$3,'물품 입고 내역'!$A$5:$O$1005,2,0),"")</f>
        <v/>
      </c>
      <c r="R28" s="88" t="str">
        <f>IFERROR(VLOOKUP($A28&amp;"_"&amp;R$3,'물품 입고 내역'!$A$5:$O$1005,2,0),"")</f>
        <v/>
      </c>
      <c r="S28" s="88" t="str">
        <f>IFERROR(VLOOKUP($A28&amp;"_"&amp;S$3,'물품 입고 내역'!$A$5:$O$1005,2,0),"")</f>
        <v/>
      </c>
      <c r="T28" s="88" t="str">
        <f>IFERROR(VLOOKUP($A28&amp;"_"&amp;T$3,'물품 입고 내역'!$A$5:$O$1005,2,0),"")</f>
        <v/>
      </c>
      <c r="U28" s="88" t="str">
        <f>IFERROR(VLOOKUP($A28&amp;"_"&amp;U$3,'물품 입고 내역'!$A$5:$O$1005,2,0),"")</f>
        <v/>
      </c>
      <c r="V28" s="88" t="str">
        <f>IFERROR(VLOOKUP($A28&amp;"_"&amp;V$3,'물품 입고 내역'!$A$5:$O$1005,2,0),"")</f>
        <v/>
      </c>
      <c r="W28" s="88" t="str">
        <f>IFERROR(VLOOKUP($A28&amp;"_"&amp;W$3,'물품 입고 내역'!$A$5:$O$1005,2,0),"")</f>
        <v/>
      </c>
      <c r="X28" s="88" t="str">
        <f>IFERROR(VLOOKUP($A28&amp;"_"&amp;X$3,'물품 입고 내역'!$A$5:$O$1005,2,0),"")</f>
        <v/>
      </c>
      <c r="Y28" s="88" t="str">
        <f>IFERROR(VLOOKUP($A28&amp;"_"&amp;Y$3,'물품 입고 내역'!$A$5:$O$1005,2,0),"")</f>
        <v/>
      </c>
      <c r="Z28" s="88" t="str">
        <f>IFERROR(VLOOKUP($A28&amp;"_"&amp;Z$3,'물품 입고 내역'!$A$5:$O$1005,2,0),"")</f>
        <v/>
      </c>
      <c r="AA28" s="88" t="str">
        <f>IFERROR(VLOOKUP($A28&amp;"_"&amp;AA$3,'물품 입고 내역'!$A$5:$O$1005,2,0),"")</f>
        <v/>
      </c>
      <c r="AB28" s="88" t="str">
        <f>IFERROR(VLOOKUP($A28&amp;"_"&amp;AB$3,'물품 입고 내역'!$A$5:$O$1005,2,0),"")</f>
        <v/>
      </c>
      <c r="AC28" s="88" t="str">
        <f>IFERROR(VLOOKUP($A28&amp;"_"&amp;AC$3,'물품 입고 내역'!$A$5:$O$1005,2,0),"")</f>
        <v/>
      </c>
      <c r="AD28" s="88" t="str">
        <f>IFERROR(VLOOKUP($A28&amp;"_"&amp;AD$3,'물품 입고 내역'!$A$5:$O$1005,2,0),"")</f>
        <v/>
      </c>
      <c r="AE28" s="88" t="str">
        <f>IFERROR(VLOOKUP($A28&amp;"_"&amp;AE$3,'물품 입고 내역'!$A$5:$O$1005,2,0),"")</f>
        <v/>
      </c>
      <c r="AF28" s="88" t="str">
        <f>IFERROR(VLOOKUP($A28&amp;"_"&amp;AF$3,'물품 입고 내역'!$A$5:$O$1005,2,0),"")</f>
        <v/>
      </c>
      <c r="AG28" s="88" t="str">
        <f>IFERROR(VLOOKUP($A28&amp;"_"&amp;AG$3,'물품 입고 내역'!$A$5:$O$1005,2,0),"")</f>
        <v/>
      </c>
      <c r="AH28" s="88" t="str">
        <f>IFERROR(VLOOKUP($A28&amp;"_"&amp;AH$3,'물품 입고 내역'!$A$5:$O$1005,2,0),"")</f>
        <v/>
      </c>
      <c r="AI28" s="88" t="str">
        <f>IFERROR(VLOOKUP($A28&amp;"_"&amp;AI$3,'물품 입고 내역'!$A$5:$O$1005,2,0),"")</f>
        <v/>
      </c>
      <c r="AJ28" s="88" t="str">
        <f>IFERROR(VLOOKUP($A28&amp;"_"&amp;AJ$3,'물품 입고 내역'!$A$5:$O$1005,2,0),"")</f>
        <v/>
      </c>
      <c r="AK28" s="88" t="str">
        <f>IFERROR(VLOOKUP($A28&amp;"_"&amp;AK$3,'물품 입고 내역'!$A$5:$O$1005,2,0),"")</f>
        <v/>
      </c>
      <c r="AL28" s="88" t="str">
        <f>IFERROR(VLOOKUP($A28&amp;"_"&amp;AL$3,'물품 입고 내역'!$A$5:$O$1005,2,0),"")</f>
        <v/>
      </c>
      <c r="AM28" s="88" t="str">
        <f>IFERROR(VLOOKUP($A28&amp;"_"&amp;AM$3,'물품 입고 내역'!$A$5:$O$1005,2,0),"")</f>
        <v/>
      </c>
      <c r="AN28" s="88" t="str">
        <f>IFERROR(VLOOKUP($A28&amp;"_"&amp;AN$3,'물품 입고 내역'!$A$5:$O$1005,2,0),"")</f>
        <v/>
      </c>
      <c r="AO28" s="88" t="str">
        <f>IFERROR(VLOOKUP($A28&amp;"_"&amp;AO$3,'물품 입고 내역'!$A$5:$O$1005,2,0),"")</f>
        <v/>
      </c>
      <c r="AP28" s="88" t="str">
        <f>IFERROR(VLOOKUP($A28&amp;"_"&amp;AP$3,'물품 입고 내역'!$A$5:$O$1005,2,0),"")</f>
        <v/>
      </c>
      <c r="AQ28" s="88" t="str">
        <f>IFERROR(VLOOKUP($A28&amp;"_"&amp;AQ$3,'물품 입고 내역'!$A$5:$O$1005,2,0),"")</f>
        <v/>
      </c>
      <c r="AR28" s="88" t="str">
        <f>IFERROR(VLOOKUP($A28&amp;"_"&amp;AR$3,'물품 입고 내역'!$A$5:$O$1005,2,0),"")</f>
        <v/>
      </c>
      <c r="AS28" s="88" t="str">
        <f>IFERROR(VLOOKUP($A28&amp;"_"&amp;AS$3,'물품 입고 내역'!$A$5:$O$1005,2,0),"")</f>
        <v/>
      </c>
      <c r="AT28" s="88" t="str">
        <f>IFERROR(VLOOKUP($A28&amp;"_"&amp;AT$3,'물품 입고 내역'!$A$5:$O$1005,2,0),"")</f>
        <v/>
      </c>
      <c r="AU28" s="88" t="str">
        <f>IFERROR(VLOOKUP($A28&amp;"_"&amp;AU$3,'물품 입고 내역'!$A$5:$O$1005,2,0),"")</f>
        <v/>
      </c>
      <c r="AV28" s="88" t="str">
        <f>IFERROR(VLOOKUP($A28&amp;"_"&amp;AV$3,'물품 입고 내역'!$A$5:$O$1005,2,0),"")</f>
        <v/>
      </c>
      <c r="AW28" s="88" t="str">
        <f>IFERROR(VLOOKUP($A28&amp;"_"&amp;AW$3,'물품 입고 내역'!$A$5:$O$1005,2,0),"")</f>
        <v/>
      </c>
      <c r="AX28" s="88" t="str">
        <f>IFERROR(VLOOKUP($A28&amp;"_"&amp;AX$3,'물품 입고 내역'!$A$5:$O$1005,2,0),"")</f>
        <v/>
      </c>
      <c r="AY28" s="88" t="str">
        <f>IFERROR(VLOOKUP($A28&amp;"_"&amp;AY$3,'물품 입고 내역'!$A$5:$O$1005,2,0),"")</f>
        <v/>
      </c>
      <c r="AZ28" s="88" t="str">
        <f>IFERROR(VLOOKUP($A28&amp;"_"&amp;AZ$3,'물품 입고 내역'!$A$5:$O$1005,2,0),"")</f>
        <v/>
      </c>
      <c r="BA28" s="88" t="str">
        <f>IFERROR(VLOOKUP($A28&amp;"_"&amp;BA$3,'물품 입고 내역'!$A$5:$O$1005,2,0),"")</f>
        <v/>
      </c>
      <c r="BB28" s="88" t="str">
        <f>IFERROR(VLOOKUP($A28&amp;"_"&amp;BB$3,'물품 입고 내역'!$A$5:$O$1005,2,0),"")</f>
        <v/>
      </c>
      <c r="BC28" s="88" t="str">
        <f>IFERROR(VLOOKUP($A28&amp;"_"&amp;BC$3,'물품 입고 내역'!$A$5:$O$1005,2,0),"")</f>
        <v/>
      </c>
      <c r="BD28" s="88" t="str">
        <f>IFERROR(VLOOKUP($A28&amp;"_"&amp;BD$3,'물품 입고 내역'!$A$5:$O$1005,2,0),"")</f>
        <v/>
      </c>
      <c r="BE28" s="88" t="str">
        <f>IFERROR(VLOOKUP($A28&amp;"_"&amp;BE$3,'물품 입고 내역'!$A$5:$O$1005,2,0),"")</f>
        <v/>
      </c>
      <c r="BF28" s="88" t="str">
        <f>IFERROR(VLOOKUP($A28&amp;"_"&amp;BF$3,'물품 입고 내역'!$A$5:$O$1005,2,0),"")</f>
        <v/>
      </c>
      <c r="BG28" s="88" t="str">
        <f>IFERROR(VLOOKUP($A28&amp;"_"&amp;BG$3,'물품 입고 내역'!$A$5:$O$1005,2,0),"")</f>
        <v/>
      </c>
      <c r="BH28" s="88" t="str">
        <f>IFERROR(VLOOKUP($A28&amp;"_"&amp;BH$3,'물품 입고 내역'!$A$5:$O$1005,2,0),"")</f>
        <v/>
      </c>
      <c r="BI28" s="88" t="str">
        <f>IFERROR(VLOOKUP($A28&amp;"_"&amp;BI$3,'물품 입고 내역'!$A$5:$O$1005,2,0),"")</f>
        <v/>
      </c>
      <c r="BJ28" s="88" t="str">
        <f>IFERROR(VLOOKUP($A28&amp;"_"&amp;BJ$3,'물품 입고 내역'!$A$5:$O$1005,2,0),"")</f>
        <v/>
      </c>
      <c r="BK28" s="88" t="str">
        <f>IFERROR(VLOOKUP($A28&amp;"_"&amp;BK$3,'물품 입고 내역'!$A$5:$O$1005,2,0),"")</f>
        <v/>
      </c>
      <c r="BL28" s="88" t="str">
        <f>IFERROR(VLOOKUP($A28&amp;"_"&amp;BL$3,'물품 입고 내역'!$A$5:$O$1005,2,0),"")</f>
        <v/>
      </c>
      <c r="BM28" s="88" t="str">
        <f>IFERROR(VLOOKUP($A28&amp;"_"&amp;BM$3,'물품 입고 내역'!$A$5:$O$1005,2,0),"")</f>
        <v/>
      </c>
      <c r="BN28" s="88" t="str">
        <f>IFERROR(VLOOKUP($A28&amp;"_"&amp;BN$3,'물품 입고 내역'!$A$5:$O$1005,2,0),"")</f>
        <v/>
      </c>
      <c r="BO28" s="88" t="str">
        <f>IFERROR(VLOOKUP($A28&amp;"_"&amp;BO$3,'물품 입고 내역'!$A$5:$O$1005,2,0),"")</f>
        <v/>
      </c>
      <c r="BP28" s="88" t="str">
        <f>IFERROR(VLOOKUP($A28&amp;"_"&amp;BP$3,'물품 입고 내역'!$A$5:$O$1005,2,0),"")</f>
        <v/>
      </c>
      <c r="BQ28" s="88" t="str">
        <f>IFERROR(VLOOKUP($A28&amp;"_"&amp;BQ$3,'물품 입고 내역'!$A$5:$O$1005,2,0),"")</f>
        <v/>
      </c>
      <c r="BR28" s="88" t="str">
        <f>IFERROR(VLOOKUP($A28&amp;"_"&amp;BR$3,'물품 입고 내역'!$A$5:$O$1005,2,0),"")</f>
        <v/>
      </c>
      <c r="BS28" s="88" t="str">
        <f>IFERROR(VLOOKUP($A28&amp;"_"&amp;BS$3,'물품 입고 내역'!$A$5:$O$1005,2,0),"")</f>
        <v/>
      </c>
      <c r="BT28" s="88" t="str">
        <f>IFERROR(VLOOKUP($A28&amp;"_"&amp;BT$3,'물품 입고 내역'!$A$5:$O$1005,2,0),"")</f>
        <v/>
      </c>
      <c r="BU28" s="88" t="str">
        <f>IFERROR(VLOOKUP($A28&amp;"_"&amp;BU$3,'물품 입고 내역'!$A$5:$O$1005,2,0),"")</f>
        <v/>
      </c>
      <c r="BV28" s="88" t="str">
        <f>IFERROR(VLOOKUP($A28&amp;"_"&amp;BV$3,'물품 입고 내역'!$A$5:$O$1005,2,0),"")</f>
        <v/>
      </c>
      <c r="BW28" s="88" t="str">
        <f>IFERROR(VLOOKUP($A28&amp;"_"&amp;BW$3,'물품 입고 내역'!$A$5:$O$1005,2,0),"")</f>
        <v/>
      </c>
      <c r="BX28" s="88" t="str">
        <f>IFERROR(VLOOKUP($A28&amp;"_"&amp;BX$3,'물품 입고 내역'!$A$5:$O$1005,2,0),"")</f>
        <v/>
      </c>
      <c r="BY28" s="88" t="str">
        <f>IFERROR(VLOOKUP($A28&amp;"_"&amp;BY$3,'물품 입고 내역'!$A$5:$O$1005,2,0),"")</f>
        <v/>
      </c>
      <c r="BZ28" s="88" t="str">
        <f>IFERROR(VLOOKUP($A28&amp;"_"&amp;BZ$3,'물품 입고 내역'!$A$5:$O$1005,2,0),"")</f>
        <v/>
      </c>
      <c r="CA28" s="88" t="str">
        <f>IFERROR(VLOOKUP($A28&amp;"_"&amp;CA$3,'물품 입고 내역'!$A$5:$O$1005,2,0),"")</f>
        <v/>
      </c>
      <c r="CB28" s="88" t="str">
        <f>IFERROR(VLOOKUP($A28&amp;"_"&amp;CB$3,'물품 입고 내역'!$A$5:$O$1005,2,0),"")</f>
        <v/>
      </c>
      <c r="CC28" s="88" t="str">
        <f>IFERROR(VLOOKUP($A28&amp;"_"&amp;CC$3,'물품 입고 내역'!$A$5:$O$1005,2,0),"")</f>
        <v/>
      </c>
      <c r="CD28" s="88" t="str">
        <f>IFERROR(VLOOKUP($A28&amp;"_"&amp;CD$3,'물품 입고 내역'!$A$5:$O$1005,2,0),"")</f>
        <v/>
      </c>
      <c r="CE28" s="88" t="str">
        <f>IFERROR(VLOOKUP($A28&amp;"_"&amp;CE$3,'물품 입고 내역'!$A$5:$O$1005,2,0),"")</f>
        <v/>
      </c>
      <c r="CF28" s="88" t="str">
        <f>IFERROR(VLOOKUP($A28&amp;"_"&amp;CF$3,'물품 입고 내역'!$A$5:$O$1005,2,0),"")</f>
        <v/>
      </c>
      <c r="CG28" s="88" t="str">
        <f>IFERROR(VLOOKUP($A28&amp;"_"&amp;CG$3,'물품 입고 내역'!$A$5:$O$1005,2,0),"")</f>
        <v/>
      </c>
      <c r="CH28" s="88" t="str">
        <f>IFERROR(VLOOKUP($A28&amp;"_"&amp;CH$3,'물품 입고 내역'!$A$5:$O$1005,2,0),"")</f>
        <v/>
      </c>
      <c r="CI28" s="88" t="str">
        <f>IFERROR(VLOOKUP($A28&amp;"_"&amp;CI$3,'물품 입고 내역'!$A$5:$O$1005,2,0),"")</f>
        <v/>
      </c>
      <c r="CJ28" s="88" t="str">
        <f>IFERROR(VLOOKUP($A28&amp;"_"&amp;CJ$3,'물품 입고 내역'!$A$5:$O$1005,2,0),"")</f>
        <v/>
      </c>
      <c r="CK28" s="88" t="str">
        <f>IFERROR(VLOOKUP($A28&amp;"_"&amp;CK$3,'물품 입고 내역'!$A$5:$O$1005,2,0),"")</f>
        <v/>
      </c>
      <c r="CL28" s="88" t="str">
        <f>IFERROR(VLOOKUP($A28&amp;"_"&amp;CL$3,'물품 입고 내역'!$A$5:$O$1005,2,0),"")</f>
        <v/>
      </c>
      <c r="CM28" s="88" t="str">
        <f>IFERROR(VLOOKUP($A28&amp;"_"&amp;CM$3,'물품 입고 내역'!$A$5:$O$1005,2,0),"")</f>
        <v/>
      </c>
      <c r="CN28" s="88" t="str">
        <f>IFERROR(VLOOKUP($A28&amp;"_"&amp;CN$3,'물품 입고 내역'!$A$5:$O$1005,2,0),"")</f>
        <v/>
      </c>
      <c r="CO28" s="88" t="str">
        <f>IFERROR(VLOOKUP($A28&amp;"_"&amp;CO$3,'물품 입고 내역'!$A$5:$O$1005,2,0),"")</f>
        <v/>
      </c>
      <c r="CP28" s="88" t="str">
        <f>IFERROR(VLOOKUP($A28&amp;"_"&amp;CP$3,'물품 입고 내역'!$A$5:$O$1005,2,0),"")</f>
        <v/>
      </c>
      <c r="CQ28" s="88" t="str">
        <f>IFERROR(VLOOKUP($A28&amp;"_"&amp;CQ$3,'물품 입고 내역'!$A$5:$O$1005,2,0),"")</f>
        <v/>
      </c>
      <c r="CR28" s="88" t="str">
        <f>IFERROR(VLOOKUP($A28&amp;"_"&amp;CR$3,'물품 입고 내역'!$A$5:$O$1005,2,0),"")</f>
        <v/>
      </c>
      <c r="CS28" s="88" t="str">
        <f>IFERROR(VLOOKUP($A28&amp;"_"&amp;CS$3,'물품 입고 내역'!$A$5:$O$1005,2,0),"")</f>
        <v/>
      </c>
      <c r="CT28" s="88" t="str">
        <f>IFERROR(VLOOKUP($A28&amp;"_"&amp;CT$3,'물품 입고 내역'!$A$5:$O$1005,2,0),"")</f>
        <v/>
      </c>
      <c r="CU28" s="88" t="str">
        <f>IFERROR(VLOOKUP($A28&amp;"_"&amp;CU$3,'물품 입고 내역'!$A$5:$O$1005,2,0),"")</f>
        <v/>
      </c>
      <c r="CV28" s="88" t="str">
        <f>IFERROR(VLOOKUP($A28&amp;"_"&amp;CV$3,'물품 입고 내역'!$A$5:$O$1005,2,0),"")</f>
        <v/>
      </c>
      <c r="CW28" s="88" t="str">
        <f>IFERROR(VLOOKUP($A28&amp;"_"&amp;CW$3,'물품 입고 내역'!$A$5:$O$1005,2,0),"")</f>
        <v/>
      </c>
      <c r="CX28" s="88" t="str">
        <f>IFERROR(VLOOKUP($A28&amp;"_"&amp;CX$3,'물품 입고 내역'!$A$5:$O$1005,2,0),"")</f>
        <v/>
      </c>
      <c r="CY28" s="88" t="str">
        <f>IFERROR(VLOOKUP($A28&amp;"_"&amp;CY$3,'물품 입고 내역'!$A$5:$O$1005,2,0),"")</f>
        <v/>
      </c>
      <c r="CZ28" s="88" t="str">
        <f>IFERROR(VLOOKUP($A28&amp;"_"&amp;CZ$3,'물품 입고 내역'!$A$5:$O$1005,2,0),"")</f>
        <v/>
      </c>
      <c r="DA28" s="88" t="str">
        <f>IFERROR(VLOOKUP($A28&amp;"_"&amp;DA$3,'물품 입고 내역'!$A$5:$O$1005,2,0),"")</f>
        <v/>
      </c>
      <c r="DB28" s="88" t="str">
        <f>IFERROR(VLOOKUP($A28&amp;"_"&amp;DB$3,'물품 입고 내역'!$A$5:$O$1005,2,0),"")</f>
        <v/>
      </c>
      <c r="DC28" s="88" t="str">
        <f>IFERROR(VLOOKUP($A28&amp;"_"&amp;DC$3,'물품 입고 내역'!$A$5:$O$1005,2,0),"")</f>
        <v/>
      </c>
      <c r="DD28" s="88" t="str">
        <f>IFERROR(VLOOKUP($A28&amp;"_"&amp;DD$3,'물품 입고 내역'!$A$5:$O$1005,2,0),"")</f>
        <v/>
      </c>
      <c r="DE28" s="88" t="str">
        <f>IFERROR(VLOOKUP($A28&amp;"_"&amp;DE$3,'물품 입고 내역'!$A$5:$O$1005,2,0),"")</f>
        <v/>
      </c>
      <c r="DF28" s="88" t="str">
        <f>IFERROR(VLOOKUP($A28&amp;"_"&amp;DF$3,'물품 입고 내역'!$A$5:$O$1005,2,0),"")</f>
        <v/>
      </c>
      <c r="DG28" s="88" t="str">
        <f>IFERROR(VLOOKUP($A28&amp;"_"&amp;DG$3,'물품 입고 내역'!$A$5:$O$1005,2,0),"")</f>
        <v/>
      </c>
      <c r="DH28" s="88" t="str">
        <f>IFERROR(VLOOKUP($A28&amp;"_"&amp;DH$3,'물품 입고 내역'!$A$5:$O$1005,2,0),"")</f>
        <v/>
      </c>
      <c r="DI28" s="88" t="str">
        <f>IFERROR(VLOOKUP($A28&amp;"_"&amp;DI$3,'물품 입고 내역'!$A$5:$O$1005,2,0),"")</f>
        <v/>
      </c>
      <c r="DJ28" s="88" t="str">
        <f>IFERROR(VLOOKUP($A28&amp;"_"&amp;DJ$3,'물품 입고 내역'!$A$5:$O$1005,2,0),"")</f>
        <v/>
      </c>
      <c r="DK28" s="88" t="str">
        <f>IFERROR(VLOOKUP($A28&amp;"_"&amp;DK$3,'물품 입고 내역'!$A$5:$O$1005,2,0),"")</f>
        <v/>
      </c>
      <c r="DL28" s="88" t="str">
        <f>IFERROR(VLOOKUP($A28&amp;"_"&amp;DL$3,'물품 입고 내역'!$A$5:$O$1005,2,0),"")</f>
        <v/>
      </c>
    </row>
    <row r="29" spans="1:116" ht="35.25" customHeight="1">
      <c r="A29" s="89" t="s">
        <v>986</v>
      </c>
      <c r="B29" s="129" t="str">
        <f>IFERROR(INDEX('물품 입고 내역'!$E$6:$O$1005,MATCH($A29,'물품 입고 내역'!$N$6:$N$1005,0),1)," ")</f>
        <v xml:space="preserve"> </v>
      </c>
      <c r="C29" s="89" t="str">
        <f t="shared" si="0"/>
        <v xml:space="preserve"> </v>
      </c>
      <c r="D29" s="129" t="str">
        <f t="shared" si="2"/>
        <v xml:space="preserve">                                                                                                             </v>
      </c>
      <c r="E29" s="89"/>
      <c r="F29" s="88">
        <f t="shared" si="1"/>
        <v>0</v>
      </c>
      <c r="G29" s="88" t="str">
        <f>IFERROR(VLOOKUP($A29&amp;"_"&amp;G$3,'물품 입고 내역'!$A$5:$O$1005,2,0),"")</f>
        <v/>
      </c>
      <c r="H29" s="88" t="str">
        <f>IFERROR(VLOOKUP($A29&amp;"_"&amp;H$3,'물품 입고 내역'!$A$5:$O$1005,2,0),"")</f>
        <v/>
      </c>
      <c r="I29" s="88" t="str">
        <f>IFERROR(VLOOKUP($A29&amp;"_"&amp;I$3,'물품 입고 내역'!$A$5:$O$1005,2,0),"")</f>
        <v/>
      </c>
      <c r="J29" s="88" t="str">
        <f>IFERROR(VLOOKUP($A29&amp;"_"&amp;J$3,'물품 입고 내역'!$A$5:$O$1005,2,0),"")</f>
        <v/>
      </c>
      <c r="K29" s="88" t="str">
        <f>IFERROR(VLOOKUP($A29&amp;"_"&amp;K$3,'물품 입고 내역'!$A$5:$O$1005,2,0),"")</f>
        <v/>
      </c>
      <c r="L29" s="88" t="str">
        <f>IFERROR(VLOOKUP($A29&amp;"_"&amp;L$3,'물품 입고 내역'!$A$5:$O$1005,2,0),"")</f>
        <v/>
      </c>
      <c r="M29" s="88" t="str">
        <f>IFERROR(VLOOKUP($A29&amp;"_"&amp;M$3,'물품 입고 내역'!$A$5:$O$1005,2,0),"")</f>
        <v/>
      </c>
      <c r="N29" s="88" t="str">
        <f>IFERROR(VLOOKUP($A29&amp;"_"&amp;N$3,'물품 입고 내역'!$A$5:$O$1005,2,0),"")</f>
        <v/>
      </c>
      <c r="O29" s="88" t="str">
        <f>IFERROR(VLOOKUP($A29&amp;"_"&amp;O$3,'물품 입고 내역'!$A$5:$O$1005,2,0),"")</f>
        <v/>
      </c>
      <c r="P29" s="88" t="str">
        <f>IFERROR(VLOOKUP($A29&amp;"_"&amp;P$3,'물품 입고 내역'!$A$5:$O$1005,2,0),"")</f>
        <v/>
      </c>
      <c r="Q29" s="88" t="str">
        <f>IFERROR(VLOOKUP($A29&amp;"_"&amp;Q$3,'물품 입고 내역'!$A$5:$O$1005,2,0),"")</f>
        <v/>
      </c>
      <c r="R29" s="88" t="str">
        <f>IFERROR(VLOOKUP($A29&amp;"_"&amp;R$3,'물품 입고 내역'!$A$5:$O$1005,2,0),"")</f>
        <v/>
      </c>
      <c r="S29" s="88" t="str">
        <f>IFERROR(VLOOKUP($A29&amp;"_"&amp;S$3,'물품 입고 내역'!$A$5:$O$1005,2,0),"")</f>
        <v/>
      </c>
      <c r="T29" s="88" t="str">
        <f>IFERROR(VLOOKUP($A29&amp;"_"&amp;T$3,'물품 입고 내역'!$A$5:$O$1005,2,0),"")</f>
        <v/>
      </c>
      <c r="U29" s="88" t="str">
        <f>IFERROR(VLOOKUP($A29&amp;"_"&amp;U$3,'물품 입고 내역'!$A$5:$O$1005,2,0),"")</f>
        <v/>
      </c>
      <c r="V29" s="88" t="str">
        <f>IFERROR(VLOOKUP($A29&amp;"_"&amp;V$3,'물품 입고 내역'!$A$5:$O$1005,2,0),"")</f>
        <v/>
      </c>
      <c r="W29" s="88" t="str">
        <f>IFERROR(VLOOKUP($A29&amp;"_"&amp;W$3,'물품 입고 내역'!$A$5:$O$1005,2,0),"")</f>
        <v/>
      </c>
      <c r="X29" s="88" t="str">
        <f>IFERROR(VLOOKUP($A29&amp;"_"&amp;X$3,'물품 입고 내역'!$A$5:$O$1005,2,0),"")</f>
        <v/>
      </c>
      <c r="Y29" s="88" t="str">
        <f>IFERROR(VLOOKUP($A29&amp;"_"&amp;Y$3,'물품 입고 내역'!$A$5:$O$1005,2,0),"")</f>
        <v/>
      </c>
      <c r="Z29" s="88" t="str">
        <f>IFERROR(VLOOKUP($A29&amp;"_"&amp;Z$3,'물품 입고 내역'!$A$5:$O$1005,2,0),"")</f>
        <v/>
      </c>
      <c r="AA29" s="88" t="str">
        <f>IFERROR(VLOOKUP($A29&amp;"_"&amp;AA$3,'물품 입고 내역'!$A$5:$O$1005,2,0),"")</f>
        <v/>
      </c>
      <c r="AB29" s="88" t="str">
        <f>IFERROR(VLOOKUP($A29&amp;"_"&amp;AB$3,'물품 입고 내역'!$A$5:$O$1005,2,0),"")</f>
        <v/>
      </c>
      <c r="AC29" s="88" t="str">
        <f>IFERROR(VLOOKUP($A29&amp;"_"&amp;AC$3,'물품 입고 내역'!$A$5:$O$1005,2,0),"")</f>
        <v/>
      </c>
      <c r="AD29" s="88" t="str">
        <f>IFERROR(VLOOKUP($A29&amp;"_"&amp;AD$3,'물품 입고 내역'!$A$5:$O$1005,2,0),"")</f>
        <v/>
      </c>
      <c r="AE29" s="88" t="str">
        <f>IFERROR(VLOOKUP($A29&amp;"_"&amp;AE$3,'물품 입고 내역'!$A$5:$O$1005,2,0),"")</f>
        <v/>
      </c>
      <c r="AF29" s="88" t="str">
        <f>IFERROR(VLOOKUP($A29&amp;"_"&amp;AF$3,'물품 입고 내역'!$A$5:$O$1005,2,0),"")</f>
        <v/>
      </c>
      <c r="AG29" s="88" t="str">
        <f>IFERROR(VLOOKUP($A29&amp;"_"&amp;AG$3,'물품 입고 내역'!$A$5:$O$1005,2,0),"")</f>
        <v/>
      </c>
      <c r="AH29" s="88" t="str">
        <f>IFERROR(VLOOKUP($A29&amp;"_"&amp;AH$3,'물품 입고 내역'!$A$5:$O$1005,2,0),"")</f>
        <v/>
      </c>
      <c r="AI29" s="88" t="str">
        <f>IFERROR(VLOOKUP($A29&amp;"_"&amp;AI$3,'물품 입고 내역'!$A$5:$O$1005,2,0),"")</f>
        <v/>
      </c>
      <c r="AJ29" s="88" t="str">
        <f>IFERROR(VLOOKUP($A29&amp;"_"&amp;AJ$3,'물품 입고 내역'!$A$5:$O$1005,2,0),"")</f>
        <v/>
      </c>
      <c r="AK29" s="88" t="str">
        <f>IFERROR(VLOOKUP($A29&amp;"_"&amp;AK$3,'물품 입고 내역'!$A$5:$O$1005,2,0),"")</f>
        <v/>
      </c>
      <c r="AL29" s="88" t="str">
        <f>IFERROR(VLOOKUP($A29&amp;"_"&amp;AL$3,'물품 입고 내역'!$A$5:$O$1005,2,0),"")</f>
        <v/>
      </c>
      <c r="AM29" s="88" t="str">
        <f>IFERROR(VLOOKUP($A29&amp;"_"&amp;AM$3,'물품 입고 내역'!$A$5:$O$1005,2,0),"")</f>
        <v/>
      </c>
      <c r="AN29" s="88" t="str">
        <f>IFERROR(VLOOKUP($A29&amp;"_"&amp;AN$3,'물품 입고 내역'!$A$5:$O$1005,2,0),"")</f>
        <v/>
      </c>
      <c r="AO29" s="88" t="str">
        <f>IFERROR(VLOOKUP($A29&amp;"_"&amp;AO$3,'물품 입고 내역'!$A$5:$O$1005,2,0),"")</f>
        <v/>
      </c>
      <c r="AP29" s="88" t="str">
        <f>IFERROR(VLOOKUP($A29&amp;"_"&amp;AP$3,'물품 입고 내역'!$A$5:$O$1005,2,0),"")</f>
        <v/>
      </c>
      <c r="AQ29" s="88" t="str">
        <f>IFERROR(VLOOKUP($A29&amp;"_"&amp;AQ$3,'물품 입고 내역'!$A$5:$O$1005,2,0),"")</f>
        <v/>
      </c>
      <c r="AR29" s="88" t="str">
        <f>IFERROR(VLOOKUP($A29&amp;"_"&amp;AR$3,'물품 입고 내역'!$A$5:$O$1005,2,0),"")</f>
        <v/>
      </c>
      <c r="AS29" s="88" t="str">
        <f>IFERROR(VLOOKUP($A29&amp;"_"&amp;AS$3,'물품 입고 내역'!$A$5:$O$1005,2,0),"")</f>
        <v/>
      </c>
      <c r="AT29" s="88" t="str">
        <f>IFERROR(VLOOKUP($A29&amp;"_"&amp;AT$3,'물품 입고 내역'!$A$5:$O$1005,2,0),"")</f>
        <v/>
      </c>
      <c r="AU29" s="88" t="str">
        <f>IFERROR(VLOOKUP($A29&amp;"_"&amp;AU$3,'물품 입고 내역'!$A$5:$O$1005,2,0),"")</f>
        <v/>
      </c>
      <c r="AV29" s="88" t="str">
        <f>IFERROR(VLOOKUP($A29&amp;"_"&amp;AV$3,'물품 입고 내역'!$A$5:$O$1005,2,0),"")</f>
        <v/>
      </c>
      <c r="AW29" s="88" t="str">
        <f>IFERROR(VLOOKUP($A29&amp;"_"&amp;AW$3,'물품 입고 내역'!$A$5:$O$1005,2,0),"")</f>
        <v/>
      </c>
      <c r="AX29" s="88" t="str">
        <f>IFERROR(VLOOKUP($A29&amp;"_"&amp;AX$3,'물품 입고 내역'!$A$5:$O$1005,2,0),"")</f>
        <v/>
      </c>
      <c r="AY29" s="88" t="str">
        <f>IFERROR(VLOOKUP($A29&amp;"_"&amp;AY$3,'물품 입고 내역'!$A$5:$O$1005,2,0),"")</f>
        <v/>
      </c>
      <c r="AZ29" s="88" t="str">
        <f>IFERROR(VLOOKUP($A29&amp;"_"&amp;AZ$3,'물품 입고 내역'!$A$5:$O$1005,2,0),"")</f>
        <v/>
      </c>
      <c r="BA29" s="88" t="str">
        <f>IFERROR(VLOOKUP($A29&amp;"_"&amp;BA$3,'물품 입고 내역'!$A$5:$O$1005,2,0),"")</f>
        <v/>
      </c>
      <c r="BB29" s="88" t="str">
        <f>IFERROR(VLOOKUP($A29&amp;"_"&amp;BB$3,'물품 입고 내역'!$A$5:$O$1005,2,0),"")</f>
        <v/>
      </c>
      <c r="BC29" s="88" t="str">
        <f>IFERROR(VLOOKUP($A29&amp;"_"&amp;BC$3,'물품 입고 내역'!$A$5:$O$1005,2,0),"")</f>
        <v/>
      </c>
      <c r="BD29" s="88" t="str">
        <f>IFERROR(VLOOKUP($A29&amp;"_"&amp;BD$3,'물품 입고 내역'!$A$5:$O$1005,2,0),"")</f>
        <v/>
      </c>
      <c r="BE29" s="88" t="str">
        <f>IFERROR(VLOOKUP($A29&amp;"_"&amp;BE$3,'물품 입고 내역'!$A$5:$O$1005,2,0),"")</f>
        <v/>
      </c>
      <c r="BF29" s="88" t="str">
        <f>IFERROR(VLOOKUP($A29&amp;"_"&amp;BF$3,'물품 입고 내역'!$A$5:$O$1005,2,0),"")</f>
        <v/>
      </c>
      <c r="BG29" s="88" t="str">
        <f>IFERROR(VLOOKUP($A29&amp;"_"&amp;BG$3,'물품 입고 내역'!$A$5:$O$1005,2,0),"")</f>
        <v/>
      </c>
      <c r="BH29" s="88" t="str">
        <f>IFERROR(VLOOKUP($A29&amp;"_"&amp;BH$3,'물품 입고 내역'!$A$5:$O$1005,2,0),"")</f>
        <v/>
      </c>
      <c r="BI29" s="88" t="str">
        <f>IFERROR(VLOOKUP($A29&amp;"_"&amp;BI$3,'물품 입고 내역'!$A$5:$O$1005,2,0),"")</f>
        <v/>
      </c>
      <c r="BJ29" s="88" t="str">
        <f>IFERROR(VLOOKUP($A29&amp;"_"&amp;BJ$3,'물품 입고 내역'!$A$5:$O$1005,2,0),"")</f>
        <v/>
      </c>
      <c r="BK29" s="88" t="str">
        <f>IFERROR(VLOOKUP($A29&amp;"_"&amp;BK$3,'물품 입고 내역'!$A$5:$O$1005,2,0),"")</f>
        <v/>
      </c>
      <c r="BL29" s="88" t="str">
        <f>IFERROR(VLOOKUP($A29&amp;"_"&amp;BL$3,'물품 입고 내역'!$A$5:$O$1005,2,0),"")</f>
        <v/>
      </c>
      <c r="BM29" s="88" t="str">
        <f>IFERROR(VLOOKUP($A29&amp;"_"&amp;BM$3,'물품 입고 내역'!$A$5:$O$1005,2,0),"")</f>
        <v/>
      </c>
      <c r="BN29" s="88" t="str">
        <f>IFERROR(VLOOKUP($A29&amp;"_"&amp;BN$3,'물품 입고 내역'!$A$5:$O$1005,2,0),"")</f>
        <v/>
      </c>
      <c r="BO29" s="88" t="str">
        <f>IFERROR(VLOOKUP($A29&amp;"_"&amp;BO$3,'물품 입고 내역'!$A$5:$O$1005,2,0),"")</f>
        <v/>
      </c>
      <c r="BP29" s="88" t="str">
        <f>IFERROR(VLOOKUP($A29&amp;"_"&amp;BP$3,'물품 입고 내역'!$A$5:$O$1005,2,0),"")</f>
        <v/>
      </c>
      <c r="BQ29" s="88" t="str">
        <f>IFERROR(VLOOKUP($A29&amp;"_"&amp;BQ$3,'물품 입고 내역'!$A$5:$O$1005,2,0),"")</f>
        <v/>
      </c>
      <c r="BR29" s="88" t="str">
        <f>IFERROR(VLOOKUP($A29&amp;"_"&amp;BR$3,'물품 입고 내역'!$A$5:$O$1005,2,0),"")</f>
        <v/>
      </c>
      <c r="BS29" s="88" t="str">
        <f>IFERROR(VLOOKUP($A29&amp;"_"&amp;BS$3,'물품 입고 내역'!$A$5:$O$1005,2,0),"")</f>
        <v/>
      </c>
      <c r="BT29" s="88" t="str">
        <f>IFERROR(VLOOKUP($A29&amp;"_"&amp;BT$3,'물품 입고 내역'!$A$5:$O$1005,2,0),"")</f>
        <v/>
      </c>
      <c r="BU29" s="88" t="str">
        <f>IFERROR(VLOOKUP($A29&amp;"_"&amp;BU$3,'물품 입고 내역'!$A$5:$O$1005,2,0),"")</f>
        <v/>
      </c>
      <c r="BV29" s="88" t="str">
        <f>IFERROR(VLOOKUP($A29&amp;"_"&amp;BV$3,'물품 입고 내역'!$A$5:$O$1005,2,0),"")</f>
        <v/>
      </c>
      <c r="BW29" s="88" t="str">
        <f>IFERROR(VLOOKUP($A29&amp;"_"&amp;BW$3,'물품 입고 내역'!$A$5:$O$1005,2,0),"")</f>
        <v/>
      </c>
      <c r="BX29" s="88" t="str">
        <f>IFERROR(VLOOKUP($A29&amp;"_"&amp;BX$3,'물품 입고 내역'!$A$5:$O$1005,2,0),"")</f>
        <v/>
      </c>
      <c r="BY29" s="88" t="str">
        <f>IFERROR(VLOOKUP($A29&amp;"_"&amp;BY$3,'물품 입고 내역'!$A$5:$O$1005,2,0),"")</f>
        <v/>
      </c>
      <c r="BZ29" s="88" t="str">
        <f>IFERROR(VLOOKUP($A29&amp;"_"&amp;BZ$3,'물품 입고 내역'!$A$5:$O$1005,2,0),"")</f>
        <v/>
      </c>
      <c r="CA29" s="88" t="str">
        <f>IFERROR(VLOOKUP($A29&amp;"_"&amp;CA$3,'물품 입고 내역'!$A$5:$O$1005,2,0),"")</f>
        <v/>
      </c>
      <c r="CB29" s="88" t="str">
        <f>IFERROR(VLOOKUP($A29&amp;"_"&amp;CB$3,'물품 입고 내역'!$A$5:$O$1005,2,0),"")</f>
        <v/>
      </c>
      <c r="CC29" s="88" t="str">
        <f>IFERROR(VLOOKUP($A29&amp;"_"&amp;CC$3,'물품 입고 내역'!$A$5:$O$1005,2,0),"")</f>
        <v/>
      </c>
      <c r="CD29" s="88" t="str">
        <f>IFERROR(VLOOKUP($A29&amp;"_"&amp;CD$3,'물품 입고 내역'!$A$5:$O$1005,2,0),"")</f>
        <v/>
      </c>
      <c r="CE29" s="88" t="str">
        <f>IFERROR(VLOOKUP($A29&amp;"_"&amp;CE$3,'물품 입고 내역'!$A$5:$O$1005,2,0),"")</f>
        <v/>
      </c>
      <c r="CF29" s="88" t="str">
        <f>IFERROR(VLOOKUP($A29&amp;"_"&amp;CF$3,'물품 입고 내역'!$A$5:$O$1005,2,0),"")</f>
        <v/>
      </c>
      <c r="CG29" s="88" t="str">
        <f>IFERROR(VLOOKUP($A29&amp;"_"&amp;CG$3,'물품 입고 내역'!$A$5:$O$1005,2,0),"")</f>
        <v/>
      </c>
      <c r="CH29" s="88" t="str">
        <f>IFERROR(VLOOKUP($A29&amp;"_"&amp;CH$3,'물품 입고 내역'!$A$5:$O$1005,2,0),"")</f>
        <v/>
      </c>
      <c r="CI29" s="88" t="str">
        <f>IFERROR(VLOOKUP($A29&amp;"_"&amp;CI$3,'물품 입고 내역'!$A$5:$O$1005,2,0),"")</f>
        <v/>
      </c>
      <c r="CJ29" s="88" t="str">
        <f>IFERROR(VLOOKUP($A29&amp;"_"&amp;CJ$3,'물품 입고 내역'!$A$5:$O$1005,2,0),"")</f>
        <v/>
      </c>
      <c r="CK29" s="88" t="str">
        <f>IFERROR(VLOOKUP($A29&amp;"_"&amp;CK$3,'물품 입고 내역'!$A$5:$O$1005,2,0),"")</f>
        <v/>
      </c>
      <c r="CL29" s="88" t="str">
        <f>IFERROR(VLOOKUP($A29&amp;"_"&amp;CL$3,'물품 입고 내역'!$A$5:$O$1005,2,0),"")</f>
        <v/>
      </c>
      <c r="CM29" s="88" t="str">
        <f>IFERROR(VLOOKUP($A29&amp;"_"&amp;CM$3,'물품 입고 내역'!$A$5:$O$1005,2,0),"")</f>
        <v/>
      </c>
      <c r="CN29" s="88" t="str">
        <f>IFERROR(VLOOKUP($A29&amp;"_"&amp;CN$3,'물품 입고 내역'!$A$5:$O$1005,2,0),"")</f>
        <v/>
      </c>
      <c r="CO29" s="88" t="str">
        <f>IFERROR(VLOOKUP($A29&amp;"_"&amp;CO$3,'물품 입고 내역'!$A$5:$O$1005,2,0),"")</f>
        <v/>
      </c>
      <c r="CP29" s="88" t="str">
        <f>IFERROR(VLOOKUP($A29&amp;"_"&amp;CP$3,'물품 입고 내역'!$A$5:$O$1005,2,0),"")</f>
        <v/>
      </c>
      <c r="CQ29" s="88" t="str">
        <f>IFERROR(VLOOKUP($A29&amp;"_"&amp;CQ$3,'물품 입고 내역'!$A$5:$O$1005,2,0),"")</f>
        <v/>
      </c>
      <c r="CR29" s="88" t="str">
        <f>IFERROR(VLOOKUP($A29&amp;"_"&amp;CR$3,'물품 입고 내역'!$A$5:$O$1005,2,0),"")</f>
        <v/>
      </c>
      <c r="CS29" s="88" t="str">
        <f>IFERROR(VLOOKUP($A29&amp;"_"&amp;CS$3,'물품 입고 내역'!$A$5:$O$1005,2,0),"")</f>
        <v/>
      </c>
      <c r="CT29" s="88" t="str">
        <f>IFERROR(VLOOKUP($A29&amp;"_"&amp;CT$3,'물품 입고 내역'!$A$5:$O$1005,2,0),"")</f>
        <v/>
      </c>
      <c r="CU29" s="88" t="str">
        <f>IFERROR(VLOOKUP($A29&amp;"_"&amp;CU$3,'물품 입고 내역'!$A$5:$O$1005,2,0),"")</f>
        <v/>
      </c>
      <c r="CV29" s="88" t="str">
        <f>IFERROR(VLOOKUP($A29&amp;"_"&amp;CV$3,'물품 입고 내역'!$A$5:$O$1005,2,0),"")</f>
        <v/>
      </c>
      <c r="CW29" s="88" t="str">
        <f>IFERROR(VLOOKUP($A29&amp;"_"&amp;CW$3,'물품 입고 내역'!$A$5:$O$1005,2,0),"")</f>
        <v/>
      </c>
      <c r="CX29" s="88" t="str">
        <f>IFERROR(VLOOKUP($A29&amp;"_"&amp;CX$3,'물품 입고 내역'!$A$5:$O$1005,2,0),"")</f>
        <v/>
      </c>
      <c r="CY29" s="88" t="str">
        <f>IFERROR(VLOOKUP($A29&amp;"_"&amp;CY$3,'물품 입고 내역'!$A$5:$O$1005,2,0),"")</f>
        <v/>
      </c>
      <c r="CZ29" s="88" t="str">
        <f>IFERROR(VLOOKUP($A29&amp;"_"&amp;CZ$3,'물품 입고 내역'!$A$5:$O$1005,2,0),"")</f>
        <v/>
      </c>
      <c r="DA29" s="88" t="str">
        <f>IFERROR(VLOOKUP($A29&amp;"_"&amp;DA$3,'물품 입고 내역'!$A$5:$O$1005,2,0),"")</f>
        <v/>
      </c>
      <c r="DB29" s="88" t="str">
        <f>IFERROR(VLOOKUP($A29&amp;"_"&amp;DB$3,'물품 입고 내역'!$A$5:$O$1005,2,0),"")</f>
        <v/>
      </c>
      <c r="DC29" s="88" t="str">
        <f>IFERROR(VLOOKUP($A29&amp;"_"&amp;DC$3,'물품 입고 내역'!$A$5:$O$1005,2,0),"")</f>
        <v/>
      </c>
      <c r="DD29" s="88" t="str">
        <f>IFERROR(VLOOKUP($A29&amp;"_"&amp;DD$3,'물품 입고 내역'!$A$5:$O$1005,2,0),"")</f>
        <v/>
      </c>
      <c r="DE29" s="88" t="str">
        <f>IFERROR(VLOOKUP($A29&amp;"_"&amp;DE$3,'물품 입고 내역'!$A$5:$O$1005,2,0),"")</f>
        <v/>
      </c>
      <c r="DF29" s="88" t="str">
        <f>IFERROR(VLOOKUP($A29&amp;"_"&amp;DF$3,'물품 입고 내역'!$A$5:$O$1005,2,0),"")</f>
        <v/>
      </c>
      <c r="DG29" s="88" t="str">
        <f>IFERROR(VLOOKUP($A29&amp;"_"&amp;DG$3,'물품 입고 내역'!$A$5:$O$1005,2,0),"")</f>
        <v/>
      </c>
      <c r="DH29" s="88" t="str">
        <f>IFERROR(VLOOKUP($A29&amp;"_"&amp;DH$3,'물품 입고 내역'!$A$5:$O$1005,2,0),"")</f>
        <v/>
      </c>
      <c r="DI29" s="88" t="str">
        <f>IFERROR(VLOOKUP($A29&amp;"_"&amp;DI$3,'물품 입고 내역'!$A$5:$O$1005,2,0),"")</f>
        <v/>
      </c>
      <c r="DJ29" s="88" t="str">
        <f>IFERROR(VLOOKUP($A29&amp;"_"&amp;DJ$3,'물품 입고 내역'!$A$5:$O$1005,2,0),"")</f>
        <v/>
      </c>
      <c r="DK29" s="88" t="str">
        <f>IFERROR(VLOOKUP($A29&amp;"_"&amp;DK$3,'물품 입고 내역'!$A$5:$O$1005,2,0),"")</f>
        <v/>
      </c>
      <c r="DL29" s="88" t="str">
        <f>IFERROR(VLOOKUP($A29&amp;"_"&amp;DL$3,'물품 입고 내역'!$A$5:$O$1005,2,0),"")</f>
        <v/>
      </c>
    </row>
    <row r="30" spans="1:116" ht="35.25" customHeight="1">
      <c r="A30" s="89" t="s">
        <v>987</v>
      </c>
      <c r="B30" s="129" t="str">
        <f>IFERROR(INDEX('물품 입고 내역'!$E$6:$O$1005,MATCH($A30,'물품 입고 내역'!$N$6:$N$1005,0),1)," ")</f>
        <v xml:space="preserve"> </v>
      </c>
      <c r="C30" s="89" t="str">
        <f t="shared" si="0"/>
        <v xml:space="preserve"> </v>
      </c>
      <c r="D30" s="129" t="str">
        <f t="shared" si="2"/>
        <v xml:space="preserve">                                                                                                             </v>
      </c>
      <c r="E30" s="89"/>
      <c r="F30" s="88">
        <f t="shared" si="1"/>
        <v>0</v>
      </c>
      <c r="G30" s="88" t="str">
        <f>IFERROR(VLOOKUP($A30&amp;"_"&amp;G$3,'물품 입고 내역'!$A$5:$O$1005,2,0),"")</f>
        <v/>
      </c>
      <c r="H30" s="88" t="str">
        <f>IFERROR(VLOOKUP($A30&amp;"_"&amp;H$3,'물품 입고 내역'!$A$5:$O$1005,2,0),"")</f>
        <v/>
      </c>
      <c r="I30" s="88" t="str">
        <f>IFERROR(VLOOKUP($A30&amp;"_"&amp;I$3,'물품 입고 내역'!$A$5:$O$1005,2,0),"")</f>
        <v/>
      </c>
      <c r="J30" s="88" t="str">
        <f>IFERROR(VLOOKUP($A30&amp;"_"&amp;J$3,'물품 입고 내역'!$A$5:$O$1005,2,0),"")</f>
        <v/>
      </c>
      <c r="K30" s="88" t="str">
        <f>IFERROR(VLOOKUP($A30&amp;"_"&amp;K$3,'물품 입고 내역'!$A$5:$O$1005,2,0),"")</f>
        <v/>
      </c>
      <c r="L30" s="88" t="str">
        <f>IFERROR(VLOOKUP($A30&amp;"_"&amp;L$3,'물품 입고 내역'!$A$5:$O$1005,2,0),"")</f>
        <v/>
      </c>
      <c r="M30" s="88" t="str">
        <f>IFERROR(VLOOKUP($A30&amp;"_"&amp;M$3,'물품 입고 내역'!$A$5:$O$1005,2,0),"")</f>
        <v/>
      </c>
      <c r="N30" s="88" t="str">
        <f>IFERROR(VLOOKUP($A30&amp;"_"&amp;N$3,'물품 입고 내역'!$A$5:$O$1005,2,0),"")</f>
        <v/>
      </c>
      <c r="O30" s="88" t="str">
        <f>IFERROR(VLOOKUP($A30&amp;"_"&amp;O$3,'물품 입고 내역'!$A$5:$O$1005,2,0),"")</f>
        <v/>
      </c>
      <c r="P30" s="88" t="str">
        <f>IFERROR(VLOOKUP($A30&amp;"_"&amp;P$3,'물품 입고 내역'!$A$5:$O$1005,2,0),"")</f>
        <v/>
      </c>
      <c r="Q30" s="88" t="str">
        <f>IFERROR(VLOOKUP($A30&amp;"_"&amp;Q$3,'물품 입고 내역'!$A$5:$O$1005,2,0),"")</f>
        <v/>
      </c>
      <c r="R30" s="88" t="str">
        <f>IFERROR(VLOOKUP($A30&amp;"_"&amp;R$3,'물품 입고 내역'!$A$5:$O$1005,2,0),"")</f>
        <v/>
      </c>
      <c r="S30" s="88" t="str">
        <f>IFERROR(VLOOKUP($A30&amp;"_"&amp;S$3,'물품 입고 내역'!$A$5:$O$1005,2,0),"")</f>
        <v/>
      </c>
      <c r="T30" s="88" t="str">
        <f>IFERROR(VLOOKUP($A30&amp;"_"&amp;T$3,'물품 입고 내역'!$A$5:$O$1005,2,0),"")</f>
        <v/>
      </c>
      <c r="U30" s="88" t="str">
        <f>IFERROR(VLOOKUP($A30&amp;"_"&amp;U$3,'물품 입고 내역'!$A$5:$O$1005,2,0),"")</f>
        <v/>
      </c>
      <c r="V30" s="88" t="str">
        <f>IFERROR(VLOOKUP($A30&amp;"_"&amp;V$3,'물품 입고 내역'!$A$5:$O$1005,2,0),"")</f>
        <v/>
      </c>
      <c r="W30" s="88" t="str">
        <f>IFERROR(VLOOKUP($A30&amp;"_"&amp;W$3,'물품 입고 내역'!$A$5:$O$1005,2,0),"")</f>
        <v/>
      </c>
      <c r="X30" s="88" t="str">
        <f>IFERROR(VLOOKUP($A30&amp;"_"&amp;X$3,'물품 입고 내역'!$A$5:$O$1005,2,0),"")</f>
        <v/>
      </c>
      <c r="Y30" s="88" t="str">
        <f>IFERROR(VLOOKUP($A30&amp;"_"&amp;Y$3,'물품 입고 내역'!$A$5:$O$1005,2,0),"")</f>
        <v/>
      </c>
      <c r="Z30" s="88" t="str">
        <f>IFERROR(VLOOKUP($A30&amp;"_"&amp;Z$3,'물품 입고 내역'!$A$5:$O$1005,2,0),"")</f>
        <v/>
      </c>
      <c r="AA30" s="88" t="str">
        <f>IFERROR(VLOOKUP($A30&amp;"_"&amp;AA$3,'물품 입고 내역'!$A$5:$O$1005,2,0),"")</f>
        <v/>
      </c>
      <c r="AB30" s="88" t="str">
        <f>IFERROR(VLOOKUP($A30&amp;"_"&amp;AB$3,'물품 입고 내역'!$A$5:$O$1005,2,0),"")</f>
        <v/>
      </c>
      <c r="AC30" s="88" t="str">
        <f>IFERROR(VLOOKUP($A30&amp;"_"&amp;AC$3,'물품 입고 내역'!$A$5:$O$1005,2,0),"")</f>
        <v/>
      </c>
      <c r="AD30" s="88" t="str">
        <f>IFERROR(VLOOKUP($A30&amp;"_"&amp;AD$3,'물품 입고 내역'!$A$5:$O$1005,2,0),"")</f>
        <v/>
      </c>
      <c r="AE30" s="88" t="str">
        <f>IFERROR(VLOOKUP($A30&amp;"_"&amp;AE$3,'물품 입고 내역'!$A$5:$O$1005,2,0),"")</f>
        <v/>
      </c>
      <c r="AF30" s="88" t="str">
        <f>IFERROR(VLOOKUP($A30&amp;"_"&amp;AF$3,'물품 입고 내역'!$A$5:$O$1005,2,0),"")</f>
        <v/>
      </c>
      <c r="AG30" s="88" t="str">
        <f>IFERROR(VLOOKUP($A30&amp;"_"&amp;AG$3,'물품 입고 내역'!$A$5:$O$1005,2,0),"")</f>
        <v/>
      </c>
      <c r="AH30" s="88" t="str">
        <f>IFERROR(VLOOKUP($A30&amp;"_"&amp;AH$3,'물품 입고 내역'!$A$5:$O$1005,2,0),"")</f>
        <v/>
      </c>
      <c r="AI30" s="88" t="str">
        <f>IFERROR(VLOOKUP($A30&amp;"_"&amp;AI$3,'물품 입고 내역'!$A$5:$O$1005,2,0),"")</f>
        <v/>
      </c>
      <c r="AJ30" s="88" t="str">
        <f>IFERROR(VLOOKUP($A30&amp;"_"&amp;AJ$3,'물품 입고 내역'!$A$5:$O$1005,2,0),"")</f>
        <v/>
      </c>
      <c r="AK30" s="88" t="str">
        <f>IFERROR(VLOOKUP($A30&amp;"_"&amp;AK$3,'물품 입고 내역'!$A$5:$O$1005,2,0),"")</f>
        <v/>
      </c>
      <c r="AL30" s="88" t="str">
        <f>IFERROR(VLOOKUP($A30&amp;"_"&amp;AL$3,'물품 입고 내역'!$A$5:$O$1005,2,0),"")</f>
        <v/>
      </c>
      <c r="AM30" s="88" t="str">
        <f>IFERROR(VLOOKUP($A30&amp;"_"&amp;AM$3,'물품 입고 내역'!$A$5:$O$1005,2,0),"")</f>
        <v/>
      </c>
      <c r="AN30" s="88" t="str">
        <f>IFERROR(VLOOKUP($A30&amp;"_"&amp;AN$3,'물품 입고 내역'!$A$5:$O$1005,2,0),"")</f>
        <v/>
      </c>
      <c r="AO30" s="88" t="str">
        <f>IFERROR(VLOOKUP($A30&amp;"_"&amp;AO$3,'물품 입고 내역'!$A$5:$O$1005,2,0),"")</f>
        <v/>
      </c>
      <c r="AP30" s="88" t="str">
        <f>IFERROR(VLOOKUP($A30&amp;"_"&amp;AP$3,'물품 입고 내역'!$A$5:$O$1005,2,0),"")</f>
        <v/>
      </c>
      <c r="AQ30" s="88" t="str">
        <f>IFERROR(VLOOKUP($A30&amp;"_"&amp;AQ$3,'물품 입고 내역'!$A$5:$O$1005,2,0),"")</f>
        <v/>
      </c>
      <c r="AR30" s="88" t="str">
        <f>IFERROR(VLOOKUP($A30&amp;"_"&amp;AR$3,'물품 입고 내역'!$A$5:$O$1005,2,0),"")</f>
        <v/>
      </c>
      <c r="AS30" s="88" t="str">
        <f>IFERROR(VLOOKUP($A30&amp;"_"&amp;AS$3,'물품 입고 내역'!$A$5:$O$1005,2,0),"")</f>
        <v/>
      </c>
      <c r="AT30" s="88" t="str">
        <f>IFERROR(VLOOKUP($A30&amp;"_"&amp;AT$3,'물품 입고 내역'!$A$5:$O$1005,2,0),"")</f>
        <v/>
      </c>
      <c r="AU30" s="88" t="str">
        <f>IFERROR(VLOOKUP($A30&amp;"_"&amp;AU$3,'물품 입고 내역'!$A$5:$O$1005,2,0),"")</f>
        <v/>
      </c>
      <c r="AV30" s="88" t="str">
        <f>IFERROR(VLOOKUP($A30&amp;"_"&amp;AV$3,'물품 입고 내역'!$A$5:$O$1005,2,0),"")</f>
        <v/>
      </c>
      <c r="AW30" s="88" t="str">
        <f>IFERROR(VLOOKUP($A30&amp;"_"&amp;AW$3,'물품 입고 내역'!$A$5:$O$1005,2,0),"")</f>
        <v/>
      </c>
      <c r="AX30" s="88" t="str">
        <f>IFERROR(VLOOKUP($A30&amp;"_"&amp;AX$3,'물품 입고 내역'!$A$5:$O$1005,2,0),"")</f>
        <v/>
      </c>
      <c r="AY30" s="88" t="str">
        <f>IFERROR(VLOOKUP($A30&amp;"_"&amp;AY$3,'물품 입고 내역'!$A$5:$O$1005,2,0),"")</f>
        <v/>
      </c>
      <c r="AZ30" s="88" t="str">
        <f>IFERROR(VLOOKUP($A30&amp;"_"&amp;AZ$3,'물품 입고 내역'!$A$5:$O$1005,2,0),"")</f>
        <v/>
      </c>
      <c r="BA30" s="88" t="str">
        <f>IFERROR(VLOOKUP($A30&amp;"_"&amp;BA$3,'물품 입고 내역'!$A$5:$O$1005,2,0),"")</f>
        <v/>
      </c>
      <c r="BB30" s="88" t="str">
        <f>IFERROR(VLOOKUP($A30&amp;"_"&amp;BB$3,'물품 입고 내역'!$A$5:$O$1005,2,0),"")</f>
        <v/>
      </c>
      <c r="BC30" s="88" t="str">
        <f>IFERROR(VLOOKUP($A30&amp;"_"&amp;BC$3,'물품 입고 내역'!$A$5:$O$1005,2,0),"")</f>
        <v/>
      </c>
      <c r="BD30" s="88" t="str">
        <f>IFERROR(VLOOKUP($A30&amp;"_"&amp;BD$3,'물품 입고 내역'!$A$5:$O$1005,2,0),"")</f>
        <v/>
      </c>
      <c r="BE30" s="88" t="str">
        <f>IFERROR(VLOOKUP($A30&amp;"_"&amp;BE$3,'물품 입고 내역'!$A$5:$O$1005,2,0),"")</f>
        <v/>
      </c>
      <c r="BF30" s="88" t="str">
        <f>IFERROR(VLOOKUP($A30&amp;"_"&amp;BF$3,'물품 입고 내역'!$A$5:$O$1005,2,0),"")</f>
        <v/>
      </c>
      <c r="BG30" s="88" t="str">
        <f>IFERROR(VLOOKUP($A30&amp;"_"&amp;BG$3,'물품 입고 내역'!$A$5:$O$1005,2,0),"")</f>
        <v/>
      </c>
      <c r="BH30" s="88" t="str">
        <f>IFERROR(VLOOKUP($A30&amp;"_"&amp;BH$3,'물품 입고 내역'!$A$5:$O$1005,2,0),"")</f>
        <v/>
      </c>
      <c r="BI30" s="88" t="str">
        <f>IFERROR(VLOOKUP($A30&amp;"_"&amp;BI$3,'물품 입고 내역'!$A$5:$O$1005,2,0),"")</f>
        <v/>
      </c>
      <c r="BJ30" s="88" t="str">
        <f>IFERROR(VLOOKUP($A30&amp;"_"&amp;BJ$3,'물품 입고 내역'!$A$5:$O$1005,2,0),"")</f>
        <v/>
      </c>
      <c r="BK30" s="88" t="str">
        <f>IFERROR(VLOOKUP($A30&amp;"_"&amp;BK$3,'물품 입고 내역'!$A$5:$O$1005,2,0),"")</f>
        <v/>
      </c>
      <c r="BL30" s="88" t="str">
        <f>IFERROR(VLOOKUP($A30&amp;"_"&amp;BL$3,'물품 입고 내역'!$A$5:$O$1005,2,0),"")</f>
        <v/>
      </c>
      <c r="BM30" s="88" t="str">
        <f>IFERROR(VLOOKUP($A30&amp;"_"&amp;BM$3,'물품 입고 내역'!$A$5:$O$1005,2,0),"")</f>
        <v/>
      </c>
      <c r="BN30" s="88" t="str">
        <f>IFERROR(VLOOKUP($A30&amp;"_"&amp;BN$3,'물품 입고 내역'!$A$5:$O$1005,2,0),"")</f>
        <v/>
      </c>
      <c r="BO30" s="88" t="str">
        <f>IFERROR(VLOOKUP($A30&amp;"_"&amp;BO$3,'물품 입고 내역'!$A$5:$O$1005,2,0),"")</f>
        <v/>
      </c>
      <c r="BP30" s="88" t="str">
        <f>IFERROR(VLOOKUP($A30&amp;"_"&amp;BP$3,'물품 입고 내역'!$A$5:$O$1005,2,0),"")</f>
        <v/>
      </c>
      <c r="BQ30" s="88" t="str">
        <f>IFERROR(VLOOKUP($A30&amp;"_"&amp;BQ$3,'물품 입고 내역'!$A$5:$O$1005,2,0),"")</f>
        <v/>
      </c>
      <c r="BR30" s="88" t="str">
        <f>IFERROR(VLOOKUP($A30&amp;"_"&amp;BR$3,'물품 입고 내역'!$A$5:$O$1005,2,0),"")</f>
        <v/>
      </c>
      <c r="BS30" s="88" t="str">
        <f>IFERROR(VLOOKUP($A30&amp;"_"&amp;BS$3,'물품 입고 내역'!$A$5:$O$1005,2,0),"")</f>
        <v/>
      </c>
      <c r="BT30" s="88" t="str">
        <f>IFERROR(VLOOKUP($A30&amp;"_"&amp;BT$3,'물품 입고 내역'!$A$5:$O$1005,2,0),"")</f>
        <v/>
      </c>
      <c r="BU30" s="88" t="str">
        <f>IFERROR(VLOOKUP($A30&amp;"_"&amp;BU$3,'물품 입고 내역'!$A$5:$O$1005,2,0),"")</f>
        <v/>
      </c>
      <c r="BV30" s="88" t="str">
        <f>IFERROR(VLOOKUP($A30&amp;"_"&amp;BV$3,'물품 입고 내역'!$A$5:$O$1005,2,0),"")</f>
        <v/>
      </c>
      <c r="BW30" s="88" t="str">
        <f>IFERROR(VLOOKUP($A30&amp;"_"&amp;BW$3,'물품 입고 내역'!$A$5:$O$1005,2,0),"")</f>
        <v/>
      </c>
      <c r="BX30" s="88" t="str">
        <f>IFERROR(VLOOKUP($A30&amp;"_"&amp;BX$3,'물품 입고 내역'!$A$5:$O$1005,2,0),"")</f>
        <v/>
      </c>
      <c r="BY30" s="88" t="str">
        <f>IFERROR(VLOOKUP($A30&amp;"_"&amp;BY$3,'물품 입고 내역'!$A$5:$O$1005,2,0),"")</f>
        <v/>
      </c>
      <c r="BZ30" s="88" t="str">
        <f>IFERROR(VLOOKUP($A30&amp;"_"&amp;BZ$3,'물품 입고 내역'!$A$5:$O$1005,2,0),"")</f>
        <v/>
      </c>
      <c r="CA30" s="88" t="str">
        <f>IFERROR(VLOOKUP($A30&amp;"_"&amp;CA$3,'물품 입고 내역'!$A$5:$O$1005,2,0),"")</f>
        <v/>
      </c>
      <c r="CB30" s="88" t="str">
        <f>IFERROR(VLOOKUP($A30&amp;"_"&amp;CB$3,'물품 입고 내역'!$A$5:$O$1005,2,0),"")</f>
        <v/>
      </c>
      <c r="CC30" s="88" t="str">
        <f>IFERROR(VLOOKUP($A30&amp;"_"&amp;CC$3,'물품 입고 내역'!$A$5:$O$1005,2,0),"")</f>
        <v/>
      </c>
      <c r="CD30" s="88" t="str">
        <f>IFERROR(VLOOKUP($A30&amp;"_"&amp;CD$3,'물품 입고 내역'!$A$5:$O$1005,2,0),"")</f>
        <v/>
      </c>
      <c r="CE30" s="88" t="str">
        <f>IFERROR(VLOOKUP($A30&amp;"_"&amp;CE$3,'물품 입고 내역'!$A$5:$O$1005,2,0),"")</f>
        <v/>
      </c>
      <c r="CF30" s="88" t="str">
        <f>IFERROR(VLOOKUP($A30&amp;"_"&amp;CF$3,'물품 입고 내역'!$A$5:$O$1005,2,0),"")</f>
        <v/>
      </c>
      <c r="CG30" s="88" t="str">
        <f>IFERROR(VLOOKUP($A30&amp;"_"&amp;CG$3,'물품 입고 내역'!$A$5:$O$1005,2,0),"")</f>
        <v/>
      </c>
      <c r="CH30" s="88" t="str">
        <f>IFERROR(VLOOKUP($A30&amp;"_"&amp;CH$3,'물품 입고 내역'!$A$5:$O$1005,2,0),"")</f>
        <v/>
      </c>
      <c r="CI30" s="88" t="str">
        <f>IFERROR(VLOOKUP($A30&amp;"_"&amp;CI$3,'물품 입고 내역'!$A$5:$O$1005,2,0),"")</f>
        <v/>
      </c>
      <c r="CJ30" s="88" t="str">
        <f>IFERROR(VLOOKUP($A30&amp;"_"&amp;CJ$3,'물품 입고 내역'!$A$5:$O$1005,2,0),"")</f>
        <v/>
      </c>
      <c r="CK30" s="88" t="str">
        <f>IFERROR(VLOOKUP($A30&amp;"_"&amp;CK$3,'물품 입고 내역'!$A$5:$O$1005,2,0),"")</f>
        <v/>
      </c>
      <c r="CL30" s="88" t="str">
        <f>IFERROR(VLOOKUP($A30&amp;"_"&amp;CL$3,'물품 입고 내역'!$A$5:$O$1005,2,0),"")</f>
        <v/>
      </c>
      <c r="CM30" s="88" t="str">
        <f>IFERROR(VLOOKUP($A30&amp;"_"&amp;CM$3,'물품 입고 내역'!$A$5:$O$1005,2,0),"")</f>
        <v/>
      </c>
      <c r="CN30" s="88" t="str">
        <f>IFERROR(VLOOKUP($A30&amp;"_"&amp;CN$3,'물품 입고 내역'!$A$5:$O$1005,2,0),"")</f>
        <v/>
      </c>
      <c r="CO30" s="88" t="str">
        <f>IFERROR(VLOOKUP($A30&amp;"_"&amp;CO$3,'물품 입고 내역'!$A$5:$O$1005,2,0),"")</f>
        <v/>
      </c>
      <c r="CP30" s="88" t="str">
        <f>IFERROR(VLOOKUP($A30&amp;"_"&amp;CP$3,'물품 입고 내역'!$A$5:$O$1005,2,0),"")</f>
        <v/>
      </c>
      <c r="CQ30" s="88" t="str">
        <f>IFERROR(VLOOKUP($A30&amp;"_"&amp;CQ$3,'물품 입고 내역'!$A$5:$O$1005,2,0),"")</f>
        <v/>
      </c>
      <c r="CR30" s="88" t="str">
        <f>IFERROR(VLOOKUP($A30&amp;"_"&amp;CR$3,'물품 입고 내역'!$A$5:$O$1005,2,0),"")</f>
        <v/>
      </c>
      <c r="CS30" s="88" t="str">
        <f>IFERROR(VLOOKUP($A30&amp;"_"&amp;CS$3,'물품 입고 내역'!$A$5:$O$1005,2,0),"")</f>
        <v/>
      </c>
      <c r="CT30" s="88" t="str">
        <f>IFERROR(VLOOKUP($A30&amp;"_"&amp;CT$3,'물품 입고 내역'!$A$5:$O$1005,2,0),"")</f>
        <v/>
      </c>
      <c r="CU30" s="88" t="str">
        <f>IFERROR(VLOOKUP($A30&amp;"_"&amp;CU$3,'물품 입고 내역'!$A$5:$O$1005,2,0),"")</f>
        <v/>
      </c>
      <c r="CV30" s="88" t="str">
        <f>IFERROR(VLOOKUP($A30&amp;"_"&amp;CV$3,'물품 입고 내역'!$A$5:$O$1005,2,0),"")</f>
        <v/>
      </c>
      <c r="CW30" s="88" t="str">
        <f>IFERROR(VLOOKUP($A30&amp;"_"&amp;CW$3,'물품 입고 내역'!$A$5:$O$1005,2,0),"")</f>
        <v/>
      </c>
      <c r="CX30" s="88" t="str">
        <f>IFERROR(VLOOKUP($A30&amp;"_"&amp;CX$3,'물품 입고 내역'!$A$5:$O$1005,2,0),"")</f>
        <v/>
      </c>
      <c r="CY30" s="88" t="str">
        <f>IFERROR(VLOOKUP($A30&amp;"_"&amp;CY$3,'물품 입고 내역'!$A$5:$O$1005,2,0),"")</f>
        <v/>
      </c>
      <c r="CZ30" s="88" t="str">
        <f>IFERROR(VLOOKUP($A30&amp;"_"&amp;CZ$3,'물품 입고 내역'!$A$5:$O$1005,2,0),"")</f>
        <v/>
      </c>
      <c r="DA30" s="88" t="str">
        <f>IFERROR(VLOOKUP($A30&amp;"_"&amp;DA$3,'물품 입고 내역'!$A$5:$O$1005,2,0),"")</f>
        <v/>
      </c>
      <c r="DB30" s="88" t="str">
        <f>IFERROR(VLOOKUP($A30&amp;"_"&amp;DB$3,'물품 입고 내역'!$A$5:$O$1005,2,0),"")</f>
        <v/>
      </c>
      <c r="DC30" s="88" t="str">
        <f>IFERROR(VLOOKUP($A30&amp;"_"&amp;DC$3,'물품 입고 내역'!$A$5:$O$1005,2,0),"")</f>
        <v/>
      </c>
      <c r="DD30" s="88" t="str">
        <f>IFERROR(VLOOKUP($A30&amp;"_"&amp;DD$3,'물품 입고 내역'!$A$5:$O$1005,2,0),"")</f>
        <v/>
      </c>
      <c r="DE30" s="88" t="str">
        <f>IFERROR(VLOOKUP($A30&amp;"_"&amp;DE$3,'물품 입고 내역'!$A$5:$O$1005,2,0),"")</f>
        <v/>
      </c>
      <c r="DF30" s="88" t="str">
        <f>IFERROR(VLOOKUP($A30&amp;"_"&amp;DF$3,'물품 입고 내역'!$A$5:$O$1005,2,0),"")</f>
        <v/>
      </c>
      <c r="DG30" s="88" t="str">
        <f>IFERROR(VLOOKUP($A30&amp;"_"&amp;DG$3,'물품 입고 내역'!$A$5:$O$1005,2,0),"")</f>
        <v/>
      </c>
      <c r="DH30" s="88" t="str">
        <f>IFERROR(VLOOKUP($A30&amp;"_"&amp;DH$3,'물품 입고 내역'!$A$5:$O$1005,2,0),"")</f>
        <v/>
      </c>
      <c r="DI30" s="88" t="str">
        <f>IFERROR(VLOOKUP($A30&amp;"_"&amp;DI$3,'물품 입고 내역'!$A$5:$O$1005,2,0),"")</f>
        <v/>
      </c>
      <c r="DJ30" s="88" t="str">
        <f>IFERROR(VLOOKUP($A30&amp;"_"&amp;DJ$3,'물품 입고 내역'!$A$5:$O$1005,2,0),"")</f>
        <v/>
      </c>
      <c r="DK30" s="88" t="str">
        <f>IFERROR(VLOOKUP($A30&amp;"_"&amp;DK$3,'물품 입고 내역'!$A$5:$O$1005,2,0),"")</f>
        <v/>
      </c>
      <c r="DL30" s="88" t="str">
        <f>IFERROR(VLOOKUP($A30&amp;"_"&amp;DL$3,'물품 입고 내역'!$A$5:$O$1005,2,0),"")</f>
        <v/>
      </c>
    </row>
    <row r="31" spans="1:116" ht="35.25" customHeight="1">
      <c r="A31" s="89" t="s">
        <v>988</v>
      </c>
      <c r="B31" s="129" t="str">
        <f>IFERROR(INDEX('물품 입고 내역'!$E$6:$O$1005,MATCH($A31,'물품 입고 내역'!$N$6:$N$1005,0),1)," ")</f>
        <v xml:space="preserve"> </v>
      </c>
      <c r="C31" s="89" t="str">
        <f t="shared" si="0"/>
        <v xml:space="preserve"> </v>
      </c>
      <c r="D31" s="129" t="str">
        <f t="shared" si="2"/>
        <v xml:space="preserve">                                                                                                             </v>
      </c>
      <c r="E31" s="89"/>
      <c r="F31" s="88">
        <f t="shared" si="1"/>
        <v>0</v>
      </c>
      <c r="G31" s="88" t="str">
        <f>IFERROR(VLOOKUP($A31&amp;"_"&amp;G$3,'물품 입고 내역'!$A$5:$O$1005,2,0),"")</f>
        <v/>
      </c>
      <c r="H31" s="88" t="str">
        <f>IFERROR(VLOOKUP($A31&amp;"_"&amp;H$3,'물품 입고 내역'!$A$5:$O$1005,2,0),"")</f>
        <v/>
      </c>
      <c r="I31" s="88" t="str">
        <f>IFERROR(VLOOKUP($A31&amp;"_"&amp;I$3,'물품 입고 내역'!$A$5:$O$1005,2,0),"")</f>
        <v/>
      </c>
      <c r="J31" s="88" t="str">
        <f>IFERROR(VLOOKUP($A31&amp;"_"&amp;J$3,'물품 입고 내역'!$A$5:$O$1005,2,0),"")</f>
        <v/>
      </c>
      <c r="K31" s="88" t="str">
        <f>IFERROR(VLOOKUP($A31&amp;"_"&amp;K$3,'물품 입고 내역'!$A$5:$O$1005,2,0),"")</f>
        <v/>
      </c>
      <c r="L31" s="88" t="str">
        <f>IFERROR(VLOOKUP($A31&amp;"_"&amp;L$3,'물품 입고 내역'!$A$5:$O$1005,2,0),"")</f>
        <v/>
      </c>
      <c r="M31" s="88" t="str">
        <f>IFERROR(VLOOKUP($A31&amp;"_"&amp;M$3,'물품 입고 내역'!$A$5:$O$1005,2,0),"")</f>
        <v/>
      </c>
      <c r="N31" s="88" t="str">
        <f>IFERROR(VLOOKUP($A31&amp;"_"&amp;N$3,'물품 입고 내역'!$A$5:$O$1005,2,0),"")</f>
        <v/>
      </c>
      <c r="O31" s="88" t="str">
        <f>IFERROR(VLOOKUP($A31&amp;"_"&amp;O$3,'물품 입고 내역'!$A$5:$O$1005,2,0),"")</f>
        <v/>
      </c>
      <c r="P31" s="88" t="str">
        <f>IFERROR(VLOOKUP($A31&amp;"_"&amp;P$3,'물품 입고 내역'!$A$5:$O$1005,2,0),"")</f>
        <v/>
      </c>
      <c r="Q31" s="88" t="str">
        <f>IFERROR(VLOOKUP($A31&amp;"_"&amp;Q$3,'물품 입고 내역'!$A$5:$O$1005,2,0),"")</f>
        <v/>
      </c>
      <c r="R31" s="88" t="str">
        <f>IFERROR(VLOOKUP($A31&amp;"_"&amp;R$3,'물품 입고 내역'!$A$5:$O$1005,2,0),"")</f>
        <v/>
      </c>
      <c r="S31" s="88" t="str">
        <f>IFERROR(VLOOKUP($A31&amp;"_"&amp;S$3,'물품 입고 내역'!$A$5:$O$1005,2,0),"")</f>
        <v/>
      </c>
      <c r="T31" s="88" t="str">
        <f>IFERROR(VLOOKUP($A31&amp;"_"&amp;T$3,'물품 입고 내역'!$A$5:$O$1005,2,0),"")</f>
        <v/>
      </c>
      <c r="U31" s="88" t="str">
        <f>IFERROR(VLOOKUP($A31&amp;"_"&amp;U$3,'물품 입고 내역'!$A$5:$O$1005,2,0),"")</f>
        <v/>
      </c>
      <c r="V31" s="88" t="str">
        <f>IFERROR(VLOOKUP($A31&amp;"_"&amp;V$3,'물품 입고 내역'!$A$5:$O$1005,2,0),"")</f>
        <v/>
      </c>
      <c r="W31" s="88" t="str">
        <f>IFERROR(VLOOKUP($A31&amp;"_"&amp;W$3,'물품 입고 내역'!$A$5:$O$1005,2,0),"")</f>
        <v/>
      </c>
      <c r="X31" s="88" t="str">
        <f>IFERROR(VLOOKUP($A31&amp;"_"&amp;X$3,'물품 입고 내역'!$A$5:$O$1005,2,0),"")</f>
        <v/>
      </c>
      <c r="Y31" s="88" t="str">
        <f>IFERROR(VLOOKUP($A31&amp;"_"&amp;Y$3,'물품 입고 내역'!$A$5:$O$1005,2,0),"")</f>
        <v/>
      </c>
      <c r="Z31" s="88" t="str">
        <f>IFERROR(VLOOKUP($A31&amp;"_"&amp;Z$3,'물품 입고 내역'!$A$5:$O$1005,2,0),"")</f>
        <v/>
      </c>
      <c r="AA31" s="88" t="str">
        <f>IFERROR(VLOOKUP($A31&amp;"_"&amp;AA$3,'물품 입고 내역'!$A$5:$O$1005,2,0),"")</f>
        <v/>
      </c>
      <c r="AB31" s="88" t="str">
        <f>IFERROR(VLOOKUP($A31&amp;"_"&amp;AB$3,'물품 입고 내역'!$A$5:$O$1005,2,0),"")</f>
        <v/>
      </c>
      <c r="AC31" s="88" t="str">
        <f>IFERROR(VLOOKUP($A31&amp;"_"&amp;AC$3,'물품 입고 내역'!$A$5:$O$1005,2,0),"")</f>
        <v/>
      </c>
      <c r="AD31" s="88" t="str">
        <f>IFERROR(VLOOKUP($A31&amp;"_"&amp;AD$3,'물품 입고 내역'!$A$5:$O$1005,2,0),"")</f>
        <v/>
      </c>
      <c r="AE31" s="88" t="str">
        <f>IFERROR(VLOOKUP($A31&amp;"_"&amp;AE$3,'물품 입고 내역'!$A$5:$O$1005,2,0),"")</f>
        <v/>
      </c>
      <c r="AF31" s="88" t="str">
        <f>IFERROR(VLOOKUP($A31&amp;"_"&amp;AF$3,'물품 입고 내역'!$A$5:$O$1005,2,0),"")</f>
        <v/>
      </c>
      <c r="AG31" s="88" t="str">
        <f>IFERROR(VLOOKUP($A31&amp;"_"&amp;AG$3,'물품 입고 내역'!$A$5:$O$1005,2,0),"")</f>
        <v/>
      </c>
      <c r="AH31" s="88" t="str">
        <f>IFERROR(VLOOKUP($A31&amp;"_"&amp;AH$3,'물품 입고 내역'!$A$5:$O$1005,2,0),"")</f>
        <v/>
      </c>
      <c r="AI31" s="88" t="str">
        <f>IFERROR(VLOOKUP($A31&amp;"_"&amp;AI$3,'물품 입고 내역'!$A$5:$O$1005,2,0),"")</f>
        <v/>
      </c>
      <c r="AJ31" s="88" t="str">
        <f>IFERROR(VLOOKUP($A31&amp;"_"&amp;AJ$3,'물품 입고 내역'!$A$5:$O$1005,2,0),"")</f>
        <v/>
      </c>
      <c r="AK31" s="88" t="str">
        <f>IFERROR(VLOOKUP($A31&amp;"_"&amp;AK$3,'물품 입고 내역'!$A$5:$O$1005,2,0),"")</f>
        <v/>
      </c>
      <c r="AL31" s="88" t="str">
        <f>IFERROR(VLOOKUP($A31&amp;"_"&amp;AL$3,'물품 입고 내역'!$A$5:$O$1005,2,0),"")</f>
        <v/>
      </c>
      <c r="AM31" s="88" t="str">
        <f>IFERROR(VLOOKUP($A31&amp;"_"&amp;AM$3,'물품 입고 내역'!$A$5:$O$1005,2,0),"")</f>
        <v/>
      </c>
      <c r="AN31" s="88" t="str">
        <f>IFERROR(VLOOKUP($A31&amp;"_"&amp;AN$3,'물품 입고 내역'!$A$5:$O$1005,2,0),"")</f>
        <v/>
      </c>
      <c r="AO31" s="88" t="str">
        <f>IFERROR(VLOOKUP($A31&amp;"_"&amp;AO$3,'물품 입고 내역'!$A$5:$O$1005,2,0),"")</f>
        <v/>
      </c>
      <c r="AP31" s="88" t="str">
        <f>IFERROR(VLOOKUP($A31&amp;"_"&amp;AP$3,'물품 입고 내역'!$A$5:$O$1005,2,0),"")</f>
        <v/>
      </c>
      <c r="AQ31" s="88" t="str">
        <f>IFERROR(VLOOKUP($A31&amp;"_"&amp;AQ$3,'물품 입고 내역'!$A$5:$O$1005,2,0),"")</f>
        <v/>
      </c>
      <c r="AR31" s="88" t="str">
        <f>IFERROR(VLOOKUP($A31&amp;"_"&amp;AR$3,'물품 입고 내역'!$A$5:$O$1005,2,0),"")</f>
        <v/>
      </c>
      <c r="AS31" s="88" t="str">
        <f>IFERROR(VLOOKUP($A31&amp;"_"&amp;AS$3,'물품 입고 내역'!$A$5:$O$1005,2,0),"")</f>
        <v/>
      </c>
      <c r="AT31" s="88" t="str">
        <f>IFERROR(VLOOKUP($A31&amp;"_"&amp;AT$3,'물품 입고 내역'!$A$5:$O$1005,2,0),"")</f>
        <v/>
      </c>
      <c r="AU31" s="88" t="str">
        <f>IFERROR(VLOOKUP($A31&amp;"_"&amp;AU$3,'물품 입고 내역'!$A$5:$O$1005,2,0),"")</f>
        <v/>
      </c>
      <c r="AV31" s="88" t="str">
        <f>IFERROR(VLOOKUP($A31&amp;"_"&amp;AV$3,'물품 입고 내역'!$A$5:$O$1005,2,0),"")</f>
        <v/>
      </c>
      <c r="AW31" s="88" t="str">
        <f>IFERROR(VLOOKUP($A31&amp;"_"&amp;AW$3,'물품 입고 내역'!$A$5:$O$1005,2,0),"")</f>
        <v/>
      </c>
      <c r="AX31" s="88" t="str">
        <f>IFERROR(VLOOKUP($A31&amp;"_"&amp;AX$3,'물품 입고 내역'!$A$5:$O$1005,2,0),"")</f>
        <v/>
      </c>
      <c r="AY31" s="88" t="str">
        <f>IFERROR(VLOOKUP($A31&amp;"_"&amp;AY$3,'물품 입고 내역'!$A$5:$O$1005,2,0),"")</f>
        <v/>
      </c>
      <c r="AZ31" s="88" t="str">
        <f>IFERROR(VLOOKUP($A31&amp;"_"&amp;AZ$3,'물품 입고 내역'!$A$5:$O$1005,2,0),"")</f>
        <v/>
      </c>
      <c r="BA31" s="88" t="str">
        <f>IFERROR(VLOOKUP($A31&amp;"_"&amp;BA$3,'물품 입고 내역'!$A$5:$O$1005,2,0),"")</f>
        <v/>
      </c>
      <c r="BB31" s="88" t="str">
        <f>IFERROR(VLOOKUP($A31&amp;"_"&amp;BB$3,'물품 입고 내역'!$A$5:$O$1005,2,0),"")</f>
        <v/>
      </c>
      <c r="BC31" s="88" t="str">
        <f>IFERROR(VLOOKUP($A31&amp;"_"&amp;BC$3,'물품 입고 내역'!$A$5:$O$1005,2,0),"")</f>
        <v/>
      </c>
      <c r="BD31" s="88" t="str">
        <f>IFERROR(VLOOKUP($A31&amp;"_"&amp;BD$3,'물품 입고 내역'!$A$5:$O$1005,2,0),"")</f>
        <v/>
      </c>
      <c r="BE31" s="88" t="str">
        <f>IFERROR(VLOOKUP($A31&amp;"_"&amp;BE$3,'물품 입고 내역'!$A$5:$O$1005,2,0),"")</f>
        <v/>
      </c>
      <c r="BF31" s="88" t="str">
        <f>IFERROR(VLOOKUP($A31&amp;"_"&amp;BF$3,'물품 입고 내역'!$A$5:$O$1005,2,0),"")</f>
        <v/>
      </c>
      <c r="BG31" s="88" t="str">
        <f>IFERROR(VLOOKUP($A31&amp;"_"&amp;BG$3,'물품 입고 내역'!$A$5:$O$1005,2,0),"")</f>
        <v/>
      </c>
      <c r="BH31" s="88" t="str">
        <f>IFERROR(VLOOKUP($A31&amp;"_"&amp;BH$3,'물품 입고 내역'!$A$5:$O$1005,2,0),"")</f>
        <v/>
      </c>
      <c r="BI31" s="88" t="str">
        <f>IFERROR(VLOOKUP($A31&amp;"_"&amp;BI$3,'물품 입고 내역'!$A$5:$O$1005,2,0),"")</f>
        <v/>
      </c>
      <c r="BJ31" s="88" t="str">
        <f>IFERROR(VLOOKUP($A31&amp;"_"&amp;BJ$3,'물품 입고 내역'!$A$5:$O$1005,2,0),"")</f>
        <v/>
      </c>
      <c r="BK31" s="88" t="str">
        <f>IFERROR(VLOOKUP($A31&amp;"_"&amp;BK$3,'물품 입고 내역'!$A$5:$O$1005,2,0),"")</f>
        <v/>
      </c>
      <c r="BL31" s="88" t="str">
        <f>IFERROR(VLOOKUP($A31&amp;"_"&amp;BL$3,'물품 입고 내역'!$A$5:$O$1005,2,0),"")</f>
        <v/>
      </c>
      <c r="BM31" s="88" t="str">
        <f>IFERROR(VLOOKUP($A31&amp;"_"&amp;BM$3,'물품 입고 내역'!$A$5:$O$1005,2,0),"")</f>
        <v/>
      </c>
      <c r="BN31" s="88" t="str">
        <f>IFERROR(VLOOKUP($A31&amp;"_"&amp;BN$3,'물품 입고 내역'!$A$5:$O$1005,2,0),"")</f>
        <v/>
      </c>
      <c r="BO31" s="88" t="str">
        <f>IFERROR(VLOOKUP($A31&amp;"_"&amp;BO$3,'물품 입고 내역'!$A$5:$O$1005,2,0),"")</f>
        <v/>
      </c>
      <c r="BP31" s="88" t="str">
        <f>IFERROR(VLOOKUP($A31&amp;"_"&amp;BP$3,'물품 입고 내역'!$A$5:$O$1005,2,0),"")</f>
        <v/>
      </c>
      <c r="BQ31" s="88" t="str">
        <f>IFERROR(VLOOKUP($A31&amp;"_"&amp;BQ$3,'물품 입고 내역'!$A$5:$O$1005,2,0),"")</f>
        <v/>
      </c>
      <c r="BR31" s="88" t="str">
        <f>IFERROR(VLOOKUP($A31&amp;"_"&amp;BR$3,'물품 입고 내역'!$A$5:$O$1005,2,0),"")</f>
        <v/>
      </c>
      <c r="BS31" s="88" t="str">
        <f>IFERROR(VLOOKUP($A31&amp;"_"&amp;BS$3,'물품 입고 내역'!$A$5:$O$1005,2,0),"")</f>
        <v/>
      </c>
      <c r="BT31" s="88" t="str">
        <f>IFERROR(VLOOKUP($A31&amp;"_"&amp;BT$3,'물품 입고 내역'!$A$5:$O$1005,2,0),"")</f>
        <v/>
      </c>
      <c r="BU31" s="88" t="str">
        <f>IFERROR(VLOOKUP($A31&amp;"_"&amp;BU$3,'물품 입고 내역'!$A$5:$O$1005,2,0),"")</f>
        <v/>
      </c>
      <c r="BV31" s="88" t="str">
        <f>IFERROR(VLOOKUP($A31&amp;"_"&amp;BV$3,'물품 입고 내역'!$A$5:$O$1005,2,0),"")</f>
        <v/>
      </c>
      <c r="BW31" s="88" t="str">
        <f>IFERROR(VLOOKUP($A31&amp;"_"&amp;BW$3,'물품 입고 내역'!$A$5:$O$1005,2,0),"")</f>
        <v/>
      </c>
      <c r="BX31" s="88" t="str">
        <f>IFERROR(VLOOKUP($A31&amp;"_"&amp;BX$3,'물품 입고 내역'!$A$5:$O$1005,2,0),"")</f>
        <v/>
      </c>
      <c r="BY31" s="88" t="str">
        <f>IFERROR(VLOOKUP($A31&amp;"_"&amp;BY$3,'물품 입고 내역'!$A$5:$O$1005,2,0),"")</f>
        <v/>
      </c>
      <c r="BZ31" s="88" t="str">
        <f>IFERROR(VLOOKUP($A31&amp;"_"&amp;BZ$3,'물품 입고 내역'!$A$5:$O$1005,2,0),"")</f>
        <v/>
      </c>
      <c r="CA31" s="88" t="str">
        <f>IFERROR(VLOOKUP($A31&amp;"_"&amp;CA$3,'물품 입고 내역'!$A$5:$O$1005,2,0),"")</f>
        <v/>
      </c>
      <c r="CB31" s="88" t="str">
        <f>IFERROR(VLOOKUP($A31&amp;"_"&amp;CB$3,'물품 입고 내역'!$A$5:$O$1005,2,0),"")</f>
        <v/>
      </c>
      <c r="CC31" s="88" t="str">
        <f>IFERROR(VLOOKUP($A31&amp;"_"&amp;CC$3,'물품 입고 내역'!$A$5:$O$1005,2,0),"")</f>
        <v/>
      </c>
      <c r="CD31" s="88" t="str">
        <f>IFERROR(VLOOKUP($A31&amp;"_"&amp;CD$3,'물품 입고 내역'!$A$5:$O$1005,2,0),"")</f>
        <v/>
      </c>
      <c r="CE31" s="88" t="str">
        <f>IFERROR(VLOOKUP($A31&amp;"_"&amp;CE$3,'물품 입고 내역'!$A$5:$O$1005,2,0),"")</f>
        <v/>
      </c>
      <c r="CF31" s="88" t="str">
        <f>IFERROR(VLOOKUP($A31&amp;"_"&amp;CF$3,'물품 입고 내역'!$A$5:$O$1005,2,0),"")</f>
        <v/>
      </c>
      <c r="CG31" s="88" t="str">
        <f>IFERROR(VLOOKUP($A31&amp;"_"&amp;CG$3,'물품 입고 내역'!$A$5:$O$1005,2,0),"")</f>
        <v/>
      </c>
      <c r="CH31" s="88" t="str">
        <f>IFERROR(VLOOKUP($A31&amp;"_"&amp;CH$3,'물품 입고 내역'!$A$5:$O$1005,2,0),"")</f>
        <v/>
      </c>
      <c r="CI31" s="88" t="str">
        <f>IFERROR(VLOOKUP($A31&amp;"_"&amp;CI$3,'물품 입고 내역'!$A$5:$O$1005,2,0),"")</f>
        <v/>
      </c>
      <c r="CJ31" s="88" t="str">
        <f>IFERROR(VLOOKUP($A31&amp;"_"&amp;CJ$3,'물품 입고 내역'!$A$5:$O$1005,2,0),"")</f>
        <v/>
      </c>
      <c r="CK31" s="88" t="str">
        <f>IFERROR(VLOOKUP($A31&amp;"_"&amp;CK$3,'물품 입고 내역'!$A$5:$O$1005,2,0),"")</f>
        <v/>
      </c>
      <c r="CL31" s="88" t="str">
        <f>IFERROR(VLOOKUP($A31&amp;"_"&amp;CL$3,'물품 입고 내역'!$A$5:$O$1005,2,0),"")</f>
        <v/>
      </c>
      <c r="CM31" s="88" t="str">
        <f>IFERROR(VLOOKUP($A31&amp;"_"&amp;CM$3,'물품 입고 내역'!$A$5:$O$1005,2,0),"")</f>
        <v/>
      </c>
      <c r="CN31" s="88" t="str">
        <f>IFERROR(VLOOKUP($A31&amp;"_"&amp;CN$3,'물품 입고 내역'!$A$5:$O$1005,2,0),"")</f>
        <v/>
      </c>
      <c r="CO31" s="88" t="str">
        <f>IFERROR(VLOOKUP($A31&amp;"_"&amp;CO$3,'물품 입고 내역'!$A$5:$O$1005,2,0),"")</f>
        <v/>
      </c>
      <c r="CP31" s="88" t="str">
        <f>IFERROR(VLOOKUP($A31&amp;"_"&amp;CP$3,'물품 입고 내역'!$A$5:$O$1005,2,0),"")</f>
        <v/>
      </c>
      <c r="CQ31" s="88" t="str">
        <f>IFERROR(VLOOKUP($A31&amp;"_"&amp;CQ$3,'물품 입고 내역'!$A$5:$O$1005,2,0),"")</f>
        <v/>
      </c>
      <c r="CR31" s="88" t="str">
        <f>IFERROR(VLOOKUP($A31&amp;"_"&amp;CR$3,'물품 입고 내역'!$A$5:$O$1005,2,0),"")</f>
        <v/>
      </c>
      <c r="CS31" s="88" t="str">
        <f>IFERROR(VLOOKUP($A31&amp;"_"&amp;CS$3,'물품 입고 내역'!$A$5:$O$1005,2,0),"")</f>
        <v/>
      </c>
      <c r="CT31" s="88" t="str">
        <f>IFERROR(VLOOKUP($A31&amp;"_"&amp;CT$3,'물품 입고 내역'!$A$5:$O$1005,2,0),"")</f>
        <v/>
      </c>
      <c r="CU31" s="88" t="str">
        <f>IFERROR(VLOOKUP($A31&amp;"_"&amp;CU$3,'물품 입고 내역'!$A$5:$O$1005,2,0),"")</f>
        <v/>
      </c>
      <c r="CV31" s="88" t="str">
        <f>IFERROR(VLOOKUP($A31&amp;"_"&amp;CV$3,'물품 입고 내역'!$A$5:$O$1005,2,0),"")</f>
        <v/>
      </c>
      <c r="CW31" s="88" t="str">
        <f>IFERROR(VLOOKUP($A31&amp;"_"&amp;CW$3,'물품 입고 내역'!$A$5:$O$1005,2,0),"")</f>
        <v/>
      </c>
      <c r="CX31" s="88" t="str">
        <f>IFERROR(VLOOKUP($A31&amp;"_"&amp;CX$3,'물품 입고 내역'!$A$5:$O$1005,2,0),"")</f>
        <v/>
      </c>
      <c r="CY31" s="88" t="str">
        <f>IFERROR(VLOOKUP($A31&amp;"_"&amp;CY$3,'물품 입고 내역'!$A$5:$O$1005,2,0),"")</f>
        <v/>
      </c>
      <c r="CZ31" s="88" t="str">
        <f>IFERROR(VLOOKUP($A31&amp;"_"&amp;CZ$3,'물품 입고 내역'!$A$5:$O$1005,2,0),"")</f>
        <v/>
      </c>
      <c r="DA31" s="88" t="str">
        <f>IFERROR(VLOOKUP($A31&amp;"_"&amp;DA$3,'물품 입고 내역'!$A$5:$O$1005,2,0),"")</f>
        <v/>
      </c>
      <c r="DB31" s="88" t="str">
        <f>IFERROR(VLOOKUP($A31&amp;"_"&amp;DB$3,'물품 입고 내역'!$A$5:$O$1005,2,0),"")</f>
        <v/>
      </c>
      <c r="DC31" s="88" t="str">
        <f>IFERROR(VLOOKUP($A31&amp;"_"&amp;DC$3,'물품 입고 내역'!$A$5:$O$1005,2,0),"")</f>
        <v/>
      </c>
      <c r="DD31" s="88" t="str">
        <f>IFERROR(VLOOKUP($A31&amp;"_"&amp;DD$3,'물품 입고 내역'!$A$5:$O$1005,2,0),"")</f>
        <v/>
      </c>
      <c r="DE31" s="88" t="str">
        <f>IFERROR(VLOOKUP($A31&amp;"_"&amp;DE$3,'물품 입고 내역'!$A$5:$O$1005,2,0),"")</f>
        <v/>
      </c>
      <c r="DF31" s="88" t="str">
        <f>IFERROR(VLOOKUP($A31&amp;"_"&amp;DF$3,'물품 입고 내역'!$A$5:$O$1005,2,0),"")</f>
        <v/>
      </c>
      <c r="DG31" s="88" t="str">
        <f>IFERROR(VLOOKUP($A31&amp;"_"&amp;DG$3,'물품 입고 내역'!$A$5:$O$1005,2,0),"")</f>
        <v/>
      </c>
      <c r="DH31" s="88" t="str">
        <f>IFERROR(VLOOKUP($A31&amp;"_"&amp;DH$3,'물품 입고 내역'!$A$5:$O$1005,2,0),"")</f>
        <v/>
      </c>
      <c r="DI31" s="88" t="str">
        <f>IFERROR(VLOOKUP($A31&amp;"_"&amp;DI$3,'물품 입고 내역'!$A$5:$O$1005,2,0),"")</f>
        <v/>
      </c>
      <c r="DJ31" s="88" t="str">
        <f>IFERROR(VLOOKUP($A31&amp;"_"&amp;DJ$3,'물품 입고 내역'!$A$5:$O$1005,2,0),"")</f>
        <v/>
      </c>
      <c r="DK31" s="88" t="str">
        <f>IFERROR(VLOOKUP($A31&amp;"_"&amp;DK$3,'물품 입고 내역'!$A$5:$O$1005,2,0),"")</f>
        <v/>
      </c>
      <c r="DL31" s="88" t="str">
        <f>IFERROR(VLOOKUP($A31&amp;"_"&amp;DL$3,'물품 입고 내역'!$A$5:$O$1005,2,0),"")</f>
        <v/>
      </c>
    </row>
    <row r="32" spans="1:116" ht="35.25" customHeight="1">
      <c r="A32" s="89" t="s">
        <v>989</v>
      </c>
      <c r="B32" s="129" t="str">
        <f>IFERROR(INDEX('물품 입고 내역'!$E$6:$O$1005,MATCH($A32,'물품 입고 내역'!$N$6:$N$1005,0),1)," ")</f>
        <v xml:space="preserve"> </v>
      </c>
      <c r="C32" s="89" t="str">
        <f t="shared" si="0"/>
        <v xml:space="preserve"> </v>
      </c>
      <c r="D32" s="129" t="str">
        <f t="shared" si="2"/>
        <v xml:space="preserve">                                                                                                             </v>
      </c>
      <c r="E32" s="89"/>
      <c r="F32" s="88">
        <f t="shared" si="1"/>
        <v>0</v>
      </c>
      <c r="G32" s="88" t="str">
        <f>IFERROR(VLOOKUP($A32&amp;"_"&amp;G$3,'물품 입고 내역'!$A$5:$O$1005,2,0),"")</f>
        <v/>
      </c>
      <c r="H32" s="88" t="str">
        <f>IFERROR(VLOOKUP($A32&amp;"_"&amp;H$3,'물품 입고 내역'!$A$5:$O$1005,2,0),"")</f>
        <v/>
      </c>
      <c r="I32" s="88" t="str">
        <f>IFERROR(VLOOKUP($A32&amp;"_"&amp;I$3,'물품 입고 내역'!$A$5:$O$1005,2,0),"")</f>
        <v/>
      </c>
      <c r="J32" s="88" t="str">
        <f>IFERROR(VLOOKUP($A32&amp;"_"&amp;J$3,'물품 입고 내역'!$A$5:$O$1005,2,0),"")</f>
        <v/>
      </c>
      <c r="K32" s="88" t="str">
        <f>IFERROR(VLOOKUP($A32&amp;"_"&amp;K$3,'물품 입고 내역'!$A$5:$O$1005,2,0),"")</f>
        <v/>
      </c>
      <c r="L32" s="88" t="str">
        <f>IFERROR(VLOOKUP($A32&amp;"_"&amp;L$3,'물품 입고 내역'!$A$5:$O$1005,2,0),"")</f>
        <v/>
      </c>
      <c r="M32" s="88" t="str">
        <f>IFERROR(VLOOKUP($A32&amp;"_"&amp;M$3,'물품 입고 내역'!$A$5:$O$1005,2,0),"")</f>
        <v/>
      </c>
      <c r="N32" s="88" t="str">
        <f>IFERROR(VLOOKUP($A32&amp;"_"&amp;N$3,'물품 입고 내역'!$A$5:$O$1005,2,0),"")</f>
        <v/>
      </c>
      <c r="O32" s="88" t="str">
        <f>IFERROR(VLOOKUP($A32&amp;"_"&amp;O$3,'물품 입고 내역'!$A$5:$O$1005,2,0),"")</f>
        <v/>
      </c>
      <c r="P32" s="88" t="str">
        <f>IFERROR(VLOOKUP($A32&amp;"_"&amp;P$3,'물품 입고 내역'!$A$5:$O$1005,2,0),"")</f>
        <v/>
      </c>
      <c r="Q32" s="88" t="str">
        <f>IFERROR(VLOOKUP($A32&amp;"_"&amp;Q$3,'물품 입고 내역'!$A$5:$O$1005,2,0),"")</f>
        <v/>
      </c>
      <c r="R32" s="88" t="str">
        <f>IFERROR(VLOOKUP($A32&amp;"_"&amp;R$3,'물품 입고 내역'!$A$5:$O$1005,2,0),"")</f>
        <v/>
      </c>
      <c r="S32" s="88" t="str">
        <f>IFERROR(VLOOKUP($A32&amp;"_"&amp;S$3,'물품 입고 내역'!$A$5:$O$1005,2,0),"")</f>
        <v/>
      </c>
      <c r="T32" s="88" t="str">
        <f>IFERROR(VLOOKUP($A32&amp;"_"&amp;T$3,'물품 입고 내역'!$A$5:$O$1005,2,0),"")</f>
        <v/>
      </c>
      <c r="U32" s="88" t="str">
        <f>IFERROR(VLOOKUP($A32&amp;"_"&amp;U$3,'물품 입고 내역'!$A$5:$O$1005,2,0),"")</f>
        <v/>
      </c>
      <c r="V32" s="88" t="str">
        <f>IFERROR(VLOOKUP($A32&amp;"_"&amp;V$3,'물품 입고 내역'!$A$5:$O$1005,2,0),"")</f>
        <v/>
      </c>
      <c r="W32" s="88" t="str">
        <f>IFERROR(VLOOKUP($A32&amp;"_"&amp;W$3,'물품 입고 내역'!$A$5:$O$1005,2,0),"")</f>
        <v/>
      </c>
      <c r="X32" s="88" t="str">
        <f>IFERROR(VLOOKUP($A32&amp;"_"&amp;X$3,'물품 입고 내역'!$A$5:$O$1005,2,0),"")</f>
        <v/>
      </c>
      <c r="Y32" s="88" t="str">
        <f>IFERROR(VLOOKUP($A32&amp;"_"&amp;Y$3,'물품 입고 내역'!$A$5:$O$1005,2,0),"")</f>
        <v/>
      </c>
      <c r="Z32" s="88" t="str">
        <f>IFERROR(VLOOKUP($A32&amp;"_"&amp;Z$3,'물품 입고 내역'!$A$5:$O$1005,2,0),"")</f>
        <v/>
      </c>
      <c r="AA32" s="88" t="str">
        <f>IFERROR(VLOOKUP($A32&amp;"_"&amp;AA$3,'물품 입고 내역'!$A$5:$O$1005,2,0),"")</f>
        <v/>
      </c>
      <c r="AB32" s="88" t="str">
        <f>IFERROR(VLOOKUP($A32&amp;"_"&amp;AB$3,'물품 입고 내역'!$A$5:$O$1005,2,0),"")</f>
        <v/>
      </c>
      <c r="AC32" s="88" t="str">
        <f>IFERROR(VLOOKUP($A32&amp;"_"&amp;AC$3,'물품 입고 내역'!$A$5:$O$1005,2,0),"")</f>
        <v/>
      </c>
      <c r="AD32" s="88" t="str">
        <f>IFERROR(VLOOKUP($A32&amp;"_"&amp;AD$3,'물품 입고 내역'!$A$5:$O$1005,2,0),"")</f>
        <v/>
      </c>
      <c r="AE32" s="88" t="str">
        <f>IFERROR(VLOOKUP($A32&amp;"_"&amp;AE$3,'물품 입고 내역'!$A$5:$O$1005,2,0),"")</f>
        <v/>
      </c>
      <c r="AF32" s="88" t="str">
        <f>IFERROR(VLOOKUP($A32&amp;"_"&amp;AF$3,'물품 입고 내역'!$A$5:$O$1005,2,0),"")</f>
        <v/>
      </c>
      <c r="AG32" s="88" t="str">
        <f>IFERROR(VLOOKUP($A32&amp;"_"&amp;AG$3,'물품 입고 내역'!$A$5:$O$1005,2,0),"")</f>
        <v/>
      </c>
      <c r="AH32" s="88" t="str">
        <f>IFERROR(VLOOKUP($A32&amp;"_"&amp;AH$3,'물품 입고 내역'!$A$5:$O$1005,2,0),"")</f>
        <v/>
      </c>
      <c r="AI32" s="88" t="str">
        <f>IFERROR(VLOOKUP($A32&amp;"_"&amp;AI$3,'물품 입고 내역'!$A$5:$O$1005,2,0),"")</f>
        <v/>
      </c>
      <c r="AJ32" s="88" t="str">
        <f>IFERROR(VLOOKUP($A32&amp;"_"&amp;AJ$3,'물품 입고 내역'!$A$5:$O$1005,2,0),"")</f>
        <v/>
      </c>
      <c r="AK32" s="88" t="str">
        <f>IFERROR(VLOOKUP($A32&amp;"_"&amp;AK$3,'물품 입고 내역'!$A$5:$O$1005,2,0),"")</f>
        <v/>
      </c>
      <c r="AL32" s="88" t="str">
        <f>IFERROR(VLOOKUP($A32&amp;"_"&amp;AL$3,'물품 입고 내역'!$A$5:$O$1005,2,0),"")</f>
        <v/>
      </c>
      <c r="AM32" s="88" t="str">
        <f>IFERROR(VLOOKUP($A32&amp;"_"&amp;AM$3,'물품 입고 내역'!$A$5:$O$1005,2,0),"")</f>
        <v/>
      </c>
      <c r="AN32" s="88" t="str">
        <f>IFERROR(VLOOKUP($A32&amp;"_"&amp;AN$3,'물품 입고 내역'!$A$5:$O$1005,2,0),"")</f>
        <v/>
      </c>
      <c r="AO32" s="88" t="str">
        <f>IFERROR(VLOOKUP($A32&amp;"_"&amp;AO$3,'물품 입고 내역'!$A$5:$O$1005,2,0),"")</f>
        <v/>
      </c>
      <c r="AP32" s="88" t="str">
        <f>IFERROR(VLOOKUP($A32&amp;"_"&amp;AP$3,'물품 입고 내역'!$A$5:$O$1005,2,0),"")</f>
        <v/>
      </c>
      <c r="AQ32" s="88" t="str">
        <f>IFERROR(VLOOKUP($A32&amp;"_"&amp;AQ$3,'물품 입고 내역'!$A$5:$O$1005,2,0),"")</f>
        <v/>
      </c>
      <c r="AR32" s="88" t="str">
        <f>IFERROR(VLOOKUP($A32&amp;"_"&amp;AR$3,'물품 입고 내역'!$A$5:$O$1005,2,0),"")</f>
        <v/>
      </c>
      <c r="AS32" s="88" t="str">
        <f>IFERROR(VLOOKUP($A32&amp;"_"&amp;AS$3,'물품 입고 내역'!$A$5:$O$1005,2,0),"")</f>
        <v/>
      </c>
      <c r="AT32" s="88" t="str">
        <f>IFERROR(VLOOKUP($A32&amp;"_"&amp;AT$3,'물품 입고 내역'!$A$5:$O$1005,2,0),"")</f>
        <v/>
      </c>
      <c r="AU32" s="88" t="str">
        <f>IFERROR(VLOOKUP($A32&amp;"_"&amp;AU$3,'물품 입고 내역'!$A$5:$O$1005,2,0),"")</f>
        <v/>
      </c>
      <c r="AV32" s="88" t="str">
        <f>IFERROR(VLOOKUP($A32&amp;"_"&amp;AV$3,'물품 입고 내역'!$A$5:$O$1005,2,0),"")</f>
        <v/>
      </c>
      <c r="AW32" s="88" t="str">
        <f>IFERROR(VLOOKUP($A32&amp;"_"&amp;AW$3,'물품 입고 내역'!$A$5:$O$1005,2,0),"")</f>
        <v/>
      </c>
      <c r="AX32" s="88" t="str">
        <f>IFERROR(VLOOKUP($A32&amp;"_"&amp;AX$3,'물품 입고 내역'!$A$5:$O$1005,2,0),"")</f>
        <v/>
      </c>
      <c r="AY32" s="88" t="str">
        <f>IFERROR(VLOOKUP($A32&amp;"_"&amp;AY$3,'물품 입고 내역'!$A$5:$O$1005,2,0),"")</f>
        <v/>
      </c>
      <c r="AZ32" s="88" t="str">
        <f>IFERROR(VLOOKUP($A32&amp;"_"&amp;AZ$3,'물품 입고 내역'!$A$5:$O$1005,2,0),"")</f>
        <v/>
      </c>
      <c r="BA32" s="88" t="str">
        <f>IFERROR(VLOOKUP($A32&amp;"_"&amp;BA$3,'물품 입고 내역'!$A$5:$O$1005,2,0),"")</f>
        <v/>
      </c>
      <c r="BB32" s="88" t="str">
        <f>IFERROR(VLOOKUP($A32&amp;"_"&amp;BB$3,'물품 입고 내역'!$A$5:$O$1005,2,0),"")</f>
        <v/>
      </c>
      <c r="BC32" s="88" t="str">
        <f>IFERROR(VLOOKUP($A32&amp;"_"&amp;BC$3,'물품 입고 내역'!$A$5:$O$1005,2,0),"")</f>
        <v/>
      </c>
      <c r="BD32" s="88" t="str">
        <f>IFERROR(VLOOKUP($A32&amp;"_"&amp;BD$3,'물품 입고 내역'!$A$5:$O$1005,2,0),"")</f>
        <v/>
      </c>
      <c r="BE32" s="88" t="str">
        <f>IFERROR(VLOOKUP($A32&amp;"_"&amp;BE$3,'물품 입고 내역'!$A$5:$O$1005,2,0),"")</f>
        <v/>
      </c>
      <c r="BF32" s="88" t="str">
        <f>IFERROR(VLOOKUP($A32&amp;"_"&amp;BF$3,'물품 입고 내역'!$A$5:$O$1005,2,0),"")</f>
        <v/>
      </c>
      <c r="BG32" s="88" t="str">
        <f>IFERROR(VLOOKUP($A32&amp;"_"&amp;BG$3,'물품 입고 내역'!$A$5:$O$1005,2,0),"")</f>
        <v/>
      </c>
      <c r="BH32" s="88" t="str">
        <f>IFERROR(VLOOKUP($A32&amp;"_"&amp;BH$3,'물품 입고 내역'!$A$5:$O$1005,2,0),"")</f>
        <v/>
      </c>
      <c r="BI32" s="88" t="str">
        <f>IFERROR(VLOOKUP($A32&amp;"_"&amp;BI$3,'물품 입고 내역'!$A$5:$O$1005,2,0),"")</f>
        <v/>
      </c>
      <c r="BJ32" s="88" t="str">
        <f>IFERROR(VLOOKUP($A32&amp;"_"&amp;BJ$3,'물품 입고 내역'!$A$5:$O$1005,2,0),"")</f>
        <v/>
      </c>
      <c r="BK32" s="88" t="str">
        <f>IFERROR(VLOOKUP($A32&amp;"_"&amp;BK$3,'물품 입고 내역'!$A$5:$O$1005,2,0),"")</f>
        <v/>
      </c>
      <c r="BL32" s="88" t="str">
        <f>IFERROR(VLOOKUP($A32&amp;"_"&amp;BL$3,'물품 입고 내역'!$A$5:$O$1005,2,0),"")</f>
        <v/>
      </c>
      <c r="BM32" s="88" t="str">
        <f>IFERROR(VLOOKUP($A32&amp;"_"&amp;BM$3,'물품 입고 내역'!$A$5:$O$1005,2,0),"")</f>
        <v/>
      </c>
      <c r="BN32" s="88" t="str">
        <f>IFERROR(VLOOKUP($A32&amp;"_"&amp;BN$3,'물품 입고 내역'!$A$5:$O$1005,2,0),"")</f>
        <v/>
      </c>
      <c r="BO32" s="88" t="str">
        <f>IFERROR(VLOOKUP($A32&amp;"_"&amp;BO$3,'물품 입고 내역'!$A$5:$O$1005,2,0),"")</f>
        <v/>
      </c>
      <c r="BP32" s="88" t="str">
        <f>IFERROR(VLOOKUP($A32&amp;"_"&amp;BP$3,'물품 입고 내역'!$A$5:$O$1005,2,0),"")</f>
        <v/>
      </c>
      <c r="BQ32" s="88" t="str">
        <f>IFERROR(VLOOKUP($A32&amp;"_"&amp;BQ$3,'물품 입고 내역'!$A$5:$O$1005,2,0),"")</f>
        <v/>
      </c>
      <c r="BR32" s="88" t="str">
        <f>IFERROR(VLOOKUP($A32&amp;"_"&amp;BR$3,'물품 입고 내역'!$A$5:$O$1005,2,0),"")</f>
        <v/>
      </c>
      <c r="BS32" s="88" t="str">
        <f>IFERROR(VLOOKUP($A32&amp;"_"&amp;BS$3,'물품 입고 내역'!$A$5:$O$1005,2,0),"")</f>
        <v/>
      </c>
      <c r="BT32" s="88" t="str">
        <f>IFERROR(VLOOKUP($A32&amp;"_"&amp;BT$3,'물품 입고 내역'!$A$5:$O$1005,2,0),"")</f>
        <v/>
      </c>
      <c r="BU32" s="88" t="str">
        <f>IFERROR(VLOOKUP($A32&amp;"_"&amp;BU$3,'물품 입고 내역'!$A$5:$O$1005,2,0),"")</f>
        <v/>
      </c>
      <c r="BV32" s="88" t="str">
        <f>IFERROR(VLOOKUP($A32&amp;"_"&amp;BV$3,'물품 입고 내역'!$A$5:$O$1005,2,0),"")</f>
        <v/>
      </c>
      <c r="BW32" s="88" t="str">
        <f>IFERROR(VLOOKUP($A32&amp;"_"&amp;BW$3,'물품 입고 내역'!$A$5:$O$1005,2,0),"")</f>
        <v/>
      </c>
      <c r="BX32" s="88" t="str">
        <f>IFERROR(VLOOKUP($A32&amp;"_"&amp;BX$3,'물품 입고 내역'!$A$5:$O$1005,2,0),"")</f>
        <v/>
      </c>
      <c r="BY32" s="88" t="str">
        <f>IFERROR(VLOOKUP($A32&amp;"_"&amp;BY$3,'물품 입고 내역'!$A$5:$O$1005,2,0),"")</f>
        <v/>
      </c>
      <c r="BZ32" s="88" t="str">
        <f>IFERROR(VLOOKUP($A32&amp;"_"&amp;BZ$3,'물품 입고 내역'!$A$5:$O$1005,2,0),"")</f>
        <v/>
      </c>
      <c r="CA32" s="88" t="str">
        <f>IFERROR(VLOOKUP($A32&amp;"_"&amp;CA$3,'물품 입고 내역'!$A$5:$O$1005,2,0),"")</f>
        <v/>
      </c>
      <c r="CB32" s="88" t="str">
        <f>IFERROR(VLOOKUP($A32&amp;"_"&amp;CB$3,'물품 입고 내역'!$A$5:$O$1005,2,0),"")</f>
        <v/>
      </c>
      <c r="CC32" s="88" t="str">
        <f>IFERROR(VLOOKUP($A32&amp;"_"&amp;CC$3,'물품 입고 내역'!$A$5:$O$1005,2,0),"")</f>
        <v/>
      </c>
      <c r="CD32" s="88" t="str">
        <f>IFERROR(VLOOKUP($A32&amp;"_"&amp;CD$3,'물품 입고 내역'!$A$5:$O$1005,2,0),"")</f>
        <v/>
      </c>
      <c r="CE32" s="88" t="str">
        <f>IFERROR(VLOOKUP($A32&amp;"_"&amp;CE$3,'물품 입고 내역'!$A$5:$O$1005,2,0),"")</f>
        <v/>
      </c>
      <c r="CF32" s="88" t="str">
        <f>IFERROR(VLOOKUP($A32&amp;"_"&amp;CF$3,'물품 입고 내역'!$A$5:$O$1005,2,0),"")</f>
        <v/>
      </c>
      <c r="CG32" s="88" t="str">
        <f>IFERROR(VLOOKUP($A32&amp;"_"&amp;CG$3,'물품 입고 내역'!$A$5:$O$1005,2,0),"")</f>
        <v/>
      </c>
      <c r="CH32" s="88" t="str">
        <f>IFERROR(VLOOKUP($A32&amp;"_"&amp;CH$3,'물품 입고 내역'!$A$5:$O$1005,2,0),"")</f>
        <v/>
      </c>
      <c r="CI32" s="88" t="str">
        <f>IFERROR(VLOOKUP($A32&amp;"_"&amp;CI$3,'물품 입고 내역'!$A$5:$O$1005,2,0),"")</f>
        <v/>
      </c>
      <c r="CJ32" s="88" t="str">
        <f>IFERROR(VLOOKUP($A32&amp;"_"&amp;CJ$3,'물품 입고 내역'!$A$5:$O$1005,2,0),"")</f>
        <v/>
      </c>
      <c r="CK32" s="88" t="str">
        <f>IFERROR(VLOOKUP($A32&amp;"_"&amp;CK$3,'물품 입고 내역'!$A$5:$O$1005,2,0),"")</f>
        <v/>
      </c>
      <c r="CL32" s="88" t="str">
        <f>IFERROR(VLOOKUP($A32&amp;"_"&amp;CL$3,'물품 입고 내역'!$A$5:$O$1005,2,0),"")</f>
        <v/>
      </c>
      <c r="CM32" s="88" t="str">
        <f>IFERROR(VLOOKUP($A32&amp;"_"&amp;CM$3,'물품 입고 내역'!$A$5:$O$1005,2,0),"")</f>
        <v/>
      </c>
      <c r="CN32" s="88" t="str">
        <f>IFERROR(VLOOKUP($A32&amp;"_"&amp;CN$3,'물품 입고 내역'!$A$5:$O$1005,2,0),"")</f>
        <v/>
      </c>
      <c r="CO32" s="88" t="str">
        <f>IFERROR(VLOOKUP($A32&amp;"_"&amp;CO$3,'물품 입고 내역'!$A$5:$O$1005,2,0),"")</f>
        <v/>
      </c>
      <c r="CP32" s="88" t="str">
        <f>IFERROR(VLOOKUP($A32&amp;"_"&amp;CP$3,'물품 입고 내역'!$A$5:$O$1005,2,0),"")</f>
        <v/>
      </c>
      <c r="CQ32" s="88" t="str">
        <f>IFERROR(VLOOKUP($A32&amp;"_"&amp;CQ$3,'물품 입고 내역'!$A$5:$O$1005,2,0),"")</f>
        <v/>
      </c>
      <c r="CR32" s="88" t="str">
        <f>IFERROR(VLOOKUP($A32&amp;"_"&amp;CR$3,'물품 입고 내역'!$A$5:$O$1005,2,0),"")</f>
        <v/>
      </c>
      <c r="CS32" s="88" t="str">
        <f>IFERROR(VLOOKUP($A32&amp;"_"&amp;CS$3,'물품 입고 내역'!$A$5:$O$1005,2,0),"")</f>
        <v/>
      </c>
      <c r="CT32" s="88" t="str">
        <f>IFERROR(VLOOKUP($A32&amp;"_"&amp;CT$3,'물품 입고 내역'!$A$5:$O$1005,2,0),"")</f>
        <v/>
      </c>
      <c r="CU32" s="88" t="str">
        <f>IFERROR(VLOOKUP($A32&amp;"_"&amp;CU$3,'물품 입고 내역'!$A$5:$O$1005,2,0),"")</f>
        <v/>
      </c>
      <c r="CV32" s="88" t="str">
        <f>IFERROR(VLOOKUP($A32&amp;"_"&amp;CV$3,'물품 입고 내역'!$A$5:$O$1005,2,0),"")</f>
        <v/>
      </c>
      <c r="CW32" s="88" t="str">
        <f>IFERROR(VLOOKUP($A32&amp;"_"&amp;CW$3,'물품 입고 내역'!$A$5:$O$1005,2,0),"")</f>
        <v/>
      </c>
      <c r="CX32" s="88" t="str">
        <f>IFERROR(VLOOKUP($A32&amp;"_"&amp;CX$3,'물품 입고 내역'!$A$5:$O$1005,2,0),"")</f>
        <v/>
      </c>
      <c r="CY32" s="88" t="str">
        <f>IFERROR(VLOOKUP($A32&amp;"_"&amp;CY$3,'물품 입고 내역'!$A$5:$O$1005,2,0),"")</f>
        <v/>
      </c>
      <c r="CZ32" s="88" t="str">
        <f>IFERROR(VLOOKUP($A32&amp;"_"&amp;CZ$3,'물품 입고 내역'!$A$5:$O$1005,2,0),"")</f>
        <v/>
      </c>
      <c r="DA32" s="88" t="str">
        <f>IFERROR(VLOOKUP($A32&amp;"_"&amp;DA$3,'물품 입고 내역'!$A$5:$O$1005,2,0),"")</f>
        <v/>
      </c>
      <c r="DB32" s="88" t="str">
        <f>IFERROR(VLOOKUP($A32&amp;"_"&amp;DB$3,'물품 입고 내역'!$A$5:$O$1005,2,0),"")</f>
        <v/>
      </c>
      <c r="DC32" s="88" t="str">
        <f>IFERROR(VLOOKUP($A32&amp;"_"&amp;DC$3,'물품 입고 내역'!$A$5:$O$1005,2,0),"")</f>
        <v/>
      </c>
      <c r="DD32" s="88" t="str">
        <f>IFERROR(VLOOKUP($A32&amp;"_"&amp;DD$3,'물품 입고 내역'!$A$5:$O$1005,2,0),"")</f>
        <v/>
      </c>
      <c r="DE32" s="88" t="str">
        <f>IFERROR(VLOOKUP($A32&amp;"_"&amp;DE$3,'물품 입고 내역'!$A$5:$O$1005,2,0),"")</f>
        <v/>
      </c>
      <c r="DF32" s="88" t="str">
        <f>IFERROR(VLOOKUP($A32&amp;"_"&amp;DF$3,'물품 입고 내역'!$A$5:$O$1005,2,0),"")</f>
        <v/>
      </c>
      <c r="DG32" s="88" t="str">
        <f>IFERROR(VLOOKUP($A32&amp;"_"&amp;DG$3,'물품 입고 내역'!$A$5:$O$1005,2,0),"")</f>
        <v/>
      </c>
      <c r="DH32" s="88" t="str">
        <f>IFERROR(VLOOKUP($A32&amp;"_"&amp;DH$3,'물품 입고 내역'!$A$5:$O$1005,2,0),"")</f>
        <v/>
      </c>
      <c r="DI32" s="88" t="str">
        <f>IFERROR(VLOOKUP($A32&amp;"_"&amp;DI$3,'물품 입고 내역'!$A$5:$O$1005,2,0),"")</f>
        <v/>
      </c>
      <c r="DJ32" s="88" t="str">
        <f>IFERROR(VLOOKUP($A32&amp;"_"&amp;DJ$3,'물품 입고 내역'!$A$5:$O$1005,2,0),"")</f>
        <v/>
      </c>
      <c r="DK32" s="88" t="str">
        <f>IFERROR(VLOOKUP($A32&amp;"_"&amp;DK$3,'물품 입고 내역'!$A$5:$O$1005,2,0),"")</f>
        <v/>
      </c>
      <c r="DL32" s="88" t="str">
        <f>IFERROR(VLOOKUP($A32&amp;"_"&amp;DL$3,'물품 입고 내역'!$A$5:$O$1005,2,0),"")</f>
        <v/>
      </c>
    </row>
    <row r="33" spans="1:116" ht="35.25" customHeight="1">
      <c r="A33" s="89" t="s">
        <v>990</v>
      </c>
      <c r="B33" s="129" t="str">
        <f>IFERROR(INDEX('물품 입고 내역'!$E$6:$O$1005,MATCH($A33,'물품 입고 내역'!$N$6:$N$1005,0),1)," ")</f>
        <v xml:space="preserve"> </v>
      </c>
      <c r="C33" s="89" t="str">
        <f t="shared" si="0"/>
        <v xml:space="preserve"> </v>
      </c>
      <c r="D33" s="129" t="str">
        <f t="shared" si="2"/>
        <v xml:space="preserve">                                                                                                             </v>
      </c>
      <c r="E33" s="89"/>
      <c r="F33" s="88">
        <f t="shared" si="1"/>
        <v>0</v>
      </c>
      <c r="G33" s="88" t="str">
        <f>IFERROR(VLOOKUP($A33&amp;"_"&amp;G$3,'물품 입고 내역'!$A$5:$O$1005,2,0),"")</f>
        <v/>
      </c>
      <c r="H33" s="88" t="str">
        <f>IFERROR(VLOOKUP($A33&amp;"_"&amp;H$3,'물품 입고 내역'!$A$5:$O$1005,2,0),"")</f>
        <v/>
      </c>
      <c r="I33" s="88" t="str">
        <f>IFERROR(VLOOKUP($A33&amp;"_"&amp;I$3,'물품 입고 내역'!$A$5:$O$1005,2,0),"")</f>
        <v/>
      </c>
      <c r="J33" s="88" t="str">
        <f>IFERROR(VLOOKUP($A33&amp;"_"&amp;J$3,'물품 입고 내역'!$A$5:$O$1005,2,0),"")</f>
        <v/>
      </c>
      <c r="K33" s="88" t="str">
        <f>IFERROR(VLOOKUP($A33&amp;"_"&amp;K$3,'물품 입고 내역'!$A$5:$O$1005,2,0),"")</f>
        <v/>
      </c>
      <c r="L33" s="88" t="str">
        <f>IFERROR(VLOOKUP($A33&amp;"_"&amp;L$3,'물품 입고 내역'!$A$5:$O$1005,2,0),"")</f>
        <v/>
      </c>
      <c r="M33" s="88" t="str">
        <f>IFERROR(VLOOKUP($A33&amp;"_"&amp;M$3,'물품 입고 내역'!$A$5:$O$1005,2,0),"")</f>
        <v/>
      </c>
      <c r="N33" s="88" t="str">
        <f>IFERROR(VLOOKUP($A33&amp;"_"&amp;N$3,'물품 입고 내역'!$A$5:$O$1005,2,0),"")</f>
        <v/>
      </c>
      <c r="O33" s="88" t="str">
        <f>IFERROR(VLOOKUP($A33&amp;"_"&amp;O$3,'물품 입고 내역'!$A$5:$O$1005,2,0),"")</f>
        <v/>
      </c>
      <c r="P33" s="88" t="str">
        <f>IFERROR(VLOOKUP($A33&amp;"_"&amp;P$3,'물품 입고 내역'!$A$5:$O$1005,2,0),"")</f>
        <v/>
      </c>
      <c r="Q33" s="88" t="str">
        <f>IFERROR(VLOOKUP($A33&amp;"_"&amp;Q$3,'물품 입고 내역'!$A$5:$O$1005,2,0),"")</f>
        <v/>
      </c>
      <c r="R33" s="88" t="str">
        <f>IFERROR(VLOOKUP($A33&amp;"_"&amp;R$3,'물품 입고 내역'!$A$5:$O$1005,2,0),"")</f>
        <v/>
      </c>
      <c r="S33" s="88" t="str">
        <f>IFERROR(VLOOKUP($A33&amp;"_"&amp;S$3,'물품 입고 내역'!$A$5:$O$1005,2,0),"")</f>
        <v/>
      </c>
      <c r="T33" s="88" t="str">
        <f>IFERROR(VLOOKUP($A33&amp;"_"&amp;T$3,'물품 입고 내역'!$A$5:$O$1005,2,0),"")</f>
        <v/>
      </c>
      <c r="U33" s="88" t="str">
        <f>IFERROR(VLOOKUP($A33&amp;"_"&amp;U$3,'물품 입고 내역'!$A$5:$O$1005,2,0),"")</f>
        <v/>
      </c>
      <c r="V33" s="88" t="str">
        <f>IFERROR(VLOOKUP($A33&amp;"_"&amp;V$3,'물품 입고 내역'!$A$5:$O$1005,2,0),"")</f>
        <v/>
      </c>
      <c r="W33" s="88" t="str">
        <f>IFERROR(VLOOKUP($A33&amp;"_"&amp;W$3,'물품 입고 내역'!$A$5:$O$1005,2,0),"")</f>
        <v/>
      </c>
      <c r="X33" s="88" t="str">
        <f>IFERROR(VLOOKUP($A33&amp;"_"&amp;X$3,'물품 입고 내역'!$A$5:$O$1005,2,0),"")</f>
        <v/>
      </c>
      <c r="Y33" s="88" t="str">
        <f>IFERROR(VLOOKUP($A33&amp;"_"&amp;Y$3,'물품 입고 내역'!$A$5:$O$1005,2,0),"")</f>
        <v/>
      </c>
      <c r="Z33" s="88" t="str">
        <f>IFERROR(VLOOKUP($A33&amp;"_"&amp;Z$3,'물품 입고 내역'!$A$5:$O$1005,2,0),"")</f>
        <v/>
      </c>
      <c r="AA33" s="88" t="str">
        <f>IFERROR(VLOOKUP($A33&amp;"_"&amp;AA$3,'물품 입고 내역'!$A$5:$O$1005,2,0),"")</f>
        <v/>
      </c>
      <c r="AB33" s="88" t="str">
        <f>IFERROR(VLOOKUP($A33&amp;"_"&amp;AB$3,'물품 입고 내역'!$A$5:$O$1005,2,0),"")</f>
        <v/>
      </c>
      <c r="AC33" s="88" t="str">
        <f>IFERROR(VLOOKUP($A33&amp;"_"&amp;AC$3,'물품 입고 내역'!$A$5:$O$1005,2,0),"")</f>
        <v/>
      </c>
      <c r="AD33" s="88" t="str">
        <f>IFERROR(VLOOKUP($A33&amp;"_"&amp;AD$3,'물품 입고 내역'!$A$5:$O$1005,2,0),"")</f>
        <v/>
      </c>
      <c r="AE33" s="88" t="str">
        <f>IFERROR(VLOOKUP($A33&amp;"_"&amp;AE$3,'물품 입고 내역'!$A$5:$O$1005,2,0),"")</f>
        <v/>
      </c>
      <c r="AF33" s="88" t="str">
        <f>IFERROR(VLOOKUP($A33&amp;"_"&amp;AF$3,'물품 입고 내역'!$A$5:$O$1005,2,0),"")</f>
        <v/>
      </c>
      <c r="AG33" s="88" t="str">
        <f>IFERROR(VLOOKUP($A33&amp;"_"&amp;AG$3,'물품 입고 내역'!$A$5:$O$1005,2,0),"")</f>
        <v/>
      </c>
      <c r="AH33" s="88" t="str">
        <f>IFERROR(VLOOKUP($A33&amp;"_"&amp;AH$3,'물품 입고 내역'!$A$5:$O$1005,2,0),"")</f>
        <v/>
      </c>
      <c r="AI33" s="88" t="str">
        <f>IFERROR(VLOOKUP($A33&amp;"_"&amp;AI$3,'물품 입고 내역'!$A$5:$O$1005,2,0),"")</f>
        <v/>
      </c>
      <c r="AJ33" s="88" t="str">
        <f>IFERROR(VLOOKUP($A33&amp;"_"&amp;AJ$3,'물품 입고 내역'!$A$5:$O$1005,2,0),"")</f>
        <v/>
      </c>
      <c r="AK33" s="88" t="str">
        <f>IFERROR(VLOOKUP($A33&amp;"_"&amp;AK$3,'물품 입고 내역'!$A$5:$O$1005,2,0),"")</f>
        <v/>
      </c>
      <c r="AL33" s="88" t="str">
        <f>IFERROR(VLOOKUP($A33&amp;"_"&amp;AL$3,'물품 입고 내역'!$A$5:$O$1005,2,0),"")</f>
        <v/>
      </c>
      <c r="AM33" s="88" t="str">
        <f>IFERROR(VLOOKUP($A33&amp;"_"&amp;AM$3,'물품 입고 내역'!$A$5:$O$1005,2,0),"")</f>
        <v/>
      </c>
      <c r="AN33" s="88" t="str">
        <f>IFERROR(VLOOKUP($A33&amp;"_"&amp;AN$3,'물품 입고 내역'!$A$5:$O$1005,2,0),"")</f>
        <v/>
      </c>
      <c r="AO33" s="88" t="str">
        <f>IFERROR(VLOOKUP($A33&amp;"_"&amp;AO$3,'물품 입고 내역'!$A$5:$O$1005,2,0),"")</f>
        <v/>
      </c>
      <c r="AP33" s="88" t="str">
        <f>IFERROR(VLOOKUP($A33&amp;"_"&amp;AP$3,'물품 입고 내역'!$A$5:$O$1005,2,0),"")</f>
        <v/>
      </c>
      <c r="AQ33" s="88" t="str">
        <f>IFERROR(VLOOKUP($A33&amp;"_"&amp;AQ$3,'물품 입고 내역'!$A$5:$O$1005,2,0),"")</f>
        <v/>
      </c>
      <c r="AR33" s="88" t="str">
        <f>IFERROR(VLOOKUP($A33&amp;"_"&amp;AR$3,'물품 입고 내역'!$A$5:$O$1005,2,0),"")</f>
        <v/>
      </c>
      <c r="AS33" s="88" t="str">
        <f>IFERROR(VLOOKUP($A33&amp;"_"&amp;AS$3,'물품 입고 내역'!$A$5:$O$1005,2,0),"")</f>
        <v/>
      </c>
      <c r="AT33" s="88" t="str">
        <f>IFERROR(VLOOKUP($A33&amp;"_"&amp;AT$3,'물품 입고 내역'!$A$5:$O$1005,2,0),"")</f>
        <v/>
      </c>
      <c r="AU33" s="88" t="str">
        <f>IFERROR(VLOOKUP($A33&amp;"_"&amp;AU$3,'물품 입고 내역'!$A$5:$O$1005,2,0),"")</f>
        <v/>
      </c>
      <c r="AV33" s="88" t="str">
        <f>IFERROR(VLOOKUP($A33&amp;"_"&amp;AV$3,'물품 입고 내역'!$A$5:$O$1005,2,0),"")</f>
        <v/>
      </c>
      <c r="AW33" s="88" t="str">
        <f>IFERROR(VLOOKUP($A33&amp;"_"&amp;AW$3,'물품 입고 내역'!$A$5:$O$1005,2,0),"")</f>
        <v/>
      </c>
      <c r="AX33" s="88" t="str">
        <f>IFERROR(VLOOKUP($A33&amp;"_"&amp;AX$3,'물품 입고 내역'!$A$5:$O$1005,2,0),"")</f>
        <v/>
      </c>
      <c r="AY33" s="88" t="str">
        <f>IFERROR(VLOOKUP($A33&amp;"_"&amp;AY$3,'물품 입고 내역'!$A$5:$O$1005,2,0),"")</f>
        <v/>
      </c>
      <c r="AZ33" s="88" t="str">
        <f>IFERROR(VLOOKUP($A33&amp;"_"&amp;AZ$3,'물품 입고 내역'!$A$5:$O$1005,2,0),"")</f>
        <v/>
      </c>
      <c r="BA33" s="88" t="str">
        <f>IFERROR(VLOOKUP($A33&amp;"_"&amp;BA$3,'물품 입고 내역'!$A$5:$O$1005,2,0),"")</f>
        <v/>
      </c>
      <c r="BB33" s="88" t="str">
        <f>IFERROR(VLOOKUP($A33&amp;"_"&amp;BB$3,'물품 입고 내역'!$A$5:$O$1005,2,0),"")</f>
        <v/>
      </c>
      <c r="BC33" s="88" t="str">
        <f>IFERROR(VLOOKUP($A33&amp;"_"&amp;BC$3,'물품 입고 내역'!$A$5:$O$1005,2,0),"")</f>
        <v/>
      </c>
      <c r="BD33" s="88" t="str">
        <f>IFERROR(VLOOKUP($A33&amp;"_"&amp;BD$3,'물품 입고 내역'!$A$5:$O$1005,2,0),"")</f>
        <v/>
      </c>
      <c r="BE33" s="88" t="str">
        <f>IFERROR(VLOOKUP($A33&amp;"_"&amp;BE$3,'물품 입고 내역'!$A$5:$O$1005,2,0),"")</f>
        <v/>
      </c>
      <c r="BF33" s="88" t="str">
        <f>IFERROR(VLOOKUP($A33&amp;"_"&amp;BF$3,'물품 입고 내역'!$A$5:$O$1005,2,0),"")</f>
        <v/>
      </c>
      <c r="BG33" s="88" t="str">
        <f>IFERROR(VLOOKUP($A33&amp;"_"&amp;BG$3,'물품 입고 내역'!$A$5:$O$1005,2,0),"")</f>
        <v/>
      </c>
      <c r="BH33" s="88" t="str">
        <f>IFERROR(VLOOKUP($A33&amp;"_"&amp;BH$3,'물품 입고 내역'!$A$5:$O$1005,2,0),"")</f>
        <v/>
      </c>
      <c r="BI33" s="88" t="str">
        <f>IFERROR(VLOOKUP($A33&amp;"_"&amp;BI$3,'물품 입고 내역'!$A$5:$O$1005,2,0),"")</f>
        <v/>
      </c>
      <c r="BJ33" s="88" t="str">
        <f>IFERROR(VLOOKUP($A33&amp;"_"&amp;BJ$3,'물품 입고 내역'!$A$5:$O$1005,2,0),"")</f>
        <v/>
      </c>
      <c r="BK33" s="88" t="str">
        <f>IFERROR(VLOOKUP($A33&amp;"_"&amp;BK$3,'물품 입고 내역'!$A$5:$O$1005,2,0),"")</f>
        <v/>
      </c>
      <c r="BL33" s="88" t="str">
        <f>IFERROR(VLOOKUP($A33&amp;"_"&amp;BL$3,'물품 입고 내역'!$A$5:$O$1005,2,0),"")</f>
        <v/>
      </c>
      <c r="BM33" s="88" t="str">
        <f>IFERROR(VLOOKUP($A33&amp;"_"&amp;BM$3,'물품 입고 내역'!$A$5:$O$1005,2,0),"")</f>
        <v/>
      </c>
      <c r="BN33" s="88" t="str">
        <f>IFERROR(VLOOKUP($A33&amp;"_"&amp;BN$3,'물품 입고 내역'!$A$5:$O$1005,2,0),"")</f>
        <v/>
      </c>
      <c r="BO33" s="88" t="str">
        <f>IFERROR(VLOOKUP($A33&amp;"_"&amp;BO$3,'물품 입고 내역'!$A$5:$O$1005,2,0),"")</f>
        <v/>
      </c>
      <c r="BP33" s="88" t="str">
        <f>IFERROR(VLOOKUP($A33&amp;"_"&amp;BP$3,'물품 입고 내역'!$A$5:$O$1005,2,0),"")</f>
        <v/>
      </c>
      <c r="BQ33" s="88" t="str">
        <f>IFERROR(VLOOKUP($A33&amp;"_"&amp;BQ$3,'물품 입고 내역'!$A$5:$O$1005,2,0),"")</f>
        <v/>
      </c>
      <c r="BR33" s="88" t="str">
        <f>IFERROR(VLOOKUP($A33&amp;"_"&amp;BR$3,'물품 입고 내역'!$A$5:$O$1005,2,0),"")</f>
        <v/>
      </c>
      <c r="BS33" s="88" t="str">
        <f>IFERROR(VLOOKUP($A33&amp;"_"&amp;BS$3,'물품 입고 내역'!$A$5:$O$1005,2,0),"")</f>
        <v/>
      </c>
      <c r="BT33" s="88" t="str">
        <f>IFERROR(VLOOKUP($A33&amp;"_"&amp;BT$3,'물품 입고 내역'!$A$5:$O$1005,2,0),"")</f>
        <v/>
      </c>
      <c r="BU33" s="88" t="str">
        <f>IFERROR(VLOOKUP($A33&amp;"_"&amp;BU$3,'물품 입고 내역'!$A$5:$O$1005,2,0),"")</f>
        <v/>
      </c>
      <c r="BV33" s="88" t="str">
        <f>IFERROR(VLOOKUP($A33&amp;"_"&amp;BV$3,'물품 입고 내역'!$A$5:$O$1005,2,0),"")</f>
        <v/>
      </c>
      <c r="BW33" s="88" t="str">
        <f>IFERROR(VLOOKUP($A33&amp;"_"&amp;BW$3,'물품 입고 내역'!$A$5:$O$1005,2,0),"")</f>
        <v/>
      </c>
      <c r="BX33" s="88" t="str">
        <f>IFERROR(VLOOKUP($A33&amp;"_"&amp;BX$3,'물품 입고 내역'!$A$5:$O$1005,2,0),"")</f>
        <v/>
      </c>
      <c r="BY33" s="88" t="str">
        <f>IFERROR(VLOOKUP($A33&amp;"_"&amp;BY$3,'물품 입고 내역'!$A$5:$O$1005,2,0),"")</f>
        <v/>
      </c>
      <c r="BZ33" s="88" t="str">
        <f>IFERROR(VLOOKUP($A33&amp;"_"&amp;BZ$3,'물품 입고 내역'!$A$5:$O$1005,2,0),"")</f>
        <v/>
      </c>
      <c r="CA33" s="88" t="str">
        <f>IFERROR(VLOOKUP($A33&amp;"_"&amp;CA$3,'물품 입고 내역'!$A$5:$O$1005,2,0),"")</f>
        <v/>
      </c>
      <c r="CB33" s="88" t="str">
        <f>IFERROR(VLOOKUP($A33&amp;"_"&amp;CB$3,'물품 입고 내역'!$A$5:$O$1005,2,0),"")</f>
        <v/>
      </c>
      <c r="CC33" s="88" t="str">
        <f>IFERROR(VLOOKUP($A33&amp;"_"&amp;CC$3,'물품 입고 내역'!$A$5:$O$1005,2,0),"")</f>
        <v/>
      </c>
      <c r="CD33" s="88" t="str">
        <f>IFERROR(VLOOKUP($A33&amp;"_"&amp;CD$3,'물품 입고 내역'!$A$5:$O$1005,2,0),"")</f>
        <v/>
      </c>
      <c r="CE33" s="88" t="str">
        <f>IFERROR(VLOOKUP($A33&amp;"_"&amp;CE$3,'물품 입고 내역'!$A$5:$O$1005,2,0),"")</f>
        <v/>
      </c>
      <c r="CF33" s="88" t="str">
        <f>IFERROR(VLOOKUP($A33&amp;"_"&amp;CF$3,'물품 입고 내역'!$A$5:$O$1005,2,0),"")</f>
        <v/>
      </c>
      <c r="CG33" s="88" t="str">
        <f>IFERROR(VLOOKUP($A33&amp;"_"&amp;CG$3,'물품 입고 내역'!$A$5:$O$1005,2,0),"")</f>
        <v/>
      </c>
      <c r="CH33" s="88" t="str">
        <f>IFERROR(VLOOKUP($A33&amp;"_"&amp;CH$3,'물품 입고 내역'!$A$5:$O$1005,2,0),"")</f>
        <v/>
      </c>
      <c r="CI33" s="88" t="str">
        <f>IFERROR(VLOOKUP($A33&amp;"_"&amp;CI$3,'물품 입고 내역'!$A$5:$O$1005,2,0),"")</f>
        <v/>
      </c>
      <c r="CJ33" s="88" t="str">
        <f>IFERROR(VLOOKUP($A33&amp;"_"&amp;CJ$3,'물품 입고 내역'!$A$5:$O$1005,2,0),"")</f>
        <v/>
      </c>
      <c r="CK33" s="88" t="str">
        <f>IFERROR(VLOOKUP($A33&amp;"_"&amp;CK$3,'물품 입고 내역'!$A$5:$O$1005,2,0),"")</f>
        <v/>
      </c>
      <c r="CL33" s="88" t="str">
        <f>IFERROR(VLOOKUP($A33&amp;"_"&amp;CL$3,'물품 입고 내역'!$A$5:$O$1005,2,0),"")</f>
        <v/>
      </c>
      <c r="CM33" s="88" t="str">
        <f>IFERROR(VLOOKUP($A33&amp;"_"&amp;CM$3,'물품 입고 내역'!$A$5:$O$1005,2,0),"")</f>
        <v/>
      </c>
      <c r="CN33" s="88" t="str">
        <f>IFERROR(VLOOKUP($A33&amp;"_"&amp;CN$3,'물품 입고 내역'!$A$5:$O$1005,2,0),"")</f>
        <v/>
      </c>
      <c r="CO33" s="88" t="str">
        <f>IFERROR(VLOOKUP($A33&amp;"_"&amp;CO$3,'물품 입고 내역'!$A$5:$O$1005,2,0),"")</f>
        <v/>
      </c>
      <c r="CP33" s="88" t="str">
        <f>IFERROR(VLOOKUP($A33&amp;"_"&amp;CP$3,'물품 입고 내역'!$A$5:$O$1005,2,0),"")</f>
        <v/>
      </c>
      <c r="CQ33" s="88" t="str">
        <f>IFERROR(VLOOKUP($A33&amp;"_"&amp;CQ$3,'물품 입고 내역'!$A$5:$O$1005,2,0),"")</f>
        <v/>
      </c>
      <c r="CR33" s="88" t="str">
        <f>IFERROR(VLOOKUP($A33&amp;"_"&amp;CR$3,'물품 입고 내역'!$A$5:$O$1005,2,0),"")</f>
        <v/>
      </c>
      <c r="CS33" s="88" t="str">
        <f>IFERROR(VLOOKUP($A33&amp;"_"&amp;CS$3,'물품 입고 내역'!$A$5:$O$1005,2,0),"")</f>
        <v/>
      </c>
      <c r="CT33" s="88" t="str">
        <f>IFERROR(VLOOKUP($A33&amp;"_"&amp;CT$3,'물품 입고 내역'!$A$5:$O$1005,2,0),"")</f>
        <v/>
      </c>
      <c r="CU33" s="88" t="str">
        <f>IFERROR(VLOOKUP($A33&amp;"_"&amp;CU$3,'물품 입고 내역'!$A$5:$O$1005,2,0),"")</f>
        <v/>
      </c>
      <c r="CV33" s="88" t="str">
        <f>IFERROR(VLOOKUP($A33&amp;"_"&amp;CV$3,'물품 입고 내역'!$A$5:$O$1005,2,0),"")</f>
        <v/>
      </c>
      <c r="CW33" s="88" t="str">
        <f>IFERROR(VLOOKUP($A33&amp;"_"&amp;CW$3,'물품 입고 내역'!$A$5:$O$1005,2,0),"")</f>
        <v/>
      </c>
      <c r="CX33" s="88" t="str">
        <f>IFERROR(VLOOKUP($A33&amp;"_"&amp;CX$3,'물품 입고 내역'!$A$5:$O$1005,2,0),"")</f>
        <v/>
      </c>
      <c r="CY33" s="88" t="str">
        <f>IFERROR(VLOOKUP($A33&amp;"_"&amp;CY$3,'물품 입고 내역'!$A$5:$O$1005,2,0),"")</f>
        <v/>
      </c>
      <c r="CZ33" s="88" t="str">
        <f>IFERROR(VLOOKUP($A33&amp;"_"&amp;CZ$3,'물품 입고 내역'!$A$5:$O$1005,2,0),"")</f>
        <v/>
      </c>
      <c r="DA33" s="88" t="str">
        <f>IFERROR(VLOOKUP($A33&amp;"_"&amp;DA$3,'물품 입고 내역'!$A$5:$O$1005,2,0),"")</f>
        <v/>
      </c>
      <c r="DB33" s="88" t="str">
        <f>IFERROR(VLOOKUP($A33&amp;"_"&amp;DB$3,'물품 입고 내역'!$A$5:$O$1005,2,0),"")</f>
        <v/>
      </c>
      <c r="DC33" s="88" t="str">
        <f>IFERROR(VLOOKUP($A33&amp;"_"&amp;DC$3,'물품 입고 내역'!$A$5:$O$1005,2,0),"")</f>
        <v/>
      </c>
      <c r="DD33" s="88" t="str">
        <f>IFERROR(VLOOKUP($A33&amp;"_"&amp;DD$3,'물품 입고 내역'!$A$5:$O$1005,2,0),"")</f>
        <v/>
      </c>
      <c r="DE33" s="88" t="str">
        <f>IFERROR(VLOOKUP($A33&amp;"_"&amp;DE$3,'물품 입고 내역'!$A$5:$O$1005,2,0),"")</f>
        <v/>
      </c>
      <c r="DF33" s="88" t="str">
        <f>IFERROR(VLOOKUP($A33&amp;"_"&amp;DF$3,'물품 입고 내역'!$A$5:$O$1005,2,0),"")</f>
        <v/>
      </c>
      <c r="DG33" s="88" t="str">
        <f>IFERROR(VLOOKUP($A33&amp;"_"&amp;DG$3,'물품 입고 내역'!$A$5:$O$1005,2,0),"")</f>
        <v/>
      </c>
      <c r="DH33" s="88" t="str">
        <f>IFERROR(VLOOKUP($A33&amp;"_"&amp;DH$3,'물품 입고 내역'!$A$5:$O$1005,2,0),"")</f>
        <v/>
      </c>
      <c r="DI33" s="88" t="str">
        <f>IFERROR(VLOOKUP($A33&amp;"_"&amp;DI$3,'물품 입고 내역'!$A$5:$O$1005,2,0),"")</f>
        <v/>
      </c>
      <c r="DJ33" s="88" t="str">
        <f>IFERROR(VLOOKUP($A33&amp;"_"&amp;DJ$3,'물품 입고 내역'!$A$5:$O$1005,2,0),"")</f>
        <v/>
      </c>
      <c r="DK33" s="88" t="str">
        <f>IFERROR(VLOOKUP($A33&amp;"_"&amp;DK$3,'물품 입고 내역'!$A$5:$O$1005,2,0),"")</f>
        <v/>
      </c>
      <c r="DL33" s="88" t="str">
        <f>IFERROR(VLOOKUP($A33&amp;"_"&amp;DL$3,'물품 입고 내역'!$A$5:$O$1005,2,0),"")</f>
        <v/>
      </c>
    </row>
    <row r="34" spans="1:116" ht="35.25" customHeight="1">
      <c r="A34" s="89" t="s">
        <v>991</v>
      </c>
      <c r="B34" s="129" t="str">
        <f>IFERROR(INDEX('물품 입고 내역'!$E$6:$O$1005,MATCH($A34,'물품 입고 내역'!$N$6:$N$1005,0),1)," ")</f>
        <v xml:space="preserve"> </v>
      </c>
      <c r="C34" s="89" t="str">
        <f t="shared" si="0"/>
        <v xml:space="preserve"> </v>
      </c>
      <c r="D34" s="129" t="str">
        <f t="shared" si="2"/>
        <v xml:space="preserve">                                                                                                             </v>
      </c>
      <c r="E34" s="89"/>
      <c r="F34" s="88">
        <f t="shared" si="1"/>
        <v>0</v>
      </c>
      <c r="G34" s="88" t="str">
        <f>IFERROR(VLOOKUP($A34&amp;"_"&amp;G$3,'물품 입고 내역'!$A$5:$O$1005,2,0),"")</f>
        <v/>
      </c>
      <c r="H34" s="88" t="str">
        <f>IFERROR(VLOOKUP($A34&amp;"_"&amp;H$3,'물품 입고 내역'!$A$5:$O$1005,2,0),"")</f>
        <v/>
      </c>
      <c r="I34" s="88" t="str">
        <f>IFERROR(VLOOKUP($A34&amp;"_"&amp;I$3,'물품 입고 내역'!$A$5:$O$1005,2,0),"")</f>
        <v/>
      </c>
      <c r="J34" s="88" t="str">
        <f>IFERROR(VLOOKUP($A34&amp;"_"&amp;J$3,'물품 입고 내역'!$A$5:$O$1005,2,0),"")</f>
        <v/>
      </c>
      <c r="K34" s="88" t="str">
        <f>IFERROR(VLOOKUP($A34&amp;"_"&amp;K$3,'물품 입고 내역'!$A$5:$O$1005,2,0),"")</f>
        <v/>
      </c>
      <c r="L34" s="88" t="str">
        <f>IFERROR(VLOOKUP($A34&amp;"_"&amp;L$3,'물품 입고 내역'!$A$5:$O$1005,2,0),"")</f>
        <v/>
      </c>
      <c r="M34" s="88" t="str">
        <f>IFERROR(VLOOKUP($A34&amp;"_"&amp;M$3,'물품 입고 내역'!$A$5:$O$1005,2,0),"")</f>
        <v/>
      </c>
      <c r="N34" s="88" t="str">
        <f>IFERROR(VLOOKUP($A34&amp;"_"&amp;N$3,'물품 입고 내역'!$A$5:$O$1005,2,0),"")</f>
        <v/>
      </c>
      <c r="O34" s="88" t="str">
        <f>IFERROR(VLOOKUP($A34&amp;"_"&amp;O$3,'물품 입고 내역'!$A$5:$O$1005,2,0),"")</f>
        <v/>
      </c>
      <c r="P34" s="88" t="str">
        <f>IFERROR(VLOOKUP($A34&amp;"_"&amp;P$3,'물품 입고 내역'!$A$5:$O$1005,2,0),"")</f>
        <v/>
      </c>
      <c r="Q34" s="88" t="str">
        <f>IFERROR(VLOOKUP($A34&amp;"_"&amp;Q$3,'물품 입고 내역'!$A$5:$O$1005,2,0),"")</f>
        <v/>
      </c>
      <c r="R34" s="88" t="str">
        <f>IFERROR(VLOOKUP($A34&amp;"_"&amp;R$3,'물품 입고 내역'!$A$5:$O$1005,2,0),"")</f>
        <v/>
      </c>
      <c r="S34" s="88" t="str">
        <f>IFERROR(VLOOKUP($A34&amp;"_"&amp;S$3,'물품 입고 내역'!$A$5:$O$1005,2,0),"")</f>
        <v/>
      </c>
      <c r="T34" s="88" t="str">
        <f>IFERROR(VLOOKUP($A34&amp;"_"&amp;T$3,'물품 입고 내역'!$A$5:$O$1005,2,0),"")</f>
        <v/>
      </c>
      <c r="U34" s="88" t="str">
        <f>IFERROR(VLOOKUP($A34&amp;"_"&amp;U$3,'물품 입고 내역'!$A$5:$O$1005,2,0),"")</f>
        <v/>
      </c>
      <c r="V34" s="88" t="str">
        <f>IFERROR(VLOOKUP($A34&amp;"_"&amp;V$3,'물품 입고 내역'!$A$5:$O$1005,2,0),"")</f>
        <v/>
      </c>
      <c r="W34" s="88" t="str">
        <f>IFERROR(VLOOKUP($A34&amp;"_"&amp;W$3,'물품 입고 내역'!$A$5:$O$1005,2,0),"")</f>
        <v/>
      </c>
      <c r="X34" s="88" t="str">
        <f>IFERROR(VLOOKUP($A34&amp;"_"&amp;X$3,'물품 입고 내역'!$A$5:$O$1005,2,0),"")</f>
        <v/>
      </c>
      <c r="Y34" s="88" t="str">
        <f>IFERROR(VLOOKUP($A34&amp;"_"&amp;Y$3,'물품 입고 내역'!$A$5:$O$1005,2,0),"")</f>
        <v/>
      </c>
      <c r="Z34" s="88" t="str">
        <f>IFERROR(VLOOKUP($A34&amp;"_"&amp;Z$3,'물품 입고 내역'!$A$5:$O$1005,2,0),"")</f>
        <v/>
      </c>
      <c r="AA34" s="88" t="str">
        <f>IFERROR(VLOOKUP($A34&amp;"_"&amp;AA$3,'물품 입고 내역'!$A$5:$O$1005,2,0),"")</f>
        <v/>
      </c>
      <c r="AB34" s="88" t="str">
        <f>IFERROR(VLOOKUP($A34&amp;"_"&amp;AB$3,'물품 입고 내역'!$A$5:$O$1005,2,0),"")</f>
        <v/>
      </c>
      <c r="AC34" s="88" t="str">
        <f>IFERROR(VLOOKUP($A34&amp;"_"&amp;AC$3,'물품 입고 내역'!$A$5:$O$1005,2,0),"")</f>
        <v/>
      </c>
      <c r="AD34" s="88" t="str">
        <f>IFERROR(VLOOKUP($A34&amp;"_"&amp;AD$3,'물품 입고 내역'!$A$5:$O$1005,2,0),"")</f>
        <v/>
      </c>
      <c r="AE34" s="88" t="str">
        <f>IFERROR(VLOOKUP($A34&amp;"_"&amp;AE$3,'물품 입고 내역'!$A$5:$O$1005,2,0),"")</f>
        <v/>
      </c>
      <c r="AF34" s="88" t="str">
        <f>IFERROR(VLOOKUP($A34&amp;"_"&amp;AF$3,'물품 입고 내역'!$A$5:$O$1005,2,0),"")</f>
        <v/>
      </c>
      <c r="AG34" s="88" t="str">
        <f>IFERROR(VLOOKUP($A34&amp;"_"&amp;AG$3,'물품 입고 내역'!$A$5:$O$1005,2,0),"")</f>
        <v/>
      </c>
      <c r="AH34" s="88" t="str">
        <f>IFERROR(VLOOKUP($A34&amp;"_"&amp;AH$3,'물품 입고 내역'!$A$5:$O$1005,2,0),"")</f>
        <v/>
      </c>
      <c r="AI34" s="88" t="str">
        <f>IFERROR(VLOOKUP($A34&amp;"_"&amp;AI$3,'물품 입고 내역'!$A$5:$O$1005,2,0),"")</f>
        <v/>
      </c>
      <c r="AJ34" s="88" t="str">
        <f>IFERROR(VLOOKUP($A34&amp;"_"&amp;AJ$3,'물품 입고 내역'!$A$5:$O$1005,2,0),"")</f>
        <v/>
      </c>
      <c r="AK34" s="88" t="str">
        <f>IFERROR(VLOOKUP($A34&amp;"_"&amp;AK$3,'물품 입고 내역'!$A$5:$O$1005,2,0),"")</f>
        <v/>
      </c>
      <c r="AL34" s="88" t="str">
        <f>IFERROR(VLOOKUP($A34&amp;"_"&amp;AL$3,'물품 입고 내역'!$A$5:$O$1005,2,0),"")</f>
        <v/>
      </c>
      <c r="AM34" s="88" t="str">
        <f>IFERROR(VLOOKUP($A34&amp;"_"&amp;AM$3,'물품 입고 내역'!$A$5:$O$1005,2,0),"")</f>
        <v/>
      </c>
      <c r="AN34" s="88" t="str">
        <f>IFERROR(VLOOKUP($A34&amp;"_"&amp;AN$3,'물품 입고 내역'!$A$5:$O$1005,2,0),"")</f>
        <v/>
      </c>
      <c r="AO34" s="88" t="str">
        <f>IFERROR(VLOOKUP($A34&amp;"_"&amp;AO$3,'물품 입고 내역'!$A$5:$O$1005,2,0),"")</f>
        <v/>
      </c>
      <c r="AP34" s="88" t="str">
        <f>IFERROR(VLOOKUP($A34&amp;"_"&amp;AP$3,'물품 입고 내역'!$A$5:$O$1005,2,0),"")</f>
        <v/>
      </c>
      <c r="AQ34" s="88" t="str">
        <f>IFERROR(VLOOKUP($A34&amp;"_"&amp;AQ$3,'물품 입고 내역'!$A$5:$O$1005,2,0),"")</f>
        <v/>
      </c>
      <c r="AR34" s="88" t="str">
        <f>IFERROR(VLOOKUP($A34&amp;"_"&amp;AR$3,'물품 입고 내역'!$A$5:$O$1005,2,0),"")</f>
        <v/>
      </c>
      <c r="AS34" s="88" t="str">
        <f>IFERROR(VLOOKUP($A34&amp;"_"&amp;AS$3,'물품 입고 내역'!$A$5:$O$1005,2,0),"")</f>
        <v/>
      </c>
      <c r="AT34" s="88" t="str">
        <f>IFERROR(VLOOKUP($A34&amp;"_"&amp;AT$3,'물품 입고 내역'!$A$5:$O$1005,2,0),"")</f>
        <v/>
      </c>
      <c r="AU34" s="88" t="str">
        <f>IFERROR(VLOOKUP($A34&amp;"_"&amp;AU$3,'물품 입고 내역'!$A$5:$O$1005,2,0),"")</f>
        <v/>
      </c>
      <c r="AV34" s="88" t="str">
        <f>IFERROR(VLOOKUP($A34&amp;"_"&amp;AV$3,'물품 입고 내역'!$A$5:$O$1005,2,0),"")</f>
        <v/>
      </c>
      <c r="AW34" s="88" t="str">
        <f>IFERROR(VLOOKUP($A34&amp;"_"&amp;AW$3,'물품 입고 내역'!$A$5:$O$1005,2,0),"")</f>
        <v/>
      </c>
      <c r="AX34" s="88" t="str">
        <f>IFERROR(VLOOKUP($A34&amp;"_"&amp;AX$3,'물품 입고 내역'!$A$5:$O$1005,2,0),"")</f>
        <v/>
      </c>
      <c r="AY34" s="88" t="str">
        <f>IFERROR(VLOOKUP($A34&amp;"_"&amp;AY$3,'물품 입고 내역'!$A$5:$O$1005,2,0),"")</f>
        <v/>
      </c>
      <c r="AZ34" s="88" t="str">
        <f>IFERROR(VLOOKUP($A34&amp;"_"&amp;AZ$3,'물품 입고 내역'!$A$5:$O$1005,2,0),"")</f>
        <v/>
      </c>
      <c r="BA34" s="88" t="str">
        <f>IFERROR(VLOOKUP($A34&amp;"_"&amp;BA$3,'물품 입고 내역'!$A$5:$O$1005,2,0),"")</f>
        <v/>
      </c>
      <c r="BB34" s="88" t="str">
        <f>IFERROR(VLOOKUP($A34&amp;"_"&amp;BB$3,'물품 입고 내역'!$A$5:$O$1005,2,0),"")</f>
        <v/>
      </c>
      <c r="BC34" s="88" t="str">
        <f>IFERROR(VLOOKUP($A34&amp;"_"&amp;BC$3,'물품 입고 내역'!$A$5:$O$1005,2,0),"")</f>
        <v/>
      </c>
      <c r="BD34" s="88" t="str">
        <f>IFERROR(VLOOKUP($A34&amp;"_"&amp;BD$3,'물품 입고 내역'!$A$5:$O$1005,2,0),"")</f>
        <v/>
      </c>
      <c r="BE34" s="88" t="str">
        <f>IFERROR(VLOOKUP($A34&amp;"_"&amp;BE$3,'물품 입고 내역'!$A$5:$O$1005,2,0),"")</f>
        <v/>
      </c>
      <c r="BF34" s="88" t="str">
        <f>IFERROR(VLOOKUP($A34&amp;"_"&amp;BF$3,'물품 입고 내역'!$A$5:$O$1005,2,0),"")</f>
        <v/>
      </c>
      <c r="BG34" s="88" t="str">
        <f>IFERROR(VLOOKUP($A34&amp;"_"&amp;BG$3,'물품 입고 내역'!$A$5:$O$1005,2,0),"")</f>
        <v/>
      </c>
      <c r="BH34" s="88" t="str">
        <f>IFERROR(VLOOKUP($A34&amp;"_"&amp;BH$3,'물품 입고 내역'!$A$5:$O$1005,2,0),"")</f>
        <v/>
      </c>
      <c r="BI34" s="88" t="str">
        <f>IFERROR(VLOOKUP($A34&amp;"_"&amp;BI$3,'물품 입고 내역'!$A$5:$O$1005,2,0),"")</f>
        <v/>
      </c>
      <c r="BJ34" s="88" t="str">
        <f>IFERROR(VLOOKUP($A34&amp;"_"&amp;BJ$3,'물품 입고 내역'!$A$5:$O$1005,2,0),"")</f>
        <v/>
      </c>
      <c r="BK34" s="88" t="str">
        <f>IFERROR(VLOOKUP($A34&amp;"_"&amp;BK$3,'물품 입고 내역'!$A$5:$O$1005,2,0),"")</f>
        <v/>
      </c>
      <c r="BL34" s="88" t="str">
        <f>IFERROR(VLOOKUP($A34&amp;"_"&amp;BL$3,'물품 입고 내역'!$A$5:$O$1005,2,0),"")</f>
        <v/>
      </c>
      <c r="BM34" s="88" t="str">
        <f>IFERROR(VLOOKUP($A34&amp;"_"&amp;BM$3,'물품 입고 내역'!$A$5:$O$1005,2,0),"")</f>
        <v/>
      </c>
      <c r="BN34" s="88" t="str">
        <f>IFERROR(VLOOKUP($A34&amp;"_"&amp;BN$3,'물품 입고 내역'!$A$5:$O$1005,2,0),"")</f>
        <v/>
      </c>
      <c r="BO34" s="88" t="str">
        <f>IFERROR(VLOOKUP($A34&amp;"_"&amp;BO$3,'물품 입고 내역'!$A$5:$O$1005,2,0),"")</f>
        <v/>
      </c>
      <c r="BP34" s="88" t="str">
        <f>IFERROR(VLOOKUP($A34&amp;"_"&amp;BP$3,'물품 입고 내역'!$A$5:$O$1005,2,0),"")</f>
        <v/>
      </c>
      <c r="BQ34" s="88" t="str">
        <f>IFERROR(VLOOKUP($A34&amp;"_"&amp;BQ$3,'물품 입고 내역'!$A$5:$O$1005,2,0),"")</f>
        <v/>
      </c>
      <c r="BR34" s="88" t="str">
        <f>IFERROR(VLOOKUP($A34&amp;"_"&amp;BR$3,'물품 입고 내역'!$A$5:$O$1005,2,0),"")</f>
        <v/>
      </c>
      <c r="BS34" s="88" t="str">
        <f>IFERROR(VLOOKUP($A34&amp;"_"&amp;BS$3,'물품 입고 내역'!$A$5:$O$1005,2,0),"")</f>
        <v/>
      </c>
      <c r="BT34" s="88" t="str">
        <f>IFERROR(VLOOKUP($A34&amp;"_"&amp;BT$3,'물품 입고 내역'!$A$5:$O$1005,2,0),"")</f>
        <v/>
      </c>
      <c r="BU34" s="88" t="str">
        <f>IFERROR(VLOOKUP($A34&amp;"_"&amp;BU$3,'물품 입고 내역'!$A$5:$O$1005,2,0),"")</f>
        <v/>
      </c>
      <c r="BV34" s="88" t="str">
        <f>IFERROR(VLOOKUP($A34&amp;"_"&amp;BV$3,'물품 입고 내역'!$A$5:$O$1005,2,0),"")</f>
        <v/>
      </c>
      <c r="BW34" s="88" t="str">
        <f>IFERROR(VLOOKUP($A34&amp;"_"&amp;BW$3,'물품 입고 내역'!$A$5:$O$1005,2,0),"")</f>
        <v/>
      </c>
      <c r="BX34" s="88" t="str">
        <f>IFERROR(VLOOKUP($A34&amp;"_"&amp;BX$3,'물품 입고 내역'!$A$5:$O$1005,2,0),"")</f>
        <v/>
      </c>
      <c r="BY34" s="88" t="str">
        <f>IFERROR(VLOOKUP($A34&amp;"_"&amp;BY$3,'물품 입고 내역'!$A$5:$O$1005,2,0),"")</f>
        <v/>
      </c>
      <c r="BZ34" s="88" t="str">
        <f>IFERROR(VLOOKUP($A34&amp;"_"&amp;BZ$3,'물품 입고 내역'!$A$5:$O$1005,2,0),"")</f>
        <v/>
      </c>
      <c r="CA34" s="88" t="str">
        <f>IFERROR(VLOOKUP($A34&amp;"_"&amp;CA$3,'물품 입고 내역'!$A$5:$O$1005,2,0),"")</f>
        <v/>
      </c>
      <c r="CB34" s="88" t="str">
        <f>IFERROR(VLOOKUP($A34&amp;"_"&amp;CB$3,'물품 입고 내역'!$A$5:$O$1005,2,0),"")</f>
        <v/>
      </c>
      <c r="CC34" s="88" t="str">
        <f>IFERROR(VLOOKUP($A34&amp;"_"&amp;CC$3,'물품 입고 내역'!$A$5:$O$1005,2,0),"")</f>
        <v/>
      </c>
      <c r="CD34" s="88" t="str">
        <f>IFERROR(VLOOKUP($A34&amp;"_"&amp;CD$3,'물품 입고 내역'!$A$5:$O$1005,2,0),"")</f>
        <v/>
      </c>
      <c r="CE34" s="88" t="str">
        <f>IFERROR(VLOOKUP($A34&amp;"_"&amp;CE$3,'물품 입고 내역'!$A$5:$O$1005,2,0),"")</f>
        <v/>
      </c>
      <c r="CF34" s="88" t="str">
        <f>IFERROR(VLOOKUP($A34&amp;"_"&amp;CF$3,'물품 입고 내역'!$A$5:$O$1005,2,0),"")</f>
        <v/>
      </c>
      <c r="CG34" s="88" t="str">
        <f>IFERROR(VLOOKUP($A34&amp;"_"&amp;CG$3,'물품 입고 내역'!$A$5:$O$1005,2,0),"")</f>
        <v/>
      </c>
      <c r="CH34" s="88" t="str">
        <f>IFERROR(VLOOKUP($A34&amp;"_"&amp;CH$3,'물품 입고 내역'!$A$5:$O$1005,2,0),"")</f>
        <v/>
      </c>
      <c r="CI34" s="88" t="str">
        <f>IFERROR(VLOOKUP($A34&amp;"_"&amp;CI$3,'물품 입고 내역'!$A$5:$O$1005,2,0),"")</f>
        <v/>
      </c>
      <c r="CJ34" s="88" t="str">
        <f>IFERROR(VLOOKUP($A34&amp;"_"&amp;CJ$3,'물품 입고 내역'!$A$5:$O$1005,2,0),"")</f>
        <v/>
      </c>
      <c r="CK34" s="88" t="str">
        <f>IFERROR(VLOOKUP($A34&amp;"_"&amp;CK$3,'물품 입고 내역'!$A$5:$O$1005,2,0),"")</f>
        <v/>
      </c>
      <c r="CL34" s="88" t="str">
        <f>IFERROR(VLOOKUP($A34&amp;"_"&amp;CL$3,'물품 입고 내역'!$A$5:$O$1005,2,0),"")</f>
        <v/>
      </c>
      <c r="CM34" s="88" t="str">
        <f>IFERROR(VLOOKUP($A34&amp;"_"&amp;CM$3,'물품 입고 내역'!$A$5:$O$1005,2,0),"")</f>
        <v/>
      </c>
      <c r="CN34" s="88" t="str">
        <f>IFERROR(VLOOKUP($A34&amp;"_"&amp;CN$3,'물품 입고 내역'!$A$5:$O$1005,2,0),"")</f>
        <v/>
      </c>
      <c r="CO34" s="88" t="str">
        <f>IFERROR(VLOOKUP($A34&amp;"_"&amp;CO$3,'물품 입고 내역'!$A$5:$O$1005,2,0),"")</f>
        <v/>
      </c>
      <c r="CP34" s="88" t="str">
        <f>IFERROR(VLOOKUP($A34&amp;"_"&amp;CP$3,'물품 입고 내역'!$A$5:$O$1005,2,0),"")</f>
        <v/>
      </c>
      <c r="CQ34" s="88" t="str">
        <f>IFERROR(VLOOKUP($A34&amp;"_"&amp;CQ$3,'물품 입고 내역'!$A$5:$O$1005,2,0),"")</f>
        <v/>
      </c>
      <c r="CR34" s="88" t="str">
        <f>IFERROR(VLOOKUP($A34&amp;"_"&amp;CR$3,'물품 입고 내역'!$A$5:$O$1005,2,0),"")</f>
        <v/>
      </c>
      <c r="CS34" s="88" t="str">
        <f>IFERROR(VLOOKUP($A34&amp;"_"&amp;CS$3,'물품 입고 내역'!$A$5:$O$1005,2,0),"")</f>
        <v/>
      </c>
      <c r="CT34" s="88" t="str">
        <f>IFERROR(VLOOKUP($A34&amp;"_"&amp;CT$3,'물품 입고 내역'!$A$5:$O$1005,2,0),"")</f>
        <v/>
      </c>
      <c r="CU34" s="88" t="str">
        <f>IFERROR(VLOOKUP($A34&amp;"_"&amp;CU$3,'물품 입고 내역'!$A$5:$O$1005,2,0),"")</f>
        <v/>
      </c>
      <c r="CV34" s="88" t="str">
        <f>IFERROR(VLOOKUP($A34&amp;"_"&amp;CV$3,'물품 입고 내역'!$A$5:$O$1005,2,0),"")</f>
        <v/>
      </c>
      <c r="CW34" s="88" t="str">
        <f>IFERROR(VLOOKUP($A34&amp;"_"&amp;CW$3,'물품 입고 내역'!$A$5:$O$1005,2,0),"")</f>
        <v/>
      </c>
      <c r="CX34" s="88" t="str">
        <f>IFERROR(VLOOKUP($A34&amp;"_"&amp;CX$3,'물품 입고 내역'!$A$5:$O$1005,2,0),"")</f>
        <v/>
      </c>
      <c r="CY34" s="88" t="str">
        <f>IFERROR(VLOOKUP($A34&amp;"_"&amp;CY$3,'물품 입고 내역'!$A$5:$O$1005,2,0),"")</f>
        <v/>
      </c>
      <c r="CZ34" s="88" t="str">
        <f>IFERROR(VLOOKUP($A34&amp;"_"&amp;CZ$3,'물품 입고 내역'!$A$5:$O$1005,2,0),"")</f>
        <v/>
      </c>
      <c r="DA34" s="88" t="str">
        <f>IFERROR(VLOOKUP($A34&amp;"_"&amp;DA$3,'물품 입고 내역'!$A$5:$O$1005,2,0),"")</f>
        <v/>
      </c>
      <c r="DB34" s="88" t="str">
        <f>IFERROR(VLOOKUP($A34&amp;"_"&amp;DB$3,'물품 입고 내역'!$A$5:$O$1005,2,0),"")</f>
        <v/>
      </c>
      <c r="DC34" s="88" t="str">
        <f>IFERROR(VLOOKUP($A34&amp;"_"&amp;DC$3,'물품 입고 내역'!$A$5:$O$1005,2,0),"")</f>
        <v/>
      </c>
      <c r="DD34" s="88" t="str">
        <f>IFERROR(VLOOKUP($A34&amp;"_"&amp;DD$3,'물품 입고 내역'!$A$5:$O$1005,2,0),"")</f>
        <v/>
      </c>
      <c r="DE34" s="88" t="str">
        <f>IFERROR(VLOOKUP($A34&amp;"_"&amp;DE$3,'물품 입고 내역'!$A$5:$O$1005,2,0),"")</f>
        <v/>
      </c>
      <c r="DF34" s="88" t="str">
        <f>IFERROR(VLOOKUP($A34&amp;"_"&amp;DF$3,'물품 입고 내역'!$A$5:$O$1005,2,0),"")</f>
        <v/>
      </c>
      <c r="DG34" s="88" t="str">
        <f>IFERROR(VLOOKUP($A34&amp;"_"&amp;DG$3,'물품 입고 내역'!$A$5:$O$1005,2,0),"")</f>
        <v/>
      </c>
      <c r="DH34" s="88" t="str">
        <f>IFERROR(VLOOKUP($A34&amp;"_"&amp;DH$3,'물품 입고 내역'!$A$5:$O$1005,2,0),"")</f>
        <v/>
      </c>
      <c r="DI34" s="88" t="str">
        <f>IFERROR(VLOOKUP($A34&amp;"_"&amp;DI$3,'물품 입고 내역'!$A$5:$O$1005,2,0),"")</f>
        <v/>
      </c>
      <c r="DJ34" s="88" t="str">
        <f>IFERROR(VLOOKUP($A34&amp;"_"&amp;DJ$3,'물품 입고 내역'!$A$5:$O$1005,2,0),"")</f>
        <v/>
      </c>
      <c r="DK34" s="88" t="str">
        <f>IFERROR(VLOOKUP($A34&amp;"_"&amp;DK$3,'물품 입고 내역'!$A$5:$O$1005,2,0),"")</f>
        <v/>
      </c>
      <c r="DL34" s="88" t="str">
        <f>IFERROR(VLOOKUP($A34&amp;"_"&amp;DL$3,'물품 입고 내역'!$A$5:$O$1005,2,0),"")</f>
        <v/>
      </c>
    </row>
    <row r="35" spans="1:116" ht="35.25" customHeight="1">
      <c r="A35" s="89" t="s">
        <v>992</v>
      </c>
      <c r="B35" s="129" t="str">
        <f>IFERROR(INDEX('물품 입고 내역'!$E$6:$O$1005,MATCH($A35,'물품 입고 내역'!$N$6:$N$1005,0),1)," ")</f>
        <v xml:space="preserve"> </v>
      </c>
      <c r="C35" s="89" t="str">
        <f t="shared" si="0"/>
        <v xml:space="preserve"> </v>
      </c>
      <c r="D35" s="129" t="str">
        <f t="shared" si="2"/>
        <v xml:space="preserve">                                                                                                             </v>
      </c>
      <c r="E35" s="89"/>
      <c r="F35" s="88">
        <f t="shared" si="1"/>
        <v>0</v>
      </c>
      <c r="G35" s="88" t="str">
        <f>IFERROR(VLOOKUP($A35&amp;"_"&amp;G$3,'물품 입고 내역'!$A$5:$O$1005,2,0),"")</f>
        <v/>
      </c>
      <c r="H35" s="88" t="str">
        <f>IFERROR(VLOOKUP($A35&amp;"_"&amp;H$3,'물품 입고 내역'!$A$5:$O$1005,2,0),"")</f>
        <v/>
      </c>
      <c r="I35" s="88" t="str">
        <f>IFERROR(VLOOKUP($A35&amp;"_"&amp;I$3,'물품 입고 내역'!$A$5:$O$1005,2,0),"")</f>
        <v/>
      </c>
      <c r="J35" s="88" t="str">
        <f>IFERROR(VLOOKUP($A35&amp;"_"&amp;J$3,'물품 입고 내역'!$A$5:$O$1005,2,0),"")</f>
        <v/>
      </c>
      <c r="K35" s="88" t="str">
        <f>IFERROR(VLOOKUP($A35&amp;"_"&amp;K$3,'물품 입고 내역'!$A$5:$O$1005,2,0),"")</f>
        <v/>
      </c>
      <c r="L35" s="88" t="str">
        <f>IFERROR(VLOOKUP($A35&amp;"_"&amp;L$3,'물품 입고 내역'!$A$5:$O$1005,2,0),"")</f>
        <v/>
      </c>
      <c r="M35" s="88" t="str">
        <f>IFERROR(VLOOKUP($A35&amp;"_"&amp;M$3,'물품 입고 내역'!$A$5:$O$1005,2,0),"")</f>
        <v/>
      </c>
      <c r="N35" s="88" t="str">
        <f>IFERROR(VLOOKUP($A35&amp;"_"&amp;N$3,'물품 입고 내역'!$A$5:$O$1005,2,0),"")</f>
        <v/>
      </c>
      <c r="O35" s="88" t="str">
        <f>IFERROR(VLOOKUP($A35&amp;"_"&amp;O$3,'물품 입고 내역'!$A$5:$O$1005,2,0),"")</f>
        <v/>
      </c>
      <c r="P35" s="88" t="str">
        <f>IFERROR(VLOOKUP($A35&amp;"_"&amp;P$3,'물품 입고 내역'!$A$5:$O$1005,2,0),"")</f>
        <v/>
      </c>
      <c r="Q35" s="88" t="str">
        <f>IFERROR(VLOOKUP($A35&amp;"_"&amp;Q$3,'물품 입고 내역'!$A$5:$O$1005,2,0),"")</f>
        <v/>
      </c>
      <c r="R35" s="88" t="str">
        <f>IFERROR(VLOOKUP($A35&amp;"_"&amp;R$3,'물품 입고 내역'!$A$5:$O$1005,2,0),"")</f>
        <v/>
      </c>
      <c r="S35" s="88" t="str">
        <f>IFERROR(VLOOKUP($A35&amp;"_"&amp;S$3,'물품 입고 내역'!$A$5:$O$1005,2,0),"")</f>
        <v/>
      </c>
      <c r="T35" s="88" t="str">
        <f>IFERROR(VLOOKUP($A35&amp;"_"&amp;T$3,'물품 입고 내역'!$A$5:$O$1005,2,0),"")</f>
        <v/>
      </c>
      <c r="U35" s="88" t="str">
        <f>IFERROR(VLOOKUP($A35&amp;"_"&amp;U$3,'물품 입고 내역'!$A$5:$O$1005,2,0),"")</f>
        <v/>
      </c>
      <c r="V35" s="88" t="str">
        <f>IFERROR(VLOOKUP($A35&amp;"_"&amp;V$3,'물품 입고 내역'!$A$5:$O$1005,2,0),"")</f>
        <v/>
      </c>
      <c r="W35" s="88" t="str">
        <f>IFERROR(VLOOKUP($A35&amp;"_"&amp;W$3,'물품 입고 내역'!$A$5:$O$1005,2,0),"")</f>
        <v/>
      </c>
      <c r="X35" s="88" t="str">
        <f>IFERROR(VLOOKUP($A35&amp;"_"&amp;X$3,'물품 입고 내역'!$A$5:$O$1005,2,0),"")</f>
        <v/>
      </c>
      <c r="Y35" s="88" t="str">
        <f>IFERROR(VLOOKUP($A35&amp;"_"&amp;Y$3,'물품 입고 내역'!$A$5:$O$1005,2,0),"")</f>
        <v/>
      </c>
      <c r="Z35" s="88" t="str">
        <f>IFERROR(VLOOKUP($A35&amp;"_"&amp;Z$3,'물품 입고 내역'!$A$5:$O$1005,2,0),"")</f>
        <v/>
      </c>
      <c r="AA35" s="88" t="str">
        <f>IFERROR(VLOOKUP($A35&amp;"_"&amp;AA$3,'물품 입고 내역'!$A$5:$O$1005,2,0),"")</f>
        <v/>
      </c>
      <c r="AB35" s="88" t="str">
        <f>IFERROR(VLOOKUP($A35&amp;"_"&amp;AB$3,'물품 입고 내역'!$A$5:$O$1005,2,0),"")</f>
        <v/>
      </c>
      <c r="AC35" s="88" t="str">
        <f>IFERROR(VLOOKUP($A35&amp;"_"&amp;AC$3,'물품 입고 내역'!$A$5:$O$1005,2,0),"")</f>
        <v/>
      </c>
      <c r="AD35" s="88" t="str">
        <f>IFERROR(VLOOKUP($A35&amp;"_"&amp;AD$3,'물품 입고 내역'!$A$5:$O$1005,2,0),"")</f>
        <v/>
      </c>
      <c r="AE35" s="88" t="str">
        <f>IFERROR(VLOOKUP($A35&amp;"_"&amp;AE$3,'물품 입고 내역'!$A$5:$O$1005,2,0),"")</f>
        <v/>
      </c>
      <c r="AF35" s="88" t="str">
        <f>IFERROR(VLOOKUP($A35&amp;"_"&amp;AF$3,'물품 입고 내역'!$A$5:$O$1005,2,0),"")</f>
        <v/>
      </c>
      <c r="AG35" s="88" t="str">
        <f>IFERROR(VLOOKUP($A35&amp;"_"&amp;AG$3,'물품 입고 내역'!$A$5:$O$1005,2,0),"")</f>
        <v/>
      </c>
      <c r="AH35" s="88" t="str">
        <f>IFERROR(VLOOKUP($A35&amp;"_"&amp;AH$3,'물품 입고 내역'!$A$5:$O$1005,2,0),"")</f>
        <v/>
      </c>
      <c r="AI35" s="88" t="str">
        <f>IFERROR(VLOOKUP($A35&amp;"_"&amp;AI$3,'물품 입고 내역'!$A$5:$O$1005,2,0),"")</f>
        <v/>
      </c>
      <c r="AJ35" s="88" t="str">
        <f>IFERROR(VLOOKUP($A35&amp;"_"&amp;AJ$3,'물품 입고 내역'!$A$5:$O$1005,2,0),"")</f>
        <v/>
      </c>
      <c r="AK35" s="88" t="str">
        <f>IFERROR(VLOOKUP($A35&amp;"_"&amp;AK$3,'물품 입고 내역'!$A$5:$O$1005,2,0),"")</f>
        <v/>
      </c>
      <c r="AL35" s="88" t="str">
        <f>IFERROR(VLOOKUP($A35&amp;"_"&amp;AL$3,'물품 입고 내역'!$A$5:$O$1005,2,0),"")</f>
        <v/>
      </c>
      <c r="AM35" s="88" t="str">
        <f>IFERROR(VLOOKUP($A35&amp;"_"&amp;AM$3,'물품 입고 내역'!$A$5:$O$1005,2,0),"")</f>
        <v/>
      </c>
      <c r="AN35" s="88" t="str">
        <f>IFERROR(VLOOKUP($A35&amp;"_"&amp;AN$3,'물품 입고 내역'!$A$5:$O$1005,2,0),"")</f>
        <v/>
      </c>
      <c r="AO35" s="88" t="str">
        <f>IFERROR(VLOOKUP($A35&amp;"_"&amp;AO$3,'물품 입고 내역'!$A$5:$O$1005,2,0),"")</f>
        <v/>
      </c>
      <c r="AP35" s="88" t="str">
        <f>IFERROR(VLOOKUP($A35&amp;"_"&amp;AP$3,'물품 입고 내역'!$A$5:$O$1005,2,0),"")</f>
        <v/>
      </c>
      <c r="AQ35" s="88" t="str">
        <f>IFERROR(VLOOKUP($A35&amp;"_"&amp;AQ$3,'물품 입고 내역'!$A$5:$O$1005,2,0),"")</f>
        <v/>
      </c>
      <c r="AR35" s="88" t="str">
        <f>IFERROR(VLOOKUP($A35&amp;"_"&amp;AR$3,'물품 입고 내역'!$A$5:$O$1005,2,0),"")</f>
        <v/>
      </c>
      <c r="AS35" s="88" t="str">
        <f>IFERROR(VLOOKUP($A35&amp;"_"&amp;AS$3,'물품 입고 내역'!$A$5:$O$1005,2,0),"")</f>
        <v/>
      </c>
      <c r="AT35" s="88" t="str">
        <f>IFERROR(VLOOKUP($A35&amp;"_"&amp;AT$3,'물품 입고 내역'!$A$5:$O$1005,2,0),"")</f>
        <v/>
      </c>
      <c r="AU35" s="88" t="str">
        <f>IFERROR(VLOOKUP($A35&amp;"_"&amp;AU$3,'물품 입고 내역'!$A$5:$O$1005,2,0),"")</f>
        <v/>
      </c>
      <c r="AV35" s="88" t="str">
        <f>IFERROR(VLOOKUP($A35&amp;"_"&amp;AV$3,'물품 입고 내역'!$A$5:$O$1005,2,0),"")</f>
        <v/>
      </c>
      <c r="AW35" s="88" t="str">
        <f>IFERROR(VLOOKUP($A35&amp;"_"&amp;AW$3,'물품 입고 내역'!$A$5:$O$1005,2,0),"")</f>
        <v/>
      </c>
      <c r="AX35" s="88" t="str">
        <f>IFERROR(VLOOKUP($A35&amp;"_"&amp;AX$3,'물품 입고 내역'!$A$5:$O$1005,2,0),"")</f>
        <v/>
      </c>
      <c r="AY35" s="88" t="str">
        <f>IFERROR(VLOOKUP($A35&amp;"_"&amp;AY$3,'물품 입고 내역'!$A$5:$O$1005,2,0),"")</f>
        <v/>
      </c>
      <c r="AZ35" s="88" t="str">
        <f>IFERROR(VLOOKUP($A35&amp;"_"&amp;AZ$3,'물품 입고 내역'!$A$5:$O$1005,2,0),"")</f>
        <v/>
      </c>
      <c r="BA35" s="88" t="str">
        <f>IFERROR(VLOOKUP($A35&amp;"_"&amp;BA$3,'물품 입고 내역'!$A$5:$O$1005,2,0),"")</f>
        <v/>
      </c>
      <c r="BB35" s="88" t="str">
        <f>IFERROR(VLOOKUP($A35&amp;"_"&amp;BB$3,'물품 입고 내역'!$A$5:$O$1005,2,0),"")</f>
        <v/>
      </c>
      <c r="BC35" s="88" t="str">
        <f>IFERROR(VLOOKUP($A35&amp;"_"&amp;BC$3,'물품 입고 내역'!$A$5:$O$1005,2,0),"")</f>
        <v/>
      </c>
      <c r="BD35" s="88" t="str">
        <f>IFERROR(VLOOKUP($A35&amp;"_"&amp;BD$3,'물품 입고 내역'!$A$5:$O$1005,2,0),"")</f>
        <v/>
      </c>
      <c r="BE35" s="88" t="str">
        <f>IFERROR(VLOOKUP($A35&amp;"_"&amp;BE$3,'물품 입고 내역'!$A$5:$O$1005,2,0),"")</f>
        <v/>
      </c>
      <c r="BF35" s="88" t="str">
        <f>IFERROR(VLOOKUP($A35&amp;"_"&amp;BF$3,'물품 입고 내역'!$A$5:$O$1005,2,0),"")</f>
        <v/>
      </c>
      <c r="BG35" s="88" t="str">
        <f>IFERROR(VLOOKUP($A35&amp;"_"&amp;BG$3,'물품 입고 내역'!$A$5:$O$1005,2,0),"")</f>
        <v/>
      </c>
      <c r="BH35" s="88" t="str">
        <f>IFERROR(VLOOKUP($A35&amp;"_"&amp;BH$3,'물품 입고 내역'!$A$5:$O$1005,2,0),"")</f>
        <v/>
      </c>
      <c r="BI35" s="88" t="str">
        <f>IFERROR(VLOOKUP($A35&amp;"_"&amp;BI$3,'물품 입고 내역'!$A$5:$O$1005,2,0),"")</f>
        <v/>
      </c>
      <c r="BJ35" s="88" t="str">
        <f>IFERROR(VLOOKUP($A35&amp;"_"&amp;BJ$3,'물품 입고 내역'!$A$5:$O$1005,2,0),"")</f>
        <v/>
      </c>
      <c r="BK35" s="88" t="str">
        <f>IFERROR(VLOOKUP($A35&amp;"_"&amp;BK$3,'물품 입고 내역'!$A$5:$O$1005,2,0),"")</f>
        <v/>
      </c>
      <c r="BL35" s="88" t="str">
        <f>IFERROR(VLOOKUP($A35&amp;"_"&amp;BL$3,'물품 입고 내역'!$A$5:$O$1005,2,0),"")</f>
        <v/>
      </c>
      <c r="BM35" s="88" t="str">
        <f>IFERROR(VLOOKUP($A35&amp;"_"&amp;BM$3,'물품 입고 내역'!$A$5:$O$1005,2,0),"")</f>
        <v/>
      </c>
      <c r="BN35" s="88" t="str">
        <f>IFERROR(VLOOKUP($A35&amp;"_"&amp;BN$3,'물품 입고 내역'!$A$5:$O$1005,2,0),"")</f>
        <v/>
      </c>
      <c r="BO35" s="88" t="str">
        <f>IFERROR(VLOOKUP($A35&amp;"_"&amp;BO$3,'물품 입고 내역'!$A$5:$O$1005,2,0),"")</f>
        <v/>
      </c>
      <c r="BP35" s="88" t="str">
        <f>IFERROR(VLOOKUP($A35&amp;"_"&amp;BP$3,'물품 입고 내역'!$A$5:$O$1005,2,0),"")</f>
        <v/>
      </c>
      <c r="BQ35" s="88" t="str">
        <f>IFERROR(VLOOKUP($A35&amp;"_"&amp;BQ$3,'물품 입고 내역'!$A$5:$O$1005,2,0),"")</f>
        <v/>
      </c>
      <c r="BR35" s="88" t="str">
        <f>IFERROR(VLOOKUP($A35&amp;"_"&amp;BR$3,'물품 입고 내역'!$A$5:$O$1005,2,0),"")</f>
        <v/>
      </c>
      <c r="BS35" s="88" t="str">
        <f>IFERROR(VLOOKUP($A35&amp;"_"&amp;BS$3,'물품 입고 내역'!$A$5:$O$1005,2,0),"")</f>
        <v/>
      </c>
      <c r="BT35" s="88" t="str">
        <f>IFERROR(VLOOKUP($A35&amp;"_"&amp;BT$3,'물품 입고 내역'!$A$5:$O$1005,2,0),"")</f>
        <v/>
      </c>
      <c r="BU35" s="88" t="str">
        <f>IFERROR(VLOOKUP($A35&amp;"_"&amp;BU$3,'물품 입고 내역'!$A$5:$O$1005,2,0),"")</f>
        <v/>
      </c>
      <c r="BV35" s="88" t="str">
        <f>IFERROR(VLOOKUP($A35&amp;"_"&amp;BV$3,'물품 입고 내역'!$A$5:$O$1005,2,0),"")</f>
        <v/>
      </c>
      <c r="BW35" s="88" t="str">
        <f>IFERROR(VLOOKUP($A35&amp;"_"&amp;BW$3,'물품 입고 내역'!$A$5:$O$1005,2,0),"")</f>
        <v/>
      </c>
      <c r="BX35" s="88" t="str">
        <f>IFERROR(VLOOKUP($A35&amp;"_"&amp;BX$3,'물품 입고 내역'!$A$5:$O$1005,2,0),"")</f>
        <v/>
      </c>
      <c r="BY35" s="88" t="str">
        <f>IFERROR(VLOOKUP($A35&amp;"_"&amp;BY$3,'물품 입고 내역'!$A$5:$O$1005,2,0),"")</f>
        <v/>
      </c>
      <c r="BZ35" s="88" t="str">
        <f>IFERROR(VLOOKUP($A35&amp;"_"&amp;BZ$3,'물품 입고 내역'!$A$5:$O$1005,2,0),"")</f>
        <v/>
      </c>
      <c r="CA35" s="88" t="str">
        <f>IFERROR(VLOOKUP($A35&amp;"_"&amp;CA$3,'물품 입고 내역'!$A$5:$O$1005,2,0),"")</f>
        <v/>
      </c>
      <c r="CB35" s="88" t="str">
        <f>IFERROR(VLOOKUP($A35&amp;"_"&amp;CB$3,'물품 입고 내역'!$A$5:$O$1005,2,0),"")</f>
        <v/>
      </c>
      <c r="CC35" s="88" t="str">
        <f>IFERROR(VLOOKUP($A35&amp;"_"&amp;CC$3,'물품 입고 내역'!$A$5:$O$1005,2,0),"")</f>
        <v/>
      </c>
      <c r="CD35" s="88" t="str">
        <f>IFERROR(VLOOKUP($A35&amp;"_"&amp;CD$3,'물품 입고 내역'!$A$5:$O$1005,2,0),"")</f>
        <v/>
      </c>
      <c r="CE35" s="88" t="str">
        <f>IFERROR(VLOOKUP($A35&amp;"_"&amp;CE$3,'물품 입고 내역'!$A$5:$O$1005,2,0),"")</f>
        <v/>
      </c>
      <c r="CF35" s="88" t="str">
        <f>IFERROR(VLOOKUP($A35&amp;"_"&amp;CF$3,'물품 입고 내역'!$A$5:$O$1005,2,0),"")</f>
        <v/>
      </c>
      <c r="CG35" s="88" t="str">
        <f>IFERROR(VLOOKUP($A35&amp;"_"&amp;CG$3,'물품 입고 내역'!$A$5:$O$1005,2,0),"")</f>
        <v/>
      </c>
      <c r="CH35" s="88" t="str">
        <f>IFERROR(VLOOKUP($A35&amp;"_"&amp;CH$3,'물품 입고 내역'!$A$5:$O$1005,2,0),"")</f>
        <v/>
      </c>
      <c r="CI35" s="88" t="str">
        <f>IFERROR(VLOOKUP($A35&amp;"_"&amp;CI$3,'물품 입고 내역'!$A$5:$O$1005,2,0),"")</f>
        <v/>
      </c>
      <c r="CJ35" s="88" t="str">
        <f>IFERROR(VLOOKUP($A35&amp;"_"&amp;CJ$3,'물품 입고 내역'!$A$5:$O$1005,2,0),"")</f>
        <v/>
      </c>
      <c r="CK35" s="88" t="str">
        <f>IFERROR(VLOOKUP($A35&amp;"_"&amp;CK$3,'물품 입고 내역'!$A$5:$O$1005,2,0),"")</f>
        <v/>
      </c>
      <c r="CL35" s="88" t="str">
        <f>IFERROR(VLOOKUP($A35&amp;"_"&amp;CL$3,'물품 입고 내역'!$A$5:$O$1005,2,0),"")</f>
        <v/>
      </c>
      <c r="CM35" s="88" t="str">
        <f>IFERROR(VLOOKUP($A35&amp;"_"&amp;CM$3,'물품 입고 내역'!$A$5:$O$1005,2,0),"")</f>
        <v/>
      </c>
      <c r="CN35" s="88" t="str">
        <f>IFERROR(VLOOKUP($A35&amp;"_"&amp;CN$3,'물품 입고 내역'!$A$5:$O$1005,2,0),"")</f>
        <v/>
      </c>
      <c r="CO35" s="88" t="str">
        <f>IFERROR(VLOOKUP($A35&amp;"_"&amp;CO$3,'물품 입고 내역'!$A$5:$O$1005,2,0),"")</f>
        <v/>
      </c>
      <c r="CP35" s="88" t="str">
        <f>IFERROR(VLOOKUP($A35&amp;"_"&amp;CP$3,'물품 입고 내역'!$A$5:$O$1005,2,0),"")</f>
        <v/>
      </c>
      <c r="CQ35" s="88" t="str">
        <f>IFERROR(VLOOKUP($A35&amp;"_"&amp;CQ$3,'물품 입고 내역'!$A$5:$O$1005,2,0),"")</f>
        <v/>
      </c>
      <c r="CR35" s="88" t="str">
        <f>IFERROR(VLOOKUP($A35&amp;"_"&amp;CR$3,'물품 입고 내역'!$A$5:$O$1005,2,0),"")</f>
        <v/>
      </c>
      <c r="CS35" s="88" t="str">
        <f>IFERROR(VLOOKUP($A35&amp;"_"&amp;CS$3,'물품 입고 내역'!$A$5:$O$1005,2,0),"")</f>
        <v/>
      </c>
      <c r="CT35" s="88" t="str">
        <f>IFERROR(VLOOKUP($A35&amp;"_"&amp;CT$3,'물품 입고 내역'!$A$5:$O$1005,2,0),"")</f>
        <v/>
      </c>
      <c r="CU35" s="88" t="str">
        <f>IFERROR(VLOOKUP($A35&amp;"_"&amp;CU$3,'물품 입고 내역'!$A$5:$O$1005,2,0),"")</f>
        <v/>
      </c>
      <c r="CV35" s="88" t="str">
        <f>IFERROR(VLOOKUP($A35&amp;"_"&amp;CV$3,'물품 입고 내역'!$A$5:$O$1005,2,0),"")</f>
        <v/>
      </c>
      <c r="CW35" s="88" t="str">
        <f>IFERROR(VLOOKUP($A35&amp;"_"&amp;CW$3,'물품 입고 내역'!$A$5:$O$1005,2,0),"")</f>
        <v/>
      </c>
      <c r="CX35" s="88" t="str">
        <f>IFERROR(VLOOKUP($A35&amp;"_"&amp;CX$3,'물품 입고 내역'!$A$5:$O$1005,2,0),"")</f>
        <v/>
      </c>
      <c r="CY35" s="88" t="str">
        <f>IFERROR(VLOOKUP($A35&amp;"_"&amp;CY$3,'물품 입고 내역'!$A$5:$O$1005,2,0),"")</f>
        <v/>
      </c>
      <c r="CZ35" s="88" t="str">
        <f>IFERROR(VLOOKUP($A35&amp;"_"&amp;CZ$3,'물품 입고 내역'!$A$5:$O$1005,2,0),"")</f>
        <v/>
      </c>
      <c r="DA35" s="88" t="str">
        <f>IFERROR(VLOOKUP($A35&amp;"_"&amp;DA$3,'물품 입고 내역'!$A$5:$O$1005,2,0),"")</f>
        <v/>
      </c>
      <c r="DB35" s="88" t="str">
        <f>IFERROR(VLOOKUP($A35&amp;"_"&amp;DB$3,'물품 입고 내역'!$A$5:$O$1005,2,0),"")</f>
        <v/>
      </c>
      <c r="DC35" s="88" t="str">
        <f>IFERROR(VLOOKUP($A35&amp;"_"&amp;DC$3,'물품 입고 내역'!$A$5:$O$1005,2,0),"")</f>
        <v/>
      </c>
      <c r="DD35" s="88" t="str">
        <f>IFERROR(VLOOKUP($A35&amp;"_"&amp;DD$3,'물품 입고 내역'!$A$5:$O$1005,2,0),"")</f>
        <v/>
      </c>
      <c r="DE35" s="88" t="str">
        <f>IFERROR(VLOOKUP($A35&amp;"_"&amp;DE$3,'물품 입고 내역'!$A$5:$O$1005,2,0),"")</f>
        <v/>
      </c>
      <c r="DF35" s="88" t="str">
        <f>IFERROR(VLOOKUP($A35&amp;"_"&amp;DF$3,'물품 입고 내역'!$A$5:$O$1005,2,0),"")</f>
        <v/>
      </c>
      <c r="DG35" s="88" t="str">
        <f>IFERROR(VLOOKUP($A35&amp;"_"&amp;DG$3,'물품 입고 내역'!$A$5:$O$1005,2,0),"")</f>
        <v/>
      </c>
      <c r="DH35" s="88" t="str">
        <f>IFERROR(VLOOKUP($A35&amp;"_"&amp;DH$3,'물품 입고 내역'!$A$5:$O$1005,2,0),"")</f>
        <v/>
      </c>
      <c r="DI35" s="88" t="str">
        <f>IFERROR(VLOOKUP($A35&amp;"_"&amp;DI$3,'물품 입고 내역'!$A$5:$O$1005,2,0),"")</f>
        <v/>
      </c>
      <c r="DJ35" s="88" t="str">
        <f>IFERROR(VLOOKUP($A35&amp;"_"&amp;DJ$3,'물품 입고 내역'!$A$5:$O$1005,2,0),"")</f>
        <v/>
      </c>
      <c r="DK35" s="88" t="str">
        <f>IFERROR(VLOOKUP($A35&amp;"_"&amp;DK$3,'물품 입고 내역'!$A$5:$O$1005,2,0),"")</f>
        <v/>
      </c>
      <c r="DL35" s="88" t="str">
        <f>IFERROR(VLOOKUP($A35&amp;"_"&amp;DL$3,'물품 입고 내역'!$A$5:$O$1005,2,0),"")</f>
        <v/>
      </c>
    </row>
    <row r="36" spans="1:116" ht="35.25" customHeight="1">
      <c r="A36" s="89" t="s">
        <v>993</v>
      </c>
      <c r="B36" s="129" t="str">
        <f>IFERROR(INDEX('물품 입고 내역'!$E$6:$O$1005,MATCH($A36,'물품 입고 내역'!$N$6:$N$1005,0),1)," ")</f>
        <v xml:space="preserve"> </v>
      </c>
      <c r="C36" s="89" t="str">
        <f t="shared" si="0"/>
        <v xml:space="preserve"> </v>
      </c>
      <c r="D36" s="129" t="str">
        <f t="shared" si="2"/>
        <v xml:space="preserve">                                                                                                             </v>
      </c>
      <c r="E36" s="89"/>
      <c r="F36" s="88">
        <f t="shared" si="1"/>
        <v>0</v>
      </c>
      <c r="G36" s="88" t="str">
        <f>IFERROR(VLOOKUP($A36&amp;"_"&amp;G$3,'물품 입고 내역'!$A$5:$O$1005,2,0),"")</f>
        <v/>
      </c>
      <c r="H36" s="88" t="str">
        <f>IFERROR(VLOOKUP($A36&amp;"_"&amp;H$3,'물품 입고 내역'!$A$5:$O$1005,2,0),"")</f>
        <v/>
      </c>
      <c r="I36" s="88" t="str">
        <f>IFERROR(VLOOKUP($A36&amp;"_"&amp;I$3,'물품 입고 내역'!$A$5:$O$1005,2,0),"")</f>
        <v/>
      </c>
      <c r="J36" s="88" t="str">
        <f>IFERROR(VLOOKUP($A36&amp;"_"&amp;J$3,'물품 입고 내역'!$A$5:$O$1005,2,0),"")</f>
        <v/>
      </c>
      <c r="K36" s="88" t="str">
        <f>IFERROR(VLOOKUP($A36&amp;"_"&amp;K$3,'물품 입고 내역'!$A$5:$O$1005,2,0),"")</f>
        <v/>
      </c>
      <c r="L36" s="88" t="str">
        <f>IFERROR(VLOOKUP($A36&amp;"_"&amp;L$3,'물품 입고 내역'!$A$5:$O$1005,2,0),"")</f>
        <v/>
      </c>
      <c r="M36" s="88" t="str">
        <f>IFERROR(VLOOKUP($A36&amp;"_"&amp;M$3,'물품 입고 내역'!$A$5:$O$1005,2,0),"")</f>
        <v/>
      </c>
      <c r="N36" s="88" t="str">
        <f>IFERROR(VLOOKUP($A36&amp;"_"&amp;N$3,'물품 입고 내역'!$A$5:$O$1005,2,0),"")</f>
        <v/>
      </c>
      <c r="O36" s="88" t="str">
        <f>IFERROR(VLOOKUP($A36&amp;"_"&amp;O$3,'물품 입고 내역'!$A$5:$O$1005,2,0),"")</f>
        <v/>
      </c>
      <c r="P36" s="88" t="str">
        <f>IFERROR(VLOOKUP($A36&amp;"_"&amp;P$3,'물품 입고 내역'!$A$5:$O$1005,2,0),"")</f>
        <v/>
      </c>
      <c r="Q36" s="88" t="str">
        <f>IFERROR(VLOOKUP($A36&amp;"_"&amp;Q$3,'물품 입고 내역'!$A$5:$O$1005,2,0),"")</f>
        <v/>
      </c>
      <c r="R36" s="88" t="str">
        <f>IFERROR(VLOOKUP($A36&amp;"_"&amp;R$3,'물품 입고 내역'!$A$5:$O$1005,2,0),"")</f>
        <v/>
      </c>
      <c r="S36" s="88" t="str">
        <f>IFERROR(VLOOKUP($A36&amp;"_"&amp;S$3,'물품 입고 내역'!$A$5:$O$1005,2,0),"")</f>
        <v/>
      </c>
      <c r="T36" s="88" t="str">
        <f>IFERROR(VLOOKUP($A36&amp;"_"&amp;T$3,'물품 입고 내역'!$A$5:$O$1005,2,0),"")</f>
        <v/>
      </c>
      <c r="U36" s="88" t="str">
        <f>IFERROR(VLOOKUP($A36&amp;"_"&amp;U$3,'물품 입고 내역'!$A$5:$O$1005,2,0),"")</f>
        <v/>
      </c>
      <c r="V36" s="88" t="str">
        <f>IFERROR(VLOOKUP($A36&amp;"_"&amp;V$3,'물품 입고 내역'!$A$5:$O$1005,2,0),"")</f>
        <v/>
      </c>
      <c r="W36" s="88" t="str">
        <f>IFERROR(VLOOKUP($A36&amp;"_"&amp;W$3,'물품 입고 내역'!$A$5:$O$1005,2,0),"")</f>
        <v/>
      </c>
      <c r="X36" s="88" t="str">
        <f>IFERROR(VLOOKUP($A36&amp;"_"&amp;X$3,'물품 입고 내역'!$A$5:$O$1005,2,0),"")</f>
        <v/>
      </c>
      <c r="Y36" s="88" t="str">
        <f>IFERROR(VLOOKUP($A36&amp;"_"&amp;Y$3,'물품 입고 내역'!$A$5:$O$1005,2,0),"")</f>
        <v/>
      </c>
      <c r="Z36" s="88" t="str">
        <f>IFERROR(VLOOKUP($A36&amp;"_"&amp;Z$3,'물품 입고 내역'!$A$5:$O$1005,2,0),"")</f>
        <v/>
      </c>
      <c r="AA36" s="88" t="str">
        <f>IFERROR(VLOOKUP($A36&amp;"_"&amp;AA$3,'물품 입고 내역'!$A$5:$O$1005,2,0),"")</f>
        <v/>
      </c>
      <c r="AB36" s="88" t="str">
        <f>IFERROR(VLOOKUP($A36&amp;"_"&amp;AB$3,'물품 입고 내역'!$A$5:$O$1005,2,0),"")</f>
        <v/>
      </c>
      <c r="AC36" s="88" t="str">
        <f>IFERROR(VLOOKUP($A36&amp;"_"&amp;AC$3,'물품 입고 내역'!$A$5:$O$1005,2,0),"")</f>
        <v/>
      </c>
      <c r="AD36" s="88" t="str">
        <f>IFERROR(VLOOKUP($A36&amp;"_"&amp;AD$3,'물품 입고 내역'!$A$5:$O$1005,2,0),"")</f>
        <v/>
      </c>
      <c r="AE36" s="88" t="str">
        <f>IFERROR(VLOOKUP($A36&amp;"_"&amp;AE$3,'물품 입고 내역'!$A$5:$O$1005,2,0),"")</f>
        <v/>
      </c>
      <c r="AF36" s="88" t="str">
        <f>IFERROR(VLOOKUP($A36&amp;"_"&amp;AF$3,'물품 입고 내역'!$A$5:$O$1005,2,0),"")</f>
        <v/>
      </c>
      <c r="AG36" s="88" t="str">
        <f>IFERROR(VLOOKUP($A36&amp;"_"&amp;AG$3,'물품 입고 내역'!$A$5:$O$1005,2,0),"")</f>
        <v/>
      </c>
      <c r="AH36" s="88" t="str">
        <f>IFERROR(VLOOKUP($A36&amp;"_"&amp;AH$3,'물품 입고 내역'!$A$5:$O$1005,2,0),"")</f>
        <v/>
      </c>
      <c r="AI36" s="88" t="str">
        <f>IFERROR(VLOOKUP($A36&amp;"_"&amp;AI$3,'물품 입고 내역'!$A$5:$O$1005,2,0),"")</f>
        <v/>
      </c>
      <c r="AJ36" s="88" t="str">
        <f>IFERROR(VLOOKUP($A36&amp;"_"&amp;AJ$3,'물품 입고 내역'!$A$5:$O$1005,2,0),"")</f>
        <v/>
      </c>
      <c r="AK36" s="88" t="str">
        <f>IFERROR(VLOOKUP($A36&amp;"_"&amp;AK$3,'물품 입고 내역'!$A$5:$O$1005,2,0),"")</f>
        <v/>
      </c>
      <c r="AL36" s="88" t="str">
        <f>IFERROR(VLOOKUP($A36&amp;"_"&amp;AL$3,'물품 입고 내역'!$A$5:$O$1005,2,0),"")</f>
        <v/>
      </c>
      <c r="AM36" s="88" t="str">
        <f>IFERROR(VLOOKUP($A36&amp;"_"&amp;AM$3,'물품 입고 내역'!$A$5:$O$1005,2,0),"")</f>
        <v/>
      </c>
      <c r="AN36" s="88" t="str">
        <f>IFERROR(VLOOKUP($A36&amp;"_"&amp;AN$3,'물품 입고 내역'!$A$5:$O$1005,2,0),"")</f>
        <v/>
      </c>
      <c r="AO36" s="88" t="str">
        <f>IFERROR(VLOOKUP($A36&amp;"_"&amp;AO$3,'물품 입고 내역'!$A$5:$O$1005,2,0),"")</f>
        <v/>
      </c>
      <c r="AP36" s="88" t="str">
        <f>IFERROR(VLOOKUP($A36&amp;"_"&amp;AP$3,'물품 입고 내역'!$A$5:$O$1005,2,0),"")</f>
        <v/>
      </c>
      <c r="AQ36" s="88" t="str">
        <f>IFERROR(VLOOKUP($A36&amp;"_"&amp;AQ$3,'물품 입고 내역'!$A$5:$O$1005,2,0),"")</f>
        <v/>
      </c>
      <c r="AR36" s="88" t="str">
        <f>IFERROR(VLOOKUP($A36&amp;"_"&amp;AR$3,'물품 입고 내역'!$A$5:$O$1005,2,0),"")</f>
        <v/>
      </c>
      <c r="AS36" s="88" t="str">
        <f>IFERROR(VLOOKUP($A36&amp;"_"&amp;AS$3,'물품 입고 내역'!$A$5:$O$1005,2,0),"")</f>
        <v/>
      </c>
      <c r="AT36" s="88" t="str">
        <f>IFERROR(VLOOKUP($A36&amp;"_"&amp;AT$3,'물품 입고 내역'!$A$5:$O$1005,2,0),"")</f>
        <v/>
      </c>
      <c r="AU36" s="88" t="str">
        <f>IFERROR(VLOOKUP($A36&amp;"_"&amp;AU$3,'물품 입고 내역'!$A$5:$O$1005,2,0),"")</f>
        <v/>
      </c>
      <c r="AV36" s="88" t="str">
        <f>IFERROR(VLOOKUP($A36&amp;"_"&amp;AV$3,'물품 입고 내역'!$A$5:$O$1005,2,0),"")</f>
        <v/>
      </c>
      <c r="AW36" s="88" t="str">
        <f>IFERROR(VLOOKUP($A36&amp;"_"&amp;AW$3,'물품 입고 내역'!$A$5:$O$1005,2,0),"")</f>
        <v/>
      </c>
      <c r="AX36" s="88" t="str">
        <f>IFERROR(VLOOKUP($A36&amp;"_"&amp;AX$3,'물품 입고 내역'!$A$5:$O$1005,2,0),"")</f>
        <v/>
      </c>
      <c r="AY36" s="88" t="str">
        <f>IFERROR(VLOOKUP($A36&amp;"_"&amp;AY$3,'물품 입고 내역'!$A$5:$O$1005,2,0),"")</f>
        <v/>
      </c>
      <c r="AZ36" s="88" t="str">
        <f>IFERROR(VLOOKUP($A36&amp;"_"&amp;AZ$3,'물품 입고 내역'!$A$5:$O$1005,2,0),"")</f>
        <v/>
      </c>
      <c r="BA36" s="88" t="str">
        <f>IFERROR(VLOOKUP($A36&amp;"_"&amp;BA$3,'물품 입고 내역'!$A$5:$O$1005,2,0),"")</f>
        <v/>
      </c>
      <c r="BB36" s="88" t="str">
        <f>IFERROR(VLOOKUP($A36&amp;"_"&amp;BB$3,'물품 입고 내역'!$A$5:$O$1005,2,0),"")</f>
        <v/>
      </c>
      <c r="BC36" s="88" t="str">
        <f>IFERROR(VLOOKUP($A36&amp;"_"&amp;BC$3,'물품 입고 내역'!$A$5:$O$1005,2,0),"")</f>
        <v/>
      </c>
      <c r="BD36" s="88" t="str">
        <f>IFERROR(VLOOKUP($A36&amp;"_"&amp;BD$3,'물품 입고 내역'!$A$5:$O$1005,2,0),"")</f>
        <v/>
      </c>
      <c r="BE36" s="88" t="str">
        <f>IFERROR(VLOOKUP($A36&amp;"_"&amp;BE$3,'물품 입고 내역'!$A$5:$O$1005,2,0),"")</f>
        <v/>
      </c>
      <c r="BF36" s="88" t="str">
        <f>IFERROR(VLOOKUP($A36&amp;"_"&amp;BF$3,'물품 입고 내역'!$A$5:$O$1005,2,0),"")</f>
        <v/>
      </c>
      <c r="BG36" s="88" t="str">
        <f>IFERROR(VLOOKUP($A36&amp;"_"&amp;BG$3,'물품 입고 내역'!$A$5:$O$1005,2,0),"")</f>
        <v/>
      </c>
      <c r="BH36" s="88" t="str">
        <f>IFERROR(VLOOKUP($A36&amp;"_"&amp;BH$3,'물품 입고 내역'!$A$5:$O$1005,2,0),"")</f>
        <v/>
      </c>
      <c r="BI36" s="88" t="str">
        <f>IFERROR(VLOOKUP($A36&amp;"_"&amp;BI$3,'물품 입고 내역'!$A$5:$O$1005,2,0),"")</f>
        <v/>
      </c>
      <c r="BJ36" s="88" t="str">
        <f>IFERROR(VLOOKUP($A36&amp;"_"&amp;BJ$3,'물품 입고 내역'!$A$5:$O$1005,2,0),"")</f>
        <v/>
      </c>
      <c r="BK36" s="88" t="str">
        <f>IFERROR(VLOOKUP($A36&amp;"_"&amp;BK$3,'물품 입고 내역'!$A$5:$O$1005,2,0),"")</f>
        <v/>
      </c>
      <c r="BL36" s="88" t="str">
        <f>IFERROR(VLOOKUP($A36&amp;"_"&amp;BL$3,'물품 입고 내역'!$A$5:$O$1005,2,0),"")</f>
        <v/>
      </c>
      <c r="BM36" s="88" t="str">
        <f>IFERROR(VLOOKUP($A36&amp;"_"&amp;BM$3,'물품 입고 내역'!$A$5:$O$1005,2,0),"")</f>
        <v/>
      </c>
      <c r="BN36" s="88" t="str">
        <f>IFERROR(VLOOKUP($A36&amp;"_"&amp;BN$3,'물품 입고 내역'!$A$5:$O$1005,2,0),"")</f>
        <v/>
      </c>
      <c r="BO36" s="88" t="str">
        <f>IFERROR(VLOOKUP($A36&amp;"_"&amp;BO$3,'물품 입고 내역'!$A$5:$O$1005,2,0),"")</f>
        <v/>
      </c>
      <c r="BP36" s="88" t="str">
        <f>IFERROR(VLOOKUP($A36&amp;"_"&amp;BP$3,'물품 입고 내역'!$A$5:$O$1005,2,0),"")</f>
        <v/>
      </c>
      <c r="BQ36" s="88" t="str">
        <f>IFERROR(VLOOKUP($A36&amp;"_"&amp;BQ$3,'물품 입고 내역'!$A$5:$O$1005,2,0),"")</f>
        <v/>
      </c>
      <c r="BR36" s="88" t="str">
        <f>IFERROR(VLOOKUP($A36&amp;"_"&amp;BR$3,'물품 입고 내역'!$A$5:$O$1005,2,0),"")</f>
        <v/>
      </c>
      <c r="BS36" s="88" t="str">
        <f>IFERROR(VLOOKUP($A36&amp;"_"&amp;BS$3,'물품 입고 내역'!$A$5:$O$1005,2,0),"")</f>
        <v/>
      </c>
      <c r="BT36" s="88" t="str">
        <f>IFERROR(VLOOKUP($A36&amp;"_"&amp;BT$3,'물품 입고 내역'!$A$5:$O$1005,2,0),"")</f>
        <v/>
      </c>
      <c r="BU36" s="88" t="str">
        <f>IFERROR(VLOOKUP($A36&amp;"_"&amp;BU$3,'물품 입고 내역'!$A$5:$O$1005,2,0),"")</f>
        <v/>
      </c>
      <c r="BV36" s="88" t="str">
        <f>IFERROR(VLOOKUP($A36&amp;"_"&amp;BV$3,'물품 입고 내역'!$A$5:$O$1005,2,0),"")</f>
        <v/>
      </c>
      <c r="BW36" s="88" t="str">
        <f>IFERROR(VLOOKUP($A36&amp;"_"&amp;BW$3,'물품 입고 내역'!$A$5:$O$1005,2,0),"")</f>
        <v/>
      </c>
      <c r="BX36" s="88" t="str">
        <f>IFERROR(VLOOKUP($A36&amp;"_"&amp;BX$3,'물품 입고 내역'!$A$5:$O$1005,2,0),"")</f>
        <v/>
      </c>
      <c r="BY36" s="88" t="str">
        <f>IFERROR(VLOOKUP($A36&amp;"_"&amp;BY$3,'물품 입고 내역'!$A$5:$O$1005,2,0),"")</f>
        <v/>
      </c>
      <c r="BZ36" s="88" t="str">
        <f>IFERROR(VLOOKUP($A36&amp;"_"&amp;BZ$3,'물품 입고 내역'!$A$5:$O$1005,2,0),"")</f>
        <v/>
      </c>
      <c r="CA36" s="88" t="str">
        <f>IFERROR(VLOOKUP($A36&amp;"_"&amp;CA$3,'물품 입고 내역'!$A$5:$O$1005,2,0),"")</f>
        <v/>
      </c>
      <c r="CB36" s="88" t="str">
        <f>IFERROR(VLOOKUP($A36&amp;"_"&amp;CB$3,'물품 입고 내역'!$A$5:$O$1005,2,0),"")</f>
        <v/>
      </c>
      <c r="CC36" s="88" t="str">
        <f>IFERROR(VLOOKUP($A36&amp;"_"&amp;CC$3,'물품 입고 내역'!$A$5:$O$1005,2,0),"")</f>
        <v/>
      </c>
      <c r="CD36" s="88" t="str">
        <f>IFERROR(VLOOKUP($A36&amp;"_"&amp;CD$3,'물품 입고 내역'!$A$5:$O$1005,2,0),"")</f>
        <v/>
      </c>
      <c r="CE36" s="88" t="str">
        <f>IFERROR(VLOOKUP($A36&amp;"_"&amp;CE$3,'물품 입고 내역'!$A$5:$O$1005,2,0),"")</f>
        <v/>
      </c>
      <c r="CF36" s="88" t="str">
        <f>IFERROR(VLOOKUP($A36&amp;"_"&amp;CF$3,'물품 입고 내역'!$A$5:$O$1005,2,0),"")</f>
        <v/>
      </c>
      <c r="CG36" s="88" t="str">
        <f>IFERROR(VLOOKUP($A36&amp;"_"&amp;CG$3,'물품 입고 내역'!$A$5:$O$1005,2,0),"")</f>
        <v/>
      </c>
      <c r="CH36" s="88" t="str">
        <f>IFERROR(VLOOKUP($A36&amp;"_"&amp;CH$3,'물품 입고 내역'!$A$5:$O$1005,2,0),"")</f>
        <v/>
      </c>
      <c r="CI36" s="88" t="str">
        <f>IFERROR(VLOOKUP($A36&amp;"_"&amp;CI$3,'물품 입고 내역'!$A$5:$O$1005,2,0),"")</f>
        <v/>
      </c>
      <c r="CJ36" s="88" t="str">
        <f>IFERROR(VLOOKUP($A36&amp;"_"&amp;CJ$3,'물품 입고 내역'!$A$5:$O$1005,2,0),"")</f>
        <v/>
      </c>
      <c r="CK36" s="88" t="str">
        <f>IFERROR(VLOOKUP($A36&amp;"_"&amp;CK$3,'물품 입고 내역'!$A$5:$O$1005,2,0),"")</f>
        <v/>
      </c>
      <c r="CL36" s="88" t="str">
        <f>IFERROR(VLOOKUP($A36&amp;"_"&amp;CL$3,'물품 입고 내역'!$A$5:$O$1005,2,0),"")</f>
        <v/>
      </c>
      <c r="CM36" s="88" t="str">
        <f>IFERROR(VLOOKUP($A36&amp;"_"&amp;CM$3,'물품 입고 내역'!$A$5:$O$1005,2,0),"")</f>
        <v/>
      </c>
      <c r="CN36" s="88" t="str">
        <f>IFERROR(VLOOKUP($A36&amp;"_"&amp;CN$3,'물품 입고 내역'!$A$5:$O$1005,2,0),"")</f>
        <v/>
      </c>
      <c r="CO36" s="88" t="str">
        <f>IFERROR(VLOOKUP($A36&amp;"_"&amp;CO$3,'물품 입고 내역'!$A$5:$O$1005,2,0),"")</f>
        <v/>
      </c>
      <c r="CP36" s="88" t="str">
        <f>IFERROR(VLOOKUP($A36&amp;"_"&amp;CP$3,'물품 입고 내역'!$A$5:$O$1005,2,0),"")</f>
        <v/>
      </c>
      <c r="CQ36" s="88" t="str">
        <f>IFERROR(VLOOKUP($A36&amp;"_"&amp;CQ$3,'물품 입고 내역'!$A$5:$O$1005,2,0),"")</f>
        <v/>
      </c>
      <c r="CR36" s="88" t="str">
        <f>IFERROR(VLOOKUP($A36&amp;"_"&amp;CR$3,'물품 입고 내역'!$A$5:$O$1005,2,0),"")</f>
        <v/>
      </c>
      <c r="CS36" s="88" t="str">
        <f>IFERROR(VLOOKUP($A36&amp;"_"&amp;CS$3,'물품 입고 내역'!$A$5:$O$1005,2,0),"")</f>
        <v/>
      </c>
      <c r="CT36" s="88" t="str">
        <f>IFERROR(VLOOKUP($A36&amp;"_"&amp;CT$3,'물품 입고 내역'!$A$5:$O$1005,2,0),"")</f>
        <v/>
      </c>
      <c r="CU36" s="88" t="str">
        <f>IFERROR(VLOOKUP($A36&amp;"_"&amp;CU$3,'물품 입고 내역'!$A$5:$O$1005,2,0),"")</f>
        <v/>
      </c>
      <c r="CV36" s="88" t="str">
        <f>IFERROR(VLOOKUP($A36&amp;"_"&amp;CV$3,'물품 입고 내역'!$A$5:$O$1005,2,0),"")</f>
        <v/>
      </c>
      <c r="CW36" s="88" t="str">
        <f>IFERROR(VLOOKUP($A36&amp;"_"&amp;CW$3,'물품 입고 내역'!$A$5:$O$1005,2,0),"")</f>
        <v/>
      </c>
      <c r="CX36" s="88" t="str">
        <f>IFERROR(VLOOKUP($A36&amp;"_"&amp;CX$3,'물품 입고 내역'!$A$5:$O$1005,2,0),"")</f>
        <v/>
      </c>
      <c r="CY36" s="88" t="str">
        <f>IFERROR(VLOOKUP($A36&amp;"_"&amp;CY$3,'물품 입고 내역'!$A$5:$O$1005,2,0),"")</f>
        <v/>
      </c>
      <c r="CZ36" s="88" t="str">
        <f>IFERROR(VLOOKUP($A36&amp;"_"&amp;CZ$3,'물품 입고 내역'!$A$5:$O$1005,2,0),"")</f>
        <v/>
      </c>
      <c r="DA36" s="88" t="str">
        <f>IFERROR(VLOOKUP($A36&amp;"_"&amp;DA$3,'물품 입고 내역'!$A$5:$O$1005,2,0),"")</f>
        <v/>
      </c>
      <c r="DB36" s="88" t="str">
        <f>IFERROR(VLOOKUP($A36&amp;"_"&amp;DB$3,'물품 입고 내역'!$A$5:$O$1005,2,0),"")</f>
        <v/>
      </c>
      <c r="DC36" s="88" t="str">
        <f>IFERROR(VLOOKUP($A36&amp;"_"&amp;DC$3,'물품 입고 내역'!$A$5:$O$1005,2,0),"")</f>
        <v/>
      </c>
      <c r="DD36" s="88" t="str">
        <f>IFERROR(VLOOKUP($A36&amp;"_"&amp;DD$3,'물품 입고 내역'!$A$5:$O$1005,2,0),"")</f>
        <v/>
      </c>
      <c r="DE36" s="88" t="str">
        <f>IFERROR(VLOOKUP($A36&amp;"_"&amp;DE$3,'물품 입고 내역'!$A$5:$O$1005,2,0),"")</f>
        <v/>
      </c>
      <c r="DF36" s="88" t="str">
        <f>IFERROR(VLOOKUP($A36&amp;"_"&amp;DF$3,'물품 입고 내역'!$A$5:$O$1005,2,0),"")</f>
        <v/>
      </c>
      <c r="DG36" s="88" t="str">
        <f>IFERROR(VLOOKUP($A36&amp;"_"&amp;DG$3,'물품 입고 내역'!$A$5:$O$1005,2,0),"")</f>
        <v/>
      </c>
      <c r="DH36" s="88" t="str">
        <f>IFERROR(VLOOKUP($A36&amp;"_"&amp;DH$3,'물품 입고 내역'!$A$5:$O$1005,2,0),"")</f>
        <v/>
      </c>
      <c r="DI36" s="88" t="str">
        <f>IFERROR(VLOOKUP($A36&amp;"_"&amp;DI$3,'물품 입고 내역'!$A$5:$O$1005,2,0),"")</f>
        <v/>
      </c>
      <c r="DJ36" s="88" t="str">
        <f>IFERROR(VLOOKUP($A36&amp;"_"&amp;DJ$3,'물품 입고 내역'!$A$5:$O$1005,2,0),"")</f>
        <v/>
      </c>
      <c r="DK36" s="88" t="str">
        <f>IFERROR(VLOOKUP($A36&amp;"_"&amp;DK$3,'물품 입고 내역'!$A$5:$O$1005,2,0),"")</f>
        <v/>
      </c>
      <c r="DL36" s="88" t="str">
        <f>IFERROR(VLOOKUP($A36&amp;"_"&amp;DL$3,'물품 입고 내역'!$A$5:$O$1005,2,0),"")</f>
        <v/>
      </c>
    </row>
    <row r="37" spans="1:116" ht="35.25" customHeight="1">
      <c r="A37" s="89" t="s">
        <v>994</v>
      </c>
      <c r="B37" s="129" t="str">
        <f>IFERROR(INDEX('물품 입고 내역'!$E$6:$O$1005,MATCH($A37,'물품 입고 내역'!$N$6:$N$1005,0),1)," ")</f>
        <v xml:space="preserve"> </v>
      </c>
      <c r="C37" s="89" t="str">
        <f t="shared" si="0"/>
        <v xml:space="preserve"> </v>
      </c>
      <c r="D37" s="129" t="str">
        <f t="shared" si="2"/>
        <v xml:space="preserve">                                                                                                             </v>
      </c>
      <c r="E37" s="89"/>
      <c r="F37" s="88">
        <f t="shared" si="1"/>
        <v>0</v>
      </c>
      <c r="G37" s="88" t="str">
        <f>IFERROR(VLOOKUP($A37&amp;"_"&amp;G$3,'물품 입고 내역'!$A$5:$O$1005,2,0),"")</f>
        <v/>
      </c>
      <c r="H37" s="88" t="str">
        <f>IFERROR(VLOOKUP($A37&amp;"_"&amp;H$3,'물품 입고 내역'!$A$5:$O$1005,2,0),"")</f>
        <v/>
      </c>
      <c r="I37" s="88" t="str">
        <f>IFERROR(VLOOKUP($A37&amp;"_"&amp;I$3,'물품 입고 내역'!$A$5:$O$1005,2,0),"")</f>
        <v/>
      </c>
      <c r="J37" s="88" t="str">
        <f>IFERROR(VLOOKUP($A37&amp;"_"&amp;J$3,'물품 입고 내역'!$A$5:$O$1005,2,0),"")</f>
        <v/>
      </c>
      <c r="K37" s="88" t="str">
        <f>IFERROR(VLOOKUP($A37&amp;"_"&amp;K$3,'물품 입고 내역'!$A$5:$O$1005,2,0),"")</f>
        <v/>
      </c>
      <c r="L37" s="88" t="str">
        <f>IFERROR(VLOOKUP($A37&amp;"_"&amp;L$3,'물품 입고 내역'!$A$5:$O$1005,2,0),"")</f>
        <v/>
      </c>
      <c r="M37" s="88" t="str">
        <f>IFERROR(VLOOKUP($A37&amp;"_"&amp;M$3,'물품 입고 내역'!$A$5:$O$1005,2,0),"")</f>
        <v/>
      </c>
      <c r="N37" s="88" t="str">
        <f>IFERROR(VLOOKUP($A37&amp;"_"&amp;N$3,'물품 입고 내역'!$A$5:$O$1005,2,0),"")</f>
        <v/>
      </c>
      <c r="O37" s="88" t="str">
        <f>IFERROR(VLOOKUP($A37&amp;"_"&amp;O$3,'물품 입고 내역'!$A$5:$O$1005,2,0),"")</f>
        <v/>
      </c>
      <c r="P37" s="88" t="str">
        <f>IFERROR(VLOOKUP($A37&amp;"_"&amp;P$3,'물품 입고 내역'!$A$5:$O$1005,2,0),"")</f>
        <v/>
      </c>
      <c r="Q37" s="88" t="str">
        <f>IFERROR(VLOOKUP($A37&amp;"_"&amp;Q$3,'물품 입고 내역'!$A$5:$O$1005,2,0),"")</f>
        <v/>
      </c>
      <c r="R37" s="88" t="str">
        <f>IFERROR(VLOOKUP($A37&amp;"_"&amp;R$3,'물품 입고 내역'!$A$5:$O$1005,2,0),"")</f>
        <v/>
      </c>
      <c r="S37" s="88" t="str">
        <f>IFERROR(VLOOKUP($A37&amp;"_"&amp;S$3,'물품 입고 내역'!$A$5:$O$1005,2,0),"")</f>
        <v/>
      </c>
      <c r="T37" s="88" t="str">
        <f>IFERROR(VLOOKUP($A37&amp;"_"&amp;T$3,'물품 입고 내역'!$A$5:$O$1005,2,0),"")</f>
        <v/>
      </c>
      <c r="U37" s="88" t="str">
        <f>IFERROR(VLOOKUP($A37&amp;"_"&amp;U$3,'물품 입고 내역'!$A$5:$O$1005,2,0),"")</f>
        <v/>
      </c>
      <c r="V37" s="88" t="str">
        <f>IFERROR(VLOOKUP($A37&amp;"_"&amp;V$3,'물품 입고 내역'!$A$5:$O$1005,2,0),"")</f>
        <v/>
      </c>
      <c r="W37" s="88" t="str">
        <f>IFERROR(VLOOKUP($A37&amp;"_"&amp;W$3,'물품 입고 내역'!$A$5:$O$1005,2,0),"")</f>
        <v/>
      </c>
      <c r="X37" s="88" t="str">
        <f>IFERROR(VLOOKUP($A37&amp;"_"&amp;X$3,'물품 입고 내역'!$A$5:$O$1005,2,0),"")</f>
        <v/>
      </c>
      <c r="Y37" s="88" t="str">
        <f>IFERROR(VLOOKUP($A37&amp;"_"&amp;Y$3,'물품 입고 내역'!$A$5:$O$1005,2,0),"")</f>
        <v/>
      </c>
      <c r="Z37" s="88" t="str">
        <f>IFERROR(VLOOKUP($A37&amp;"_"&amp;Z$3,'물품 입고 내역'!$A$5:$O$1005,2,0),"")</f>
        <v/>
      </c>
      <c r="AA37" s="88" t="str">
        <f>IFERROR(VLOOKUP($A37&amp;"_"&amp;AA$3,'물품 입고 내역'!$A$5:$O$1005,2,0),"")</f>
        <v/>
      </c>
      <c r="AB37" s="88" t="str">
        <f>IFERROR(VLOOKUP($A37&amp;"_"&amp;AB$3,'물품 입고 내역'!$A$5:$O$1005,2,0),"")</f>
        <v/>
      </c>
      <c r="AC37" s="88" t="str">
        <f>IFERROR(VLOOKUP($A37&amp;"_"&amp;AC$3,'물품 입고 내역'!$A$5:$O$1005,2,0),"")</f>
        <v/>
      </c>
      <c r="AD37" s="88" t="str">
        <f>IFERROR(VLOOKUP($A37&amp;"_"&amp;AD$3,'물품 입고 내역'!$A$5:$O$1005,2,0),"")</f>
        <v/>
      </c>
      <c r="AE37" s="88" t="str">
        <f>IFERROR(VLOOKUP($A37&amp;"_"&amp;AE$3,'물품 입고 내역'!$A$5:$O$1005,2,0),"")</f>
        <v/>
      </c>
      <c r="AF37" s="88" t="str">
        <f>IFERROR(VLOOKUP($A37&amp;"_"&amp;AF$3,'물품 입고 내역'!$A$5:$O$1005,2,0),"")</f>
        <v/>
      </c>
      <c r="AG37" s="88" t="str">
        <f>IFERROR(VLOOKUP($A37&amp;"_"&amp;AG$3,'물품 입고 내역'!$A$5:$O$1005,2,0),"")</f>
        <v/>
      </c>
      <c r="AH37" s="88" t="str">
        <f>IFERROR(VLOOKUP($A37&amp;"_"&amp;AH$3,'물품 입고 내역'!$A$5:$O$1005,2,0),"")</f>
        <v/>
      </c>
      <c r="AI37" s="88" t="str">
        <f>IFERROR(VLOOKUP($A37&amp;"_"&amp;AI$3,'물품 입고 내역'!$A$5:$O$1005,2,0),"")</f>
        <v/>
      </c>
      <c r="AJ37" s="88" t="str">
        <f>IFERROR(VLOOKUP($A37&amp;"_"&amp;AJ$3,'물품 입고 내역'!$A$5:$O$1005,2,0),"")</f>
        <v/>
      </c>
      <c r="AK37" s="88" t="str">
        <f>IFERROR(VLOOKUP($A37&amp;"_"&amp;AK$3,'물품 입고 내역'!$A$5:$O$1005,2,0),"")</f>
        <v/>
      </c>
      <c r="AL37" s="88" t="str">
        <f>IFERROR(VLOOKUP($A37&amp;"_"&amp;AL$3,'물품 입고 내역'!$A$5:$O$1005,2,0),"")</f>
        <v/>
      </c>
      <c r="AM37" s="88" t="str">
        <f>IFERROR(VLOOKUP($A37&amp;"_"&amp;AM$3,'물품 입고 내역'!$A$5:$O$1005,2,0),"")</f>
        <v/>
      </c>
      <c r="AN37" s="88" t="str">
        <f>IFERROR(VLOOKUP($A37&amp;"_"&amp;AN$3,'물품 입고 내역'!$A$5:$O$1005,2,0),"")</f>
        <v/>
      </c>
      <c r="AO37" s="88" t="str">
        <f>IFERROR(VLOOKUP($A37&amp;"_"&amp;AO$3,'물품 입고 내역'!$A$5:$O$1005,2,0),"")</f>
        <v/>
      </c>
      <c r="AP37" s="88" t="str">
        <f>IFERROR(VLOOKUP($A37&amp;"_"&amp;AP$3,'물품 입고 내역'!$A$5:$O$1005,2,0),"")</f>
        <v/>
      </c>
      <c r="AQ37" s="88" t="str">
        <f>IFERROR(VLOOKUP($A37&amp;"_"&amp;AQ$3,'물품 입고 내역'!$A$5:$O$1005,2,0),"")</f>
        <v/>
      </c>
      <c r="AR37" s="88" t="str">
        <f>IFERROR(VLOOKUP($A37&amp;"_"&amp;AR$3,'물품 입고 내역'!$A$5:$O$1005,2,0),"")</f>
        <v/>
      </c>
      <c r="AS37" s="88" t="str">
        <f>IFERROR(VLOOKUP($A37&amp;"_"&amp;AS$3,'물품 입고 내역'!$A$5:$O$1005,2,0),"")</f>
        <v/>
      </c>
      <c r="AT37" s="88" t="str">
        <f>IFERROR(VLOOKUP($A37&amp;"_"&amp;AT$3,'물품 입고 내역'!$A$5:$O$1005,2,0),"")</f>
        <v/>
      </c>
      <c r="AU37" s="88" t="str">
        <f>IFERROR(VLOOKUP($A37&amp;"_"&amp;AU$3,'물품 입고 내역'!$A$5:$O$1005,2,0),"")</f>
        <v/>
      </c>
      <c r="AV37" s="88" t="str">
        <f>IFERROR(VLOOKUP($A37&amp;"_"&amp;AV$3,'물품 입고 내역'!$A$5:$O$1005,2,0),"")</f>
        <v/>
      </c>
      <c r="AW37" s="88" t="str">
        <f>IFERROR(VLOOKUP($A37&amp;"_"&amp;AW$3,'물품 입고 내역'!$A$5:$O$1005,2,0),"")</f>
        <v/>
      </c>
      <c r="AX37" s="88" t="str">
        <f>IFERROR(VLOOKUP($A37&amp;"_"&amp;AX$3,'물품 입고 내역'!$A$5:$O$1005,2,0),"")</f>
        <v/>
      </c>
      <c r="AY37" s="88" t="str">
        <f>IFERROR(VLOOKUP($A37&amp;"_"&amp;AY$3,'물품 입고 내역'!$A$5:$O$1005,2,0),"")</f>
        <v/>
      </c>
      <c r="AZ37" s="88" t="str">
        <f>IFERROR(VLOOKUP($A37&amp;"_"&amp;AZ$3,'물품 입고 내역'!$A$5:$O$1005,2,0),"")</f>
        <v/>
      </c>
      <c r="BA37" s="88" t="str">
        <f>IFERROR(VLOOKUP($A37&amp;"_"&amp;BA$3,'물품 입고 내역'!$A$5:$O$1005,2,0),"")</f>
        <v/>
      </c>
      <c r="BB37" s="88" t="str">
        <f>IFERROR(VLOOKUP($A37&amp;"_"&amp;BB$3,'물품 입고 내역'!$A$5:$O$1005,2,0),"")</f>
        <v/>
      </c>
      <c r="BC37" s="88" t="str">
        <f>IFERROR(VLOOKUP($A37&amp;"_"&amp;BC$3,'물품 입고 내역'!$A$5:$O$1005,2,0),"")</f>
        <v/>
      </c>
      <c r="BD37" s="88" t="str">
        <f>IFERROR(VLOOKUP($A37&amp;"_"&amp;BD$3,'물품 입고 내역'!$A$5:$O$1005,2,0),"")</f>
        <v/>
      </c>
      <c r="BE37" s="88" t="str">
        <f>IFERROR(VLOOKUP($A37&amp;"_"&amp;BE$3,'물품 입고 내역'!$A$5:$O$1005,2,0),"")</f>
        <v/>
      </c>
      <c r="BF37" s="88" t="str">
        <f>IFERROR(VLOOKUP($A37&amp;"_"&amp;BF$3,'물품 입고 내역'!$A$5:$O$1005,2,0),"")</f>
        <v/>
      </c>
      <c r="BG37" s="88" t="str">
        <f>IFERROR(VLOOKUP($A37&amp;"_"&amp;BG$3,'물품 입고 내역'!$A$5:$O$1005,2,0),"")</f>
        <v/>
      </c>
      <c r="BH37" s="88" t="str">
        <f>IFERROR(VLOOKUP($A37&amp;"_"&amp;BH$3,'물품 입고 내역'!$A$5:$O$1005,2,0),"")</f>
        <v/>
      </c>
      <c r="BI37" s="88" t="str">
        <f>IFERROR(VLOOKUP($A37&amp;"_"&amp;BI$3,'물품 입고 내역'!$A$5:$O$1005,2,0),"")</f>
        <v/>
      </c>
      <c r="BJ37" s="88" t="str">
        <f>IFERROR(VLOOKUP($A37&amp;"_"&amp;BJ$3,'물품 입고 내역'!$A$5:$O$1005,2,0),"")</f>
        <v/>
      </c>
      <c r="BK37" s="88" t="str">
        <f>IFERROR(VLOOKUP($A37&amp;"_"&amp;BK$3,'물품 입고 내역'!$A$5:$O$1005,2,0),"")</f>
        <v/>
      </c>
      <c r="BL37" s="88" t="str">
        <f>IFERROR(VLOOKUP($A37&amp;"_"&amp;BL$3,'물품 입고 내역'!$A$5:$O$1005,2,0),"")</f>
        <v/>
      </c>
      <c r="BM37" s="88" t="str">
        <f>IFERROR(VLOOKUP($A37&amp;"_"&amp;BM$3,'물품 입고 내역'!$A$5:$O$1005,2,0),"")</f>
        <v/>
      </c>
      <c r="BN37" s="88" t="str">
        <f>IFERROR(VLOOKUP($A37&amp;"_"&amp;BN$3,'물품 입고 내역'!$A$5:$O$1005,2,0),"")</f>
        <v/>
      </c>
      <c r="BO37" s="88" t="str">
        <f>IFERROR(VLOOKUP($A37&amp;"_"&amp;BO$3,'물품 입고 내역'!$A$5:$O$1005,2,0),"")</f>
        <v/>
      </c>
      <c r="BP37" s="88" t="str">
        <f>IFERROR(VLOOKUP($A37&amp;"_"&amp;BP$3,'물품 입고 내역'!$A$5:$O$1005,2,0),"")</f>
        <v/>
      </c>
      <c r="BQ37" s="88" t="str">
        <f>IFERROR(VLOOKUP($A37&amp;"_"&amp;BQ$3,'물품 입고 내역'!$A$5:$O$1005,2,0),"")</f>
        <v/>
      </c>
      <c r="BR37" s="88" t="str">
        <f>IFERROR(VLOOKUP($A37&amp;"_"&amp;BR$3,'물품 입고 내역'!$A$5:$O$1005,2,0),"")</f>
        <v/>
      </c>
      <c r="BS37" s="88" t="str">
        <f>IFERROR(VLOOKUP($A37&amp;"_"&amp;BS$3,'물품 입고 내역'!$A$5:$O$1005,2,0),"")</f>
        <v/>
      </c>
      <c r="BT37" s="88" t="str">
        <f>IFERROR(VLOOKUP($A37&amp;"_"&amp;BT$3,'물품 입고 내역'!$A$5:$O$1005,2,0),"")</f>
        <v/>
      </c>
      <c r="BU37" s="88" t="str">
        <f>IFERROR(VLOOKUP($A37&amp;"_"&amp;BU$3,'물품 입고 내역'!$A$5:$O$1005,2,0),"")</f>
        <v/>
      </c>
      <c r="BV37" s="88" t="str">
        <f>IFERROR(VLOOKUP($A37&amp;"_"&amp;BV$3,'물품 입고 내역'!$A$5:$O$1005,2,0),"")</f>
        <v/>
      </c>
      <c r="BW37" s="88" t="str">
        <f>IFERROR(VLOOKUP($A37&amp;"_"&amp;BW$3,'물품 입고 내역'!$A$5:$O$1005,2,0),"")</f>
        <v/>
      </c>
      <c r="BX37" s="88" t="str">
        <f>IFERROR(VLOOKUP($A37&amp;"_"&amp;BX$3,'물품 입고 내역'!$A$5:$O$1005,2,0),"")</f>
        <v/>
      </c>
      <c r="BY37" s="88" t="str">
        <f>IFERROR(VLOOKUP($A37&amp;"_"&amp;BY$3,'물품 입고 내역'!$A$5:$O$1005,2,0),"")</f>
        <v/>
      </c>
      <c r="BZ37" s="88" t="str">
        <f>IFERROR(VLOOKUP($A37&amp;"_"&amp;BZ$3,'물품 입고 내역'!$A$5:$O$1005,2,0),"")</f>
        <v/>
      </c>
      <c r="CA37" s="88" t="str">
        <f>IFERROR(VLOOKUP($A37&amp;"_"&amp;CA$3,'물품 입고 내역'!$A$5:$O$1005,2,0),"")</f>
        <v/>
      </c>
      <c r="CB37" s="88" t="str">
        <f>IFERROR(VLOOKUP($A37&amp;"_"&amp;CB$3,'물품 입고 내역'!$A$5:$O$1005,2,0),"")</f>
        <v/>
      </c>
      <c r="CC37" s="88" t="str">
        <f>IFERROR(VLOOKUP($A37&amp;"_"&amp;CC$3,'물품 입고 내역'!$A$5:$O$1005,2,0),"")</f>
        <v/>
      </c>
      <c r="CD37" s="88" t="str">
        <f>IFERROR(VLOOKUP($A37&amp;"_"&amp;CD$3,'물품 입고 내역'!$A$5:$O$1005,2,0),"")</f>
        <v/>
      </c>
      <c r="CE37" s="88" t="str">
        <f>IFERROR(VLOOKUP($A37&amp;"_"&amp;CE$3,'물품 입고 내역'!$A$5:$O$1005,2,0),"")</f>
        <v/>
      </c>
      <c r="CF37" s="88" t="str">
        <f>IFERROR(VLOOKUP($A37&amp;"_"&amp;CF$3,'물품 입고 내역'!$A$5:$O$1005,2,0),"")</f>
        <v/>
      </c>
      <c r="CG37" s="88" t="str">
        <f>IFERROR(VLOOKUP($A37&amp;"_"&amp;CG$3,'물품 입고 내역'!$A$5:$O$1005,2,0),"")</f>
        <v/>
      </c>
      <c r="CH37" s="88" t="str">
        <f>IFERROR(VLOOKUP($A37&amp;"_"&amp;CH$3,'물품 입고 내역'!$A$5:$O$1005,2,0),"")</f>
        <v/>
      </c>
      <c r="CI37" s="88" t="str">
        <f>IFERROR(VLOOKUP($A37&amp;"_"&amp;CI$3,'물품 입고 내역'!$A$5:$O$1005,2,0),"")</f>
        <v/>
      </c>
      <c r="CJ37" s="88" t="str">
        <f>IFERROR(VLOOKUP($A37&amp;"_"&amp;CJ$3,'물품 입고 내역'!$A$5:$O$1005,2,0),"")</f>
        <v/>
      </c>
      <c r="CK37" s="88" t="str">
        <f>IFERROR(VLOOKUP($A37&amp;"_"&amp;CK$3,'물품 입고 내역'!$A$5:$O$1005,2,0),"")</f>
        <v/>
      </c>
      <c r="CL37" s="88" t="str">
        <f>IFERROR(VLOOKUP($A37&amp;"_"&amp;CL$3,'물품 입고 내역'!$A$5:$O$1005,2,0),"")</f>
        <v/>
      </c>
      <c r="CM37" s="88" t="str">
        <f>IFERROR(VLOOKUP($A37&amp;"_"&amp;CM$3,'물품 입고 내역'!$A$5:$O$1005,2,0),"")</f>
        <v/>
      </c>
      <c r="CN37" s="88" t="str">
        <f>IFERROR(VLOOKUP($A37&amp;"_"&amp;CN$3,'물품 입고 내역'!$A$5:$O$1005,2,0),"")</f>
        <v/>
      </c>
      <c r="CO37" s="88" t="str">
        <f>IFERROR(VLOOKUP($A37&amp;"_"&amp;CO$3,'물품 입고 내역'!$A$5:$O$1005,2,0),"")</f>
        <v/>
      </c>
      <c r="CP37" s="88" t="str">
        <f>IFERROR(VLOOKUP($A37&amp;"_"&amp;CP$3,'물품 입고 내역'!$A$5:$O$1005,2,0),"")</f>
        <v/>
      </c>
      <c r="CQ37" s="88" t="str">
        <f>IFERROR(VLOOKUP($A37&amp;"_"&amp;CQ$3,'물품 입고 내역'!$A$5:$O$1005,2,0),"")</f>
        <v/>
      </c>
      <c r="CR37" s="88" t="str">
        <f>IFERROR(VLOOKUP($A37&amp;"_"&amp;CR$3,'물품 입고 내역'!$A$5:$O$1005,2,0),"")</f>
        <v/>
      </c>
      <c r="CS37" s="88" t="str">
        <f>IFERROR(VLOOKUP($A37&amp;"_"&amp;CS$3,'물품 입고 내역'!$A$5:$O$1005,2,0),"")</f>
        <v/>
      </c>
      <c r="CT37" s="88" t="str">
        <f>IFERROR(VLOOKUP($A37&amp;"_"&amp;CT$3,'물품 입고 내역'!$A$5:$O$1005,2,0),"")</f>
        <v/>
      </c>
      <c r="CU37" s="88" t="str">
        <f>IFERROR(VLOOKUP($A37&amp;"_"&amp;CU$3,'물품 입고 내역'!$A$5:$O$1005,2,0),"")</f>
        <v/>
      </c>
      <c r="CV37" s="88" t="str">
        <f>IFERROR(VLOOKUP($A37&amp;"_"&amp;CV$3,'물품 입고 내역'!$A$5:$O$1005,2,0),"")</f>
        <v/>
      </c>
      <c r="CW37" s="88" t="str">
        <f>IFERROR(VLOOKUP($A37&amp;"_"&amp;CW$3,'물품 입고 내역'!$A$5:$O$1005,2,0),"")</f>
        <v/>
      </c>
      <c r="CX37" s="88" t="str">
        <f>IFERROR(VLOOKUP($A37&amp;"_"&amp;CX$3,'물품 입고 내역'!$A$5:$O$1005,2,0),"")</f>
        <v/>
      </c>
      <c r="CY37" s="88" t="str">
        <f>IFERROR(VLOOKUP($A37&amp;"_"&amp;CY$3,'물품 입고 내역'!$A$5:$O$1005,2,0),"")</f>
        <v/>
      </c>
      <c r="CZ37" s="88" t="str">
        <f>IFERROR(VLOOKUP($A37&amp;"_"&amp;CZ$3,'물품 입고 내역'!$A$5:$O$1005,2,0),"")</f>
        <v/>
      </c>
      <c r="DA37" s="88" t="str">
        <f>IFERROR(VLOOKUP($A37&amp;"_"&amp;DA$3,'물품 입고 내역'!$A$5:$O$1005,2,0),"")</f>
        <v/>
      </c>
      <c r="DB37" s="88" t="str">
        <f>IFERROR(VLOOKUP($A37&amp;"_"&amp;DB$3,'물품 입고 내역'!$A$5:$O$1005,2,0),"")</f>
        <v/>
      </c>
      <c r="DC37" s="88" t="str">
        <f>IFERROR(VLOOKUP($A37&amp;"_"&amp;DC$3,'물품 입고 내역'!$A$5:$O$1005,2,0),"")</f>
        <v/>
      </c>
      <c r="DD37" s="88" t="str">
        <f>IFERROR(VLOOKUP($A37&amp;"_"&amp;DD$3,'물품 입고 내역'!$A$5:$O$1005,2,0),"")</f>
        <v/>
      </c>
      <c r="DE37" s="88" t="str">
        <f>IFERROR(VLOOKUP($A37&amp;"_"&amp;DE$3,'물품 입고 내역'!$A$5:$O$1005,2,0),"")</f>
        <v/>
      </c>
      <c r="DF37" s="88" t="str">
        <f>IFERROR(VLOOKUP($A37&amp;"_"&amp;DF$3,'물품 입고 내역'!$A$5:$O$1005,2,0),"")</f>
        <v/>
      </c>
      <c r="DG37" s="88" t="str">
        <f>IFERROR(VLOOKUP($A37&amp;"_"&amp;DG$3,'물품 입고 내역'!$A$5:$O$1005,2,0),"")</f>
        <v/>
      </c>
      <c r="DH37" s="88" t="str">
        <f>IFERROR(VLOOKUP($A37&amp;"_"&amp;DH$3,'물품 입고 내역'!$A$5:$O$1005,2,0),"")</f>
        <v/>
      </c>
      <c r="DI37" s="88" t="str">
        <f>IFERROR(VLOOKUP($A37&amp;"_"&amp;DI$3,'물품 입고 내역'!$A$5:$O$1005,2,0),"")</f>
        <v/>
      </c>
      <c r="DJ37" s="88" t="str">
        <f>IFERROR(VLOOKUP($A37&amp;"_"&amp;DJ$3,'물품 입고 내역'!$A$5:$O$1005,2,0),"")</f>
        <v/>
      </c>
      <c r="DK37" s="88" t="str">
        <f>IFERROR(VLOOKUP($A37&amp;"_"&amp;DK$3,'물품 입고 내역'!$A$5:$O$1005,2,0),"")</f>
        <v/>
      </c>
      <c r="DL37" s="88" t="str">
        <f>IFERROR(VLOOKUP($A37&amp;"_"&amp;DL$3,'물품 입고 내역'!$A$5:$O$1005,2,0),"")</f>
        <v/>
      </c>
    </row>
    <row r="38" spans="1:116" ht="35.25" customHeight="1">
      <c r="A38" s="89" t="s">
        <v>995</v>
      </c>
      <c r="B38" s="129" t="str">
        <f>IFERROR(INDEX('물품 입고 내역'!$E$6:$O$1005,MATCH($A38,'물품 입고 내역'!$N$6:$N$1005,0),1)," ")</f>
        <v xml:space="preserve"> </v>
      </c>
      <c r="C38" s="89" t="str">
        <f t="shared" si="0"/>
        <v xml:space="preserve"> </v>
      </c>
      <c r="D38" s="129" t="str">
        <f t="shared" si="2"/>
        <v xml:space="preserve">                                                                                                             </v>
      </c>
      <c r="E38" s="89"/>
      <c r="F38" s="88">
        <f t="shared" si="1"/>
        <v>0</v>
      </c>
      <c r="G38" s="88" t="str">
        <f>IFERROR(VLOOKUP($A38&amp;"_"&amp;G$3,'물품 입고 내역'!$A$5:$O$1005,2,0),"")</f>
        <v/>
      </c>
      <c r="H38" s="88" t="str">
        <f>IFERROR(VLOOKUP($A38&amp;"_"&amp;H$3,'물품 입고 내역'!$A$5:$O$1005,2,0),"")</f>
        <v/>
      </c>
      <c r="I38" s="88" t="str">
        <f>IFERROR(VLOOKUP($A38&amp;"_"&amp;I$3,'물품 입고 내역'!$A$5:$O$1005,2,0),"")</f>
        <v/>
      </c>
      <c r="J38" s="88" t="str">
        <f>IFERROR(VLOOKUP($A38&amp;"_"&amp;J$3,'물품 입고 내역'!$A$5:$O$1005,2,0),"")</f>
        <v/>
      </c>
      <c r="K38" s="88" t="str">
        <f>IFERROR(VLOOKUP($A38&amp;"_"&amp;K$3,'물품 입고 내역'!$A$5:$O$1005,2,0),"")</f>
        <v/>
      </c>
      <c r="L38" s="88" t="str">
        <f>IFERROR(VLOOKUP($A38&amp;"_"&amp;L$3,'물품 입고 내역'!$A$5:$O$1005,2,0),"")</f>
        <v/>
      </c>
      <c r="M38" s="88" t="str">
        <f>IFERROR(VLOOKUP($A38&amp;"_"&amp;M$3,'물품 입고 내역'!$A$5:$O$1005,2,0),"")</f>
        <v/>
      </c>
      <c r="N38" s="88" t="str">
        <f>IFERROR(VLOOKUP($A38&amp;"_"&amp;N$3,'물품 입고 내역'!$A$5:$O$1005,2,0),"")</f>
        <v/>
      </c>
      <c r="O38" s="88" t="str">
        <f>IFERROR(VLOOKUP($A38&amp;"_"&amp;O$3,'물품 입고 내역'!$A$5:$O$1005,2,0),"")</f>
        <v/>
      </c>
      <c r="P38" s="88" t="str">
        <f>IFERROR(VLOOKUP($A38&amp;"_"&amp;P$3,'물품 입고 내역'!$A$5:$O$1005,2,0),"")</f>
        <v/>
      </c>
      <c r="Q38" s="88" t="str">
        <f>IFERROR(VLOOKUP($A38&amp;"_"&amp;Q$3,'물품 입고 내역'!$A$5:$O$1005,2,0),"")</f>
        <v/>
      </c>
      <c r="R38" s="88" t="str">
        <f>IFERROR(VLOOKUP($A38&amp;"_"&amp;R$3,'물품 입고 내역'!$A$5:$O$1005,2,0),"")</f>
        <v/>
      </c>
      <c r="S38" s="88" t="str">
        <f>IFERROR(VLOOKUP($A38&amp;"_"&amp;S$3,'물품 입고 내역'!$A$5:$O$1005,2,0),"")</f>
        <v/>
      </c>
      <c r="T38" s="88" t="str">
        <f>IFERROR(VLOOKUP($A38&amp;"_"&amp;T$3,'물품 입고 내역'!$A$5:$O$1005,2,0),"")</f>
        <v/>
      </c>
      <c r="U38" s="88" t="str">
        <f>IFERROR(VLOOKUP($A38&amp;"_"&amp;U$3,'물품 입고 내역'!$A$5:$O$1005,2,0),"")</f>
        <v/>
      </c>
      <c r="V38" s="88" t="str">
        <f>IFERROR(VLOOKUP($A38&amp;"_"&amp;V$3,'물품 입고 내역'!$A$5:$O$1005,2,0),"")</f>
        <v/>
      </c>
      <c r="W38" s="88" t="str">
        <f>IFERROR(VLOOKUP($A38&amp;"_"&amp;W$3,'물품 입고 내역'!$A$5:$O$1005,2,0),"")</f>
        <v/>
      </c>
      <c r="X38" s="88" t="str">
        <f>IFERROR(VLOOKUP($A38&amp;"_"&amp;X$3,'물품 입고 내역'!$A$5:$O$1005,2,0),"")</f>
        <v/>
      </c>
      <c r="Y38" s="88" t="str">
        <f>IFERROR(VLOOKUP($A38&amp;"_"&amp;Y$3,'물품 입고 내역'!$A$5:$O$1005,2,0),"")</f>
        <v/>
      </c>
      <c r="Z38" s="88" t="str">
        <f>IFERROR(VLOOKUP($A38&amp;"_"&amp;Z$3,'물품 입고 내역'!$A$5:$O$1005,2,0),"")</f>
        <v/>
      </c>
      <c r="AA38" s="88" t="str">
        <f>IFERROR(VLOOKUP($A38&amp;"_"&amp;AA$3,'물품 입고 내역'!$A$5:$O$1005,2,0),"")</f>
        <v/>
      </c>
      <c r="AB38" s="88" t="str">
        <f>IFERROR(VLOOKUP($A38&amp;"_"&amp;AB$3,'물품 입고 내역'!$A$5:$O$1005,2,0),"")</f>
        <v/>
      </c>
      <c r="AC38" s="88" t="str">
        <f>IFERROR(VLOOKUP($A38&amp;"_"&amp;AC$3,'물품 입고 내역'!$A$5:$O$1005,2,0),"")</f>
        <v/>
      </c>
      <c r="AD38" s="88" t="str">
        <f>IFERROR(VLOOKUP($A38&amp;"_"&amp;AD$3,'물품 입고 내역'!$A$5:$O$1005,2,0),"")</f>
        <v/>
      </c>
      <c r="AE38" s="88" t="str">
        <f>IFERROR(VLOOKUP($A38&amp;"_"&amp;AE$3,'물품 입고 내역'!$A$5:$O$1005,2,0),"")</f>
        <v/>
      </c>
      <c r="AF38" s="88" t="str">
        <f>IFERROR(VLOOKUP($A38&amp;"_"&amp;AF$3,'물품 입고 내역'!$A$5:$O$1005,2,0),"")</f>
        <v/>
      </c>
      <c r="AG38" s="88" t="str">
        <f>IFERROR(VLOOKUP($A38&amp;"_"&amp;AG$3,'물품 입고 내역'!$A$5:$O$1005,2,0),"")</f>
        <v/>
      </c>
      <c r="AH38" s="88" t="str">
        <f>IFERROR(VLOOKUP($A38&amp;"_"&amp;AH$3,'물품 입고 내역'!$A$5:$O$1005,2,0),"")</f>
        <v/>
      </c>
      <c r="AI38" s="88" t="str">
        <f>IFERROR(VLOOKUP($A38&amp;"_"&amp;AI$3,'물품 입고 내역'!$A$5:$O$1005,2,0),"")</f>
        <v/>
      </c>
      <c r="AJ38" s="88" t="str">
        <f>IFERROR(VLOOKUP($A38&amp;"_"&amp;AJ$3,'물품 입고 내역'!$A$5:$O$1005,2,0),"")</f>
        <v/>
      </c>
      <c r="AK38" s="88" t="str">
        <f>IFERROR(VLOOKUP($A38&amp;"_"&amp;AK$3,'물품 입고 내역'!$A$5:$O$1005,2,0),"")</f>
        <v/>
      </c>
      <c r="AL38" s="88" t="str">
        <f>IFERROR(VLOOKUP($A38&amp;"_"&amp;AL$3,'물품 입고 내역'!$A$5:$O$1005,2,0),"")</f>
        <v/>
      </c>
      <c r="AM38" s="88" t="str">
        <f>IFERROR(VLOOKUP($A38&amp;"_"&amp;AM$3,'물품 입고 내역'!$A$5:$O$1005,2,0),"")</f>
        <v/>
      </c>
      <c r="AN38" s="88" t="str">
        <f>IFERROR(VLOOKUP($A38&amp;"_"&amp;AN$3,'물품 입고 내역'!$A$5:$O$1005,2,0),"")</f>
        <v/>
      </c>
      <c r="AO38" s="88" t="str">
        <f>IFERROR(VLOOKUP($A38&amp;"_"&amp;AO$3,'물품 입고 내역'!$A$5:$O$1005,2,0),"")</f>
        <v/>
      </c>
      <c r="AP38" s="88" t="str">
        <f>IFERROR(VLOOKUP($A38&amp;"_"&amp;AP$3,'물품 입고 내역'!$A$5:$O$1005,2,0),"")</f>
        <v/>
      </c>
      <c r="AQ38" s="88" t="str">
        <f>IFERROR(VLOOKUP($A38&amp;"_"&amp;AQ$3,'물품 입고 내역'!$A$5:$O$1005,2,0),"")</f>
        <v/>
      </c>
      <c r="AR38" s="88" t="str">
        <f>IFERROR(VLOOKUP($A38&amp;"_"&amp;AR$3,'물품 입고 내역'!$A$5:$O$1005,2,0),"")</f>
        <v/>
      </c>
      <c r="AS38" s="88" t="str">
        <f>IFERROR(VLOOKUP($A38&amp;"_"&amp;AS$3,'물품 입고 내역'!$A$5:$O$1005,2,0),"")</f>
        <v/>
      </c>
      <c r="AT38" s="88" t="str">
        <f>IFERROR(VLOOKUP($A38&amp;"_"&amp;AT$3,'물품 입고 내역'!$A$5:$O$1005,2,0),"")</f>
        <v/>
      </c>
      <c r="AU38" s="88" t="str">
        <f>IFERROR(VLOOKUP($A38&amp;"_"&amp;AU$3,'물품 입고 내역'!$A$5:$O$1005,2,0),"")</f>
        <v/>
      </c>
      <c r="AV38" s="88" t="str">
        <f>IFERROR(VLOOKUP($A38&amp;"_"&amp;AV$3,'물품 입고 내역'!$A$5:$O$1005,2,0),"")</f>
        <v/>
      </c>
      <c r="AW38" s="88" t="str">
        <f>IFERROR(VLOOKUP($A38&amp;"_"&amp;AW$3,'물품 입고 내역'!$A$5:$O$1005,2,0),"")</f>
        <v/>
      </c>
      <c r="AX38" s="88" t="str">
        <f>IFERROR(VLOOKUP($A38&amp;"_"&amp;AX$3,'물품 입고 내역'!$A$5:$O$1005,2,0),"")</f>
        <v/>
      </c>
      <c r="AY38" s="88" t="str">
        <f>IFERROR(VLOOKUP($A38&amp;"_"&amp;AY$3,'물품 입고 내역'!$A$5:$O$1005,2,0),"")</f>
        <v/>
      </c>
      <c r="AZ38" s="88" t="str">
        <f>IFERROR(VLOOKUP($A38&amp;"_"&amp;AZ$3,'물품 입고 내역'!$A$5:$O$1005,2,0),"")</f>
        <v/>
      </c>
      <c r="BA38" s="88" t="str">
        <f>IFERROR(VLOOKUP($A38&amp;"_"&amp;BA$3,'물품 입고 내역'!$A$5:$O$1005,2,0),"")</f>
        <v/>
      </c>
      <c r="BB38" s="88" t="str">
        <f>IFERROR(VLOOKUP($A38&amp;"_"&amp;BB$3,'물품 입고 내역'!$A$5:$O$1005,2,0),"")</f>
        <v/>
      </c>
      <c r="BC38" s="88" t="str">
        <f>IFERROR(VLOOKUP($A38&amp;"_"&amp;BC$3,'물품 입고 내역'!$A$5:$O$1005,2,0),"")</f>
        <v/>
      </c>
      <c r="BD38" s="88" t="str">
        <f>IFERROR(VLOOKUP($A38&amp;"_"&amp;BD$3,'물품 입고 내역'!$A$5:$O$1005,2,0),"")</f>
        <v/>
      </c>
      <c r="BE38" s="88" t="str">
        <f>IFERROR(VLOOKUP($A38&amp;"_"&amp;BE$3,'물품 입고 내역'!$A$5:$O$1005,2,0),"")</f>
        <v/>
      </c>
      <c r="BF38" s="88" t="str">
        <f>IFERROR(VLOOKUP($A38&amp;"_"&amp;BF$3,'물품 입고 내역'!$A$5:$O$1005,2,0),"")</f>
        <v/>
      </c>
      <c r="BG38" s="88" t="str">
        <f>IFERROR(VLOOKUP($A38&amp;"_"&amp;BG$3,'물품 입고 내역'!$A$5:$O$1005,2,0),"")</f>
        <v/>
      </c>
      <c r="BH38" s="88" t="str">
        <f>IFERROR(VLOOKUP($A38&amp;"_"&amp;BH$3,'물품 입고 내역'!$A$5:$O$1005,2,0),"")</f>
        <v/>
      </c>
      <c r="BI38" s="88" t="str">
        <f>IFERROR(VLOOKUP($A38&amp;"_"&amp;BI$3,'물품 입고 내역'!$A$5:$O$1005,2,0),"")</f>
        <v/>
      </c>
      <c r="BJ38" s="88" t="str">
        <f>IFERROR(VLOOKUP($A38&amp;"_"&amp;BJ$3,'물품 입고 내역'!$A$5:$O$1005,2,0),"")</f>
        <v/>
      </c>
      <c r="BK38" s="88" t="str">
        <f>IFERROR(VLOOKUP($A38&amp;"_"&amp;BK$3,'물품 입고 내역'!$A$5:$O$1005,2,0),"")</f>
        <v/>
      </c>
      <c r="BL38" s="88" t="str">
        <f>IFERROR(VLOOKUP($A38&amp;"_"&amp;BL$3,'물품 입고 내역'!$A$5:$O$1005,2,0),"")</f>
        <v/>
      </c>
      <c r="BM38" s="88" t="str">
        <f>IFERROR(VLOOKUP($A38&amp;"_"&amp;BM$3,'물품 입고 내역'!$A$5:$O$1005,2,0),"")</f>
        <v/>
      </c>
      <c r="BN38" s="88" t="str">
        <f>IFERROR(VLOOKUP($A38&amp;"_"&amp;BN$3,'물품 입고 내역'!$A$5:$O$1005,2,0),"")</f>
        <v/>
      </c>
      <c r="BO38" s="88" t="str">
        <f>IFERROR(VLOOKUP($A38&amp;"_"&amp;BO$3,'물품 입고 내역'!$A$5:$O$1005,2,0),"")</f>
        <v/>
      </c>
      <c r="BP38" s="88" t="str">
        <f>IFERROR(VLOOKUP($A38&amp;"_"&amp;BP$3,'물품 입고 내역'!$A$5:$O$1005,2,0),"")</f>
        <v/>
      </c>
      <c r="BQ38" s="88" t="str">
        <f>IFERROR(VLOOKUP($A38&amp;"_"&amp;BQ$3,'물품 입고 내역'!$A$5:$O$1005,2,0),"")</f>
        <v/>
      </c>
      <c r="BR38" s="88" t="str">
        <f>IFERROR(VLOOKUP($A38&amp;"_"&amp;BR$3,'물품 입고 내역'!$A$5:$O$1005,2,0),"")</f>
        <v/>
      </c>
      <c r="BS38" s="88" t="str">
        <f>IFERROR(VLOOKUP($A38&amp;"_"&amp;BS$3,'물품 입고 내역'!$A$5:$O$1005,2,0),"")</f>
        <v/>
      </c>
      <c r="BT38" s="88" t="str">
        <f>IFERROR(VLOOKUP($A38&amp;"_"&amp;BT$3,'물품 입고 내역'!$A$5:$O$1005,2,0),"")</f>
        <v/>
      </c>
      <c r="BU38" s="88" t="str">
        <f>IFERROR(VLOOKUP($A38&amp;"_"&amp;BU$3,'물품 입고 내역'!$A$5:$O$1005,2,0),"")</f>
        <v/>
      </c>
      <c r="BV38" s="88" t="str">
        <f>IFERROR(VLOOKUP($A38&amp;"_"&amp;BV$3,'물품 입고 내역'!$A$5:$O$1005,2,0),"")</f>
        <v/>
      </c>
      <c r="BW38" s="88" t="str">
        <f>IFERROR(VLOOKUP($A38&amp;"_"&amp;BW$3,'물품 입고 내역'!$A$5:$O$1005,2,0),"")</f>
        <v/>
      </c>
      <c r="BX38" s="88" t="str">
        <f>IFERROR(VLOOKUP($A38&amp;"_"&amp;BX$3,'물품 입고 내역'!$A$5:$O$1005,2,0),"")</f>
        <v/>
      </c>
      <c r="BY38" s="88" t="str">
        <f>IFERROR(VLOOKUP($A38&amp;"_"&amp;BY$3,'물품 입고 내역'!$A$5:$O$1005,2,0),"")</f>
        <v/>
      </c>
      <c r="BZ38" s="88" t="str">
        <f>IFERROR(VLOOKUP($A38&amp;"_"&amp;BZ$3,'물품 입고 내역'!$A$5:$O$1005,2,0),"")</f>
        <v/>
      </c>
      <c r="CA38" s="88" t="str">
        <f>IFERROR(VLOOKUP($A38&amp;"_"&amp;CA$3,'물품 입고 내역'!$A$5:$O$1005,2,0),"")</f>
        <v/>
      </c>
      <c r="CB38" s="88" t="str">
        <f>IFERROR(VLOOKUP($A38&amp;"_"&amp;CB$3,'물품 입고 내역'!$A$5:$O$1005,2,0),"")</f>
        <v/>
      </c>
      <c r="CC38" s="88" t="str">
        <f>IFERROR(VLOOKUP($A38&amp;"_"&amp;CC$3,'물품 입고 내역'!$A$5:$O$1005,2,0),"")</f>
        <v/>
      </c>
      <c r="CD38" s="88" t="str">
        <f>IFERROR(VLOOKUP($A38&amp;"_"&amp;CD$3,'물품 입고 내역'!$A$5:$O$1005,2,0),"")</f>
        <v/>
      </c>
      <c r="CE38" s="88" t="str">
        <f>IFERROR(VLOOKUP($A38&amp;"_"&amp;CE$3,'물품 입고 내역'!$A$5:$O$1005,2,0),"")</f>
        <v/>
      </c>
      <c r="CF38" s="88" t="str">
        <f>IFERROR(VLOOKUP($A38&amp;"_"&amp;CF$3,'물품 입고 내역'!$A$5:$O$1005,2,0),"")</f>
        <v/>
      </c>
      <c r="CG38" s="88" t="str">
        <f>IFERROR(VLOOKUP($A38&amp;"_"&amp;CG$3,'물품 입고 내역'!$A$5:$O$1005,2,0),"")</f>
        <v/>
      </c>
      <c r="CH38" s="88" t="str">
        <f>IFERROR(VLOOKUP($A38&amp;"_"&amp;CH$3,'물품 입고 내역'!$A$5:$O$1005,2,0),"")</f>
        <v/>
      </c>
      <c r="CI38" s="88" t="str">
        <f>IFERROR(VLOOKUP($A38&amp;"_"&amp;CI$3,'물품 입고 내역'!$A$5:$O$1005,2,0),"")</f>
        <v/>
      </c>
      <c r="CJ38" s="88" t="str">
        <f>IFERROR(VLOOKUP($A38&amp;"_"&amp;CJ$3,'물품 입고 내역'!$A$5:$O$1005,2,0),"")</f>
        <v/>
      </c>
      <c r="CK38" s="88" t="str">
        <f>IFERROR(VLOOKUP($A38&amp;"_"&amp;CK$3,'물품 입고 내역'!$A$5:$O$1005,2,0),"")</f>
        <v/>
      </c>
      <c r="CL38" s="88" t="str">
        <f>IFERROR(VLOOKUP($A38&amp;"_"&amp;CL$3,'물품 입고 내역'!$A$5:$O$1005,2,0),"")</f>
        <v/>
      </c>
      <c r="CM38" s="88" t="str">
        <f>IFERROR(VLOOKUP($A38&amp;"_"&amp;CM$3,'물품 입고 내역'!$A$5:$O$1005,2,0),"")</f>
        <v/>
      </c>
      <c r="CN38" s="88" t="str">
        <f>IFERROR(VLOOKUP($A38&amp;"_"&amp;CN$3,'물품 입고 내역'!$A$5:$O$1005,2,0),"")</f>
        <v/>
      </c>
      <c r="CO38" s="88" t="str">
        <f>IFERROR(VLOOKUP($A38&amp;"_"&amp;CO$3,'물품 입고 내역'!$A$5:$O$1005,2,0),"")</f>
        <v/>
      </c>
      <c r="CP38" s="88" t="str">
        <f>IFERROR(VLOOKUP($A38&amp;"_"&amp;CP$3,'물품 입고 내역'!$A$5:$O$1005,2,0),"")</f>
        <v/>
      </c>
      <c r="CQ38" s="88" t="str">
        <f>IFERROR(VLOOKUP($A38&amp;"_"&amp;CQ$3,'물품 입고 내역'!$A$5:$O$1005,2,0),"")</f>
        <v/>
      </c>
      <c r="CR38" s="88" t="str">
        <f>IFERROR(VLOOKUP($A38&amp;"_"&amp;CR$3,'물품 입고 내역'!$A$5:$O$1005,2,0),"")</f>
        <v/>
      </c>
      <c r="CS38" s="88" t="str">
        <f>IFERROR(VLOOKUP($A38&amp;"_"&amp;CS$3,'물품 입고 내역'!$A$5:$O$1005,2,0),"")</f>
        <v/>
      </c>
      <c r="CT38" s="88" t="str">
        <f>IFERROR(VLOOKUP($A38&amp;"_"&amp;CT$3,'물품 입고 내역'!$A$5:$O$1005,2,0),"")</f>
        <v/>
      </c>
      <c r="CU38" s="88" t="str">
        <f>IFERROR(VLOOKUP($A38&amp;"_"&amp;CU$3,'물품 입고 내역'!$A$5:$O$1005,2,0),"")</f>
        <v/>
      </c>
      <c r="CV38" s="88" t="str">
        <f>IFERROR(VLOOKUP($A38&amp;"_"&amp;CV$3,'물품 입고 내역'!$A$5:$O$1005,2,0),"")</f>
        <v/>
      </c>
      <c r="CW38" s="88" t="str">
        <f>IFERROR(VLOOKUP($A38&amp;"_"&amp;CW$3,'물품 입고 내역'!$A$5:$O$1005,2,0),"")</f>
        <v/>
      </c>
      <c r="CX38" s="88" t="str">
        <f>IFERROR(VLOOKUP($A38&amp;"_"&amp;CX$3,'물품 입고 내역'!$A$5:$O$1005,2,0),"")</f>
        <v/>
      </c>
      <c r="CY38" s="88" t="str">
        <f>IFERROR(VLOOKUP($A38&amp;"_"&amp;CY$3,'물품 입고 내역'!$A$5:$O$1005,2,0),"")</f>
        <v/>
      </c>
      <c r="CZ38" s="88" t="str">
        <f>IFERROR(VLOOKUP($A38&amp;"_"&amp;CZ$3,'물품 입고 내역'!$A$5:$O$1005,2,0),"")</f>
        <v/>
      </c>
      <c r="DA38" s="88" t="str">
        <f>IFERROR(VLOOKUP($A38&amp;"_"&amp;DA$3,'물품 입고 내역'!$A$5:$O$1005,2,0),"")</f>
        <v/>
      </c>
      <c r="DB38" s="88" t="str">
        <f>IFERROR(VLOOKUP($A38&amp;"_"&amp;DB$3,'물품 입고 내역'!$A$5:$O$1005,2,0),"")</f>
        <v/>
      </c>
      <c r="DC38" s="88" t="str">
        <f>IFERROR(VLOOKUP($A38&amp;"_"&amp;DC$3,'물품 입고 내역'!$A$5:$O$1005,2,0),"")</f>
        <v/>
      </c>
      <c r="DD38" s="88" t="str">
        <f>IFERROR(VLOOKUP($A38&amp;"_"&amp;DD$3,'물품 입고 내역'!$A$5:$O$1005,2,0),"")</f>
        <v/>
      </c>
      <c r="DE38" s="88" t="str">
        <f>IFERROR(VLOOKUP($A38&amp;"_"&amp;DE$3,'물품 입고 내역'!$A$5:$O$1005,2,0),"")</f>
        <v/>
      </c>
      <c r="DF38" s="88" t="str">
        <f>IFERROR(VLOOKUP($A38&amp;"_"&amp;DF$3,'물품 입고 내역'!$A$5:$O$1005,2,0),"")</f>
        <v/>
      </c>
      <c r="DG38" s="88" t="str">
        <f>IFERROR(VLOOKUP($A38&amp;"_"&amp;DG$3,'물품 입고 내역'!$A$5:$O$1005,2,0),"")</f>
        <v/>
      </c>
      <c r="DH38" s="88" t="str">
        <f>IFERROR(VLOOKUP($A38&amp;"_"&amp;DH$3,'물품 입고 내역'!$A$5:$O$1005,2,0),"")</f>
        <v/>
      </c>
      <c r="DI38" s="88" t="str">
        <f>IFERROR(VLOOKUP($A38&amp;"_"&amp;DI$3,'물품 입고 내역'!$A$5:$O$1005,2,0),"")</f>
        <v/>
      </c>
      <c r="DJ38" s="88" t="str">
        <f>IFERROR(VLOOKUP($A38&amp;"_"&amp;DJ$3,'물품 입고 내역'!$A$5:$O$1005,2,0),"")</f>
        <v/>
      </c>
      <c r="DK38" s="88" t="str">
        <f>IFERROR(VLOOKUP($A38&amp;"_"&amp;DK$3,'물품 입고 내역'!$A$5:$O$1005,2,0),"")</f>
        <v/>
      </c>
      <c r="DL38" s="88" t="str">
        <f>IFERROR(VLOOKUP($A38&amp;"_"&amp;DL$3,'물품 입고 내역'!$A$5:$O$1005,2,0),"")</f>
        <v/>
      </c>
    </row>
    <row r="39" spans="1:116" ht="35.25" customHeight="1">
      <c r="A39" s="89" t="s">
        <v>996</v>
      </c>
      <c r="B39" s="129" t="str">
        <f>IFERROR(INDEX('물품 입고 내역'!$E$6:$O$1005,MATCH($A39,'물품 입고 내역'!$N$6:$N$1005,0),1)," ")</f>
        <v xml:space="preserve"> </v>
      </c>
      <c r="C39" s="89" t="str">
        <f t="shared" si="0"/>
        <v xml:space="preserve"> </v>
      </c>
      <c r="D39" s="129" t="str">
        <f t="shared" si="2"/>
        <v xml:space="preserve">                                                                                                             </v>
      </c>
      <c r="E39" s="89"/>
      <c r="F39" s="88">
        <f t="shared" si="1"/>
        <v>0</v>
      </c>
      <c r="G39" s="88" t="str">
        <f>IFERROR(VLOOKUP($A39&amp;"_"&amp;G$3,'물품 입고 내역'!$A$5:$O$1005,2,0),"")</f>
        <v/>
      </c>
      <c r="H39" s="88" t="str">
        <f>IFERROR(VLOOKUP($A39&amp;"_"&amp;H$3,'물품 입고 내역'!$A$5:$O$1005,2,0),"")</f>
        <v/>
      </c>
      <c r="I39" s="88" t="str">
        <f>IFERROR(VLOOKUP($A39&amp;"_"&amp;I$3,'물품 입고 내역'!$A$5:$O$1005,2,0),"")</f>
        <v/>
      </c>
      <c r="J39" s="88" t="str">
        <f>IFERROR(VLOOKUP($A39&amp;"_"&amp;J$3,'물품 입고 내역'!$A$5:$O$1005,2,0),"")</f>
        <v/>
      </c>
      <c r="K39" s="88" t="str">
        <f>IFERROR(VLOOKUP($A39&amp;"_"&amp;K$3,'물품 입고 내역'!$A$5:$O$1005,2,0),"")</f>
        <v/>
      </c>
      <c r="L39" s="88" t="str">
        <f>IFERROR(VLOOKUP($A39&amp;"_"&amp;L$3,'물품 입고 내역'!$A$5:$O$1005,2,0),"")</f>
        <v/>
      </c>
      <c r="M39" s="88" t="str">
        <f>IFERROR(VLOOKUP($A39&amp;"_"&amp;M$3,'물품 입고 내역'!$A$5:$O$1005,2,0),"")</f>
        <v/>
      </c>
      <c r="N39" s="88" t="str">
        <f>IFERROR(VLOOKUP($A39&amp;"_"&amp;N$3,'물품 입고 내역'!$A$5:$O$1005,2,0),"")</f>
        <v/>
      </c>
      <c r="O39" s="88" t="str">
        <f>IFERROR(VLOOKUP($A39&amp;"_"&amp;O$3,'물품 입고 내역'!$A$5:$O$1005,2,0),"")</f>
        <v/>
      </c>
      <c r="P39" s="88" t="str">
        <f>IFERROR(VLOOKUP($A39&amp;"_"&amp;P$3,'물품 입고 내역'!$A$5:$O$1005,2,0),"")</f>
        <v/>
      </c>
      <c r="Q39" s="88" t="str">
        <f>IFERROR(VLOOKUP($A39&amp;"_"&amp;Q$3,'물품 입고 내역'!$A$5:$O$1005,2,0),"")</f>
        <v/>
      </c>
      <c r="R39" s="88" t="str">
        <f>IFERROR(VLOOKUP($A39&amp;"_"&amp;R$3,'물품 입고 내역'!$A$5:$O$1005,2,0),"")</f>
        <v/>
      </c>
      <c r="S39" s="88" t="str">
        <f>IFERROR(VLOOKUP($A39&amp;"_"&amp;S$3,'물품 입고 내역'!$A$5:$O$1005,2,0),"")</f>
        <v/>
      </c>
      <c r="T39" s="88" t="str">
        <f>IFERROR(VLOOKUP($A39&amp;"_"&amp;T$3,'물품 입고 내역'!$A$5:$O$1005,2,0),"")</f>
        <v/>
      </c>
      <c r="U39" s="88" t="str">
        <f>IFERROR(VLOOKUP($A39&amp;"_"&amp;U$3,'물품 입고 내역'!$A$5:$O$1005,2,0),"")</f>
        <v/>
      </c>
      <c r="V39" s="88" t="str">
        <f>IFERROR(VLOOKUP($A39&amp;"_"&amp;V$3,'물품 입고 내역'!$A$5:$O$1005,2,0),"")</f>
        <v/>
      </c>
      <c r="W39" s="88" t="str">
        <f>IFERROR(VLOOKUP($A39&amp;"_"&amp;W$3,'물품 입고 내역'!$A$5:$O$1005,2,0),"")</f>
        <v/>
      </c>
      <c r="X39" s="88" t="str">
        <f>IFERROR(VLOOKUP($A39&amp;"_"&amp;X$3,'물품 입고 내역'!$A$5:$O$1005,2,0),"")</f>
        <v/>
      </c>
      <c r="Y39" s="88" t="str">
        <f>IFERROR(VLOOKUP($A39&amp;"_"&amp;Y$3,'물품 입고 내역'!$A$5:$O$1005,2,0),"")</f>
        <v/>
      </c>
      <c r="Z39" s="88" t="str">
        <f>IFERROR(VLOOKUP($A39&amp;"_"&amp;Z$3,'물품 입고 내역'!$A$5:$O$1005,2,0),"")</f>
        <v/>
      </c>
      <c r="AA39" s="88" t="str">
        <f>IFERROR(VLOOKUP($A39&amp;"_"&amp;AA$3,'물품 입고 내역'!$A$5:$O$1005,2,0),"")</f>
        <v/>
      </c>
      <c r="AB39" s="88" t="str">
        <f>IFERROR(VLOOKUP($A39&amp;"_"&amp;AB$3,'물품 입고 내역'!$A$5:$O$1005,2,0),"")</f>
        <v/>
      </c>
      <c r="AC39" s="88" t="str">
        <f>IFERROR(VLOOKUP($A39&amp;"_"&amp;AC$3,'물품 입고 내역'!$A$5:$O$1005,2,0),"")</f>
        <v/>
      </c>
      <c r="AD39" s="88" t="str">
        <f>IFERROR(VLOOKUP($A39&amp;"_"&amp;AD$3,'물품 입고 내역'!$A$5:$O$1005,2,0),"")</f>
        <v/>
      </c>
      <c r="AE39" s="88" t="str">
        <f>IFERROR(VLOOKUP($A39&amp;"_"&amp;AE$3,'물품 입고 내역'!$A$5:$O$1005,2,0),"")</f>
        <v/>
      </c>
      <c r="AF39" s="88" t="str">
        <f>IFERROR(VLOOKUP($A39&amp;"_"&amp;AF$3,'물품 입고 내역'!$A$5:$O$1005,2,0),"")</f>
        <v/>
      </c>
      <c r="AG39" s="88" t="str">
        <f>IFERROR(VLOOKUP($A39&amp;"_"&amp;AG$3,'물품 입고 내역'!$A$5:$O$1005,2,0),"")</f>
        <v/>
      </c>
      <c r="AH39" s="88" t="str">
        <f>IFERROR(VLOOKUP($A39&amp;"_"&amp;AH$3,'물품 입고 내역'!$A$5:$O$1005,2,0),"")</f>
        <v/>
      </c>
      <c r="AI39" s="88" t="str">
        <f>IFERROR(VLOOKUP($A39&amp;"_"&amp;AI$3,'물품 입고 내역'!$A$5:$O$1005,2,0),"")</f>
        <v/>
      </c>
      <c r="AJ39" s="88" t="str">
        <f>IFERROR(VLOOKUP($A39&amp;"_"&amp;AJ$3,'물품 입고 내역'!$A$5:$O$1005,2,0),"")</f>
        <v/>
      </c>
      <c r="AK39" s="88" t="str">
        <f>IFERROR(VLOOKUP($A39&amp;"_"&amp;AK$3,'물품 입고 내역'!$A$5:$O$1005,2,0),"")</f>
        <v/>
      </c>
      <c r="AL39" s="88" t="str">
        <f>IFERROR(VLOOKUP($A39&amp;"_"&amp;AL$3,'물품 입고 내역'!$A$5:$O$1005,2,0),"")</f>
        <v/>
      </c>
      <c r="AM39" s="88" t="str">
        <f>IFERROR(VLOOKUP($A39&amp;"_"&amp;AM$3,'물품 입고 내역'!$A$5:$O$1005,2,0),"")</f>
        <v/>
      </c>
      <c r="AN39" s="88" t="str">
        <f>IFERROR(VLOOKUP($A39&amp;"_"&amp;AN$3,'물품 입고 내역'!$A$5:$O$1005,2,0),"")</f>
        <v/>
      </c>
      <c r="AO39" s="88" t="str">
        <f>IFERROR(VLOOKUP($A39&amp;"_"&amp;AO$3,'물품 입고 내역'!$A$5:$O$1005,2,0),"")</f>
        <v/>
      </c>
      <c r="AP39" s="88" t="str">
        <f>IFERROR(VLOOKUP($A39&amp;"_"&amp;AP$3,'물품 입고 내역'!$A$5:$O$1005,2,0),"")</f>
        <v/>
      </c>
      <c r="AQ39" s="88" t="str">
        <f>IFERROR(VLOOKUP($A39&amp;"_"&amp;AQ$3,'물품 입고 내역'!$A$5:$O$1005,2,0),"")</f>
        <v/>
      </c>
      <c r="AR39" s="88" t="str">
        <f>IFERROR(VLOOKUP($A39&amp;"_"&amp;AR$3,'물품 입고 내역'!$A$5:$O$1005,2,0),"")</f>
        <v/>
      </c>
      <c r="AS39" s="88" t="str">
        <f>IFERROR(VLOOKUP($A39&amp;"_"&amp;AS$3,'물품 입고 내역'!$A$5:$O$1005,2,0),"")</f>
        <v/>
      </c>
      <c r="AT39" s="88" t="str">
        <f>IFERROR(VLOOKUP($A39&amp;"_"&amp;AT$3,'물품 입고 내역'!$A$5:$O$1005,2,0),"")</f>
        <v/>
      </c>
      <c r="AU39" s="88" t="str">
        <f>IFERROR(VLOOKUP($A39&amp;"_"&amp;AU$3,'물품 입고 내역'!$A$5:$O$1005,2,0),"")</f>
        <v/>
      </c>
      <c r="AV39" s="88" t="str">
        <f>IFERROR(VLOOKUP($A39&amp;"_"&amp;AV$3,'물품 입고 내역'!$A$5:$O$1005,2,0),"")</f>
        <v/>
      </c>
      <c r="AW39" s="88" t="str">
        <f>IFERROR(VLOOKUP($A39&amp;"_"&amp;AW$3,'물품 입고 내역'!$A$5:$O$1005,2,0),"")</f>
        <v/>
      </c>
      <c r="AX39" s="88" t="str">
        <f>IFERROR(VLOOKUP($A39&amp;"_"&amp;AX$3,'물품 입고 내역'!$A$5:$O$1005,2,0),"")</f>
        <v/>
      </c>
      <c r="AY39" s="88" t="str">
        <f>IFERROR(VLOOKUP($A39&amp;"_"&amp;AY$3,'물품 입고 내역'!$A$5:$O$1005,2,0),"")</f>
        <v/>
      </c>
      <c r="AZ39" s="88" t="str">
        <f>IFERROR(VLOOKUP($A39&amp;"_"&amp;AZ$3,'물품 입고 내역'!$A$5:$O$1005,2,0),"")</f>
        <v/>
      </c>
      <c r="BA39" s="88" t="str">
        <f>IFERROR(VLOOKUP($A39&amp;"_"&amp;BA$3,'물품 입고 내역'!$A$5:$O$1005,2,0),"")</f>
        <v/>
      </c>
      <c r="BB39" s="88" t="str">
        <f>IFERROR(VLOOKUP($A39&amp;"_"&amp;BB$3,'물품 입고 내역'!$A$5:$O$1005,2,0),"")</f>
        <v/>
      </c>
      <c r="BC39" s="88" t="str">
        <f>IFERROR(VLOOKUP($A39&amp;"_"&amp;BC$3,'물품 입고 내역'!$A$5:$O$1005,2,0),"")</f>
        <v/>
      </c>
      <c r="BD39" s="88" t="str">
        <f>IFERROR(VLOOKUP($A39&amp;"_"&amp;BD$3,'물품 입고 내역'!$A$5:$O$1005,2,0),"")</f>
        <v/>
      </c>
      <c r="BE39" s="88" t="str">
        <f>IFERROR(VLOOKUP($A39&amp;"_"&amp;BE$3,'물품 입고 내역'!$A$5:$O$1005,2,0),"")</f>
        <v/>
      </c>
      <c r="BF39" s="88" t="str">
        <f>IFERROR(VLOOKUP($A39&amp;"_"&amp;BF$3,'물품 입고 내역'!$A$5:$O$1005,2,0),"")</f>
        <v/>
      </c>
      <c r="BG39" s="88" t="str">
        <f>IFERROR(VLOOKUP($A39&amp;"_"&amp;BG$3,'물품 입고 내역'!$A$5:$O$1005,2,0),"")</f>
        <v/>
      </c>
      <c r="BH39" s="88" t="str">
        <f>IFERROR(VLOOKUP($A39&amp;"_"&amp;BH$3,'물품 입고 내역'!$A$5:$O$1005,2,0),"")</f>
        <v/>
      </c>
      <c r="BI39" s="88" t="str">
        <f>IFERROR(VLOOKUP($A39&amp;"_"&amp;BI$3,'물품 입고 내역'!$A$5:$O$1005,2,0),"")</f>
        <v/>
      </c>
      <c r="BJ39" s="88" t="str">
        <f>IFERROR(VLOOKUP($A39&amp;"_"&amp;BJ$3,'물품 입고 내역'!$A$5:$O$1005,2,0),"")</f>
        <v/>
      </c>
      <c r="BK39" s="88" t="str">
        <f>IFERROR(VLOOKUP($A39&amp;"_"&amp;BK$3,'물품 입고 내역'!$A$5:$O$1005,2,0),"")</f>
        <v/>
      </c>
      <c r="BL39" s="88" t="str">
        <f>IFERROR(VLOOKUP($A39&amp;"_"&amp;BL$3,'물품 입고 내역'!$A$5:$O$1005,2,0),"")</f>
        <v/>
      </c>
      <c r="BM39" s="88" t="str">
        <f>IFERROR(VLOOKUP($A39&amp;"_"&amp;BM$3,'물품 입고 내역'!$A$5:$O$1005,2,0),"")</f>
        <v/>
      </c>
      <c r="BN39" s="88" t="str">
        <f>IFERROR(VLOOKUP($A39&amp;"_"&amp;BN$3,'물품 입고 내역'!$A$5:$O$1005,2,0),"")</f>
        <v/>
      </c>
      <c r="BO39" s="88" t="str">
        <f>IFERROR(VLOOKUP($A39&amp;"_"&amp;BO$3,'물품 입고 내역'!$A$5:$O$1005,2,0),"")</f>
        <v/>
      </c>
      <c r="BP39" s="88" t="str">
        <f>IFERROR(VLOOKUP($A39&amp;"_"&amp;BP$3,'물품 입고 내역'!$A$5:$O$1005,2,0),"")</f>
        <v/>
      </c>
      <c r="BQ39" s="88" t="str">
        <f>IFERROR(VLOOKUP($A39&amp;"_"&amp;BQ$3,'물품 입고 내역'!$A$5:$O$1005,2,0),"")</f>
        <v/>
      </c>
      <c r="BR39" s="88" t="str">
        <f>IFERROR(VLOOKUP($A39&amp;"_"&amp;BR$3,'물품 입고 내역'!$A$5:$O$1005,2,0),"")</f>
        <v/>
      </c>
      <c r="BS39" s="88" t="str">
        <f>IFERROR(VLOOKUP($A39&amp;"_"&amp;BS$3,'물품 입고 내역'!$A$5:$O$1005,2,0),"")</f>
        <v/>
      </c>
      <c r="BT39" s="88" t="str">
        <f>IFERROR(VLOOKUP($A39&amp;"_"&amp;BT$3,'물품 입고 내역'!$A$5:$O$1005,2,0),"")</f>
        <v/>
      </c>
      <c r="BU39" s="88" t="str">
        <f>IFERROR(VLOOKUP($A39&amp;"_"&amp;BU$3,'물품 입고 내역'!$A$5:$O$1005,2,0),"")</f>
        <v/>
      </c>
      <c r="BV39" s="88" t="str">
        <f>IFERROR(VLOOKUP($A39&amp;"_"&amp;BV$3,'물품 입고 내역'!$A$5:$O$1005,2,0),"")</f>
        <v/>
      </c>
      <c r="BW39" s="88" t="str">
        <f>IFERROR(VLOOKUP($A39&amp;"_"&amp;BW$3,'물품 입고 내역'!$A$5:$O$1005,2,0),"")</f>
        <v/>
      </c>
      <c r="BX39" s="88" t="str">
        <f>IFERROR(VLOOKUP($A39&amp;"_"&amp;BX$3,'물품 입고 내역'!$A$5:$O$1005,2,0),"")</f>
        <v/>
      </c>
      <c r="BY39" s="88" t="str">
        <f>IFERROR(VLOOKUP($A39&amp;"_"&amp;BY$3,'물품 입고 내역'!$A$5:$O$1005,2,0),"")</f>
        <v/>
      </c>
      <c r="BZ39" s="88" t="str">
        <f>IFERROR(VLOOKUP($A39&amp;"_"&amp;BZ$3,'물품 입고 내역'!$A$5:$O$1005,2,0),"")</f>
        <v/>
      </c>
      <c r="CA39" s="88" t="str">
        <f>IFERROR(VLOOKUP($A39&amp;"_"&amp;CA$3,'물품 입고 내역'!$A$5:$O$1005,2,0),"")</f>
        <v/>
      </c>
      <c r="CB39" s="88" t="str">
        <f>IFERROR(VLOOKUP($A39&amp;"_"&amp;CB$3,'물품 입고 내역'!$A$5:$O$1005,2,0),"")</f>
        <v/>
      </c>
      <c r="CC39" s="88" t="str">
        <f>IFERROR(VLOOKUP($A39&amp;"_"&amp;CC$3,'물품 입고 내역'!$A$5:$O$1005,2,0),"")</f>
        <v/>
      </c>
      <c r="CD39" s="88" t="str">
        <f>IFERROR(VLOOKUP($A39&amp;"_"&amp;CD$3,'물품 입고 내역'!$A$5:$O$1005,2,0),"")</f>
        <v/>
      </c>
      <c r="CE39" s="88" t="str">
        <f>IFERROR(VLOOKUP($A39&amp;"_"&amp;CE$3,'물품 입고 내역'!$A$5:$O$1005,2,0),"")</f>
        <v/>
      </c>
      <c r="CF39" s="88" t="str">
        <f>IFERROR(VLOOKUP($A39&amp;"_"&amp;CF$3,'물품 입고 내역'!$A$5:$O$1005,2,0),"")</f>
        <v/>
      </c>
      <c r="CG39" s="88" t="str">
        <f>IFERROR(VLOOKUP($A39&amp;"_"&amp;CG$3,'물품 입고 내역'!$A$5:$O$1005,2,0),"")</f>
        <v/>
      </c>
      <c r="CH39" s="88" t="str">
        <f>IFERROR(VLOOKUP($A39&amp;"_"&amp;CH$3,'물품 입고 내역'!$A$5:$O$1005,2,0),"")</f>
        <v/>
      </c>
      <c r="CI39" s="88" t="str">
        <f>IFERROR(VLOOKUP($A39&amp;"_"&amp;CI$3,'물품 입고 내역'!$A$5:$O$1005,2,0),"")</f>
        <v/>
      </c>
      <c r="CJ39" s="88" t="str">
        <f>IFERROR(VLOOKUP($A39&amp;"_"&amp;CJ$3,'물품 입고 내역'!$A$5:$O$1005,2,0),"")</f>
        <v/>
      </c>
      <c r="CK39" s="88" t="str">
        <f>IFERROR(VLOOKUP($A39&amp;"_"&amp;CK$3,'물품 입고 내역'!$A$5:$O$1005,2,0),"")</f>
        <v/>
      </c>
      <c r="CL39" s="88" t="str">
        <f>IFERROR(VLOOKUP($A39&amp;"_"&amp;CL$3,'물품 입고 내역'!$A$5:$O$1005,2,0),"")</f>
        <v/>
      </c>
      <c r="CM39" s="88" t="str">
        <f>IFERROR(VLOOKUP($A39&amp;"_"&amp;CM$3,'물품 입고 내역'!$A$5:$O$1005,2,0),"")</f>
        <v/>
      </c>
      <c r="CN39" s="88" t="str">
        <f>IFERROR(VLOOKUP($A39&amp;"_"&amp;CN$3,'물품 입고 내역'!$A$5:$O$1005,2,0),"")</f>
        <v/>
      </c>
      <c r="CO39" s="88" t="str">
        <f>IFERROR(VLOOKUP($A39&amp;"_"&amp;CO$3,'물품 입고 내역'!$A$5:$O$1005,2,0),"")</f>
        <v/>
      </c>
      <c r="CP39" s="88" t="str">
        <f>IFERROR(VLOOKUP($A39&amp;"_"&amp;CP$3,'물품 입고 내역'!$A$5:$O$1005,2,0),"")</f>
        <v/>
      </c>
      <c r="CQ39" s="88" t="str">
        <f>IFERROR(VLOOKUP($A39&amp;"_"&amp;CQ$3,'물품 입고 내역'!$A$5:$O$1005,2,0),"")</f>
        <v/>
      </c>
      <c r="CR39" s="88" t="str">
        <f>IFERROR(VLOOKUP($A39&amp;"_"&amp;CR$3,'물품 입고 내역'!$A$5:$O$1005,2,0),"")</f>
        <v/>
      </c>
      <c r="CS39" s="88" t="str">
        <f>IFERROR(VLOOKUP($A39&amp;"_"&amp;CS$3,'물품 입고 내역'!$A$5:$O$1005,2,0),"")</f>
        <v/>
      </c>
      <c r="CT39" s="88" t="str">
        <f>IFERROR(VLOOKUP($A39&amp;"_"&amp;CT$3,'물품 입고 내역'!$A$5:$O$1005,2,0),"")</f>
        <v/>
      </c>
      <c r="CU39" s="88" t="str">
        <f>IFERROR(VLOOKUP($A39&amp;"_"&amp;CU$3,'물품 입고 내역'!$A$5:$O$1005,2,0),"")</f>
        <v/>
      </c>
      <c r="CV39" s="88" t="str">
        <f>IFERROR(VLOOKUP($A39&amp;"_"&amp;CV$3,'물품 입고 내역'!$A$5:$O$1005,2,0),"")</f>
        <v/>
      </c>
      <c r="CW39" s="88" t="str">
        <f>IFERROR(VLOOKUP($A39&amp;"_"&amp;CW$3,'물품 입고 내역'!$A$5:$O$1005,2,0),"")</f>
        <v/>
      </c>
      <c r="CX39" s="88" t="str">
        <f>IFERROR(VLOOKUP($A39&amp;"_"&amp;CX$3,'물품 입고 내역'!$A$5:$O$1005,2,0),"")</f>
        <v/>
      </c>
      <c r="CY39" s="88" t="str">
        <f>IFERROR(VLOOKUP($A39&amp;"_"&amp;CY$3,'물품 입고 내역'!$A$5:$O$1005,2,0),"")</f>
        <v/>
      </c>
      <c r="CZ39" s="88" t="str">
        <f>IFERROR(VLOOKUP($A39&amp;"_"&amp;CZ$3,'물품 입고 내역'!$A$5:$O$1005,2,0),"")</f>
        <v/>
      </c>
      <c r="DA39" s="88" t="str">
        <f>IFERROR(VLOOKUP($A39&amp;"_"&amp;DA$3,'물품 입고 내역'!$A$5:$O$1005,2,0),"")</f>
        <v/>
      </c>
      <c r="DB39" s="88" t="str">
        <f>IFERROR(VLOOKUP($A39&amp;"_"&amp;DB$3,'물품 입고 내역'!$A$5:$O$1005,2,0),"")</f>
        <v/>
      </c>
      <c r="DC39" s="88" t="str">
        <f>IFERROR(VLOOKUP($A39&amp;"_"&amp;DC$3,'물품 입고 내역'!$A$5:$O$1005,2,0),"")</f>
        <v/>
      </c>
      <c r="DD39" s="88" t="str">
        <f>IFERROR(VLOOKUP($A39&amp;"_"&amp;DD$3,'물품 입고 내역'!$A$5:$O$1005,2,0),"")</f>
        <v/>
      </c>
      <c r="DE39" s="88" t="str">
        <f>IFERROR(VLOOKUP($A39&amp;"_"&amp;DE$3,'물품 입고 내역'!$A$5:$O$1005,2,0),"")</f>
        <v/>
      </c>
      <c r="DF39" s="88" t="str">
        <f>IFERROR(VLOOKUP($A39&amp;"_"&amp;DF$3,'물품 입고 내역'!$A$5:$O$1005,2,0),"")</f>
        <v/>
      </c>
      <c r="DG39" s="88" t="str">
        <f>IFERROR(VLOOKUP($A39&amp;"_"&amp;DG$3,'물품 입고 내역'!$A$5:$O$1005,2,0),"")</f>
        <v/>
      </c>
      <c r="DH39" s="88" t="str">
        <f>IFERROR(VLOOKUP($A39&amp;"_"&amp;DH$3,'물품 입고 내역'!$A$5:$O$1005,2,0),"")</f>
        <v/>
      </c>
      <c r="DI39" s="88" t="str">
        <f>IFERROR(VLOOKUP($A39&amp;"_"&amp;DI$3,'물품 입고 내역'!$A$5:$O$1005,2,0),"")</f>
        <v/>
      </c>
      <c r="DJ39" s="88" t="str">
        <f>IFERROR(VLOOKUP($A39&amp;"_"&amp;DJ$3,'물품 입고 내역'!$A$5:$O$1005,2,0),"")</f>
        <v/>
      </c>
      <c r="DK39" s="88" t="str">
        <f>IFERROR(VLOOKUP($A39&amp;"_"&amp;DK$3,'물품 입고 내역'!$A$5:$O$1005,2,0),"")</f>
        <v/>
      </c>
      <c r="DL39" s="88" t="str">
        <f>IFERROR(VLOOKUP($A39&amp;"_"&amp;DL$3,'물품 입고 내역'!$A$5:$O$1005,2,0),"")</f>
        <v/>
      </c>
    </row>
    <row r="40" spans="1:116" ht="35.25" customHeight="1">
      <c r="A40" s="89" t="s">
        <v>997</v>
      </c>
      <c r="B40" s="129" t="str">
        <f>IFERROR(INDEX('물품 입고 내역'!$E$6:$O$1005,MATCH($A40,'물품 입고 내역'!$N$6:$N$1005,0),1)," ")</f>
        <v xml:space="preserve"> </v>
      </c>
      <c r="C40" s="89" t="str">
        <f t="shared" si="0"/>
        <v xml:space="preserve"> </v>
      </c>
      <c r="D40" s="129" t="str">
        <f t="shared" si="2"/>
        <v xml:space="preserve">                                                                                                             </v>
      </c>
      <c r="E40" s="89"/>
      <c r="F40" s="88">
        <f t="shared" si="1"/>
        <v>0</v>
      </c>
      <c r="G40" s="88" t="str">
        <f>IFERROR(VLOOKUP($A40&amp;"_"&amp;G$3,'물품 입고 내역'!$A$5:$O$1005,2,0),"")</f>
        <v/>
      </c>
      <c r="H40" s="88" t="str">
        <f>IFERROR(VLOOKUP($A40&amp;"_"&amp;H$3,'물품 입고 내역'!$A$5:$O$1005,2,0),"")</f>
        <v/>
      </c>
      <c r="I40" s="88" t="str">
        <f>IFERROR(VLOOKUP($A40&amp;"_"&amp;I$3,'물품 입고 내역'!$A$5:$O$1005,2,0),"")</f>
        <v/>
      </c>
      <c r="J40" s="88" t="str">
        <f>IFERROR(VLOOKUP($A40&amp;"_"&amp;J$3,'물품 입고 내역'!$A$5:$O$1005,2,0),"")</f>
        <v/>
      </c>
      <c r="K40" s="88" t="str">
        <f>IFERROR(VLOOKUP($A40&amp;"_"&amp;K$3,'물품 입고 내역'!$A$5:$O$1005,2,0),"")</f>
        <v/>
      </c>
      <c r="L40" s="88" t="str">
        <f>IFERROR(VLOOKUP($A40&amp;"_"&amp;L$3,'물품 입고 내역'!$A$5:$O$1005,2,0),"")</f>
        <v/>
      </c>
      <c r="M40" s="88" t="str">
        <f>IFERROR(VLOOKUP($A40&amp;"_"&amp;M$3,'물품 입고 내역'!$A$5:$O$1005,2,0),"")</f>
        <v/>
      </c>
      <c r="N40" s="88" t="str">
        <f>IFERROR(VLOOKUP($A40&amp;"_"&amp;N$3,'물품 입고 내역'!$A$5:$O$1005,2,0),"")</f>
        <v/>
      </c>
      <c r="O40" s="88" t="str">
        <f>IFERROR(VLOOKUP($A40&amp;"_"&amp;O$3,'물품 입고 내역'!$A$5:$O$1005,2,0),"")</f>
        <v/>
      </c>
      <c r="P40" s="88" t="str">
        <f>IFERROR(VLOOKUP($A40&amp;"_"&amp;P$3,'물품 입고 내역'!$A$5:$O$1005,2,0),"")</f>
        <v/>
      </c>
      <c r="Q40" s="88" t="str">
        <f>IFERROR(VLOOKUP($A40&amp;"_"&amp;Q$3,'물품 입고 내역'!$A$5:$O$1005,2,0),"")</f>
        <v/>
      </c>
      <c r="R40" s="88" t="str">
        <f>IFERROR(VLOOKUP($A40&amp;"_"&amp;R$3,'물품 입고 내역'!$A$5:$O$1005,2,0),"")</f>
        <v/>
      </c>
      <c r="S40" s="88" t="str">
        <f>IFERROR(VLOOKUP($A40&amp;"_"&amp;S$3,'물품 입고 내역'!$A$5:$O$1005,2,0),"")</f>
        <v/>
      </c>
      <c r="T40" s="88" t="str">
        <f>IFERROR(VLOOKUP($A40&amp;"_"&amp;T$3,'물품 입고 내역'!$A$5:$O$1005,2,0),"")</f>
        <v/>
      </c>
      <c r="U40" s="88" t="str">
        <f>IFERROR(VLOOKUP($A40&amp;"_"&amp;U$3,'물품 입고 내역'!$A$5:$O$1005,2,0),"")</f>
        <v/>
      </c>
      <c r="V40" s="88" t="str">
        <f>IFERROR(VLOOKUP($A40&amp;"_"&amp;V$3,'물품 입고 내역'!$A$5:$O$1005,2,0),"")</f>
        <v/>
      </c>
      <c r="W40" s="88" t="str">
        <f>IFERROR(VLOOKUP($A40&amp;"_"&amp;W$3,'물품 입고 내역'!$A$5:$O$1005,2,0),"")</f>
        <v/>
      </c>
      <c r="X40" s="88" t="str">
        <f>IFERROR(VLOOKUP($A40&amp;"_"&amp;X$3,'물품 입고 내역'!$A$5:$O$1005,2,0),"")</f>
        <v/>
      </c>
      <c r="Y40" s="88" t="str">
        <f>IFERROR(VLOOKUP($A40&amp;"_"&amp;Y$3,'물품 입고 내역'!$A$5:$O$1005,2,0),"")</f>
        <v/>
      </c>
      <c r="Z40" s="88" t="str">
        <f>IFERROR(VLOOKUP($A40&amp;"_"&amp;Z$3,'물품 입고 내역'!$A$5:$O$1005,2,0),"")</f>
        <v/>
      </c>
      <c r="AA40" s="88" t="str">
        <f>IFERROR(VLOOKUP($A40&amp;"_"&amp;AA$3,'물품 입고 내역'!$A$5:$O$1005,2,0),"")</f>
        <v/>
      </c>
      <c r="AB40" s="88" t="str">
        <f>IFERROR(VLOOKUP($A40&amp;"_"&amp;AB$3,'물품 입고 내역'!$A$5:$O$1005,2,0),"")</f>
        <v/>
      </c>
      <c r="AC40" s="88" t="str">
        <f>IFERROR(VLOOKUP($A40&amp;"_"&amp;AC$3,'물품 입고 내역'!$A$5:$O$1005,2,0),"")</f>
        <v/>
      </c>
      <c r="AD40" s="88" t="str">
        <f>IFERROR(VLOOKUP($A40&amp;"_"&amp;AD$3,'물품 입고 내역'!$A$5:$O$1005,2,0),"")</f>
        <v/>
      </c>
      <c r="AE40" s="88" t="str">
        <f>IFERROR(VLOOKUP($A40&amp;"_"&amp;AE$3,'물품 입고 내역'!$A$5:$O$1005,2,0),"")</f>
        <v/>
      </c>
      <c r="AF40" s="88" t="str">
        <f>IFERROR(VLOOKUP($A40&amp;"_"&amp;AF$3,'물품 입고 내역'!$A$5:$O$1005,2,0),"")</f>
        <v/>
      </c>
      <c r="AG40" s="88" t="str">
        <f>IFERROR(VLOOKUP($A40&amp;"_"&amp;AG$3,'물품 입고 내역'!$A$5:$O$1005,2,0),"")</f>
        <v/>
      </c>
      <c r="AH40" s="88" t="str">
        <f>IFERROR(VLOOKUP($A40&amp;"_"&amp;AH$3,'물품 입고 내역'!$A$5:$O$1005,2,0),"")</f>
        <v/>
      </c>
      <c r="AI40" s="88" t="str">
        <f>IFERROR(VLOOKUP($A40&amp;"_"&amp;AI$3,'물품 입고 내역'!$A$5:$O$1005,2,0),"")</f>
        <v/>
      </c>
      <c r="AJ40" s="88" t="str">
        <f>IFERROR(VLOOKUP($A40&amp;"_"&amp;AJ$3,'물품 입고 내역'!$A$5:$O$1005,2,0),"")</f>
        <v/>
      </c>
      <c r="AK40" s="88" t="str">
        <f>IFERROR(VLOOKUP($A40&amp;"_"&amp;AK$3,'물품 입고 내역'!$A$5:$O$1005,2,0),"")</f>
        <v/>
      </c>
      <c r="AL40" s="88" t="str">
        <f>IFERROR(VLOOKUP($A40&amp;"_"&amp;AL$3,'물품 입고 내역'!$A$5:$O$1005,2,0),"")</f>
        <v/>
      </c>
      <c r="AM40" s="88" t="str">
        <f>IFERROR(VLOOKUP($A40&amp;"_"&amp;AM$3,'물품 입고 내역'!$A$5:$O$1005,2,0),"")</f>
        <v/>
      </c>
      <c r="AN40" s="88" t="str">
        <f>IFERROR(VLOOKUP($A40&amp;"_"&amp;AN$3,'물품 입고 내역'!$A$5:$O$1005,2,0),"")</f>
        <v/>
      </c>
      <c r="AO40" s="88" t="str">
        <f>IFERROR(VLOOKUP($A40&amp;"_"&amp;AO$3,'물품 입고 내역'!$A$5:$O$1005,2,0),"")</f>
        <v/>
      </c>
      <c r="AP40" s="88" t="str">
        <f>IFERROR(VLOOKUP($A40&amp;"_"&amp;AP$3,'물품 입고 내역'!$A$5:$O$1005,2,0),"")</f>
        <v/>
      </c>
      <c r="AQ40" s="88" t="str">
        <f>IFERROR(VLOOKUP($A40&amp;"_"&amp;AQ$3,'물품 입고 내역'!$A$5:$O$1005,2,0),"")</f>
        <v/>
      </c>
      <c r="AR40" s="88" t="str">
        <f>IFERROR(VLOOKUP($A40&amp;"_"&amp;AR$3,'물품 입고 내역'!$A$5:$O$1005,2,0),"")</f>
        <v/>
      </c>
      <c r="AS40" s="88" t="str">
        <f>IFERROR(VLOOKUP($A40&amp;"_"&amp;AS$3,'물품 입고 내역'!$A$5:$O$1005,2,0),"")</f>
        <v/>
      </c>
      <c r="AT40" s="88" t="str">
        <f>IFERROR(VLOOKUP($A40&amp;"_"&amp;AT$3,'물품 입고 내역'!$A$5:$O$1005,2,0),"")</f>
        <v/>
      </c>
      <c r="AU40" s="88" t="str">
        <f>IFERROR(VLOOKUP($A40&amp;"_"&amp;AU$3,'물품 입고 내역'!$A$5:$O$1005,2,0),"")</f>
        <v/>
      </c>
      <c r="AV40" s="88" t="str">
        <f>IFERROR(VLOOKUP($A40&amp;"_"&amp;AV$3,'물품 입고 내역'!$A$5:$O$1005,2,0),"")</f>
        <v/>
      </c>
      <c r="AW40" s="88" t="str">
        <f>IFERROR(VLOOKUP($A40&amp;"_"&amp;AW$3,'물품 입고 내역'!$A$5:$O$1005,2,0),"")</f>
        <v/>
      </c>
      <c r="AX40" s="88" t="str">
        <f>IFERROR(VLOOKUP($A40&amp;"_"&amp;AX$3,'물품 입고 내역'!$A$5:$O$1005,2,0),"")</f>
        <v/>
      </c>
      <c r="AY40" s="88" t="str">
        <f>IFERROR(VLOOKUP($A40&amp;"_"&amp;AY$3,'물품 입고 내역'!$A$5:$O$1005,2,0),"")</f>
        <v/>
      </c>
      <c r="AZ40" s="88" t="str">
        <f>IFERROR(VLOOKUP($A40&amp;"_"&amp;AZ$3,'물품 입고 내역'!$A$5:$O$1005,2,0),"")</f>
        <v/>
      </c>
      <c r="BA40" s="88" t="str">
        <f>IFERROR(VLOOKUP($A40&amp;"_"&amp;BA$3,'물품 입고 내역'!$A$5:$O$1005,2,0),"")</f>
        <v/>
      </c>
      <c r="BB40" s="88" t="str">
        <f>IFERROR(VLOOKUP($A40&amp;"_"&amp;BB$3,'물품 입고 내역'!$A$5:$O$1005,2,0),"")</f>
        <v/>
      </c>
      <c r="BC40" s="88" t="str">
        <f>IFERROR(VLOOKUP($A40&amp;"_"&amp;BC$3,'물품 입고 내역'!$A$5:$O$1005,2,0),"")</f>
        <v/>
      </c>
      <c r="BD40" s="88" t="str">
        <f>IFERROR(VLOOKUP($A40&amp;"_"&amp;BD$3,'물품 입고 내역'!$A$5:$O$1005,2,0),"")</f>
        <v/>
      </c>
      <c r="BE40" s="88" t="str">
        <f>IFERROR(VLOOKUP($A40&amp;"_"&amp;BE$3,'물품 입고 내역'!$A$5:$O$1005,2,0),"")</f>
        <v/>
      </c>
      <c r="BF40" s="88" t="str">
        <f>IFERROR(VLOOKUP($A40&amp;"_"&amp;BF$3,'물품 입고 내역'!$A$5:$O$1005,2,0),"")</f>
        <v/>
      </c>
      <c r="BG40" s="88" t="str">
        <f>IFERROR(VLOOKUP($A40&amp;"_"&amp;BG$3,'물품 입고 내역'!$A$5:$O$1005,2,0),"")</f>
        <v/>
      </c>
      <c r="BH40" s="88" t="str">
        <f>IFERROR(VLOOKUP($A40&amp;"_"&amp;BH$3,'물품 입고 내역'!$A$5:$O$1005,2,0),"")</f>
        <v/>
      </c>
      <c r="BI40" s="88" t="str">
        <f>IFERROR(VLOOKUP($A40&amp;"_"&amp;BI$3,'물품 입고 내역'!$A$5:$O$1005,2,0),"")</f>
        <v/>
      </c>
      <c r="BJ40" s="88" t="str">
        <f>IFERROR(VLOOKUP($A40&amp;"_"&amp;BJ$3,'물품 입고 내역'!$A$5:$O$1005,2,0),"")</f>
        <v/>
      </c>
      <c r="BK40" s="88" t="str">
        <f>IFERROR(VLOOKUP($A40&amp;"_"&amp;BK$3,'물품 입고 내역'!$A$5:$O$1005,2,0),"")</f>
        <v/>
      </c>
      <c r="BL40" s="88" t="str">
        <f>IFERROR(VLOOKUP($A40&amp;"_"&amp;BL$3,'물품 입고 내역'!$A$5:$O$1005,2,0),"")</f>
        <v/>
      </c>
      <c r="BM40" s="88" t="str">
        <f>IFERROR(VLOOKUP($A40&amp;"_"&amp;BM$3,'물품 입고 내역'!$A$5:$O$1005,2,0),"")</f>
        <v/>
      </c>
      <c r="BN40" s="88" t="str">
        <f>IFERROR(VLOOKUP($A40&amp;"_"&amp;BN$3,'물품 입고 내역'!$A$5:$O$1005,2,0),"")</f>
        <v/>
      </c>
      <c r="BO40" s="88" t="str">
        <f>IFERROR(VLOOKUP($A40&amp;"_"&amp;BO$3,'물품 입고 내역'!$A$5:$O$1005,2,0),"")</f>
        <v/>
      </c>
      <c r="BP40" s="88" t="str">
        <f>IFERROR(VLOOKUP($A40&amp;"_"&amp;BP$3,'물품 입고 내역'!$A$5:$O$1005,2,0),"")</f>
        <v/>
      </c>
      <c r="BQ40" s="88" t="str">
        <f>IFERROR(VLOOKUP($A40&amp;"_"&amp;BQ$3,'물품 입고 내역'!$A$5:$O$1005,2,0),"")</f>
        <v/>
      </c>
      <c r="BR40" s="88" t="str">
        <f>IFERROR(VLOOKUP($A40&amp;"_"&amp;BR$3,'물품 입고 내역'!$A$5:$O$1005,2,0),"")</f>
        <v/>
      </c>
      <c r="BS40" s="88" t="str">
        <f>IFERROR(VLOOKUP($A40&amp;"_"&amp;BS$3,'물품 입고 내역'!$A$5:$O$1005,2,0),"")</f>
        <v/>
      </c>
      <c r="BT40" s="88" t="str">
        <f>IFERROR(VLOOKUP($A40&amp;"_"&amp;BT$3,'물품 입고 내역'!$A$5:$O$1005,2,0),"")</f>
        <v/>
      </c>
      <c r="BU40" s="88" t="str">
        <f>IFERROR(VLOOKUP($A40&amp;"_"&amp;BU$3,'물품 입고 내역'!$A$5:$O$1005,2,0),"")</f>
        <v/>
      </c>
      <c r="BV40" s="88" t="str">
        <f>IFERROR(VLOOKUP($A40&amp;"_"&amp;BV$3,'물품 입고 내역'!$A$5:$O$1005,2,0),"")</f>
        <v/>
      </c>
      <c r="BW40" s="88" t="str">
        <f>IFERROR(VLOOKUP($A40&amp;"_"&amp;BW$3,'물품 입고 내역'!$A$5:$O$1005,2,0),"")</f>
        <v/>
      </c>
      <c r="BX40" s="88" t="str">
        <f>IFERROR(VLOOKUP($A40&amp;"_"&amp;BX$3,'물품 입고 내역'!$A$5:$O$1005,2,0),"")</f>
        <v/>
      </c>
      <c r="BY40" s="88" t="str">
        <f>IFERROR(VLOOKUP($A40&amp;"_"&amp;BY$3,'물품 입고 내역'!$A$5:$O$1005,2,0),"")</f>
        <v/>
      </c>
      <c r="BZ40" s="88" t="str">
        <f>IFERROR(VLOOKUP($A40&amp;"_"&amp;BZ$3,'물품 입고 내역'!$A$5:$O$1005,2,0),"")</f>
        <v/>
      </c>
      <c r="CA40" s="88" t="str">
        <f>IFERROR(VLOOKUP($A40&amp;"_"&amp;CA$3,'물품 입고 내역'!$A$5:$O$1005,2,0),"")</f>
        <v/>
      </c>
      <c r="CB40" s="88" t="str">
        <f>IFERROR(VLOOKUP($A40&amp;"_"&amp;CB$3,'물품 입고 내역'!$A$5:$O$1005,2,0),"")</f>
        <v/>
      </c>
      <c r="CC40" s="88" t="str">
        <f>IFERROR(VLOOKUP($A40&amp;"_"&amp;CC$3,'물품 입고 내역'!$A$5:$O$1005,2,0),"")</f>
        <v/>
      </c>
      <c r="CD40" s="88" t="str">
        <f>IFERROR(VLOOKUP($A40&amp;"_"&amp;CD$3,'물품 입고 내역'!$A$5:$O$1005,2,0),"")</f>
        <v/>
      </c>
      <c r="CE40" s="88" t="str">
        <f>IFERROR(VLOOKUP($A40&amp;"_"&amp;CE$3,'물품 입고 내역'!$A$5:$O$1005,2,0),"")</f>
        <v/>
      </c>
      <c r="CF40" s="88" t="str">
        <f>IFERROR(VLOOKUP($A40&amp;"_"&amp;CF$3,'물품 입고 내역'!$A$5:$O$1005,2,0),"")</f>
        <v/>
      </c>
      <c r="CG40" s="88" t="str">
        <f>IFERROR(VLOOKUP($A40&amp;"_"&amp;CG$3,'물품 입고 내역'!$A$5:$O$1005,2,0),"")</f>
        <v/>
      </c>
      <c r="CH40" s="88" t="str">
        <f>IFERROR(VLOOKUP($A40&amp;"_"&amp;CH$3,'물품 입고 내역'!$A$5:$O$1005,2,0),"")</f>
        <v/>
      </c>
      <c r="CI40" s="88" t="str">
        <f>IFERROR(VLOOKUP($A40&amp;"_"&amp;CI$3,'물품 입고 내역'!$A$5:$O$1005,2,0),"")</f>
        <v/>
      </c>
      <c r="CJ40" s="88" t="str">
        <f>IFERROR(VLOOKUP($A40&amp;"_"&amp;CJ$3,'물품 입고 내역'!$A$5:$O$1005,2,0),"")</f>
        <v/>
      </c>
      <c r="CK40" s="88" t="str">
        <f>IFERROR(VLOOKUP($A40&amp;"_"&amp;CK$3,'물품 입고 내역'!$A$5:$O$1005,2,0),"")</f>
        <v/>
      </c>
      <c r="CL40" s="88" t="str">
        <f>IFERROR(VLOOKUP($A40&amp;"_"&amp;CL$3,'물품 입고 내역'!$A$5:$O$1005,2,0),"")</f>
        <v/>
      </c>
      <c r="CM40" s="88" t="str">
        <f>IFERROR(VLOOKUP($A40&amp;"_"&amp;CM$3,'물품 입고 내역'!$A$5:$O$1005,2,0),"")</f>
        <v/>
      </c>
      <c r="CN40" s="88" t="str">
        <f>IFERROR(VLOOKUP($A40&amp;"_"&amp;CN$3,'물품 입고 내역'!$A$5:$O$1005,2,0),"")</f>
        <v/>
      </c>
      <c r="CO40" s="88" t="str">
        <f>IFERROR(VLOOKUP($A40&amp;"_"&amp;CO$3,'물품 입고 내역'!$A$5:$O$1005,2,0),"")</f>
        <v/>
      </c>
      <c r="CP40" s="88" t="str">
        <f>IFERROR(VLOOKUP($A40&amp;"_"&amp;CP$3,'물품 입고 내역'!$A$5:$O$1005,2,0),"")</f>
        <v/>
      </c>
      <c r="CQ40" s="88" t="str">
        <f>IFERROR(VLOOKUP($A40&amp;"_"&amp;CQ$3,'물품 입고 내역'!$A$5:$O$1005,2,0),"")</f>
        <v/>
      </c>
      <c r="CR40" s="88" t="str">
        <f>IFERROR(VLOOKUP($A40&amp;"_"&amp;CR$3,'물품 입고 내역'!$A$5:$O$1005,2,0),"")</f>
        <v/>
      </c>
      <c r="CS40" s="88" t="str">
        <f>IFERROR(VLOOKUP($A40&amp;"_"&amp;CS$3,'물품 입고 내역'!$A$5:$O$1005,2,0),"")</f>
        <v/>
      </c>
      <c r="CT40" s="88" t="str">
        <f>IFERROR(VLOOKUP($A40&amp;"_"&amp;CT$3,'물품 입고 내역'!$A$5:$O$1005,2,0),"")</f>
        <v/>
      </c>
      <c r="CU40" s="88" t="str">
        <f>IFERROR(VLOOKUP($A40&amp;"_"&amp;CU$3,'물품 입고 내역'!$A$5:$O$1005,2,0),"")</f>
        <v/>
      </c>
      <c r="CV40" s="88" t="str">
        <f>IFERROR(VLOOKUP($A40&amp;"_"&amp;CV$3,'물품 입고 내역'!$A$5:$O$1005,2,0),"")</f>
        <v/>
      </c>
      <c r="CW40" s="88" t="str">
        <f>IFERROR(VLOOKUP($A40&amp;"_"&amp;CW$3,'물품 입고 내역'!$A$5:$O$1005,2,0),"")</f>
        <v/>
      </c>
      <c r="CX40" s="88" t="str">
        <f>IFERROR(VLOOKUP($A40&amp;"_"&amp;CX$3,'물품 입고 내역'!$A$5:$O$1005,2,0),"")</f>
        <v/>
      </c>
      <c r="CY40" s="88" t="str">
        <f>IFERROR(VLOOKUP($A40&amp;"_"&amp;CY$3,'물품 입고 내역'!$A$5:$O$1005,2,0),"")</f>
        <v/>
      </c>
      <c r="CZ40" s="88" t="str">
        <f>IFERROR(VLOOKUP($A40&amp;"_"&amp;CZ$3,'물품 입고 내역'!$A$5:$O$1005,2,0),"")</f>
        <v/>
      </c>
      <c r="DA40" s="88" t="str">
        <f>IFERROR(VLOOKUP($A40&amp;"_"&amp;DA$3,'물품 입고 내역'!$A$5:$O$1005,2,0),"")</f>
        <v/>
      </c>
      <c r="DB40" s="88" t="str">
        <f>IFERROR(VLOOKUP($A40&amp;"_"&amp;DB$3,'물품 입고 내역'!$A$5:$O$1005,2,0),"")</f>
        <v/>
      </c>
      <c r="DC40" s="88" t="str">
        <f>IFERROR(VLOOKUP($A40&amp;"_"&amp;DC$3,'물품 입고 내역'!$A$5:$O$1005,2,0),"")</f>
        <v/>
      </c>
      <c r="DD40" s="88" t="str">
        <f>IFERROR(VLOOKUP($A40&amp;"_"&amp;DD$3,'물품 입고 내역'!$A$5:$O$1005,2,0),"")</f>
        <v/>
      </c>
      <c r="DE40" s="88" t="str">
        <f>IFERROR(VLOOKUP($A40&amp;"_"&amp;DE$3,'물품 입고 내역'!$A$5:$O$1005,2,0),"")</f>
        <v/>
      </c>
      <c r="DF40" s="88" t="str">
        <f>IFERROR(VLOOKUP($A40&amp;"_"&amp;DF$3,'물품 입고 내역'!$A$5:$O$1005,2,0),"")</f>
        <v/>
      </c>
      <c r="DG40" s="88" t="str">
        <f>IFERROR(VLOOKUP($A40&amp;"_"&amp;DG$3,'물품 입고 내역'!$A$5:$O$1005,2,0),"")</f>
        <v/>
      </c>
      <c r="DH40" s="88" t="str">
        <f>IFERROR(VLOOKUP($A40&amp;"_"&amp;DH$3,'물품 입고 내역'!$A$5:$O$1005,2,0),"")</f>
        <v/>
      </c>
      <c r="DI40" s="88" t="str">
        <f>IFERROR(VLOOKUP($A40&amp;"_"&amp;DI$3,'물품 입고 내역'!$A$5:$O$1005,2,0),"")</f>
        <v/>
      </c>
      <c r="DJ40" s="88" t="str">
        <f>IFERROR(VLOOKUP($A40&amp;"_"&amp;DJ$3,'물품 입고 내역'!$A$5:$O$1005,2,0),"")</f>
        <v/>
      </c>
      <c r="DK40" s="88" t="str">
        <f>IFERROR(VLOOKUP($A40&amp;"_"&amp;DK$3,'물품 입고 내역'!$A$5:$O$1005,2,0),"")</f>
        <v/>
      </c>
      <c r="DL40" s="88" t="str">
        <f>IFERROR(VLOOKUP($A40&amp;"_"&amp;DL$3,'물품 입고 내역'!$A$5:$O$1005,2,0),"")</f>
        <v/>
      </c>
    </row>
    <row r="41" spans="1:116" ht="35.25" customHeight="1">
      <c r="A41" s="89" t="s">
        <v>998</v>
      </c>
      <c r="B41" s="129" t="str">
        <f>IFERROR(INDEX('물품 입고 내역'!$E$6:$O$1005,MATCH($A41,'물품 입고 내역'!$N$6:$N$1005,0),1)," ")</f>
        <v xml:space="preserve"> </v>
      </c>
      <c r="C41" s="89" t="str">
        <f t="shared" si="0"/>
        <v xml:space="preserve"> </v>
      </c>
      <c r="D41" s="129" t="str">
        <f t="shared" si="2"/>
        <v xml:space="preserve">                                                                                                             </v>
      </c>
      <c r="E41" s="89"/>
      <c r="F41" s="88">
        <f t="shared" si="1"/>
        <v>0</v>
      </c>
      <c r="G41" s="88" t="str">
        <f>IFERROR(VLOOKUP($A41&amp;"_"&amp;G$3,'물품 입고 내역'!$A$5:$O$1005,2,0),"")</f>
        <v/>
      </c>
      <c r="H41" s="88" t="str">
        <f>IFERROR(VLOOKUP($A41&amp;"_"&amp;H$3,'물품 입고 내역'!$A$5:$O$1005,2,0),"")</f>
        <v/>
      </c>
      <c r="I41" s="88" t="str">
        <f>IFERROR(VLOOKUP($A41&amp;"_"&amp;I$3,'물품 입고 내역'!$A$5:$O$1005,2,0),"")</f>
        <v/>
      </c>
      <c r="J41" s="88" t="str">
        <f>IFERROR(VLOOKUP($A41&amp;"_"&amp;J$3,'물품 입고 내역'!$A$5:$O$1005,2,0),"")</f>
        <v/>
      </c>
      <c r="K41" s="88" t="str">
        <f>IFERROR(VLOOKUP($A41&amp;"_"&amp;K$3,'물품 입고 내역'!$A$5:$O$1005,2,0),"")</f>
        <v/>
      </c>
      <c r="L41" s="88" t="str">
        <f>IFERROR(VLOOKUP($A41&amp;"_"&amp;L$3,'물품 입고 내역'!$A$5:$O$1005,2,0),"")</f>
        <v/>
      </c>
      <c r="M41" s="88" t="str">
        <f>IFERROR(VLOOKUP($A41&amp;"_"&amp;M$3,'물품 입고 내역'!$A$5:$O$1005,2,0),"")</f>
        <v/>
      </c>
      <c r="N41" s="88" t="str">
        <f>IFERROR(VLOOKUP($A41&amp;"_"&amp;N$3,'물품 입고 내역'!$A$5:$O$1005,2,0),"")</f>
        <v/>
      </c>
      <c r="O41" s="88" t="str">
        <f>IFERROR(VLOOKUP($A41&amp;"_"&amp;O$3,'물품 입고 내역'!$A$5:$O$1005,2,0),"")</f>
        <v/>
      </c>
      <c r="P41" s="88" t="str">
        <f>IFERROR(VLOOKUP($A41&amp;"_"&amp;P$3,'물품 입고 내역'!$A$5:$O$1005,2,0),"")</f>
        <v/>
      </c>
      <c r="Q41" s="88" t="str">
        <f>IFERROR(VLOOKUP($A41&amp;"_"&amp;Q$3,'물품 입고 내역'!$A$5:$O$1005,2,0),"")</f>
        <v/>
      </c>
      <c r="R41" s="88" t="str">
        <f>IFERROR(VLOOKUP($A41&amp;"_"&amp;R$3,'물품 입고 내역'!$A$5:$O$1005,2,0),"")</f>
        <v/>
      </c>
      <c r="S41" s="88" t="str">
        <f>IFERROR(VLOOKUP($A41&amp;"_"&amp;S$3,'물품 입고 내역'!$A$5:$O$1005,2,0),"")</f>
        <v/>
      </c>
      <c r="T41" s="88" t="str">
        <f>IFERROR(VLOOKUP($A41&amp;"_"&amp;T$3,'물품 입고 내역'!$A$5:$O$1005,2,0),"")</f>
        <v/>
      </c>
      <c r="U41" s="88" t="str">
        <f>IFERROR(VLOOKUP($A41&amp;"_"&amp;U$3,'물품 입고 내역'!$A$5:$O$1005,2,0),"")</f>
        <v/>
      </c>
      <c r="V41" s="88" t="str">
        <f>IFERROR(VLOOKUP($A41&amp;"_"&amp;V$3,'물품 입고 내역'!$A$5:$O$1005,2,0),"")</f>
        <v/>
      </c>
      <c r="W41" s="88" t="str">
        <f>IFERROR(VLOOKUP($A41&amp;"_"&amp;W$3,'물품 입고 내역'!$A$5:$O$1005,2,0),"")</f>
        <v/>
      </c>
      <c r="X41" s="88" t="str">
        <f>IFERROR(VLOOKUP($A41&amp;"_"&amp;X$3,'물품 입고 내역'!$A$5:$O$1005,2,0),"")</f>
        <v/>
      </c>
      <c r="Y41" s="88" t="str">
        <f>IFERROR(VLOOKUP($A41&amp;"_"&amp;Y$3,'물품 입고 내역'!$A$5:$O$1005,2,0),"")</f>
        <v/>
      </c>
      <c r="Z41" s="88" t="str">
        <f>IFERROR(VLOOKUP($A41&amp;"_"&amp;Z$3,'물품 입고 내역'!$A$5:$O$1005,2,0),"")</f>
        <v/>
      </c>
      <c r="AA41" s="88" t="str">
        <f>IFERROR(VLOOKUP($A41&amp;"_"&amp;AA$3,'물품 입고 내역'!$A$5:$O$1005,2,0),"")</f>
        <v/>
      </c>
      <c r="AB41" s="88" t="str">
        <f>IFERROR(VLOOKUP($A41&amp;"_"&amp;AB$3,'물품 입고 내역'!$A$5:$O$1005,2,0),"")</f>
        <v/>
      </c>
      <c r="AC41" s="88" t="str">
        <f>IFERROR(VLOOKUP($A41&amp;"_"&amp;AC$3,'물품 입고 내역'!$A$5:$O$1005,2,0),"")</f>
        <v/>
      </c>
      <c r="AD41" s="88" t="str">
        <f>IFERROR(VLOOKUP($A41&amp;"_"&amp;AD$3,'물품 입고 내역'!$A$5:$O$1005,2,0),"")</f>
        <v/>
      </c>
      <c r="AE41" s="88" t="str">
        <f>IFERROR(VLOOKUP($A41&amp;"_"&amp;AE$3,'물품 입고 내역'!$A$5:$O$1005,2,0),"")</f>
        <v/>
      </c>
      <c r="AF41" s="88" t="str">
        <f>IFERROR(VLOOKUP($A41&amp;"_"&amp;AF$3,'물품 입고 내역'!$A$5:$O$1005,2,0),"")</f>
        <v/>
      </c>
      <c r="AG41" s="88" t="str">
        <f>IFERROR(VLOOKUP($A41&amp;"_"&amp;AG$3,'물품 입고 내역'!$A$5:$O$1005,2,0),"")</f>
        <v/>
      </c>
      <c r="AH41" s="88" t="str">
        <f>IFERROR(VLOOKUP($A41&amp;"_"&amp;AH$3,'물품 입고 내역'!$A$5:$O$1005,2,0),"")</f>
        <v/>
      </c>
      <c r="AI41" s="88" t="str">
        <f>IFERROR(VLOOKUP($A41&amp;"_"&amp;AI$3,'물품 입고 내역'!$A$5:$O$1005,2,0),"")</f>
        <v/>
      </c>
      <c r="AJ41" s="88" t="str">
        <f>IFERROR(VLOOKUP($A41&amp;"_"&amp;AJ$3,'물품 입고 내역'!$A$5:$O$1005,2,0),"")</f>
        <v/>
      </c>
      <c r="AK41" s="88" t="str">
        <f>IFERROR(VLOOKUP($A41&amp;"_"&amp;AK$3,'물품 입고 내역'!$A$5:$O$1005,2,0),"")</f>
        <v/>
      </c>
      <c r="AL41" s="88" t="str">
        <f>IFERROR(VLOOKUP($A41&amp;"_"&amp;AL$3,'물품 입고 내역'!$A$5:$O$1005,2,0),"")</f>
        <v/>
      </c>
      <c r="AM41" s="88" t="str">
        <f>IFERROR(VLOOKUP($A41&amp;"_"&amp;AM$3,'물품 입고 내역'!$A$5:$O$1005,2,0),"")</f>
        <v/>
      </c>
      <c r="AN41" s="88" t="str">
        <f>IFERROR(VLOOKUP($A41&amp;"_"&amp;AN$3,'물품 입고 내역'!$A$5:$O$1005,2,0),"")</f>
        <v/>
      </c>
      <c r="AO41" s="88" t="str">
        <f>IFERROR(VLOOKUP($A41&amp;"_"&amp;AO$3,'물품 입고 내역'!$A$5:$O$1005,2,0),"")</f>
        <v/>
      </c>
      <c r="AP41" s="88" t="str">
        <f>IFERROR(VLOOKUP($A41&amp;"_"&amp;AP$3,'물품 입고 내역'!$A$5:$O$1005,2,0),"")</f>
        <v/>
      </c>
      <c r="AQ41" s="88" t="str">
        <f>IFERROR(VLOOKUP($A41&amp;"_"&amp;AQ$3,'물품 입고 내역'!$A$5:$O$1005,2,0),"")</f>
        <v/>
      </c>
      <c r="AR41" s="88" t="str">
        <f>IFERROR(VLOOKUP($A41&amp;"_"&amp;AR$3,'물품 입고 내역'!$A$5:$O$1005,2,0),"")</f>
        <v/>
      </c>
      <c r="AS41" s="88" t="str">
        <f>IFERROR(VLOOKUP($A41&amp;"_"&amp;AS$3,'물품 입고 내역'!$A$5:$O$1005,2,0),"")</f>
        <v/>
      </c>
      <c r="AT41" s="88" t="str">
        <f>IFERROR(VLOOKUP($A41&amp;"_"&amp;AT$3,'물품 입고 내역'!$A$5:$O$1005,2,0),"")</f>
        <v/>
      </c>
      <c r="AU41" s="88" t="str">
        <f>IFERROR(VLOOKUP($A41&amp;"_"&amp;AU$3,'물품 입고 내역'!$A$5:$O$1005,2,0),"")</f>
        <v/>
      </c>
      <c r="AV41" s="88" t="str">
        <f>IFERROR(VLOOKUP($A41&amp;"_"&amp;AV$3,'물품 입고 내역'!$A$5:$O$1005,2,0),"")</f>
        <v/>
      </c>
      <c r="AW41" s="88" t="str">
        <f>IFERROR(VLOOKUP($A41&amp;"_"&amp;AW$3,'물품 입고 내역'!$A$5:$O$1005,2,0),"")</f>
        <v/>
      </c>
      <c r="AX41" s="88" t="str">
        <f>IFERROR(VLOOKUP($A41&amp;"_"&amp;AX$3,'물품 입고 내역'!$A$5:$O$1005,2,0),"")</f>
        <v/>
      </c>
      <c r="AY41" s="88" t="str">
        <f>IFERROR(VLOOKUP($A41&amp;"_"&amp;AY$3,'물품 입고 내역'!$A$5:$O$1005,2,0),"")</f>
        <v/>
      </c>
      <c r="AZ41" s="88" t="str">
        <f>IFERROR(VLOOKUP($A41&amp;"_"&amp;AZ$3,'물품 입고 내역'!$A$5:$O$1005,2,0),"")</f>
        <v/>
      </c>
      <c r="BA41" s="88" t="str">
        <f>IFERROR(VLOOKUP($A41&amp;"_"&amp;BA$3,'물품 입고 내역'!$A$5:$O$1005,2,0),"")</f>
        <v/>
      </c>
      <c r="BB41" s="88" t="str">
        <f>IFERROR(VLOOKUP($A41&amp;"_"&amp;BB$3,'물품 입고 내역'!$A$5:$O$1005,2,0),"")</f>
        <v/>
      </c>
      <c r="BC41" s="88" t="str">
        <f>IFERROR(VLOOKUP($A41&amp;"_"&amp;BC$3,'물품 입고 내역'!$A$5:$O$1005,2,0),"")</f>
        <v/>
      </c>
      <c r="BD41" s="88" t="str">
        <f>IFERROR(VLOOKUP($A41&amp;"_"&amp;BD$3,'물품 입고 내역'!$A$5:$O$1005,2,0),"")</f>
        <v/>
      </c>
      <c r="BE41" s="88" t="str">
        <f>IFERROR(VLOOKUP($A41&amp;"_"&amp;BE$3,'물품 입고 내역'!$A$5:$O$1005,2,0),"")</f>
        <v/>
      </c>
      <c r="BF41" s="88" t="str">
        <f>IFERROR(VLOOKUP($A41&amp;"_"&amp;BF$3,'물품 입고 내역'!$A$5:$O$1005,2,0),"")</f>
        <v/>
      </c>
      <c r="BG41" s="88" t="str">
        <f>IFERROR(VLOOKUP($A41&amp;"_"&amp;BG$3,'물품 입고 내역'!$A$5:$O$1005,2,0),"")</f>
        <v/>
      </c>
      <c r="BH41" s="88" t="str">
        <f>IFERROR(VLOOKUP($A41&amp;"_"&amp;BH$3,'물품 입고 내역'!$A$5:$O$1005,2,0),"")</f>
        <v/>
      </c>
      <c r="BI41" s="88" t="str">
        <f>IFERROR(VLOOKUP($A41&amp;"_"&amp;BI$3,'물품 입고 내역'!$A$5:$O$1005,2,0),"")</f>
        <v/>
      </c>
      <c r="BJ41" s="88" t="str">
        <f>IFERROR(VLOOKUP($A41&amp;"_"&amp;BJ$3,'물품 입고 내역'!$A$5:$O$1005,2,0),"")</f>
        <v/>
      </c>
      <c r="BK41" s="88" t="str">
        <f>IFERROR(VLOOKUP($A41&amp;"_"&amp;BK$3,'물품 입고 내역'!$A$5:$O$1005,2,0),"")</f>
        <v/>
      </c>
      <c r="BL41" s="88" t="str">
        <f>IFERROR(VLOOKUP($A41&amp;"_"&amp;BL$3,'물품 입고 내역'!$A$5:$O$1005,2,0),"")</f>
        <v/>
      </c>
      <c r="BM41" s="88" t="str">
        <f>IFERROR(VLOOKUP($A41&amp;"_"&amp;BM$3,'물품 입고 내역'!$A$5:$O$1005,2,0),"")</f>
        <v/>
      </c>
      <c r="BN41" s="88" t="str">
        <f>IFERROR(VLOOKUP($A41&amp;"_"&amp;BN$3,'물품 입고 내역'!$A$5:$O$1005,2,0),"")</f>
        <v/>
      </c>
      <c r="BO41" s="88" t="str">
        <f>IFERROR(VLOOKUP($A41&amp;"_"&amp;BO$3,'물품 입고 내역'!$A$5:$O$1005,2,0),"")</f>
        <v/>
      </c>
      <c r="BP41" s="88" t="str">
        <f>IFERROR(VLOOKUP($A41&amp;"_"&amp;BP$3,'물품 입고 내역'!$A$5:$O$1005,2,0),"")</f>
        <v/>
      </c>
      <c r="BQ41" s="88" t="str">
        <f>IFERROR(VLOOKUP($A41&amp;"_"&amp;BQ$3,'물품 입고 내역'!$A$5:$O$1005,2,0),"")</f>
        <v/>
      </c>
      <c r="BR41" s="88" t="str">
        <f>IFERROR(VLOOKUP($A41&amp;"_"&amp;BR$3,'물품 입고 내역'!$A$5:$O$1005,2,0),"")</f>
        <v/>
      </c>
      <c r="BS41" s="88" t="str">
        <f>IFERROR(VLOOKUP($A41&amp;"_"&amp;BS$3,'물품 입고 내역'!$A$5:$O$1005,2,0),"")</f>
        <v/>
      </c>
      <c r="BT41" s="88" t="str">
        <f>IFERROR(VLOOKUP($A41&amp;"_"&amp;BT$3,'물품 입고 내역'!$A$5:$O$1005,2,0),"")</f>
        <v/>
      </c>
      <c r="BU41" s="88" t="str">
        <f>IFERROR(VLOOKUP($A41&amp;"_"&amp;BU$3,'물품 입고 내역'!$A$5:$O$1005,2,0),"")</f>
        <v/>
      </c>
      <c r="BV41" s="88" t="str">
        <f>IFERROR(VLOOKUP($A41&amp;"_"&amp;BV$3,'물품 입고 내역'!$A$5:$O$1005,2,0),"")</f>
        <v/>
      </c>
      <c r="BW41" s="88" t="str">
        <f>IFERROR(VLOOKUP($A41&amp;"_"&amp;BW$3,'물품 입고 내역'!$A$5:$O$1005,2,0),"")</f>
        <v/>
      </c>
      <c r="BX41" s="88" t="str">
        <f>IFERROR(VLOOKUP($A41&amp;"_"&amp;BX$3,'물품 입고 내역'!$A$5:$O$1005,2,0),"")</f>
        <v/>
      </c>
      <c r="BY41" s="88" t="str">
        <f>IFERROR(VLOOKUP($A41&amp;"_"&amp;BY$3,'물품 입고 내역'!$A$5:$O$1005,2,0),"")</f>
        <v/>
      </c>
      <c r="BZ41" s="88" t="str">
        <f>IFERROR(VLOOKUP($A41&amp;"_"&amp;BZ$3,'물품 입고 내역'!$A$5:$O$1005,2,0),"")</f>
        <v/>
      </c>
      <c r="CA41" s="88" t="str">
        <f>IFERROR(VLOOKUP($A41&amp;"_"&amp;CA$3,'물품 입고 내역'!$A$5:$O$1005,2,0),"")</f>
        <v/>
      </c>
      <c r="CB41" s="88" t="str">
        <f>IFERROR(VLOOKUP($A41&amp;"_"&amp;CB$3,'물품 입고 내역'!$A$5:$O$1005,2,0),"")</f>
        <v/>
      </c>
      <c r="CC41" s="88" t="str">
        <f>IFERROR(VLOOKUP($A41&amp;"_"&amp;CC$3,'물품 입고 내역'!$A$5:$O$1005,2,0),"")</f>
        <v/>
      </c>
      <c r="CD41" s="88" t="str">
        <f>IFERROR(VLOOKUP($A41&amp;"_"&amp;CD$3,'물품 입고 내역'!$A$5:$O$1005,2,0),"")</f>
        <v/>
      </c>
      <c r="CE41" s="88" t="str">
        <f>IFERROR(VLOOKUP($A41&amp;"_"&amp;CE$3,'물품 입고 내역'!$A$5:$O$1005,2,0),"")</f>
        <v/>
      </c>
      <c r="CF41" s="88" t="str">
        <f>IFERROR(VLOOKUP($A41&amp;"_"&amp;CF$3,'물품 입고 내역'!$A$5:$O$1005,2,0),"")</f>
        <v/>
      </c>
      <c r="CG41" s="88" t="str">
        <f>IFERROR(VLOOKUP($A41&amp;"_"&amp;CG$3,'물품 입고 내역'!$A$5:$O$1005,2,0),"")</f>
        <v/>
      </c>
      <c r="CH41" s="88" t="str">
        <f>IFERROR(VLOOKUP($A41&amp;"_"&amp;CH$3,'물품 입고 내역'!$A$5:$O$1005,2,0),"")</f>
        <v/>
      </c>
      <c r="CI41" s="88" t="str">
        <f>IFERROR(VLOOKUP($A41&amp;"_"&amp;CI$3,'물품 입고 내역'!$A$5:$O$1005,2,0),"")</f>
        <v/>
      </c>
      <c r="CJ41" s="88" t="str">
        <f>IFERROR(VLOOKUP($A41&amp;"_"&amp;CJ$3,'물품 입고 내역'!$A$5:$O$1005,2,0),"")</f>
        <v/>
      </c>
      <c r="CK41" s="88" t="str">
        <f>IFERROR(VLOOKUP($A41&amp;"_"&amp;CK$3,'물품 입고 내역'!$A$5:$O$1005,2,0),"")</f>
        <v/>
      </c>
      <c r="CL41" s="88" t="str">
        <f>IFERROR(VLOOKUP($A41&amp;"_"&amp;CL$3,'물품 입고 내역'!$A$5:$O$1005,2,0),"")</f>
        <v/>
      </c>
      <c r="CM41" s="88" t="str">
        <f>IFERROR(VLOOKUP($A41&amp;"_"&amp;CM$3,'물품 입고 내역'!$A$5:$O$1005,2,0),"")</f>
        <v/>
      </c>
      <c r="CN41" s="88" t="str">
        <f>IFERROR(VLOOKUP($A41&amp;"_"&amp;CN$3,'물품 입고 내역'!$A$5:$O$1005,2,0),"")</f>
        <v/>
      </c>
      <c r="CO41" s="88" t="str">
        <f>IFERROR(VLOOKUP($A41&amp;"_"&amp;CO$3,'물품 입고 내역'!$A$5:$O$1005,2,0),"")</f>
        <v/>
      </c>
      <c r="CP41" s="88" t="str">
        <f>IFERROR(VLOOKUP($A41&amp;"_"&amp;CP$3,'물품 입고 내역'!$A$5:$O$1005,2,0),"")</f>
        <v/>
      </c>
      <c r="CQ41" s="88" t="str">
        <f>IFERROR(VLOOKUP($A41&amp;"_"&amp;CQ$3,'물품 입고 내역'!$A$5:$O$1005,2,0),"")</f>
        <v/>
      </c>
      <c r="CR41" s="88" t="str">
        <f>IFERROR(VLOOKUP($A41&amp;"_"&amp;CR$3,'물품 입고 내역'!$A$5:$O$1005,2,0),"")</f>
        <v/>
      </c>
      <c r="CS41" s="88" t="str">
        <f>IFERROR(VLOOKUP($A41&amp;"_"&amp;CS$3,'물품 입고 내역'!$A$5:$O$1005,2,0),"")</f>
        <v/>
      </c>
      <c r="CT41" s="88" t="str">
        <f>IFERROR(VLOOKUP($A41&amp;"_"&amp;CT$3,'물품 입고 내역'!$A$5:$O$1005,2,0),"")</f>
        <v/>
      </c>
      <c r="CU41" s="88" t="str">
        <f>IFERROR(VLOOKUP($A41&amp;"_"&amp;CU$3,'물품 입고 내역'!$A$5:$O$1005,2,0),"")</f>
        <v/>
      </c>
      <c r="CV41" s="88" t="str">
        <f>IFERROR(VLOOKUP($A41&amp;"_"&amp;CV$3,'물품 입고 내역'!$A$5:$O$1005,2,0),"")</f>
        <v/>
      </c>
      <c r="CW41" s="88" t="str">
        <f>IFERROR(VLOOKUP($A41&amp;"_"&amp;CW$3,'물품 입고 내역'!$A$5:$O$1005,2,0),"")</f>
        <v/>
      </c>
      <c r="CX41" s="88" t="str">
        <f>IFERROR(VLOOKUP($A41&amp;"_"&amp;CX$3,'물품 입고 내역'!$A$5:$O$1005,2,0),"")</f>
        <v/>
      </c>
      <c r="CY41" s="88" t="str">
        <f>IFERROR(VLOOKUP($A41&amp;"_"&amp;CY$3,'물품 입고 내역'!$A$5:$O$1005,2,0),"")</f>
        <v/>
      </c>
      <c r="CZ41" s="88" t="str">
        <f>IFERROR(VLOOKUP($A41&amp;"_"&amp;CZ$3,'물품 입고 내역'!$A$5:$O$1005,2,0),"")</f>
        <v/>
      </c>
      <c r="DA41" s="88" t="str">
        <f>IFERROR(VLOOKUP($A41&amp;"_"&amp;DA$3,'물품 입고 내역'!$A$5:$O$1005,2,0),"")</f>
        <v/>
      </c>
      <c r="DB41" s="88" t="str">
        <f>IFERROR(VLOOKUP($A41&amp;"_"&amp;DB$3,'물품 입고 내역'!$A$5:$O$1005,2,0),"")</f>
        <v/>
      </c>
      <c r="DC41" s="88" t="str">
        <f>IFERROR(VLOOKUP($A41&amp;"_"&amp;DC$3,'물품 입고 내역'!$A$5:$O$1005,2,0),"")</f>
        <v/>
      </c>
      <c r="DD41" s="88" t="str">
        <f>IFERROR(VLOOKUP($A41&amp;"_"&amp;DD$3,'물품 입고 내역'!$A$5:$O$1005,2,0),"")</f>
        <v/>
      </c>
      <c r="DE41" s="88" t="str">
        <f>IFERROR(VLOOKUP($A41&amp;"_"&amp;DE$3,'물품 입고 내역'!$A$5:$O$1005,2,0),"")</f>
        <v/>
      </c>
      <c r="DF41" s="88" t="str">
        <f>IFERROR(VLOOKUP($A41&amp;"_"&amp;DF$3,'물품 입고 내역'!$A$5:$O$1005,2,0),"")</f>
        <v/>
      </c>
      <c r="DG41" s="88" t="str">
        <f>IFERROR(VLOOKUP($A41&amp;"_"&amp;DG$3,'물품 입고 내역'!$A$5:$O$1005,2,0),"")</f>
        <v/>
      </c>
      <c r="DH41" s="88" t="str">
        <f>IFERROR(VLOOKUP($A41&amp;"_"&amp;DH$3,'물품 입고 내역'!$A$5:$O$1005,2,0),"")</f>
        <v/>
      </c>
      <c r="DI41" s="88" t="str">
        <f>IFERROR(VLOOKUP($A41&amp;"_"&amp;DI$3,'물품 입고 내역'!$A$5:$O$1005,2,0),"")</f>
        <v/>
      </c>
      <c r="DJ41" s="88" t="str">
        <f>IFERROR(VLOOKUP($A41&amp;"_"&amp;DJ$3,'물품 입고 내역'!$A$5:$O$1005,2,0),"")</f>
        <v/>
      </c>
      <c r="DK41" s="88" t="str">
        <f>IFERROR(VLOOKUP($A41&amp;"_"&amp;DK$3,'물품 입고 내역'!$A$5:$O$1005,2,0),"")</f>
        <v/>
      </c>
      <c r="DL41" s="88" t="str">
        <f>IFERROR(VLOOKUP($A41&amp;"_"&amp;DL$3,'물품 입고 내역'!$A$5:$O$1005,2,0),"")</f>
        <v/>
      </c>
    </row>
    <row r="42" spans="1:116" ht="35.25" customHeight="1">
      <c r="A42" s="89" t="s">
        <v>999</v>
      </c>
      <c r="B42" s="129" t="str">
        <f>IFERROR(INDEX('물품 입고 내역'!$E$6:$O$1005,MATCH($A42,'물품 입고 내역'!$N$6:$N$1005,0),1)," ")</f>
        <v xml:space="preserve"> </v>
      </c>
      <c r="C42" s="89" t="str">
        <f t="shared" si="0"/>
        <v xml:space="preserve"> </v>
      </c>
      <c r="D42" s="129" t="str">
        <f t="shared" si="2"/>
        <v xml:space="preserve">                                                                                                             </v>
      </c>
      <c r="E42" s="89"/>
      <c r="F42" s="88">
        <f t="shared" si="1"/>
        <v>0</v>
      </c>
      <c r="G42" s="88" t="str">
        <f>IFERROR(VLOOKUP($A42&amp;"_"&amp;G$3,'물품 입고 내역'!$A$5:$O$1005,2,0),"")</f>
        <v/>
      </c>
      <c r="H42" s="88" t="str">
        <f>IFERROR(VLOOKUP($A42&amp;"_"&amp;H$3,'물품 입고 내역'!$A$5:$O$1005,2,0),"")</f>
        <v/>
      </c>
      <c r="I42" s="88" t="str">
        <f>IFERROR(VLOOKUP($A42&amp;"_"&amp;I$3,'물품 입고 내역'!$A$5:$O$1005,2,0),"")</f>
        <v/>
      </c>
      <c r="J42" s="88" t="str">
        <f>IFERROR(VLOOKUP($A42&amp;"_"&amp;J$3,'물품 입고 내역'!$A$5:$O$1005,2,0),"")</f>
        <v/>
      </c>
      <c r="K42" s="88" t="str">
        <f>IFERROR(VLOOKUP($A42&amp;"_"&amp;K$3,'물품 입고 내역'!$A$5:$O$1005,2,0),"")</f>
        <v/>
      </c>
      <c r="L42" s="88" t="str">
        <f>IFERROR(VLOOKUP($A42&amp;"_"&amp;L$3,'물품 입고 내역'!$A$5:$O$1005,2,0),"")</f>
        <v/>
      </c>
      <c r="M42" s="88" t="str">
        <f>IFERROR(VLOOKUP($A42&amp;"_"&amp;M$3,'물품 입고 내역'!$A$5:$O$1005,2,0),"")</f>
        <v/>
      </c>
      <c r="N42" s="88" t="str">
        <f>IFERROR(VLOOKUP($A42&amp;"_"&amp;N$3,'물품 입고 내역'!$A$5:$O$1005,2,0),"")</f>
        <v/>
      </c>
      <c r="O42" s="88" t="str">
        <f>IFERROR(VLOOKUP($A42&amp;"_"&amp;O$3,'물품 입고 내역'!$A$5:$O$1005,2,0),"")</f>
        <v/>
      </c>
      <c r="P42" s="88" t="str">
        <f>IFERROR(VLOOKUP($A42&amp;"_"&amp;P$3,'물품 입고 내역'!$A$5:$O$1005,2,0),"")</f>
        <v/>
      </c>
      <c r="Q42" s="88" t="str">
        <f>IFERROR(VLOOKUP($A42&amp;"_"&amp;Q$3,'물품 입고 내역'!$A$5:$O$1005,2,0),"")</f>
        <v/>
      </c>
      <c r="R42" s="88" t="str">
        <f>IFERROR(VLOOKUP($A42&amp;"_"&amp;R$3,'물품 입고 내역'!$A$5:$O$1005,2,0),"")</f>
        <v/>
      </c>
      <c r="S42" s="88" t="str">
        <f>IFERROR(VLOOKUP($A42&amp;"_"&amp;S$3,'물품 입고 내역'!$A$5:$O$1005,2,0),"")</f>
        <v/>
      </c>
      <c r="T42" s="88" t="str">
        <f>IFERROR(VLOOKUP($A42&amp;"_"&amp;T$3,'물품 입고 내역'!$A$5:$O$1005,2,0),"")</f>
        <v/>
      </c>
      <c r="U42" s="88" t="str">
        <f>IFERROR(VLOOKUP($A42&amp;"_"&amp;U$3,'물품 입고 내역'!$A$5:$O$1005,2,0),"")</f>
        <v/>
      </c>
      <c r="V42" s="88" t="str">
        <f>IFERROR(VLOOKUP($A42&amp;"_"&amp;V$3,'물품 입고 내역'!$A$5:$O$1005,2,0),"")</f>
        <v/>
      </c>
      <c r="W42" s="88" t="str">
        <f>IFERROR(VLOOKUP($A42&amp;"_"&amp;W$3,'물품 입고 내역'!$A$5:$O$1005,2,0),"")</f>
        <v/>
      </c>
      <c r="X42" s="88" t="str">
        <f>IFERROR(VLOOKUP($A42&amp;"_"&amp;X$3,'물품 입고 내역'!$A$5:$O$1005,2,0),"")</f>
        <v/>
      </c>
      <c r="Y42" s="88" t="str">
        <f>IFERROR(VLOOKUP($A42&amp;"_"&amp;Y$3,'물품 입고 내역'!$A$5:$O$1005,2,0),"")</f>
        <v/>
      </c>
      <c r="Z42" s="88" t="str">
        <f>IFERROR(VLOOKUP($A42&amp;"_"&amp;Z$3,'물품 입고 내역'!$A$5:$O$1005,2,0),"")</f>
        <v/>
      </c>
      <c r="AA42" s="88" t="str">
        <f>IFERROR(VLOOKUP($A42&amp;"_"&amp;AA$3,'물품 입고 내역'!$A$5:$O$1005,2,0),"")</f>
        <v/>
      </c>
      <c r="AB42" s="88" t="str">
        <f>IFERROR(VLOOKUP($A42&amp;"_"&amp;AB$3,'물품 입고 내역'!$A$5:$O$1005,2,0),"")</f>
        <v/>
      </c>
      <c r="AC42" s="88" t="str">
        <f>IFERROR(VLOOKUP($A42&amp;"_"&amp;AC$3,'물품 입고 내역'!$A$5:$O$1005,2,0),"")</f>
        <v/>
      </c>
      <c r="AD42" s="88" t="str">
        <f>IFERROR(VLOOKUP($A42&amp;"_"&amp;AD$3,'물품 입고 내역'!$A$5:$O$1005,2,0),"")</f>
        <v/>
      </c>
      <c r="AE42" s="88" t="str">
        <f>IFERROR(VLOOKUP($A42&amp;"_"&amp;AE$3,'물품 입고 내역'!$A$5:$O$1005,2,0),"")</f>
        <v/>
      </c>
      <c r="AF42" s="88" t="str">
        <f>IFERROR(VLOOKUP($A42&amp;"_"&amp;AF$3,'물품 입고 내역'!$A$5:$O$1005,2,0),"")</f>
        <v/>
      </c>
      <c r="AG42" s="88" t="str">
        <f>IFERROR(VLOOKUP($A42&amp;"_"&amp;AG$3,'물품 입고 내역'!$A$5:$O$1005,2,0),"")</f>
        <v/>
      </c>
      <c r="AH42" s="88" t="str">
        <f>IFERROR(VLOOKUP($A42&amp;"_"&amp;AH$3,'물품 입고 내역'!$A$5:$O$1005,2,0),"")</f>
        <v/>
      </c>
      <c r="AI42" s="88" t="str">
        <f>IFERROR(VLOOKUP($A42&amp;"_"&amp;AI$3,'물품 입고 내역'!$A$5:$O$1005,2,0),"")</f>
        <v/>
      </c>
      <c r="AJ42" s="88" t="str">
        <f>IFERROR(VLOOKUP($A42&amp;"_"&amp;AJ$3,'물품 입고 내역'!$A$5:$O$1005,2,0),"")</f>
        <v/>
      </c>
      <c r="AK42" s="88" t="str">
        <f>IFERROR(VLOOKUP($A42&amp;"_"&amp;AK$3,'물품 입고 내역'!$A$5:$O$1005,2,0),"")</f>
        <v/>
      </c>
      <c r="AL42" s="88" t="str">
        <f>IFERROR(VLOOKUP($A42&amp;"_"&amp;AL$3,'물품 입고 내역'!$A$5:$O$1005,2,0),"")</f>
        <v/>
      </c>
      <c r="AM42" s="88" t="str">
        <f>IFERROR(VLOOKUP($A42&amp;"_"&amp;AM$3,'물품 입고 내역'!$A$5:$O$1005,2,0),"")</f>
        <v/>
      </c>
      <c r="AN42" s="88" t="str">
        <f>IFERROR(VLOOKUP($A42&amp;"_"&amp;AN$3,'물품 입고 내역'!$A$5:$O$1005,2,0),"")</f>
        <v/>
      </c>
      <c r="AO42" s="88" t="str">
        <f>IFERROR(VLOOKUP($A42&amp;"_"&amp;AO$3,'물품 입고 내역'!$A$5:$O$1005,2,0),"")</f>
        <v/>
      </c>
      <c r="AP42" s="88" t="str">
        <f>IFERROR(VLOOKUP($A42&amp;"_"&amp;AP$3,'물품 입고 내역'!$A$5:$O$1005,2,0),"")</f>
        <v/>
      </c>
      <c r="AQ42" s="88" t="str">
        <f>IFERROR(VLOOKUP($A42&amp;"_"&amp;AQ$3,'물품 입고 내역'!$A$5:$O$1005,2,0),"")</f>
        <v/>
      </c>
      <c r="AR42" s="88" t="str">
        <f>IFERROR(VLOOKUP($A42&amp;"_"&amp;AR$3,'물품 입고 내역'!$A$5:$O$1005,2,0),"")</f>
        <v/>
      </c>
      <c r="AS42" s="88" t="str">
        <f>IFERROR(VLOOKUP($A42&amp;"_"&amp;AS$3,'물품 입고 내역'!$A$5:$O$1005,2,0),"")</f>
        <v/>
      </c>
      <c r="AT42" s="88" t="str">
        <f>IFERROR(VLOOKUP($A42&amp;"_"&amp;AT$3,'물품 입고 내역'!$A$5:$O$1005,2,0),"")</f>
        <v/>
      </c>
      <c r="AU42" s="88" t="str">
        <f>IFERROR(VLOOKUP($A42&amp;"_"&amp;AU$3,'물품 입고 내역'!$A$5:$O$1005,2,0),"")</f>
        <v/>
      </c>
      <c r="AV42" s="88" t="str">
        <f>IFERROR(VLOOKUP($A42&amp;"_"&amp;AV$3,'물품 입고 내역'!$A$5:$O$1005,2,0),"")</f>
        <v/>
      </c>
      <c r="AW42" s="88" t="str">
        <f>IFERROR(VLOOKUP($A42&amp;"_"&amp;AW$3,'물품 입고 내역'!$A$5:$O$1005,2,0),"")</f>
        <v/>
      </c>
      <c r="AX42" s="88" t="str">
        <f>IFERROR(VLOOKUP($A42&amp;"_"&amp;AX$3,'물품 입고 내역'!$A$5:$O$1005,2,0),"")</f>
        <v/>
      </c>
      <c r="AY42" s="88" t="str">
        <f>IFERROR(VLOOKUP($A42&amp;"_"&amp;AY$3,'물품 입고 내역'!$A$5:$O$1005,2,0),"")</f>
        <v/>
      </c>
      <c r="AZ42" s="88" t="str">
        <f>IFERROR(VLOOKUP($A42&amp;"_"&amp;AZ$3,'물품 입고 내역'!$A$5:$O$1005,2,0),"")</f>
        <v/>
      </c>
      <c r="BA42" s="88" t="str">
        <f>IFERROR(VLOOKUP($A42&amp;"_"&amp;BA$3,'물품 입고 내역'!$A$5:$O$1005,2,0),"")</f>
        <v/>
      </c>
      <c r="BB42" s="88" t="str">
        <f>IFERROR(VLOOKUP($A42&amp;"_"&amp;BB$3,'물품 입고 내역'!$A$5:$O$1005,2,0),"")</f>
        <v/>
      </c>
      <c r="BC42" s="88" t="str">
        <f>IFERROR(VLOOKUP($A42&amp;"_"&amp;BC$3,'물품 입고 내역'!$A$5:$O$1005,2,0),"")</f>
        <v/>
      </c>
      <c r="BD42" s="88" t="str">
        <f>IFERROR(VLOOKUP($A42&amp;"_"&amp;BD$3,'물품 입고 내역'!$A$5:$O$1005,2,0),"")</f>
        <v/>
      </c>
      <c r="BE42" s="88" t="str">
        <f>IFERROR(VLOOKUP($A42&amp;"_"&amp;BE$3,'물품 입고 내역'!$A$5:$O$1005,2,0),"")</f>
        <v/>
      </c>
      <c r="BF42" s="88" t="str">
        <f>IFERROR(VLOOKUP($A42&amp;"_"&amp;BF$3,'물품 입고 내역'!$A$5:$O$1005,2,0),"")</f>
        <v/>
      </c>
      <c r="BG42" s="88" t="str">
        <f>IFERROR(VLOOKUP($A42&amp;"_"&amp;BG$3,'물품 입고 내역'!$A$5:$O$1005,2,0),"")</f>
        <v/>
      </c>
      <c r="BH42" s="88" t="str">
        <f>IFERROR(VLOOKUP($A42&amp;"_"&amp;BH$3,'물품 입고 내역'!$A$5:$O$1005,2,0),"")</f>
        <v/>
      </c>
      <c r="BI42" s="88" t="str">
        <f>IFERROR(VLOOKUP($A42&amp;"_"&amp;BI$3,'물품 입고 내역'!$A$5:$O$1005,2,0),"")</f>
        <v/>
      </c>
      <c r="BJ42" s="88" t="str">
        <f>IFERROR(VLOOKUP($A42&amp;"_"&amp;BJ$3,'물품 입고 내역'!$A$5:$O$1005,2,0),"")</f>
        <v/>
      </c>
      <c r="BK42" s="88" t="str">
        <f>IFERROR(VLOOKUP($A42&amp;"_"&amp;BK$3,'물품 입고 내역'!$A$5:$O$1005,2,0),"")</f>
        <v/>
      </c>
      <c r="BL42" s="88" t="str">
        <f>IFERROR(VLOOKUP($A42&amp;"_"&amp;BL$3,'물품 입고 내역'!$A$5:$O$1005,2,0),"")</f>
        <v/>
      </c>
      <c r="BM42" s="88" t="str">
        <f>IFERROR(VLOOKUP($A42&amp;"_"&amp;BM$3,'물품 입고 내역'!$A$5:$O$1005,2,0),"")</f>
        <v/>
      </c>
      <c r="BN42" s="88" t="str">
        <f>IFERROR(VLOOKUP($A42&amp;"_"&amp;BN$3,'물품 입고 내역'!$A$5:$O$1005,2,0),"")</f>
        <v/>
      </c>
      <c r="BO42" s="88" t="str">
        <f>IFERROR(VLOOKUP($A42&amp;"_"&amp;BO$3,'물품 입고 내역'!$A$5:$O$1005,2,0),"")</f>
        <v/>
      </c>
      <c r="BP42" s="88" t="str">
        <f>IFERROR(VLOOKUP($A42&amp;"_"&amp;BP$3,'물품 입고 내역'!$A$5:$O$1005,2,0),"")</f>
        <v/>
      </c>
      <c r="BQ42" s="88" t="str">
        <f>IFERROR(VLOOKUP($A42&amp;"_"&amp;BQ$3,'물품 입고 내역'!$A$5:$O$1005,2,0),"")</f>
        <v/>
      </c>
      <c r="BR42" s="88" t="str">
        <f>IFERROR(VLOOKUP($A42&amp;"_"&amp;BR$3,'물품 입고 내역'!$A$5:$O$1005,2,0),"")</f>
        <v/>
      </c>
      <c r="BS42" s="88" t="str">
        <f>IFERROR(VLOOKUP($A42&amp;"_"&amp;BS$3,'물품 입고 내역'!$A$5:$O$1005,2,0),"")</f>
        <v/>
      </c>
      <c r="BT42" s="88" t="str">
        <f>IFERROR(VLOOKUP($A42&amp;"_"&amp;BT$3,'물품 입고 내역'!$A$5:$O$1005,2,0),"")</f>
        <v/>
      </c>
      <c r="BU42" s="88" t="str">
        <f>IFERROR(VLOOKUP($A42&amp;"_"&amp;BU$3,'물품 입고 내역'!$A$5:$O$1005,2,0),"")</f>
        <v/>
      </c>
      <c r="BV42" s="88" t="str">
        <f>IFERROR(VLOOKUP($A42&amp;"_"&amp;BV$3,'물품 입고 내역'!$A$5:$O$1005,2,0),"")</f>
        <v/>
      </c>
      <c r="BW42" s="88" t="str">
        <f>IFERROR(VLOOKUP($A42&amp;"_"&amp;BW$3,'물품 입고 내역'!$A$5:$O$1005,2,0),"")</f>
        <v/>
      </c>
      <c r="BX42" s="88" t="str">
        <f>IFERROR(VLOOKUP($A42&amp;"_"&amp;BX$3,'물품 입고 내역'!$A$5:$O$1005,2,0),"")</f>
        <v/>
      </c>
      <c r="BY42" s="88" t="str">
        <f>IFERROR(VLOOKUP($A42&amp;"_"&amp;BY$3,'물품 입고 내역'!$A$5:$O$1005,2,0),"")</f>
        <v/>
      </c>
      <c r="BZ42" s="88" t="str">
        <f>IFERROR(VLOOKUP($A42&amp;"_"&amp;BZ$3,'물품 입고 내역'!$A$5:$O$1005,2,0),"")</f>
        <v/>
      </c>
      <c r="CA42" s="88" t="str">
        <f>IFERROR(VLOOKUP($A42&amp;"_"&amp;CA$3,'물품 입고 내역'!$A$5:$O$1005,2,0),"")</f>
        <v/>
      </c>
      <c r="CB42" s="88" t="str">
        <f>IFERROR(VLOOKUP($A42&amp;"_"&amp;CB$3,'물품 입고 내역'!$A$5:$O$1005,2,0),"")</f>
        <v/>
      </c>
      <c r="CC42" s="88" t="str">
        <f>IFERROR(VLOOKUP($A42&amp;"_"&amp;CC$3,'물품 입고 내역'!$A$5:$O$1005,2,0),"")</f>
        <v/>
      </c>
      <c r="CD42" s="88" t="str">
        <f>IFERROR(VLOOKUP($A42&amp;"_"&amp;CD$3,'물품 입고 내역'!$A$5:$O$1005,2,0),"")</f>
        <v/>
      </c>
      <c r="CE42" s="88" t="str">
        <f>IFERROR(VLOOKUP($A42&amp;"_"&amp;CE$3,'물품 입고 내역'!$A$5:$O$1005,2,0),"")</f>
        <v/>
      </c>
      <c r="CF42" s="88" t="str">
        <f>IFERROR(VLOOKUP($A42&amp;"_"&amp;CF$3,'물품 입고 내역'!$A$5:$O$1005,2,0),"")</f>
        <v/>
      </c>
      <c r="CG42" s="88" t="str">
        <f>IFERROR(VLOOKUP($A42&amp;"_"&amp;CG$3,'물품 입고 내역'!$A$5:$O$1005,2,0),"")</f>
        <v/>
      </c>
      <c r="CH42" s="88" t="str">
        <f>IFERROR(VLOOKUP($A42&amp;"_"&amp;CH$3,'물품 입고 내역'!$A$5:$O$1005,2,0),"")</f>
        <v/>
      </c>
      <c r="CI42" s="88" t="str">
        <f>IFERROR(VLOOKUP($A42&amp;"_"&amp;CI$3,'물품 입고 내역'!$A$5:$O$1005,2,0),"")</f>
        <v/>
      </c>
      <c r="CJ42" s="88" t="str">
        <f>IFERROR(VLOOKUP($A42&amp;"_"&amp;CJ$3,'물품 입고 내역'!$A$5:$O$1005,2,0),"")</f>
        <v/>
      </c>
      <c r="CK42" s="88" t="str">
        <f>IFERROR(VLOOKUP($A42&amp;"_"&amp;CK$3,'물품 입고 내역'!$A$5:$O$1005,2,0),"")</f>
        <v/>
      </c>
      <c r="CL42" s="88" t="str">
        <f>IFERROR(VLOOKUP($A42&amp;"_"&amp;CL$3,'물품 입고 내역'!$A$5:$O$1005,2,0),"")</f>
        <v/>
      </c>
      <c r="CM42" s="88" t="str">
        <f>IFERROR(VLOOKUP($A42&amp;"_"&amp;CM$3,'물품 입고 내역'!$A$5:$O$1005,2,0),"")</f>
        <v/>
      </c>
      <c r="CN42" s="88" t="str">
        <f>IFERROR(VLOOKUP($A42&amp;"_"&amp;CN$3,'물품 입고 내역'!$A$5:$O$1005,2,0),"")</f>
        <v/>
      </c>
      <c r="CO42" s="88" t="str">
        <f>IFERROR(VLOOKUP($A42&amp;"_"&amp;CO$3,'물품 입고 내역'!$A$5:$O$1005,2,0),"")</f>
        <v/>
      </c>
      <c r="CP42" s="88" t="str">
        <f>IFERROR(VLOOKUP($A42&amp;"_"&amp;CP$3,'물품 입고 내역'!$A$5:$O$1005,2,0),"")</f>
        <v/>
      </c>
      <c r="CQ42" s="88" t="str">
        <f>IFERROR(VLOOKUP($A42&amp;"_"&amp;CQ$3,'물품 입고 내역'!$A$5:$O$1005,2,0),"")</f>
        <v/>
      </c>
      <c r="CR42" s="88" t="str">
        <f>IFERROR(VLOOKUP($A42&amp;"_"&amp;CR$3,'물품 입고 내역'!$A$5:$O$1005,2,0),"")</f>
        <v/>
      </c>
      <c r="CS42" s="88" t="str">
        <f>IFERROR(VLOOKUP($A42&amp;"_"&amp;CS$3,'물품 입고 내역'!$A$5:$O$1005,2,0),"")</f>
        <v/>
      </c>
      <c r="CT42" s="88" t="str">
        <f>IFERROR(VLOOKUP($A42&amp;"_"&amp;CT$3,'물품 입고 내역'!$A$5:$O$1005,2,0),"")</f>
        <v/>
      </c>
      <c r="CU42" s="88" t="str">
        <f>IFERROR(VLOOKUP($A42&amp;"_"&amp;CU$3,'물품 입고 내역'!$A$5:$O$1005,2,0),"")</f>
        <v/>
      </c>
      <c r="CV42" s="88" t="str">
        <f>IFERROR(VLOOKUP($A42&amp;"_"&amp;CV$3,'물품 입고 내역'!$A$5:$O$1005,2,0),"")</f>
        <v/>
      </c>
      <c r="CW42" s="88" t="str">
        <f>IFERROR(VLOOKUP($A42&amp;"_"&amp;CW$3,'물품 입고 내역'!$A$5:$O$1005,2,0),"")</f>
        <v/>
      </c>
      <c r="CX42" s="88" t="str">
        <f>IFERROR(VLOOKUP($A42&amp;"_"&amp;CX$3,'물품 입고 내역'!$A$5:$O$1005,2,0),"")</f>
        <v/>
      </c>
      <c r="CY42" s="88" t="str">
        <f>IFERROR(VLOOKUP($A42&amp;"_"&amp;CY$3,'물품 입고 내역'!$A$5:$O$1005,2,0),"")</f>
        <v/>
      </c>
      <c r="CZ42" s="88" t="str">
        <f>IFERROR(VLOOKUP($A42&amp;"_"&amp;CZ$3,'물품 입고 내역'!$A$5:$O$1005,2,0),"")</f>
        <v/>
      </c>
      <c r="DA42" s="88" t="str">
        <f>IFERROR(VLOOKUP($A42&amp;"_"&amp;DA$3,'물품 입고 내역'!$A$5:$O$1005,2,0),"")</f>
        <v/>
      </c>
      <c r="DB42" s="88" t="str">
        <f>IFERROR(VLOOKUP($A42&amp;"_"&amp;DB$3,'물품 입고 내역'!$A$5:$O$1005,2,0),"")</f>
        <v/>
      </c>
      <c r="DC42" s="88" t="str">
        <f>IFERROR(VLOOKUP($A42&amp;"_"&amp;DC$3,'물품 입고 내역'!$A$5:$O$1005,2,0),"")</f>
        <v/>
      </c>
      <c r="DD42" s="88" t="str">
        <f>IFERROR(VLOOKUP($A42&amp;"_"&amp;DD$3,'물품 입고 내역'!$A$5:$O$1005,2,0),"")</f>
        <v/>
      </c>
      <c r="DE42" s="88" t="str">
        <f>IFERROR(VLOOKUP($A42&amp;"_"&amp;DE$3,'물품 입고 내역'!$A$5:$O$1005,2,0),"")</f>
        <v/>
      </c>
      <c r="DF42" s="88" t="str">
        <f>IFERROR(VLOOKUP($A42&amp;"_"&amp;DF$3,'물품 입고 내역'!$A$5:$O$1005,2,0),"")</f>
        <v/>
      </c>
      <c r="DG42" s="88" t="str">
        <f>IFERROR(VLOOKUP($A42&amp;"_"&amp;DG$3,'물품 입고 내역'!$A$5:$O$1005,2,0),"")</f>
        <v/>
      </c>
      <c r="DH42" s="88" t="str">
        <f>IFERROR(VLOOKUP($A42&amp;"_"&amp;DH$3,'물품 입고 내역'!$A$5:$O$1005,2,0),"")</f>
        <v/>
      </c>
      <c r="DI42" s="88" t="str">
        <f>IFERROR(VLOOKUP($A42&amp;"_"&amp;DI$3,'물품 입고 내역'!$A$5:$O$1005,2,0),"")</f>
        <v/>
      </c>
      <c r="DJ42" s="88" t="str">
        <f>IFERROR(VLOOKUP($A42&amp;"_"&amp;DJ$3,'물품 입고 내역'!$A$5:$O$1005,2,0),"")</f>
        <v/>
      </c>
      <c r="DK42" s="88" t="str">
        <f>IFERROR(VLOOKUP($A42&amp;"_"&amp;DK$3,'물품 입고 내역'!$A$5:$O$1005,2,0),"")</f>
        <v/>
      </c>
      <c r="DL42" s="88" t="str">
        <f>IFERROR(VLOOKUP($A42&amp;"_"&amp;DL$3,'물품 입고 내역'!$A$5:$O$1005,2,0),"")</f>
        <v/>
      </c>
    </row>
    <row r="43" spans="1:116" ht="35.25" customHeight="1">
      <c r="A43" s="89" t="s">
        <v>1000</v>
      </c>
      <c r="B43" s="129" t="str">
        <f>IFERROR(INDEX('물품 입고 내역'!$E$6:$O$1005,MATCH($A43,'물품 입고 내역'!$N$6:$N$1005,0),1)," ")</f>
        <v xml:space="preserve"> </v>
      </c>
      <c r="C43" s="89" t="str">
        <f t="shared" si="0"/>
        <v xml:space="preserve"> </v>
      </c>
      <c r="D43" s="129" t="str">
        <f t="shared" si="2"/>
        <v xml:space="preserve">                                                                                                             </v>
      </c>
      <c r="E43" s="89"/>
      <c r="F43" s="88">
        <f t="shared" si="1"/>
        <v>0</v>
      </c>
      <c r="G43" s="88" t="str">
        <f>IFERROR(VLOOKUP($A43&amp;"_"&amp;G$3,'물품 입고 내역'!$A$5:$O$1005,2,0),"")</f>
        <v/>
      </c>
      <c r="H43" s="88" t="str">
        <f>IFERROR(VLOOKUP($A43&amp;"_"&amp;H$3,'물품 입고 내역'!$A$5:$O$1005,2,0),"")</f>
        <v/>
      </c>
      <c r="I43" s="88" t="str">
        <f>IFERROR(VLOOKUP($A43&amp;"_"&amp;I$3,'물품 입고 내역'!$A$5:$O$1005,2,0),"")</f>
        <v/>
      </c>
      <c r="J43" s="88" t="str">
        <f>IFERROR(VLOOKUP($A43&amp;"_"&amp;J$3,'물품 입고 내역'!$A$5:$O$1005,2,0),"")</f>
        <v/>
      </c>
      <c r="K43" s="88" t="str">
        <f>IFERROR(VLOOKUP($A43&amp;"_"&amp;K$3,'물품 입고 내역'!$A$5:$O$1005,2,0),"")</f>
        <v/>
      </c>
      <c r="L43" s="88" t="str">
        <f>IFERROR(VLOOKUP($A43&amp;"_"&amp;L$3,'물품 입고 내역'!$A$5:$O$1005,2,0),"")</f>
        <v/>
      </c>
      <c r="M43" s="88" t="str">
        <f>IFERROR(VLOOKUP($A43&amp;"_"&amp;M$3,'물품 입고 내역'!$A$5:$O$1005,2,0),"")</f>
        <v/>
      </c>
      <c r="N43" s="88" t="str">
        <f>IFERROR(VLOOKUP($A43&amp;"_"&amp;N$3,'물품 입고 내역'!$A$5:$O$1005,2,0),"")</f>
        <v/>
      </c>
      <c r="O43" s="88" t="str">
        <f>IFERROR(VLOOKUP($A43&amp;"_"&amp;O$3,'물품 입고 내역'!$A$5:$O$1005,2,0),"")</f>
        <v/>
      </c>
      <c r="P43" s="88" t="str">
        <f>IFERROR(VLOOKUP($A43&amp;"_"&amp;P$3,'물품 입고 내역'!$A$5:$O$1005,2,0),"")</f>
        <v/>
      </c>
      <c r="Q43" s="88" t="str">
        <f>IFERROR(VLOOKUP($A43&amp;"_"&amp;Q$3,'물품 입고 내역'!$A$5:$O$1005,2,0),"")</f>
        <v/>
      </c>
      <c r="R43" s="88" t="str">
        <f>IFERROR(VLOOKUP($A43&amp;"_"&amp;R$3,'물품 입고 내역'!$A$5:$O$1005,2,0),"")</f>
        <v/>
      </c>
      <c r="S43" s="88" t="str">
        <f>IFERROR(VLOOKUP($A43&amp;"_"&amp;S$3,'물품 입고 내역'!$A$5:$O$1005,2,0),"")</f>
        <v/>
      </c>
      <c r="T43" s="88" t="str">
        <f>IFERROR(VLOOKUP($A43&amp;"_"&amp;T$3,'물품 입고 내역'!$A$5:$O$1005,2,0),"")</f>
        <v/>
      </c>
      <c r="U43" s="88" t="str">
        <f>IFERROR(VLOOKUP($A43&amp;"_"&amp;U$3,'물품 입고 내역'!$A$5:$O$1005,2,0),"")</f>
        <v/>
      </c>
      <c r="V43" s="88" t="str">
        <f>IFERROR(VLOOKUP($A43&amp;"_"&amp;V$3,'물품 입고 내역'!$A$5:$O$1005,2,0),"")</f>
        <v/>
      </c>
      <c r="W43" s="88" t="str">
        <f>IFERROR(VLOOKUP($A43&amp;"_"&amp;W$3,'물품 입고 내역'!$A$5:$O$1005,2,0),"")</f>
        <v/>
      </c>
      <c r="X43" s="88" t="str">
        <f>IFERROR(VLOOKUP($A43&amp;"_"&amp;X$3,'물품 입고 내역'!$A$5:$O$1005,2,0),"")</f>
        <v/>
      </c>
      <c r="Y43" s="88" t="str">
        <f>IFERROR(VLOOKUP($A43&amp;"_"&amp;Y$3,'물품 입고 내역'!$A$5:$O$1005,2,0),"")</f>
        <v/>
      </c>
      <c r="Z43" s="88" t="str">
        <f>IFERROR(VLOOKUP($A43&amp;"_"&amp;Z$3,'물품 입고 내역'!$A$5:$O$1005,2,0),"")</f>
        <v/>
      </c>
      <c r="AA43" s="88" t="str">
        <f>IFERROR(VLOOKUP($A43&amp;"_"&amp;AA$3,'물품 입고 내역'!$A$5:$O$1005,2,0),"")</f>
        <v/>
      </c>
      <c r="AB43" s="88" t="str">
        <f>IFERROR(VLOOKUP($A43&amp;"_"&amp;AB$3,'물품 입고 내역'!$A$5:$O$1005,2,0),"")</f>
        <v/>
      </c>
      <c r="AC43" s="88" t="str">
        <f>IFERROR(VLOOKUP($A43&amp;"_"&amp;AC$3,'물품 입고 내역'!$A$5:$O$1005,2,0),"")</f>
        <v/>
      </c>
      <c r="AD43" s="88" t="str">
        <f>IFERROR(VLOOKUP($A43&amp;"_"&amp;AD$3,'물품 입고 내역'!$A$5:$O$1005,2,0),"")</f>
        <v/>
      </c>
      <c r="AE43" s="88" t="str">
        <f>IFERROR(VLOOKUP($A43&amp;"_"&amp;AE$3,'물품 입고 내역'!$A$5:$O$1005,2,0),"")</f>
        <v/>
      </c>
      <c r="AF43" s="88" t="str">
        <f>IFERROR(VLOOKUP($A43&amp;"_"&amp;AF$3,'물품 입고 내역'!$A$5:$O$1005,2,0),"")</f>
        <v/>
      </c>
      <c r="AG43" s="88" t="str">
        <f>IFERROR(VLOOKUP($A43&amp;"_"&amp;AG$3,'물품 입고 내역'!$A$5:$O$1005,2,0),"")</f>
        <v/>
      </c>
      <c r="AH43" s="88" t="str">
        <f>IFERROR(VLOOKUP($A43&amp;"_"&amp;AH$3,'물품 입고 내역'!$A$5:$O$1005,2,0),"")</f>
        <v/>
      </c>
      <c r="AI43" s="88" t="str">
        <f>IFERROR(VLOOKUP($A43&amp;"_"&amp;AI$3,'물품 입고 내역'!$A$5:$O$1005,2,0),"")</f>
        <v/>
      </c>
      <c r="AJ43" s="88" t="str">
        <f>IFERROR(VLOOKUP($A43&amp;"_"&amp;AJ$3,'물품 입고 내역'!$A$5:$O$1005,2,0),"")</f>
        <v/>
      </c>
      <c r="AK43" s="88" t="str">
        <f>IFERROR(VLOOKUP($A43&amp;"_"&amp;AK$3,'물품 입고 내역'!$A$5:$O$1005,2,0),"")</f>
        <v/>
      </c>
      <c r="AL43" s="88" t="str">
        <f>IFERROR(VLOOKUP($A43&amp;"_"&amp;AL$3,'물품 입고 내역'!$A$5:$O$1005,2,0),"")</f>
        <v/>
      </c>
      <c r="AM43" s="88" t="str">
        <f>IFERROR(VLOOKUP($A43&amp;"_"&amp;AM$3,'물품 입고 내역'!$A$5:$O$1005,2,0),"")</f>
        <v/>
      </c>
      <c r="AN43" s="88" t="str">
        <f>IFERROR(VLOOKUP($A43&amp;"_"&amp;AN$3,'물품 입고 내역'!$A$5:$O$1005,2,0),"")</f>
        <v/>
      </c>
      <c r="AO43" s="88" t="str">
        <f>IFERROR(VLOOKUP($A43&amp;"_"&amp;AO$3,'물품 입고 내역'!$A$5:$O$1005,2,0),"")</f>
        <v/>
      </c>
      <c r="AP43" s="88" t="str">
        <f>IFERROR(VLOOKUP($A43&amp;"_"&amp;AP$3,'물품 입고 내역'!$A$5:$O$1005,2,0),"")</f>
        <v/>
      </c>
      <c r="AQ43" s="88" t="str">
        <f>IFERROR(VLOOKUP($A43&amp;"_"&amp;AQ$3,'물품 입고 내역'!$A$5:$O$1005,2,0),"")</f>
        <v/>
      </c>
      <c r="AR43" s="88" t="str">
        <f>IFERROR(VLOOKUP($A43&amp;"_"&amp;AR$3,'물품 입고 내역'!$A$5:$O$1005,2,0),"")</f>
        <v/>
      </c>
      <c r="AS43" s="88" t="str">
        <f>IFERROR(VLOOKUP($A43&amp;"_"&amp;AS$3,'물품 입고 내역'!$A$5:$O$1005,2,0),"")</f>
        <v/>
      </c>
      <c r="AT43" s="88" t="str">
        <f>IFERROR(VLOOKUP($A43&amp;"_"&amp;AT$3,'물품 입고 내역'!$A$5:$O$1005,2,0),"")</f>
        <v/>
      </c>
      <c r="AU43" s="88" t="str">
        <f>IFERROR(VLOOKUP($A43&amp;"_"&amp;AU$3,'물품 입고 내역'!$A$5:$O$1005,2,0),"")</f>
        <v/>
      </c>
      <c r="AV43" s="88" t="str">
        <f>IFERROR(VLOOKUP($A43&amp;"_"&amp;AV$3,'물품 입고 내역'!$A$5:$O$1005,2,0),"")</f>
        <v/>
      </c>
      <c r="AW43" s="88" t="str">
        <f>IFERROR(VLOOKUP($A43&amp;"_"&amp;AW$3,'물품 입고 내역'!$A$5:$O$1005,2,0),"")</f>
        <v/>
      </c>
      <c r="AX43" s="88" t="str">
        <f>IFERROR(VLOOKUP($A43&amp;"_"&amp;AX$3,'물품 입고 내역'!$A$5:$O$1005,2,0),"")</f>
        <v/>
      </c>
      <c r="AY43" s="88" t="str">
        <f>IFERROR(VLOOKUP($A43&amp;"_"&amp;AY$3,'물품 입고 내역'!$A$5:$O$1005,2,0),"")</f>
        <v/>
      </c>
      <c r="AZ43" s="88" t="str">
        <f>IFERROR(VLOOKUP($A43&amp;"_"&amp;AZ$3,'물품 입고 내역'!$A$5:$O$1005,2,0),"")</f>
        <v/>
      </c>
      <c r="BA43" s="88" t="str">
        <f>IFERROR(VLOOKUP($A43&amp;"_"&amp;BA$3,'물품 입고 내역'!$A$5:$O$1005,2,0),"")</f>
        <v/>
      </c>
      <c r="BB43" s="88" t="str">
        <f>IFERROR(VLOOKUP($A43&amp;"_"&amp;BB$3,'물품 입고 내역'!$A$5:$O$1005,2,0),"")</f>
        <v/>
      </c>
      <c r="BC43" s="88" t="str">
        <f>IFERROR(VLOOKUP($A43&amp;"_"&amp;BC$3,'물품 입고 내역'!$A$5:$O$1005,2,0),"")</f>
        <v/>
      </c>
      <c r="BD43" s="88" t="str">
        <f>IFERROR(VLOOKUP($A43&amp;"_"&amp;BD$3,'물품 입고 내역'!$A$5:$O$1005,2,0),"")</f>
        <v/>
      </c>
      <c r="BE43" s="88" t="str">
        <f>IFERROR(VLOOKUP($A43&amp;"_"&amp;BE$3,'물품 입고 내역'!$A$5:$O$1005,2,0),"")</f>
        <v/>
      </c>
      <c r="BF43" s="88" t="str">
        <f>IFERROR(VLOOKUP($A43&amp;"_"&amp;BF$3,'물품 입고 내역'!$A$5:$O$1005,2,0),"")</f>
        <v/>
      </c>
      <c r="BG43" s="88" t="str">
        <f>IFERROR(VLOOKUP($A43&amp;"_"&amp;BG$3,'물품 입고 내역'!$A$5:$O$1005,2,0),"")</f>
        <v/>
      </c>
      <c r="BH43" s="88" t="str">
        <f>IFERROR(VLOOKUP($A43&amp;"_"&amp;BH$3,'물품 입고 내역'!$A$5:$O$1005,2,0),"")</f>
        <v/>
      </c>
      <c r="BI43" s="88" t="str">
        <f>IFERROR(VLOOKUP($A43&amp;"_"&amp;BI$3,'물품 입고 내역'!$A$5:$O$1005,2,0),"")</f>
        <v/>
      </c>
      <c r="BJ43" s="88" t="str">
        <f>IFERROR(VLOOKUP($A43&amp;"_"&amp;BJ$3,'물품 입고 내역'!$A$5:$O$1005,2,0),"")</f>
        <v/>
      </c>
      <c r="BK43" s="88" t="str">
        <f>IFERROR(VLOOKUP($A43&amp;"_"&amp;BK$3,'물품 입고 내역'!$A$5:$O$1005,2,0),"")</f>
        <v/>
      </c>
      <c r="BL43" s="88" t="str">
        <f>IFERROR(VLOOKUP($A43&amp;"_"&amp;BL$3,'물품 입고 내역'!$A$5:$O$1005,2,0),"")</f>
        <v/>
      </c>
      <c r="BM43" s="88" t="str">
        <f>IFERROR(VLOOKUP($A43&amp;"_"&amp;BM$3,'물품 입고 내역'!$A$5:$O$1005,2,0),"")</f>
        <v/>
      </c>
      <c r="BN43" s="88" t="str">
        <f>IFERROR(VLOOKUP($A43&amp;"_"&amp;BN$3,'물품 입고 내역'!$A$5:$O$1005,2,0),"")</f>
        <v/>
      </c>
      <c r="BO43" s="88" t="str">
        <f>IFERROR(VLOOKUP($A43&amp;"_"&amp;BO$3,'물품 입고 내역'!$A$5:$O$1005,2,0),"")</f>
        <v/>
      </c>
      <c r="BP43" s="88" t="str">
        <f>IFERROR(VLOOKUP($A43&amp;"_"&amp;BP$3,'물품 입고 내역'!$A$5:$O$1005,2,0),"")</f>
        <v/>
      </c>
      <c r="BQ43" s="88" t="str">
        <f>IFERROR(VLOOKUP($A43&amp;"_"&amp;BQ$3,'물품 입고 내역'!$A$5:$O$1005,2,0),"")</f>
        <v/>
      </c>
      <c r="BR43" s="88" t="str">
        <f>IFERROR(VLOOKUP($A43&amp;"_"&amp;BR$3,'물품 입고 내역'!$A$5:$O$1005,2,0),"")</f>
        <v/>
      </c>
      <c r="BS43" s="88" t="str">
        <f>IFERROR(VLOOKUP($A43&amp;"_"&amp;BS$3,'물품 입고 내역'!$A$5:$O$1005,2,0),"")</f>
        <v/>
      </c>
      <c r="BT43" s="88" t="str">
        <f>IFERROR(VLOOKUP($A43&amp;"_"&amp;BT$3,'물품 입고 내역'!$A$5:$O$1005,2,0),"")</f>
        <v/>
      </c>
      <c r="BU43" s="88" t="str">
        <f>IFERROR(VLOOKUP($A43&amp;"_"&amp;BU$3,'물품 입고 내역'!$A$5:$O$1005,2,0),"")</f>
        <v/>
      </c>
      <c r="BV43" s="88" t="str">
        <f>IFERROR(VLOOKUP($A43&amp;"_"&amp;BV$3,'물품 입고 내역'!$A$5:$O$1005,2,0),"")</f>
        <v/>
      </c>
      <c r="BW43" s="88" t="str">
        <f>IFERROR(VLOOKUP($A43&amp;"_"&amp;BW$3,'물품 입고 내역'!$A$5:$O$1005,2,0),"")</f>
        <v/>
      </c>
      <c r="BX43" s="88" t="str">
        <f>IFERROR(VLOOKUP($A43&amp;"_"&amp;BX$3,'물품 입고 내역'!$A$5:$O$1005,2,0),"")</f>
        <v/>
      </c>
      <c r="BY43" s="88" t="str">
        <f>IFERROR(VLOOKUP($A43&amp;"_"&amp;BY$3,'물품 입고 내역'!$A$5:$O$1005,2,0),"")</f>
        <v/>
      </c>
      <c r="BZ43" s="88" t="str">
        <f>IFERROR(VLOOKUP($A43&amp;"_"&amp;BZ$3,'물품 입고 내역'!$A$5:$O$1005,2,0),"")</f>
        <v/>
      </c>
      <c r="CA43" s="88" t="str">
        <f>IFERROR(VLOOKUP($A43&amp;"_"&amp;CA$3,'물품 입고 내역'!$A$5:$O$1005,2,0),"")</f>
        <v/>
      </c>
      <c r="CB43" s="88" t="str">
        <f>IFERROR(VLOOKUP($A43&amp;"_"&amp;CB$3,'물품 입고 내역'!$A$5:$O$1005,2,0),"")</f>
        <v/>
      </c>
      <c r="CC43" s="88" t="str">
        <f>IFERROR(VLOOKUP($A43&amp;"_"&amp;CC$3,'물품 입고 내역'!$A$5:$O$1005,2,0),"")</f>
        <v/>
      </c>
      <c r="CD43" s="88" t="str">
        <f>IFERROR(VLOOKUP($A43&amp;"_"&amp;CD$3,'물품 입고 내역'!$A$5:$O$1005,2,0),"")</f>
        <v/>
      </c>
      <c r="CE43" s="88" t="str">
        <f>IFERROR(VLOOKUP($A43&amp;"_"&amp;CE$3,'물품 입고 내역'!$A$5:$O$1005,2,0),"")</f>
        <v/>
      </c>
      <c r="CF43" s="88" t="str">
        <f>IFERROR(VLOOKUP($A43&amp;"_"&amp;CF$3,'물품 입고 내역'!$A$5:$O$1005,2,0),"")</f>
        <v/>
      </c>
      <c r="CG43" s="88" t="str">
        <f>IFERROR(VLOOKUP($A43&amp;"_"&amp;CG$3,'물품 입고 내역'!$A$5:$O$1005,2,0),"")</f>
        <v/>
      </c>
      <c r="CH43" s="88" t="str">
        <f>IFERROR(VLOOKUP($A43&amp;"_"&amp;CH$3,'물품 입고 내역'!$A$5:$O$1005,2,0),"")</f>
        <v/>
      </c>
      <c r="CI43" s="88" t="str">
        <f>IFERROR(VLOOKUP($A43&amp;"_"&amp;CI$3,'물품 입고 내역'!$A$5:$O$1005,2,0),"")</f>
        <v/>
      </c>
      <c r="CJ43" s="88" t="str">
        <f>IFERROR(VLOOKUP($A43&amp;"_"&amp;CJ$3,'물품 입고 내역'!$A$5:$O$1005,2,0),"")</f>
        <v/>
      </c>
      <c r="CK43" s="88" t="str">
        <f>IFERROR(VLOOKUP($A43&amp;"_"&amp;CK$3,'물품 입고 내역'!$A$5:$O$1005,2,0),"")</f>
        <v/>
      </c>
      <c r="CL43" s="88" t="str">
        <f>IFERROR(VLOOKUP($A43&amp;"_"&amp;CL$3,'물품 입고 내역'!$A$5:$O$1005,2,0),"")</f>
        <v/>
      </c>
      <c r="CM43" s="88" t="str">
        <f>IFERROR(VLOOKUP($A43&amp;"_"&amp;CM$3,'물품 입고 내역'!$A$5:$O$1005,2,0),"")</f>
        <v/>
      </c>
      <c r="CN43" s="88" t="str">
        <f>IFERROR(VLOOKUP($A43&amp;"_"&amp;CN$3,'물품 입고 내역'!$A$5:$O$1005,2,0),"")</f>
        <v/>
      </c>
      <c r="CO43" s="88" t="str">
        <f>IFERROR(VLOOKUP($A43&amp;"_"&amp;CO$3,'물품 입고 내역'!$A$5:$O$1005,2,0),"")</f>
        <v/>
      </c>
      <c r="CP43" s="88" t="str">
        <f>IFERROR(VLOOKUP($A43&amp;"_"&amp;CP$3,'물품 입고 내역'!$A$5:$O$1005,2,0),"")</f>
        <v/>
      </c>
      <c r="CQ43" s="88" t="str">
        <f>IFERROR(VLOOKUP($A43&amp;"_"&amp;CQ$3,'물품 입고 내역'!$A$5:$O$1005,2,0),"")</f>
        <v/>
      </c>
      <c r="CR43" s="88" t="str">
        <f>IFERROR(VLOOKUP($A43&amp;"_"&amp;CR$3,'물품 입고 내역'!$A$5:$O$1005,2,0),"")</f>
        <v/>
      </c>
      <c r="CS43" s="88" t="str">
        <f>IFERROR(VLOOKUP($A43&amp;"_"&amp;CS$3,'물품 입고 내역'!$A$5:$O$1005,2,0),"")</f>
        <v/>
      </c>
      <c r="CT43" s="88" t="str">
        <f>IFERROR(VLOOKUP($A43&amp;"_"&amp;CT$3,'물품 입고 내역'!$A$5:$O$1005,2,0),"")</f>
        <v/>
      </c>
      <c r="CU43" s="88" t="str">
        <f>IFERROR(VLOOKUP($A43&amp;"_"&amp;CU$3,'물품 입고 내역'!$A$5:$O$1005,2,0),"")</f>
        <v/>
      </c>
      <c r="CV43" s="88" t="str">
        <f>IFERROR(VLOOKUP($A43&amp;"_"&amp;CV$3,'물품 입고 내역'!$A$5:$O$1005,2,0),"")</f>
        <v/>
      </c>
      <c r="CW43" s="88" t="str">
        <f>IFERROR(VLOOKUP($A43&amp;"_"&amp;CW$3,'물품 입고 내역'!$A$5:$O$1005,2,0),"")</f>
        <v/>
      </c>
      <c r="CX43" s="88" t="str">
        <f>IFERROR(VLOOKUP($A43&amp;"_"&amp;CX$3,'물품 입고 내역'!$A$5:$O$1005,2,0),"")</f>
        <v/>
      </c>
      <c r="CY43" s="88" t="str">
        <f>IFERROR(VLOOKUP($A43&amp;"_"&amp;CY$3,'물품 입고 내역'!$A$5:$O$1005,2,0),"")</f>
        <v/>
      </c>
      <c r="CZ43" s="88" t="str">
        <f>IFERROR(VLOOKUP($A43&amp;"_"&amp;CZ$3,'물품 입고 내역'!$A$5:$O$1005,2,0),"")</f>
        <v/>
      </c>
      <c r="DA43" s="88" t="str">
        <f>IFERROR(VLOOKUP($A43&amp;"_"&amp;DA$3,'물품 입고 내역'!$A$5:$O$1005,2,0),"")</f>
        <v/>
      </c>
      <c r="DB43" s="88" t="str">
        <f>IFERROR(VLOOKUP($A43&amp;"_"&amp;DB$3,'물품 입고 내역'!$A$5:$O$1005,2,0),"")</f>
        <v/>
      </c>
      <c r="DC43" s="88" t="str">
        <f>IFERROR(VLOOKUP($A43&amp;"_"&amp;DC$3,'물품 입고 내역'!$A$5:$O$1005,2,0),"")</f>
        <v/>
      </c>
      <c r="DD43" s="88" t="str">
        <f>IFERROR(VLOOKUP($A43&amp;"_"&amp;DD$3,'물품 입고 내역'!$A$5:$O$1005,2,0),"")</f>
        <v/>
      </c>
      <c r="DE43" s="88" t="str">
        <f>IFERROR(VLOOKUP($A43&amp;"_"&amp;DE$3,'물품 입고 내역'!$A$5:$O$1005,2,0),"")</f>
        <v/>
      </c>
      <c r="DF43" s="88" t="str">
        <f>IFERROR(VLOOKUP($A43&amp;"_"&amp;DF$3,'물품 입고 내역'!$A$5:$O$1005,2,0),"")</f>
        <v/>
      </c>
      <c r="DG43" s="88" t="str">
        <f>IFERROR(VLOOKUP($A43&amp;"_"&amp;DG$3,'물품 입고 내역'!$A$5:$O$1005,2,0),"")</f>
        <v/>
      </c>
      <c r="DH43" s="88" t="str">
        <f>IFERROR(VLOOKUP($A43&amp;"_"&amp;DH$3,'물품 입고 내역'!$A$5:$O$1005,2,0),"")</f>
        <v/>
      </c>
      <c r="DI43" s="88" t="str">
        <f>IFERROR(VLOOKUP($A43&amp;"_"&amp;DI$3,'물품 입고 내역'!$A$5:$O$1005,2,0),"")</f>
        <v/>
      </c>
      <c r="DJ43" s="88" t="str">
        <f>IFERROR(VLOOKUP($A43&amp;"_"&amp;DJ$3,'물품 입고 내역'!$A$5:$O$1005,2,0),"")</f>
        <v/>
      </c>
      <c r="DK43" s="88" t="str">
        <f>IFERROR(VLOOKUP($A43&amp;"_"&amp;DK$3,'물품 입고 내역'!$A$5:$O$1005,2,0),"")</f>
        <v/>
      </c>
      <c r="DL43" s="88" t="str">
        <f>IFERROR(VLOOKUP($A43&amp;"_"&amp;DL$3,'물품 입고 내역'!$A$5:$O$1005,2,0),"")</f>
        <v/>
      </c>
    </row>
    <row r="44" spans="1:116" ht="35.25" customHeight="1">
      <c r="A44" s="89" t="s">
        <v>1001</v>
      </c>
      <c r="B44" s="129" t="str">
        <f>IFERROR(INDEX('물품 입고 내역'!$E$6:$O$1005,MATCH($A44,'물품 입고 내역'!$N$6:$N$1005,0),1)," ")</f>
        <v xml:space="preserve"> </v>
      </c>
      <c r="C44" s="89" t="str">
        <f t="shared" si="0"/>
        <v xml:space="preserve"> </v>
      </c>
      <c r="D44" s="129" t="str">
        <f t="shared" si="2"/>
        <v xml:space="preserve">                                                                                                             </v>
      </c>
      <c r="E44" s="89"/>
      <c r="F44" s="88">
        <f t="shared" si="1"/>
        <v>0</v>
      </c>
      <c r="G44" s="88" t="str">
        <f>IFERROR(VLOOKUP($A44&amp;"_"&amp;G$3,'물품 입고 내역'!$A$5:$O$1005,2,0),"")</f>
        <v/>
      </c>
      <c r="H44" s="88" t="str">
        <f>IFERROR(VLOOKUP($A44&amp;"_"&amp;H$3,'물품 입고 내역'!$A$5:$O$1005,2,0),"")</f>
        <v/>
      </c>
      <c r="I44" s="88" t="str">
        <f>IFERROR(VLOOKUP($A44&amp;"_"&amp;I$3,'물품 입고 내역'!$A$5:$O$1005,2,0),"")</f>
        <v/>
      </c>
      <c r="J44" s="88" t="str">
        <f>IFERROR(VLOOKUP($A44&amp;"_"&amp;J$3,'물품 입고 내역'!$A$5:$O$1005,2,0),"")</f>
        <v/>
      </c>
      <c r="K44" s="88" t="str">
        <f>IFERROR(VLOOKUP($A44&amp;"_"&amp;K$3,'물품 입고 내역'!$A$5:$O$1005,2,0),"")</f>
        <v/>
      </c>
      <c r="L44" s="88" t="str">
        <f>IFERROR(VLOOKUP($A44&amp;"_"&amp;L$3,'물품 입고 내역'!$A$5:$O$1005,2,0),"")</f>
        <v/>
      </c>
      <c r="M44" s="88" t="str">
        <f>IFERROR(VLOOKUP($A44&amp;"_"&amp;M$3,'물품 입고 내역'!$A$5:$O$1005,2,0),"")</f>
        <v/>
      </c>
      <c r="N44" s="88" t="str">
        <f>IFERROR(VLOOKUP($A44&amp;"_"&amp;N$3,'물품 입고 내역'!$A$5:$O$1005,2,0),"")</f>
        <v/>
      </c>
      <c r="O44" s="88" t="str">
        <f>IFERROR(VLOOKUP($A44&amp;"_"&amp;O$3,'물품 입고 내역'!$A$5:$O$1005,2,0),"")</f>
        <v/>
      </c>
      <c r="P44" s="88" t="str">
        <f>IFERROR(VLOOKUP($A44&amp;"_"&amp;P$3,'물품 입고 내역'!$A$5:$O$1005,2,0),"")</f>
        <v/>
      </c>
      <c r="Q44" s="88" t="str">
        <f>IFERROR(VLOOKUP($A44&amp;"_"&amp;Q$3,'물품 입고 내역'!$A$5:$O$1005,2,0),"")</f>
        <v/>
      </c>
      <c r="R44" s="88" t="str">
        <f>IFERROR(VLOOKUP($A44&amp;"_"&amp;R$3,'물품 입고 내역'!$A$5:$O$1005,2,0),"")</f>
        <v/>
      </c>
      <c r="S44" s="88" t="str">
        <f>IFERROR(VLOOKUP($A44&amp;"_"&amp;S$3,'물품 입고 내역'!$A$5:$O$1005,2,0),"")</f>
        <v/>
      </c>
      <c r="T44" s="88" t="str">
        <f>IFERROR(VLOOKUP($A44&amp;"_"&amp;T$3,'물품 입고 내역'!$A$5:$O$1005,2,0),"")</f>
        <v/>
      </c>
      <c r="U44" s="88" t="str">
        <f>IFERROR(VLOOKUP($A44&amp;"_"&amp;U$3,'물품 입고 내역'!$A$5:$O$1005,2,0),"")</f>
        <v/>
      </c>
      <c r="V44" s="88" t="str">
        <f>IFERROR(VLOOKUP($A44&amp;"_"&amp;V$3,'물품 입고 내역'!$A$5:$O$1005,2,0),"")</f>
        <v/>
      </c>
      <c r="W44" s="88" t="str">
        <f>IFERROR(VLOOKUP($A44&amp;"_"&amp;W$3,'물품 입고 내역'!$A$5:$O$1005,2,0),"")</f>
        <v/>
      </c>
      <c r="X44" s="88" t="str">
        <f>IFERROR(VLOOKUP($A44&amp;"_"&amp;X$3,'물품 입고 내역'!$A$5:$O$1005,2,0),"")</f>
        <v/>
      </c>
      <c r="Y44" s="88" t="str">
        <f>IFERROR(VLOOKUP($A44&amp;"_"&amp;Y$3,'물품 입고 내역'!$A$5:$O$1005,2,0),"")</f>
        <v/>
      </c>
      <c r="Z44" s="88" t="str">
        <f>IFERROR(VLOOKUP($A44&amp;"_"&amp;Z$3,'물품 입고 내역'!$A$5:$O$1005,2,0),"")</f>
        <v/>
      </c>
      <c r="AA44" s="88" t="str">
        <f>IFERROR(VLOOKUP($A44&amp;"_"&amp;AA$3,'물품 입고 내역'!$A$5:$O$1005,2,0),"")</f>
        <v/>
      </c>
      <c r="AB44" s="88" t="str">
        <f>IFERROR(VLOOKUP($A44&amp;"_"&amp;AB$3,'물품 입고 내역'!$A$5:$O$1005,2,0),"")</f>
        <v/>
      </c>
      <c r="AC44" s="88" t="str">
        <f>IFERROR(VLOOKUP($A44&amp;"_"&amp;AC$3,'물품 입고 내역'!$A$5:$O$1005,2,0),"")</f>
        <v/>
      </c>
      <c r="AD44" s="88" t="str">
        <f>IFERROR(VLOOKUP($A44&amp;"_"&amp;AD$3,'물품 입고 내역'!$A$5:$O$1005,2,0),"")</f>
        <v/>
      </c>
      <c r="AE44" s="88" t="str">
        <f>IFERROR(VLOOKUP($A44&amp;"_"&amp;AE$3,'물품 입고 내역'!$A$5:$O$1005,2,0),"")</f>
        <v/>
      </c>
      <c r="AF44" s="88" t="str">
        <f>IFERROR(VLOOKUP($A44&amp;"_"&amp;AF$3,'물품 입고 내역'!$A$5:$O$1005,2,0),"")</f>
        <v/>
      </c>
      <c r="AG44" s="88" t="str">
        <f>IFERROR(VLOOKUP($A44&amp;"_"&amp;AG$3,'물품 입고 내역'!$A$5:$O$1005,2,0),"")</f>
        <v/>
      </c>
      <c r="AH44" s="88" t="str">
        <f>IFERROR(VLOOKUP($A44&amp;"_"&amp;AH$3,'물품 입고 내역'!$A$5:$O$1005,2,0),"")</f>
        <v/>
      </c>
      <c r="AI44" s="88" t="str">
        <f>IFERROR(VLOOKUP($A44&amp;"_"&amp;AI$3,'물품 입고 내역'!$A$5:$O$1005,2,0),"")</f>
        <v/>
      </c>
      <c r="AJ44" s="88" t="str">
        <f>IFERROR(VLOOKUP($A44&amp;"_"&amp;AJ$3,'물품 입고 내역'!$A$5:$O$1005,2,0),"")</f>
        <v/>
      </c>
      <c r="AK44" s="88" t="str">
        <f>IFERROR(VLOOKUP($A44&amp;"_"&amp;AK$3,'물품 입고 내역'!$A$5:$O$1005,2,0),"")</f>
        <v/>
      </c>
      <c r="AL44" s="88" t="str">
        <f>IFERROR(VLOOKUP($A44&amp;"_"&amp;AL$3,'물품 입고 내역'!$A$5:$O$1005,2,0),"")</f>
        <v/>
      </c>
      <c r="AM44" s="88" t="str">
        <f>IFERROR(VLOOKUP($A44&amp;"_"&amp;AM$3,'물품 입고 내역'!$A$5:$O$1005,2,0),"")</f>
        <v/>
      </c>
      <c r="AN44" s="88" t="str">
        <f>IFERROR(VLOOKUP($A44&amp;"_"&amp;AN$3,'물품 입고 내역'!$A$5:$O$1005,2,0),"")</f>
        <v/>
      </c>
      <c r="AO44" s="88" t="str">
        <f>IFERROR(VLOOKUP($A44&amp;"_"&amp;AO$3,'물품 입고 내역'!$A$5:$O$1005,2,0),"")</f>
        <v/>
      </c>
      <c r="AP44" s="88" t="str">
        <f>IFERROR(VLOOKUP($A44&amp;"_"&amp;AP$3,'물품 입고 내역'!$A$5:$O$1005,2,0),"")</f>
        <v/>
      </c>
      <c r="AQ44" s="88" t="str">
        <f>IFERROR(VLOOKUP($A44&amp;"_"&amp;AQ$3,'물품 입고 내역'!$A$5:$O$1005,2,0),"")</f>
        <v/>
      </c>
      <c r="AR44" s="88" t="str">
        <f>IFERROR(VLOOKUP($A44&amp;"_"&amp;AR$3,'물품 입고 내역'!$A$5:$O$1005,2,0),"")</f>
        <v/>
      </c>
      <c r="AS44" s="88" t="str">
        <f>IFERROR(VLOOKUP($A44&amp;"_"&amp;AS$3,'물품 입고 내역'!$A$5:$O$1005,2,0),"")</f>
        <v/>
      </c>
      <c r="AT44" s="88" t="str">
        <f>IFERROR(VLOOKUP($A44&amp;"_"&amp;AT$3,'물품 입고 내역'!$A$5:$O$1005,2,0),"")</f>
        <v/>
      </c>
      <c r="AU44" s="88" t="str">
        <f>IFERROR(VLOOKUP($A44&amp;"_"&amp;AU$3,'물품 입고 내역'!$A$5:$O$1005,2,0),"")</f>
        <v/>
      </c>
      <c r="AV44" s="88" t="str">
        <f>IFERROR(VLOOKUP($A44&amp;"_"&amp;AV$3,'물품 입고 내역'!$A$5:$O$1005,2,0),"")</f>
        <v/>
      </c>
      <c r="AW44" s="88" t="str">
        <f>IFERROR(VLOOKUP($A44&amp;"_"&amp;AW$3,'물품 입고 내역'!$A$5:$O$1005,2,0),"")</f>
        <v/>
      </c>
      <c r="AX44" s="88" t="str">
        <f>IFERROR(VLOOKUP($A44&amp;"_"&amp;AX$3,'물품 입고 내역'!$A$5:$O$1005,2,0),"")</f>
        <v/>
      </c>
      <c r="AY44" s="88" t="str">
        <f>IFERROR(VLOOKUP($A44&amp;"_"&amp;AY$3,'물품 입고 내역'!$A$5:$O$1005,2,0),"")</f>
        <v/>
      </c>
      <c r="AZ44" s="88" t="str">
        <f>IFERROR(VLOOKUP($A44&amp;"_"&amp;AZ$3,'물품 입고 내역'!$A$5:$O$1005,2,0),"")</f>
        <v/>
      </c>
      <c r="BA44" s="88" t="str">
        <f>IFERROR(VLOOKUP($A44&amp;"_"&amp;BA$3,'물품 입고 내역'!$A$5:$O$1005,2,0),"")</f>
        <v/>
      </c>
      <c r="BB44" s="88" t="str">
        <f>IFERROR(VLOOKUP($A44&amp;"_"&amp;BB$3,'물품 입고 내역'!$A$5:$O$1005,2,0),"")</f>
        <v/>
      </c>
      <c r="BC44" s="88" t="str">
        <f>IFERROR(VLOOKUP($A44&amp;"_"&amp;BC$3,'물품 입고 내역'!$A$5:$O$1005,2,0),"")</f>
        <v/>
      </c>
      <c r="BD44" s="88" t="str">
        <f>IFERROR(VLOOKUP($A44&amp;"_"&amp;BD$3,'물품 입고 내역'!$A$5:$O$1005,2,0),"")</f>
        <v/>
      </c>
      <c r="BE44" s="88" t="str">
        <f>IFERROR(VLOOKUP($A44&amp;"_"&amp;BE$3,'물품 입고 내역'!$A$5:$O$1005,2,0),"")</f>
        <v/>
      </c>
      <c r="BF44" s="88" t="str">
        <f>IFERROR(VLOOKUP($A44&amp;"_"&amp;BF$3,'물품 입고 내역'!$A$5:$O$1005,2,0),"")</f>
        <v/>
      </c>
      <c r="BG44" s="88" t="str">
        <f>IFERROR(VLOOKUP($A44&amp;"_"&amp;BG$3,'물품 입고 내역'!$A$5:$O$1005,2,0),"")</f>
        <v/>
      </c>
      <c r="BH44" s="88" t="str">
        <f>IFERROR(VLOOKUP($A44&amp;"_"&amp;BH$3,'물품 입고 내역'!$A$5:$O$1005,2,0),"")</f>
        <v/>
      </c>
      <c r="BI44" s="88" t="str">
        <f>IFERROR(VLOOKUP($A44&amp;"_"&amp;BI$3,'물품 입고 내역'!$A$5:$O$1005,2,0),"")</f>
        <v/>
      </c>
      <c r="BJ44" s="88" t="str">
        <f>IFERROR(VLOOKUP($A44&amp;"_"&amp;BJ$3,'물품 입고 내역'!$A$5:$O$1005,2,0),"")</f>
        <v/>
      </c>
      <c r="BK44" s="88" t="str">
        <f>IFERROR(VLOOKUP($A44&amp;"_"&amp;BK$3,'물품 입고 내역'!$A$5:$O$1005,2,0),"")</f>
        <v/>
      </c>
      <c r="BL44" s="88" t="str">
        <f>IFERROR(VLOOKUP($A44&amp;"_"&amp;BL$3,'물품 입고 내역'!$A$5:$O$1005,2,0),"")</f>
        <v/>
      </c>
      <c r="BM44" s="88" t="str">
        <f>IFERROR(VLOOKUP($A44&amp;"_"&amp;BM$3,'물품 입고 내역'!$A$5:$O$1005,2,0),"")</f>
        <v/>
      </c>
      <c r="BN44" s="88" t="str">
        <f>IFERROR(VLOOKUP($A44&amp;"_"&amp;BN$3,'물품 입고 내역'!$A$5:$O$1005,2,0),"")</f>
        <v/>
      </c>
      <c r="BO44" s="88" t="str">
        <f>IFERROR(VLOOKUP($A44&amp;"_"&amp;BO$3,'물품 입고 내역'!$A$5:$O$1005,2,0),"")</f>
        <v/>
      </c>
      <c r="BP44" s="88" t="str">
        <f>IFERROR(VLOOKUP($A44&amp;"_"&amp;BP$3,'물품 입고 내역'!$A$5:$O$1005,2,0),"")</f>
        <v/>
      </c>
      <c r="BQ44" s="88" t="str">
        <f>IFERROR(VLOOKUP($A44&amp;"_"&amp;BQ$3,'물품 입고 내역'!$A$5:$O$1005,2,0),"")</f>
        <v/>
      </c>
      <c r="BR44" s="88" t="str">
        <f>IFERROR(VLOOKUP($A44&amp;"_"&amp;BR$3,'물품 입고 내역'!$A$5:$O$1005,2,0),"")</f>
        <v/>
      </c>
      <c r="BS44" s="88" t="str">
        <f>IFERROR(VLOOKUP($A44&amp;"_"&amp;BS$3,'물품 입고 내역'!$A$5:$O$1005,2,0),"")</f>
        <v/>
      </c>
      <c r="BT44" s="88" t="str">
        <f>IFERROR(VLOOKUP($A44&amp;"_"&amp;BT$3,'물품 입고 내역'!$A$5:$O$1005,2,0),"")</f>
        <v/>
      </c>
      <c r="BU44" s="88" t="str">
        <f>IFERROR(VLOOKUP($A44&amp;"_"&amp;BU$3,'물품 입고 내역'!$A$5:$O$1005,2,0),"")</f>
        <v/>
      </c>
      <c r="BV44" s="88" t="str">
        <f>IFERROR(VLOOKUP($A44&amp;"_"&amp;BV$3,'물품 입고 내역'!$A$5:$O$1005,2,0),"")</f>
        <v/>
      </c>
      <c r="BW44" s="88" t="str">
        <f>IFERROR(VLOOKUP($A44&amp;"_"&amp;BW$3,'물품 입고 내역'!$A$5:$O$1005,2,0),"")</f>
        <v/>
      </c>
      <c r="BX44" s="88" t="str">
        <f>IFERROR(VLOOKUP($A44&amp;"_"&amp;BX$3,'물품 입고 내역'!$A$5:$O$1005,2,0),"")</f>
        <v/>
      </c>
      <c r="BY44" s="88" t="str">
        <f>IFERROR(VLOOKUP($A44&amp;"_"&amp;BY$3,'물품 입고 내역'!$A$5:$O$1005,2,0),"")</f>
        <v/>
      </c>
      <c r="BZ44" s="88" t="str">
        <f>IFERROR(VLOOKUP($A44&amp;"_"&amp;BZ$3,'물품 입고 내역'!$A$5:$O$1005,2,0),"")</f>
        <v/>
      </c>
      <c r="CA44" s="88" t="str">
        <f>IFERROR(VLOOKUP($A44&amp;"_"&amp;CA$3,'물품 입고 내역'!$A$5:$O$1005,2,0),"")</f>
        <v/>
      </c>
      <c r="CB44" s="88" t="str">
        <f>IFERROR(VLOOKUP($A44&amp;"_"&amp;CB$3,'물품 입고 내역'!$A$5:$O$1005,2,0),"")</f>
        <v/>
      </c>
      <c r="CC44" s="88" t="str">
        <f>IFERROR(VLOOKUP($A44&amp;"_"&amp;CC$3,'물품 입고 내역'!$A$5:$O$1005,2,0),"")</f>
        <v/>
      </c>
      <c r="CD44" s="88" t="str">
        <f>IFERROR(VLOOKUP($A44&amp;"_"&amp;CD$3,'물품 입고 내역'!$A$5:$O$1005,2,0),"")</f>
        <v/>
      </c>
      <c r="CE44" s="88" t="str">
        <f>IFERROR(VLOOKUP($A44&amp;"_"&amp;CE$3,'물품 입고 내역'!$A$5:$O$1005,2,0),"")</f>
        <v/>
      </c>
      <c r="CF44" s="88" t="str">
        <f>IFERROR(VLOOKUP($A44&amp;"_"&amp;CF$3,'물품 입고 내역'!$A$5:$O$1005,2,0),"")</f>
        <v/>
      </c>
      <c r="CG44" s="88" t="str">
        <f>IFERROR(VLOOKUP($A44&amp;"_"&amp;CG$3,'물품 입고 내역'!$A$5:$O$1005,2,0),"")</f>
        <v/>
      </c>
      <c r="CH44" s="88" t="str">
        <f>IFERROR(VLOOKUP($A44&amp;"_"&amp;CH$3,'물품 입고 내역'!$A$5:$O$1005,2,0),"")</f>
        <v/>
      </c>
      <c r="CI44" s="88" t="str">
        <f>IFERROR(VLOOKUP($A44&amp;"_"&amp;CI$3,'물품 입고 내역'!$A$5:$O$1005,2,0),"")</f>
        <v/>
      </c>
      <c r="CJ44" s="88" t="str">
        <f>IFERROR(VLOOKUP($A44&amp;"_"&amp;CJ$3,'물품 입고 내역'!$A$5:$O$1005,2,0),"")</f>
        <v/>
      </c>
      <c r="CK44" s="88" t="str">
        <f>IFERROR(VLOOKUP($A44&amp;"_"&amp;CK$3,'물품 입고 내역'!$A$5:$O$1005,2,0),"")</f>
        <v/>
      </c>
      <c r="CL44" s="88" t="str">
        <f>IFERROR(VLOOKUP($A44&amp;"_"&amp;CL$3,'물품 입고 내역'!$A$5:$O$1005,2,0),"")</f>
        <v/>
      </c>
      <c r="CM44" s="88" t="str">
        <f>IFERROR(VLOOKUP($A44&amp;"_"&amp;CM$3,'물품 입고 내역'!$A$5:$O$1005,2,0),"")</f>
        <v/>
      </c>
      <c r="CN44" s="88" t="str">
        <f>IFERROR(VLOOKUP($A44&amp;"_"&amp;CN$3,'물품 입고 내역'!$A$5:$O$1005,2,0),"")</f>
        <v/>
      </c>
      <c r="CO44" s="88" t="str">
        <f>IFERROR(VLOOKUP($A44&amp;"_"&amp;CO$3,'물품 입고 내역'!$A$5:$O$1005,2,0),"")</f>
        <v/>
      </c>
      <c r="CP44" s="88" t="str">
        <f>IFERROR(VLOOKUP($A44&amp;"_"&amp;CP$3,'물품 입고 내역'!$A$5:$O$1005,2,0),"")</f>
        <v/>
      </c>
      <c r="CQ44" s="88" t="str">
        <f>IFERROR(VLOOKUP($A44&amp;"_"&amp;CQ$3,'물품 입고 내역'!$A$5:$O$1005,2,0),"")</f>
        <v/>
      </c>
      <c r="CR44" s="88" t="str">
        <f>IFERROR(VLOOKUP($A44&amp;"_"&amp;CR$3,'물품 입고 내역'!$A$5:$O$1005,2,0),"")</f>
        <v/>
      </c>
      <c r="CS44" s="88" t="str">
        <f>IFERROR(VLOOKUP($A44&amp;"_"&amp;CS$3,'물품 입고 내역'!$A$5:$O$1005,2,0),"")</f>
        <v/>
      </c>
      <c r="CT44" s="88" t="str">
        <f>IFERROR(VLOOKUP($A44&amp;"_"&amp;CT$3,'물품 입고 내역'!$A$5:$O$1005,2,0),"")</f>
        <v/>
      </c>
      <c r="CU44" s="88" t="str">
        <f>IFERROR(VLOOKUP($A44&amp;"_"&amp;CU$3,'물품 입고 내역'!$A$5:$O$1005,2,0),"")</f>
        <v/>
      </c>
      <c r="CV44" s="88" t="str">
        <f>IFERROR(VLOOKUP($A44&amp;"_"&amp;CV$3,'물품 입고 내역'!$A$5:$O$1005,2,0),"")</f>
        <v/>
      </c>
      <c r="CW44" s="88" t="str">
        <f>IFERROR(VLOOKUP($A44&amp;"_"&amp;CW$3,'물품 입고 내역'!$A$5:$O$1005,2,0),"")</f>
        <v/>
      </c>
      <c r="CX44" s="88" t="str">
        <f>IFERROR(VLOOKUP($A44&amp;"_"&amp;CX$3,'물품 입고 내역'!$A$5:$O$1005,2,0),"")</f>
        <v/>
      </c>
      <c r="CY44" s="88" t="str">
        <f>IFERROR(VLOOKUP($A44&amp;"_"&amp;CY$3,'물품 입고 내역'!$A$5:$O$1005,2,0),"")</f>
        <v/>
      </c>
      <c r="CZ44" s="88" t="str">
        <f>IFERROR(VLOOKUP($A44&amp;"_"&amp;CZ$3,'물품 입고 내역'!$A$5:$O$1005,2,0),"")</f>
        <v/>
      </c>
      <c r="DA44" s="88" t="str">
        <f>IFERROR(VLOOKUP($A44&amp;"_"&amp;DA$3,'물품 입고 내역'!$A$5:$O$1005,2,0),"")</f>
        <v/>
      </c>
      <c r="DB44" s="88" t="str">
        <f>IFERROR(VLOOKUP($A44&amp;"_"&amp;DB$3,'물품 입고 내역'!$A$5:$O$1005,2,0),"")</f>
        <v/>
      </c>
      <c r="DC44" s="88" t="str">
        <f>IFERROR(VLOOKUP($A44&amp;"_"&amp;DC$3,'물품 입고 내역'!$A$5:$O$1005,2,0),"")</f>
        <v/>
      </c>
      <c r="DD44" s="88" t="str">
        <f>IFERROR(VLOOKUP($A44&amp;"_"&amp;DD$3,'물품 입고 내역'!$A$5:$O$1005,2,0),"")</f>
        <v/>
      </c>
      <c r="DE44" s="88" t="str">
        <f>IFERROR(VLOOKUP($A44&amp;"_"&amp;DE$3,'물품 입고 내역'!$A$5:$O$1005,2,0),"")</f>
        <v/>
      </c>
      <c r="DF44" s="88" t="str">
        <f>IFERROR(VLOOKUP($A44&amp;"_"&amp;DF$3,'물품 입고 내역'!$A$5:$O$1005,2,0),"")</f>
        <v/>
      </c>
      <c r="DG44" s="88" t="str">
        <f>IFERROR(VLOOKUP($A44&amp;"_"&amp;DG$3,'물품 입고 내역'!$A$5:$O$1005,2,0),"")</f>
        <v/>
      </c>
      <c r="DH44" s="88" t="str">
        <f>IFERROR(VLOOKUP($A44&amp;"_"&amp;DH$3,'물품 입고 내역'!$A$5:$O$1005,2,0),"")</f>
        <v/>
      </c>
      <c r="DI44" s="88" t="str">
        <f>IFERROR(VLOOKUP($A44&amp;"_"&amp;DI$3,'물품 입고 내역'!$A$5:$O$1005,2,0),"")</f>
        <v/>
      </c>
      <c r="DJ44" s="88" t="str">
        <f>IFERROR(VLOOKUP($A44&amp;"_"&amp;DJ$3,'물품 입고 내역'!$A$5:$O$1005,2,0),"")</f>
        <v/>
      </c>
      <c r="DK44" s="88" t="str">
        <f>IFERROR(VLOOKUP($A44&amp;"_"&amp;DK$3,'물품 입고 내역'!$A$5:$O$1005,2,0),"")</f>
        <v/>
      </c>
      <c r="DL44" s="88" t="str">
        <f>IFERROR(VLOOKUP($A44&amp;"_"&amp;DL$3,'물품 입고 내역'!$A$5:$O$1005,2,0),"")</f>
        <v/>
      </c>
    </row>
    <row r="45" spans="1:116" ht="35.25" customHeight="1">
      <c r="A45" s="89" t="s">
        <v>1002</v>
      </c>
      <c r="B45" s="129" t="str">
        <f>IFERROR(INDEX('물품 입고 내역'!$E$6:$O$1005,MATCH($A45,'물품 입고 내역'!$N$6:$N$1005,0),1)," ")</f>
        <v xml:space="preserve"> </v>
      </c>
      <c r="C45" s="89" t="str">
        <f t="shared" si="0"/>
        <v xml:space="preserve"> </v>
      </c>
      <c r="D45" s="129" t="str">
        <f t="shared" si="2"/>
        <v xml:space="preserve">                                                                                                             </v>
      </c>
      <c r="E45" s="89"/>
      <c r="F45" s="88">
        <f t="shared" si="1"/>
        <v>0</v>
      </c>
      <c r="G45" s="88" t="str">
        <f>IFERROR(VLOOKUP($A45&amp;"_"&amp;G$3,'물품 입고 내역'!$A$5:$O$1005,2,0),"")</f>
        <v/>
      </c>
      <c r="H45" s="88" t="str">
        <f>IFERROR(VLOOKUP($A45&amp;"_"&amp;H$3,'물품 입고 내역'!$A$5:$O$1005,2,0),"")</f>
        <v/>
      </c>
      <c r="I45" s="88" t="str">
        <f>IFERROR(VLOOKUP($A45&amp;"_"&amp;I$3,'물품 입고 내역'!$A$5:$O$1005,2,0),"")</f>
        <v/>
      </c>
      <c r="J45" s="88" t="str">
        <f>IFERROR(VLOOKUP($A45&amp;"_"&amp;J$3,'물품 입고 내역'!$A$5:$O$1005,2,0),"")</f>
        <v/>
      </c>
      <c r="K45" s="88" t="str">
        <f>IFERROR(VLOOKUP($A45&amp;"_"&amp;K$3,'물품 입고 내역'!$A$5:$O$1005,2,0),"")</f>
        <v/>
      </c>
      <c r="L45" s="88" t="str">
        <f>IFERROR(VLOOKUP($A45&amp;"_"&amp;L$3,'물품 입고 내역'!$A$5:$O$1005,2,0),"")</f>
        <v/>
      </c>
      <c r="M45" s="88" t="str">
        <f>IFERROR(VLOOKUP($A45&amp;"_"&amp;M$3,'물품 입고 내역'!$A$5:$O$1005,2,0),"")</f>
        <v/>
      </c>
      <c r="N45" s="88" t="str">
        <f>IFERROR(VLOOKUP($A45&amp;"_"&amp;N$3,'물품 입고 내역'!$A$5:$O$1005,2,0),"")</f>
        <v/>
      </c>
      <c r="O45" s="88" t="str">
        <f>IFERROR(VLOOKUP($A45&amp;"_"&amp;O$3,'물품 입고 내역'!$A$5:$O$1005,2,0),"")</f>
        <v/>
      </c>
      <c r="P45" s="88" t="str">
        <f>IFERROR(VLOOKUP($A45&amp;"_"&amp;P$3,'물품 입고 내역'!$A$5:$O$1005,2,0),"")</f>
        <v/>
      </c>
      <c r="Q45" s="88" t="str">
        <f>IFERROR(VLOOKUP($A45&amp;"_"&amp;Q$3,'물품 입고 내역'!$A$5:$O$1005,2,0),"")</f>
        <v/>
      </c>
      <c r="R45" s="88" t="str">
        <f>IFERROR(VLOOKUP($A45&amp;"_"&amp;R$3,'물품 입고 내역'!$A$5:$O$1005,2,0),"")</f>
        <v/>
      </c>
      <c r="S45" s="88" t="str">
        <f>IFERROR(VLOOKUP($A45&amp;"_"&amp;S$3,'물품 입고 내역'!$A$5:$O$1005,2,0),"")</f>
        <v/>
      </c>
      <c r="T45" s="88" t="str">
        <f>IFERROR(VLOOKUP($A45&amp;"_"&amp;T$3,'물품 입고 내역'!$A$5:$O$1005,2,0),"")</f>
        <v/>
      </c>
      <c r="U45" s="88" t="str">
        <f>IFERROR(VLOOKUP($A45&amp;"_"&amp;U$3,'물품 입고 내역'!$A$5:$O$1005,2,0),"")</f>
        <v/>
      </c>
      <c r="V45" s="88" t="str">
        <f>IFERROR(VLOOKUP($A45&amp;"_"&amp;V$3,'물품 입고 내역'!$A$5:$O$1005,2,0),"")</f>
        <v/>
      </c>
      <c r="W45" s="88" t="str">
        <f>IFERROR(VLOOKUP($A45&amp;"_"&amp;W$3,'물품 입고 내역'!$A$5:$O$1005,2,0),"")</f>
        <v/>
      </c>
      <c r="X45" s="88" t="str">
        <f>IFERROR(VLOOKUP($A45&amp;"_"&amp;X$3,'물품 입고 내역'!$A$5:$O$1005,2,0),"")</f>
        <v/>
      </c>
      <c r="Y45" s="88" t="str">
        <f>IFERROR(VLOOKUP($A45&amp;"_"&amp;Y$3,'물품 입고 내역'!$A$5:$O$1005,2,0),"")</f>
        <v/>
      </c>
      <c r="Z45" s="88" t="str">
        <f>IFERROR(VLOOKUP($A45&amp;"_"&amp;Z$3,'물품 입고 내역'!$A$5:$O$1005,2,0),"")</f>
        <v/>
      </c>
      <c r="AA45" s="88" t="str">
        <f>IFERROR(VLOOKUP($A45&amp;"_"&amp;AA$3,'물품 입고 내역'!$A$5:$O$1005,2,0),"")</f>
        <v/>
      </c>
      <c r="AB45" s="88" t="str">
        <f>IFERROR(VLOOKUP($A45&amp;"_"&amp;AB$3,'물품 입고 내역'!$A$5:$O$1005,2,0),"")</f>
        <v/>
      </c>
      <c r="AC45" s="88" t="str">
        <f>IFERROR(VLOOKUP($A45&amp;"_"&amp;AC$3,'물품 입고 내역'!$A$5:$O$1005,2,0),"")</f>
        <v/>
      </c>
      <c r="AD45" s="88" t="str">
        <f>IFERROR(VLOOKUP($A45&amp;"_"&amp;AD$3,'물품 입고 내역'!$A$5:$O$1005,2,0),"")</f>
        <v/>
      </c>
      <c r="AE45" s="88" t="str">
        <f>IFERROR(VLOOKUP($A45&amp;"_"&amp;AE$3,'물품 입고 내역'!$A$5:$O$1005,2,0),"")</f>
        <v/>
      </c>
      <c r="AF45" s="88" t="str">
        <f>IFERROR(VLOOKUP($A45&amp;"_"&amp;AF$3,'물품 입고 내역'!$A$5:$O$1005,2,0),"")</f>
        <v/>
      </c>
      <c r="AG45" s="88" t="str">
        <f>IFERROR(VLOOKUP($A45&amp;"_"&amp;AG$3,'물품 입고 내역'!$A$5:$O$1005,2,0),"")</f>
        <v/>
      </c>
      <c r="AH45" s="88" t="str">
        <f>IFERROR(VLOOKUP($A45&amp;"_"&amp;AH$3,'물품 입고 내역'!$A$5:$O$1005,2,0),"")</f>
        <v/>
      </c>
      <c r="AI45" s="88" t="str">
        <f>IFERROR(VLOOKUP($A45&amp;"_"&amp;AI$3,'물품 입고 내역'!$A$5:$O$1005,2,0),"")</f>
        <v/>
      </c>
      <c r="AJ45" s="88" t="str">
        <f>IFERROR(VLOOKUP($A45&amp;"_"&amp;AJ$3,'물품 입고 내역'!$A$5:$O$1005,2,0),"")</f>
        <v/>
      </c>
      <c r="AK45" s="88" t="str">
        <f>IFERROR(VLOOKUP($A45&amp;"_"&amp;AK$3,'물품 입고 내역'!$A$5:$O$1005,2,0),"")</f>
        <v/>
      </c>
      <c r="AL45" s="88" t="str">
        <f>IFERROR(VLOOKUP($A45&amp;"_"&amp;AL$3,'물품 입고 내역'!$A$5:$O$1005,2,0),"")</f>
        <v/>
      </c>
      <c r="AM45" s="88" t="str">
        <f>IFERROR(VLOOKUP($A45&amp;"_"&amp;AM$3,'물품 입고 내역'!$A$5:$O$1005,2,0),"")</f>
        <v/>
      </c>
      <c r="AN45" s="88" t="str">
        <f>IFERROR(VLOOKUP($A45&amp;"_"&amp;AN$3,'물품 입고 내역'!$A$5:$O$1005,2,0),"")</f>
        <v/>
      </c>
      <c r="AO45" s="88" t="str">
        <f>IFERROR(VLOOKUP($A45&amp;"_"&amp;AO$3,'물품 입고 내역'!$A$5:$O$1005,2,0),"")</f>
        <v/>
      </c>
      <c r="AP45" s="88" t="str">
        <f>IFERROR(VLOOKUP($A45&amp;"_"&amp;AP$3,'물품 입고 내역'!$A$5:$O$1005,2,0),"")</f>
        <v/>
      </c>
      <c r="AQ45" s="88" t="str">
        <f>IFERROR(VLOOKUP($A45&amp;"_"&amp;AQ$3,'물품 입고 내역'!$A$5:$O$1005,2,0),"")</f>
        <v/>
      </c>
      <c r="AR45" s="88" t="str">
        <f>IFERROR(VLOOKUP($A45&amp;"_"&amp;AR$3,'물품 입고 내역'!$A$5:$O$1005,2,0),"")</f>
        <v/>
      </c>
      <c r="AS45" s="88" t="str">
        <f>IFERROR(VLOOKUP($A45&amp;"_"&amp;AS$3,'물품 입고 내역'!$A$5:$O$1005,2,0),"")</f>
        <v/>
      </c>
      <c r="AT45" s="88" t="str">
        <f>IFERROR(VLOOKUP($A45&amp;"_"&amp;AT$3,'물품 입고 내역'!$A$5:$O$1005,2,0),"")</f>
        <v/>
      </c>
      <c r="AU45" s="88" t="str">
        <f>IFERROR(VLOOKUP($A45&amp;"_"&amp;AU$3,'물품 입고 내역'!$A$5:$O$1005,2,0),"")</f>
        <v/>
      </c>
      <c r="AV45" s="88" t="str">
        <f>IFERROR(VLOOKUP($A45&amp;"_"&amp;AV$3,'물품 입고 내역'!$A$5:$O$1005,2,0),"")</f>
        <v/>
      </c>
      <c r="AW45" s="88" t="str">
        <f>IFERROR(VLOOKUP($A45&amp;"_"&amp;AW$3,'물품 입고 내역'!$A$5:$O$1005,2,0),"")</f>
        <v/>
      </c>
      <c r="AX45" s="88" t="str">
        <f>IFERROR(VLOOKUP($A45&amp;"_"&amp;AX$3,'물품 입고 내역'!$A$5:$O$1005,2,0),"")</f>
        <v/>
      </c>
      <c r="AY45" s="88" t="str">
        <f>IFERROR(VLOOKUP($A45&amp;"_"&amp;AY$3,'물품 입고 내역'!$A$5:$O$1005,2,0),"")</f>
        <v/>
      </c>
      <c r="AZ45" s="88" t="str">
        <f>IFERROR(VLOOKUP($A45&amp;"_"&amp;AZ$3,'물품 입고 내역'!$A$5:$O$1005,2,0),"")</f>
        <v/>
      </c>
      <c r="BA45" s="88" t="str">
        <f>IFERROR(VLOOKUP($A45&amp;"_"&amp;BA$3,'물품 입고 내역'!$A$5:$O$1005,2,0),"")</f>
        <v/>
      </c>
      <c r="BB45" s="88" t="str">
        <f>IFERROR(VLOOKUP($A45&amp;"_"&amp;BB$3,'물품 입고 내역'!$A$5:$O$1005,2,0),"")</f>
        <v/>
      </c>
      <c r="BC45" s="88" t="str">
        <f>IFERROR(VLOOKUP($A45&amp;"_"&amp;BC$3,'물품 입고 내역'!$A$5:$O$1005,2,0),"")</f>
        <v/>
      </c>
      <c r="BD45" s="88" t="str">
        <f>IFERROR(VLOOKUP($A45&amp;"_"&amp;BD$3,'물품 입고 내역'!$A$5:$O$1005,2,0),"")</f>
        <v/>
      </c>
      <c r="BE45" s="88" t="str">
        <f>IFERROR(VLOOKUP($A45&amp;"_"&amp;BE$3,'물품 입고 내역'!$A$5:$O$1005,2,0),"")</f>
        <v/>
      </c>
      <c r="BF45" s="88" t="str">
        <f>IFERROR(VLOOKUP($A45&amp;"_"&amp;BF$3,'물품 입고 내역'!$A$5:$O$1005,2,0),"")</f>
        <v/>
      </c>
      <c r="BG45" s="88" t="str">
        <f>IFERROR(VLOOKUP($A45&amp;"_"&amp;BG$3,'물품 입고 내역'!$A$5:$O$1005,2,0),"")</f>
        <v/>
      </c>
      <c r="BH45" s="88" t="str">
        <f>IFERROR(VLOOKUP($A45&amp;"_"&amp;BH$3,'물품 입고 내역'!$A$5:$O$1005,2,0),"")</f>
        <v/>
      </c>
      <c r="BI45" s="88" t="str">
        <f>IFERROR(VLOOKUP($A45&amp;"_"&amp;BI$3,'물품 입고 내역'!$A$5:$O$1005,2,0),"")</f>
        <v/>
      </c>
      <c r="BJ45" s="88" t="str">
        <f>IFERROR(VLOOKUP($A45&amp;"_"&amp;BJ$3,'물품 입고 내역'!$A$5:$O$1005,2,0),"")</f>
        <v/>
      </c>
      <c r="BK45" s="88" t="str">
        <f>IFERROR(VLOOKUP($A45&amp;"_"&amp;BK$3,'물품 입고 내역'!$A$5:$O$1005,2,0),"")</f>
        <v/>
      </c>
      <c r="BL45" s="88" t="str">
        <f>IFERROR(VLOOKUP($A45&amp;"_"&amp;BL$3,'물품 입고 내역'!$A$5:$O$1005,2,0),"")</f>
        <v/>
      </c>
      <c r="BM45" s="88" t="str">
        <f>IFERROR(VLOOKUP($A45&amp;"_"&amp;BM$3,'물품 입고 내역'!$A$5:$O$1005,2,0),"")</f>
        <v/>
      </c>
      <c r="BN45" s="88" t="str">
        <f>IFERROR(VLOOKUP($A45&amp;"_"&amp;BN$3,'물품 입고 내역'!$A$5:$O$1005,2,0),"")</f>
        <v/>
      </c>
      <c r="BO45" s="88" t="str">
        <f>IFERROR(VLOOKUP($A45&amp;"_"&amp;BO$3,'물품 입고 내역'!$A$5:$O$1005,2,0),"")</f>
        <v/>
      </c>
      <c r="BP45" s="88" t="str">
        <f>IFERROR(VLOOKUP($A45&amp;"_"&amp;BP$3,'물품 입고 내역'!$A$5:$O$1005,2,0),"")</f>
        <v/>
      </c>
      <c r="BQ45" s="88" t="str">
        <f>IFERROR(VLOOKUP($A45&amp;"_"&amp;BQ$3,'물품 입고 내역'!$A$5:$O$1005,2,0),"")</f>
        <v/>
      </c>
      <c r="BR45" s="88" t="str">
        <f>IFERROR(VLOOKUP($A45&amp;"_"&amp;BR$3,'물품 입고 내역'!$A$5:$O$1005,2,0),"")</f>
        <v/>
      </c>
      <c r="BS45" s="88" t="str">
        <f>IFERROR(VLOOKUP($A45&amp;"_"&amp;BS$3,'물품 입고 내역'!$A$5:$O$1005,2,0),"")</f>
        <v/>
      </c>
      <c r="BT45" s="88" t="str">
        <f>IFERROR(VLOOKUP($A45&amp;"_"&amp;BT$3,'물품 입고 내역'!$A$5:$O$1005,2,0),"")</f>
        <v/>
      </c>
      <c r="BU45" s="88" t="str">
        <f>IFERROR(VLOOKUP($A45&amp;"_"&amp;BU$3,'물품 입고 내역'!$A$5:$O$1005,2,0),"")</f>
        <v/>
      </c>
      <c r="BV45" s="88" t="str">
        <f>IFERROR(VLOOKUP($A45&amp;"_"&amp;BV$3,'물품 입고 내역'!$A$5:$O$1005,2,0),"")</f>
        <v/>
      </c>
      <c r="BW45" s="88" t="str">
        <f>IFERROR(VLOOKUP($A45&amp;"_"&amp;BW$3,'물품 입고 내역'!$A$5:$O$1005,2,0),"")</f>
        <v/>
      </c>
      <c r="BX45" s="88" t="str">
        <f>IFERROR(VLOOKUP($A45&amp;"_"&amp;BX$3,'물품 입고 내역'!$A$5:$O$1005,2,0),"")</f>
        <v/>
      </c>
      <c r="BY45" s="88" t="str">
        <f>IFERROR(VLOOKUP($A45&amp;"_"&amp;BY$3,'물품 입고 내역'!$A$5:$O$1005,2,0),"")</f>
        <v/>
      </c>
      <c r="BZ45" s="88" t="str">
        <f>IFERROR(VLOOKUP($A45&amp;"_"&amp;BZ$3,'물품 입고 내역'!$A$5:$O$1005,2,0),"")</f>
        <v/>
      </c>
      <c r="CA45" s="88" t="str">
        <f>IFERROR(VLOOKUP($A45&amp;"_"&amp;CA$3,'물품 입고 내역'!$A$5:$O$1005,2,0),"")</f>
        <v/>
      </c>
      <c r="CB45" s="88" t="str">
        <f>IFERROR(VLOOKUP($A45&amp;"_"&amp;CB$3,'물품 입고 내역'!$A$5:$O$1005,2,0),"")</f>
        <v/>
      </c>
      <c r="CC45" s="88" t="str">
        <f>IFERROR(VLOOKUP($A45&amp;"_"&amp;CC$3,'물품 입고 내역'!$A$5:$O$1005,2,0),"")</f>
        <v/>
      </c>
      <c r="CD45" s="88" t="str">
        <f>IFERROR(VLOOKUP($A45&amp;"_"&amp;CD$3,'물품 입고 내역'!$A$5:$O$1005,2,0),"")</f>
        <v/>
      </c>
      <c r="CE45" s="88" t="str">
        <f>IFERROR(VLOOKUP($A45&amp;"_"&amp;CE$3,'물품 입고 내역'!$A$5:$O$1005,2,0),"")</f>
        <v/>
      </c>
      <c r="CF45" s="88" t="str">
        <f>IFERROR(VLOOKUP($A45&amp;"_"&amp;CF$3,'물품 입고 내역'!$A$5:$O$1005,2,0),"")</f>
        <v/>
      </c>
      <c r="CG45" s="88" t="str">
        <f>IFERROR(VLOOKUP($A45&amp;"_"&amp;CG$3,'물품 입고 내역'!$A$5:$O$1005,2,0),"")</f>
        <v/>
      </c>
      <c r="CH45" s="88" t="str">
        <f>IFERROR(VLOOKUP($A45&amp;"_"&amp;CH$3,'물품 입고 내역'!$A$5:$O$1005,2,0),"")</f>
        <v/>
      </c>
      <c r="CI45" s="88" t="str">
        <f>IFERROR(VLOOKUP($A45&amp;"_"&amp;CI$3,'물품 입고 내역'!$A$5:$O$1005,2,0),"")</f>
        <v/>
      </c>
      <c r="CJ45" s="88" t="str">
        <f>IFERROR(VLOOKUP($A45&amp;"_"&amp;CJ$3,'물품 입고 내역'!$A$5:$O$1005,2,0),"")</f>
        <v/>
      </c>
      <c r="CK45" s="88" t="str">
        <f>IFERROR(VLOOKUP($A45&amp;"_"&amp;CK$3,'물품 입고 내역'!$A$5:$O$1005,2,0),"")</f>
        <v/>
      </c>
      <c r="CL45" s="88" t="str">
        <f>IFERROR(VLOOKUP($A45&amp;"_"&amp;CL$3,'물품 입고 내역'!$A$5:$O$1005,2,0),"")</f>
        <v/>
      </c>
      <c r="CM45" s="88" t="str">
        <f>IFERROR(VLOOKUP($A45&amp;"_"&amp;CM$3,'물품 입고 내역'!$A$5:$O$1005,2,0),"")</f>
        <v/>
      </c>
      <c r="CN45" s="88" t="str">
        <f>IFERROR(VLOOKUP($A45&amp;"_"&amp;CN$3,'물품 입고 내역'!$A$5:$O$1005,2,0),"")</f>
        <v/>
      </c>
      <c r="CO45" s="88" t="str">
        <f>IFERROR(VLOOKUP($A45&amp;"_"&amp;CO$3,'물품 입고 내역'!$A$5:$O$1005,2,0),"")</f>
        <v/>
      </c>
      <c r="CP45" s="88" t="str">
        <f>IFERROR(VLOOKUP($A45&amp;"_"&amp;CP$3,'물품 입고 내역'!$A$5:$O$1005,2,0),"")</f>
        <v/>
      </c>
      <c r="CQ45" s="88" t="str">
        <f>IFERROR(VLOOKUP($A45&amp;"_"&amp;CQ$3,'물품 입고 내역'!$A$5:$O$1005,2,0),"")</f>
        <v/>
      </c>
      <c r="CR45" s="88" t="str">
        <f>IFERROR(VLOOKUP($A45&amp;"_"&amp;CR$3,'물품 입고 내역'!$A$5:$O$1005,2,0),"")</f>
        <v/>
      </c>
      <c r="CS45" s="88" t="str">
        <f>IFERROR(VLOOKUP($A45&amp;"_"&amp;CS$3,'물품 입고 내역'!$A$5:$O$1005,2,0),"")</f>
        <v/>
      </c>
      <c r="CT45" s="88" t="str">
        <f>IFERROR(VLOOKUP($A45&amp;"_"&amp;CT$3,'물품 입고 내역'!$A$5:$O$1005,2,0),"")</f>
        <v/>
      </c>
      <c r="CU45" s="88" t="str">
        <f>IFERROR(VLOOKUP($A45&amp;"_"&amp;CU$3,'물품 입고 내역'!$A$5:$O$1005,2,0),"")</f>
        <v/>
      </c>
      <c r="CV45" s="88" t="str">
        <f>IFERROR(VLOOKUP($A45&amp;"_"&amp;CV$3,'물품 입고 내역'!$A$5:$O$1005,2,0),"")</f>
        <v/>
      </c>
      <c r="CW45" s="88" t="str">
        <f>IFERROR(VLOOKUP($A45&amp;"_"&amp;CW$3,'물품 입고 내역'!$A$5:$O$1005,2,0),"")</f>
        <v/>
      </c>
      <c r="CX45" s="88" t="str">
        <f>IFERROR(VLOOKUP($A45&amp;"_"&amp;CX$3,'물품 입고 내역'!$A$5:$O$1005,2,0),"")</f>
        <v/>
      </c>
      <c r="CY45" s="88" t="str">
        <f>IFERROR(VLOOKUP($A45&amp;"_"&amp;CY$3,'물품 입고 내역'!$A$5:$O$1005,2,0),"")</f>
        <v/>
      </c>
      <c r="CZ45" s="88" t="str">
        <f>IFERROR(VLOOKUP($A45&amp;"_"&amp;CZ$3,'물품 입고 내역'!$A$5:$O$1005,2,0),"")</f>
        <v/>
      </c>
      <c r="DA45" s="88" t="str">
        <f>IFERROR(VLOOKUP($A45&amp;"_"&amp;DA$3,'물품 입고 내역'!$A$5:$O$1005,2,0),"")</f>
        <v/>
      </c>
      <c r="DB45" s="88" t="str">
        <f>IFERROR(VLOOKUP($A45&amp;"_"&amp;DB$3,'물품 입고 내역'!$A$5:$O$1005,2,0),"")</f>
        <v/>
      </c>
      <c r="DC45" s="88" t="str">
        <f>IFERROR(VLOOKUP($A45&amp;"_"&amp;DC$3,'물품 입고 내역'!$A$5:$O$1005,2,0),"")</f>
        <v/>
      </c>
      <c r="DD45" s="88" t="str">
        <f>IFERROR(VLOOKUP($A45&amp;"_"&amp;DD$3,'물품 입고 내역'!$A$5:$O$1005,2,0),"")</f>
        <v/>
      </c>
      <c r="DE45" s="88" t="str">
        <f>IFERROR(VLOOKUP($A45&amp;"_"&amp;DE$3,'물품 입고 내역'!$A$5:$O$1005,2,0),"")</f>
        <v/>
      </c>
      <c r="DF45" s="88" t="str">
        <f>IFERROR(VLOOKUP($A45&amp;"_"&amp;DF$3,'물품 입고 내역'!$A$5:$O$1005,2,0),"")</f>
        <v/>
      </c>
      <c r="DG45" s="88" t="str">
        <f>IFERROR(VLOOKUP($A45&amp;"_"&amp;DG$3,'물품 입고 내역'!$A$5:$O$1005,2,0),"")</f>
        <v/>
      </c>
      <c r="DH45" s="88" t="str">
        <f>IFERROR(VLOOKUP($A45&amp;"_"&amp;DH$3,'물품 입고 내역'!$A$5:$O$1005,2,0),"")</f>
        <v/>
      </c>
      <c r="DI45" s="88" t="str">
        <f>IFERROR(VLOOKUP($A45&amp;"_"&amp;DI$3,'물품 입고 내역'!$A$5:$O$1005,2,0),"")</f>
        <v/>
      </c>
      <c r="DJ45" s="88" t="str">
        <f>IFERROR(VLOOKUP($A45&amp;"_"&amp;DJ$3,'물품 입고 내역'!$A$5:$O$1005,2,0),"")</f>
        <v/>
      </c>
      <c r="DK45" s="88" t="str">
        <f>IFERROR(VLOOKUP($A45&amp;"_"&amp;DK$3,'물품 입고 내역'!$A$5:$O$1005,2,0),"")</f>
        <v/>
      </c>
      <c r="DL45" s="88" t="str">
        <f>IFERROR(VLOOKUP($A45&amp;"_"&amp;DL$3,'물품 입고 내역'!$A$5:$O$1005,2,0),"")</f>
        <v/>
      </c>
    </row>
    <row r="46" spans="1:116" ht="35.25" customHeight="1">
      <c r="A46" s="89" t="s">
        <v>1003</v>
      </c>
      <c r="B46" s="129" t="str">
        <f>IFERROR(INDEX('물품 입고 내역'!$E$6:$O$1005,MATCH($A46,'물품 입고 내역'!$N$6:$N$1005,0),1)," ")</f>
        <v xml:space="preserve"> </v>
      </c>
      <c r="C46" s="89" t="str">
        <f t="shared" si="0"/>
        <v xml:space="preserve"> </v>
      </c>
      <c r="D46" s="129" t="str">
        <f t="shared" si="2"/>
        <v xml:space="preserve">                                                                                                             </v>
      </c>
      <c r="E46" s="89"/>
      <c r="F46" s="88">
        <f t="shared" si="1"/>
        <v>0</v>
      </c>
      <c r="G46" s="88" t="str">
        <f>IFERROR(VLOOKUP($A46&amp;"_"&amp;G$3,'물품 입고 내역'!$A$5:$O$1005,2,0),"")</f>
        <v/>
      </c>
      <c r="H46" s="88" t="str">
        <f>IFERROR(VLOOKUP($A46&amp;"_"&amp;H$3,'물품 입고 내역'!$A$5:$O$1005,2,0),"")</f>
        <v/>
      </c>
      <c r="I46" s="88" t="str">
        <f>IFERROR(VLOOKUP($A46&amp;"_"&amp;I$3,'물품 입고 내역'!$A$5:$O$1005,2,0),"")</f>
        <v/>
      </c>
      <c r="J46" s="88" t="str">
        <f>IFERROR(VLOOKUP($A46&amp;"_"&amp;J$3,'물품 입고 내역'!$A$5:$O$1005,2,0),"")</f>
        <v/>
      </c>
      <c r="K46" s="88" t="str">
        <f>IFERROR(VLOOKUP($A46&amp;"_"&amp;K$3,'물품 입고 내역'!$A$5:$O$1005,2,0),"")</f>
        <v/>
      </c>
      <c r="L46" s="88" t="str">
        <f>IFERROR(VLOOKUP($A46&amp;"_"&amp;L$3,'물품 입고 내역'!$A$5:$O$1005,2,0),"")</f>
        <v/>
      </c>
      <c r="M46" s="88" t="str">
        <f>IFERROR(VLOOKUP($A46&amp;"_"&amp;M$3,'물품 입고 내역'!$A$5:$O$1005,2,0),"")</f>
        <v/>
      </c>
      <c r="N46" s="88" t="str">
        <f>IFERROR(VLOOKUP($A46&amp;"_"&amp;N$3,'물품 입고 내역'!$A$5:$O$1005,2,0),"")</f>
        <v/>
      </c>
      <c r="O46" s="88" t="str">
        <f>IFERROR(VLOOKUP($A46&amp;"_"&amp;O$3,'물품 입고 내역'!$A$5:$O$1005,2,0),"")</f>
        <v/>
      </c>
      <c r="P46" s="88" t="str">
        <f>IFERROR(VLOOKUP($A46&amp;"_"&amp;P$3,'물품 입고 내역'!$A$5:$O$1005,2,0),"")</f>
        <v/>
      </c>
      <c r="Q46" s="88" t="str">
        <f>IFERROR(VLOOKUP($A46&amp;"_"&amp;Q$3,'물품 입고 내역'!$A$5:$O$1005,2,0),"")</f>
        <v/>
      </c>
      <c r="R46" s="88" t="str">
        <f>IFERROR(VLOOKUP($A46&amp;"_"&amp;R$3,'물품 입고 내역'!$A$5:$O$1005,2,0),"")</f>
        <v/>
      </c>
      <c r="S46" s="88" t="str">
        <f>IFERROR(VLOOKUP($A46&amp;"_"&amp;S$3,'물품 입고 내역'!$A$5:$O$1005,2,0),"")</f>
        <v/>
      </c>
      <c r="T46" s="88" t="str">
        <f>IFERROR(VLOOKUP($A46&amp;"_"&amp;T$3,'물품 입고 내역'!$A$5:$O$1005,2,0),"")</f>
        <v/>
      </c>
      <c r="U46" s="88" t="str">
        <f>IFERROR(VLOOKUP($A46&amp;"_"&amp;U$3,'물품 입고 내역'!$A$5:$O$1005,2,0),"")</f>
        <v/>
      </c>
      <c r="V46" s="88" t="str">
        <f>IFERROR(VLOOKUP($A46&amp;"_"&amp;V$3,'물품 입고 내역'!$A$5:$O$1005,2,0),"")</f>
        <v/>
      </c>
      <c r="W46" s="88" t="str">
        <f>IFERROR(VLOOKUP($A46&amp;"_"&amp;W$3,'물품 입고 내역'!$A$5:$O$1005,2,0),"")</f>
        <v/>
      </c>
      <c r="X46" s="88" t="str">
        <f>IFERROR(VLOOKUP($A46&amp;"_"&amp;X$3,'물품 입고 내역'!$A$5:$O$1005,2,0),"")</f>
        <v/>
      </c>
      <c r="Y46" s="88" t="str">
        <f>IFERROR(VLOOKUP($A46&amp;"_"&amp;Y$3,'물품 입고 내역'!$A$5:$O$1005,2,0),"")</f>
        <v/>
      </c>
      <c r="Z46" s="88" t="str">
        <f>IFERROR(VLOOKUP($A46&amp;"_"&amp;Z$3,'물품 입고 내역'!$A$5:$O$1005,2,0),"")</f>
        <v/>
      </c>
      <c r="AA46" s="88" t="str">
        <f>IFERROR(VLOOKUP($A46&amp;"_"&amp;AA$3,'물품 입고 내역'!$A$5:$O$1005,2,0),"")</f>
        <v/>
      </c>
      <c r="AB46" s="88" t="str">
        <f>IFERROR(VLOOKUP($A46&amp;"_"&amp;AB$3,'물품 입고 내역'!$A$5:$O$1005,2,0),"")</f>
        <v/>
      </c>
      <c r="AC46" s="88" t="str">
        <f>IFERROR(VLOOKUP($A46&amp;"_"&amp;AC$3,'물품 입고 내역'!$A$5:$O$1005,2,0),"")</f>
        <v/>
      </c>
      <c r="AD46" s="88" t="str">
        <f>IFERROR(VLOOKUP($A46&amp;"_"&amp;AD$3,'물품 입고 내역'!$A$5:$O$1005,2,0),"")</f>
        <v/>
      </c>
      <c r="AE46" s="88" t="str">
        <f>IFERROR(VLOOKUP($A46&amp;"_"&amp;AE$3,'물품 입고 내역'!$A$5:$O$1005,2,0),"")</f>
        <v/>
      </c>
      <c r="AF46" s="88" t="str">
        <f>IFERROR(VLOOKUP($A46&amp;"_"&amp;AF$3,'물품 입고 내역'!$A$5:$O$1005,2,0),"")</f>
        <v/>
      </c>
      <c r="AG46" s="88" t="str">
        <f>IFERROR(VLOOKUP($A46&amp;"_"&amp;AG$3,'물품 입고 내역'!$A$5:$O$1005,2,0),"")</f>
        <v/>
      </c>
      <c r="AH46" s="88" t="str">
        <f>IFERROR(VLOOKUP($A46&amp;"_"&amp;AH$3,'물품 입고 내역'!$A$5:$O$1005,2,0),"")</f>
        <v/>
      </c>
      <c r="AI46" s="88" t="str">
        <f>IFERROR(VLOOKUP($A46&amp;"_"&amp;AI$3,'물품 입고 내역'!$A$5:$O$1005,2,0),"")</f>
        <v/>
      </c>
      <c r="AJ46" s="88" t="str">
        <f>IFERROR(VLOOKUP($A46&amp;"_"&amp;AJ$3,'물품 입고 내역'!$A$5:$O$1005,2,0),"")</f>
        <v/>
      </c>
      <c r="AK46" s="88" t="str">
        <f>IFERROR(VLOOKUP($A46&amp;"_"&amp;AK$3,'물품 입고 내역'!$A$5:$O$1005,2,0),"")</f>
        <v/>
      </c>
      <c r="AL46" s="88" t="str">
        <f>IFERROR(VLOOKUP($A46&amp;"_"&amp;AL$3,'물품 입고 내역'!$A$5:$O$1005,2,0),"")</f>
        <v/>
      </c>
      <c r="AM46" s="88" t="str">
        <f>IFERROR(VLOOKUP($A46&amp;"_"&amp;AM$3,'물품 입고 내역'!$A$5:$O$1005,2,0),"")</f>
        <v/>
      </c>
      <c r="AN46" s="88" t="str">
        <f>IFERROR(VLOOKUP($A46&amp;"_"&amp;AN$3,'물품 입고 내역'!$A$5:$O$1005,2,0),"")</f>
        <v/>
      </c>
      <c r="AO46" s="88" t="str">
        <f>IFERROR(VLOOKUP($A46&amp;"_"&amp;AO$3,'물품 입고 내역'!$A$5:$O$1005,2,0),"")</f>
        <v/>
      </c>
      <c r="AP46" s="88" t="str">
        <f>IFERROR(VLOOKUP($A46&amp;"_"&amp;AP$3,'물품 입고 내역'!$A$5:$O$1005,2,0),"")</f>
        <v/>
      </c>
      <c r="AQ46" s="88" t="str">
        <f>IFERROR(VLOOKUP($A46&amp;"_"&amp;AQ$3,'물품 입고 내역'!$A$5:$O$1005,2,0),"")</f>
        <v/>
      </c>
      <c r="AR46" s="88" t="str">
        <f>IFERROR(VLOOKUP($A46&amp;"_"&amp;AR$3,'물품 입고 내역'!$A$5:$O$1005,2,0),"")</f>
        <v/>
      </c>
      <c r="AS46" s="88" t="str">
        <f>IFERROR(VLOOKUP($A46&amp;"_"&amp;AS$3,'물품 입고 내역'!$A$5:$O$1005,2,0),"")</f>
        <v/>
      </c>
      <c r="AT46" s="88" t="str">
        <f>IFERROR(VLOOKUP($A46&amp;"_"&amp;AT$3,'물품 입고 내역'!$A$5:$O$1005,2,0),"")</f>
        <v/>
      </c>
      <c r="AU46" s="88" t="str">
        <f>IFERROR(VLOOKUP($A46&amp;"_"&amp;AU$3,'물품 입고 내역'!$A$5:$O$1005,2,0),"")</f>
        <v/>
      </c>
      <c r="AV46" s="88" t="str">
        <f>IFERROR(VLOOKUP($A46&amp;"_"&amp;AV$3,'물품 입고 내역'!$A$5:$O$1005,2,0),"")</f>
        <v/>
      </c>
      <c r="AW46" s="88" t="str">
        <f>IFERROR(VLOOKUP($A46&amp;"_"&amp;AW$3,'물품 입고 내역'!$A$5:$O$1005,2,0),"")</f>
        <v/>
      </c>
      <c r="AX46" s="88" t="str">
        <f>IFERROR(VLOOKUP($A46&amp;"_"&amp;AX$3,'물품 입고 내역'!$A$5:$O$1005,2,0),"")</f>
        <v/>
      </c>
      <c r="AY46" s="88" t="str">
        <f>IFERROR(VLOOKUP($A46&amp;"_"&amp;AY$3,'물품 입고 내역'!$A$5:$O$1005,2,0),"")</f>
        <v/>
      </c>
      <c r="AZ46" s="88" t="str">
        <f>IFERROR(VLOOKUP($A46&amp;"_"&amp;AZ$3,'물품 입고 내역'!$A$5:$O$1005,2,0),"")</f>
        <v/>
      </c>
      <c r="BA46" s="88" t="str">
        <f>IFERROR(VLOOKUP($A46&amp;"_"&amp;BA$3,'물품 입고 내역'!$A$5:$O$1005,2,0),"")</f>
        <v/>
      </c>
      <c r="BB46" s="88" t="str">
        <f>IFERROR(VLOOKUP($A46&amp;"_"&amp;BB$3,'물품 입고 내역'!$A$5:$O$1005,2,0),"")</f>
        <v/>
      </c>
      <c r="BC46" s="88" t="str">
        <f>IFERROR(VLOOKUP($A46&amp;"_"&amp;BC$3,'물품 입고 내역'!$A$5:$O$1005,2,0),"")</f>
        <v/>
      </c>
      <c r="BD46" s="88" t="str">
        <f>IFERROR(VLOOKUP($A46&amp;"_"&amp;BD$3,'물품 입고 내역'!$A$5:$O$1005,2,0),"")</f>
        <v/>
      </c>
      <c r="BE46" s="88" t="str">
        <f>IFERROR(VLOOKUP($A46&amp;"_"&amp;BE$3,'물품 입고 내역'!$A$5:$O$1005,2,0),"")</f>
        <v/>
      </c>
      <c r="BF46" s="88" t="str">
        <f>IFERROR(VLOOKUP($A46&amp;"_"&amp;BF$3,'물품 입고 내역'!$A$5:$O$1005,2,0),"")</f>
        <v/>
      </c>
      <c r="BG46" s="88" t="str">
        <f>IFERROR(VLOOKUP($A46&amp;"_"&amp;BG$3,'물품 입고 내역'!$A$5:$O$1005,2,0),"")</f>
        <v/>
      </c>
      <c r="BH46" s="88" t="str">
        <f>IFERROR(VLOOKUP($A46&amp;"_"&amp;BH$3,'물품 입고 내역'!$A$5:$O$1005,2,0),"")</f>
        <v/>
      </c>
      <c r="BI46" s="88" t="str">
        <f>IFERROR(VLOOKUP($A46&amp;"_"&amp;BI$3,'물품 입고 내역'!$A$5:$O$1005,2,0),"")</f>
        <v/>
      </c>
      <c r="BJ46" s="88" t="str">
        <f>IFERROR(VLOOKUP($A46&amp;"_"&amp;BJ$3,'물품 입고 내역'!$A$5:$O$1005,2,0),"")</f>
        <v/>
      </c>
      <c r="BK46" s="88" t="str">
        <f>IFERROR(VLOOKUP($A46&amp;"_"&amp;BK$3,'물품 입고 내역'!$A$5:$O$1005,2,0),"")</f>
        <v/>
      </c>
      <c r="BL46" s="88" t="str">
        <f>IFERROR(VLOOKUP($A46&amp;"_"&amp;BL$3,'물품 입고 내역'!$A$5:$O$1005,2,0),"")</f>
        <v/>
      </c>
      <c r="BM46" s="88" t="str">
        <f>IFERROR(VLOOKUP($A46&amp;"_"&amp;BM$3,'물품 입고 내역'!$A$5:$O$1005,2,0),"")</f>
        <v/>
      </c>
      <c r="BN46" s="88" t="str">
        <f>IFERROR(VLOOKUP($A46&amp;"_"&amp;BN$3,'물품 입고 내역'!$A$5:$O$1005,2,0),"")</f>
        <v/>
      </c>
      <c r="BO46" s="88" t="str">
        <f>IFERROR(VLOOKUP($A46&amp;"_"&amp;BO$3,'물품 입고 내역'!$A$5:$O$1005,2,0),"")</f>
        <v/>
      </c>
      <c r="BP46" s="88" t="str">
        <f>IFERROR(VLOOKUP($A46&amp;"_"&amp;BP$3,'물품 입고 내역'!$A$5:$O$1005,2,0),"")</f>
        <v/>
      </c>
      <c r="BQ46" s="88" t="str">
        <f>IFERROR(VLOOKUP($A46&amp;"_"&amp;BQ$3,'물품 입고 내역'!$A$5:$O$1005,2,0),"")</f>
        <v/>
      </c>
      <c r="BR46" s="88" t="str">
        <f>IFERROR(VLOOKUP($A46&amp;"_"&amp;BR$3,'물품 입고 내역'!$A$5:$O$1005,2,0),"")</f>
        <v/>
      </c>
      <c r="BS46" s="88" t="str">
        <f>IFERROR(VLOOKUP($A46&amp;"_"&amp;BS$3,'물품 입고 내역'!$A$5:$O$1005,2,0),"")</f>
        <v/>
      </c>
      <c r="BT46" s="88" t="str">
        <f>IFERROR(VLOOKUP($A46&amp;"_"&amp;BT$3,'물품 입고 내역'!$A$5:$O$1005,2,0),"")</f>
        <v/>
      </c>
      <c r="BU46" s="88" t="str">
        <f>IFERROR(VLOOKUP($A46&amp;"_"&amp;BU$3,'물품 입고 내역'!$A$5:$O$1005,2,0),"")</f>
        <v/>
      </c>
      <c r="BV46" s="88" t="str">
        <f>IFERROR(VLOOKUP($A46&amp;"_"&amp;BV$3,'물품 입고 내역'!$A$5:$O$1005,2,0),"")</f>
        <v/>
      </c>
      <c r="BW46" s="88" t="str">
        <f>IFERROR(VLOOKUP($A46&amp;"_"&amp;BW$3,'물품 입고 내역'!$A$5:$O$1005,2,0),"")</f>
        <v/>
      </c>
      <c r="BX46" s="88" t="str">
        <f>IFERROR(VLOOKUP($A46&amp;"_"&amp;BX$3,'물품 입고 내역'!$A$5:$O$1005,2,0),"")</f>
        <v/>
      </c>
      <c r="BY46" s="88" t="str">
        <f>IFERROR(VLOOKUP($A46&amp;"_"&amp;BY$3,'물품 입고 내역'!$A$5:$O$1005,2,0),"")</f>
        <v/>
      </c>
      <c r="BZ46" s="88" t="str">
        <f>IFERROR(VLOOKUP($A46&amp;"_"&amp;BZ$3,'물품 입고 내역'!$A$5:$O$1005,2,0),"")</f>
        <v/>
      </c>
      <c r="CA46" s="88" t="str">
        <f>IFERROR(VLOOKUP($A46&amp;"_"&amp;CA$3,'물품 입고 내역'!$A$5:$O$1005,2,0),"")</f>
        <v/>
      </c>
      <c r="CB46" s="88" t="str">
        <f>IFERROR(VLOOKUP($A46&amp;"_"&amp;CB$3,'물품 입고 내역'!$A$5:$O$1005,2,0),"")</f>
        <v/>
      </c>
      <c r="CC46" s="88" t="str">
        <f>IFERROR(VLOOKUP($A46&amp;"_"&amp;CC$3,'물품 입고 내역'!$A$5:$O$1005,2,0),"")</f>
        <v/>
      </c>
      <c r="CD46" s="88" t="str">
        <f>IFERROR(VLOOKUP($A46&amp;"_"&amp;CD$3,'물품 입고 내역'!$A$5:$O$1005,2,0),"")</f>
        <v/>
      </c>
      <c r="CE46" s="88" t="str">
        <f>IFERROR(VLOOKUP($A46&amp;"_"&amp;CE$3,'물품 입고 내역'!$A$5:$O$1005,2,0),"")</f>
        <v/>
      </c>
      <c r="CF46" s="88" t="str">
        <f>IFERROR(VLOOKUP($A46&amp;"_"&amp;CF$3,'물품 입고 내역'!$A$5:$O$1005,2,0),"")</f>
        <v/>
      </c>
      <c r="CG46" s="88" t="str">
        <f>IFERROR(VLOOKUP($A46&amp;"_"&amp;CG$3,'물품 입고 내역'!$A$5:$O$1005,2,0),"")</f>
        <v/>
      </c>
      <c r="CH46" s="88" t="str">
        <f>IFERROR(VLOOKUP($A46&amp;"_"&amp;CH$3,'물품 입고 내역'!$A$5:$O$1005,2,0),"")</f>
        <v/>
      </c>
      <c r="CI46" s="88" t="str">
        <f>IFERROR(VLOOKUP($A46&amp;"_"&amp;CI$3,'물품 입고 내역'!$A$5:$O$1005,2,0),"")</f>
        <v/>
      </c>
      <c r="CJ46" s="88" t="str">
        <f>IFERROR(VLOOKUP($A46&amp;"_"&amp;CJ$3,'물품 입고 내역'!$A$5:$O$1005,2,0),"")</f>
        <v/>
      </c>
      <c r="CK46" s="88" t="str">
        <f>IFERROR(VLOOKUP($A46&amp;"_"&amp;CK$3,'물품 입고 내역'!$A$5:$O$1005,2,0),"")</f>
        <v/>
      </c>
      <c r="CL46" s="88" t="str">
        <f>IFERROR(VLOOKUP($A46&amp;"_"&amp;CL$3,'물품 입고 내역'!$A$5:$O$1005,2,0),"")</f>
        <v/>
      </c>
      <c r="CM46" s="88" t="str">
        <f>IFERROR(VLOOKUP($A46&amp;"_"&amp;CM$3,'물품 입고 내역'!$A$5:$O$1005,2,0),"")</f>
        <v/>
      </c>
      <c r="CN46" s="88" t="str">
        <f>IFERROR(VLOOKUP($A46&amp;"_"&amp;CN$3,'물품 입고 내역'!$A$5:$O$1005,2,0),"")</f>
        <v/>
      </c>
      <c r="CO46" s="88" t="str">
        <f>IFERROR(VLOOKUP($A46&amp;"_"&amp;CO$3,'물품 입고 내역'!$A$5:$O$1005,2,0),"")</f>
        <v/>
      </c>
      <c r="CP46" s="88" t="str">
        <f>IFERROR(VLOOKUP($A46&amp;"_"&amp;CP$3,'물품 입고 내역'!$A$5:$O$1005,2,0),"")</f>
        <v/>
      </c>
      <c r="CQ46" s="88" t="str">
        <f>IFERROR(VLOOKUP($A46&amp;"_"&amp;CQ$3,'물품 입고 내역'!$A$5:$O$1005,2,0),"")</f>
        <v/>
      </c>
      <c r="CR46" s="88" t="str">
        <f>IFERROR(VLOOKUP($A46&amp;"_"&amp;CR$3,'물품 입고 내역'!$A$5:$O$1005,2,0),"")</f>
        <v/>
      </c>
      <c r="CS46" s="88" t="str">
        <f>IFERROR(VLOOKUP($A46&amp;"_"&amp;CS$3,'물품 입고 내역'!$A$5:$O$1005,2,0),"")</f>
        <v/>
      </c>
      <c r="CT46" s="88" t="str">
        <f>IFERROR(VLOOKUP($A46&amp;"_"&amp;CT$3,'물품 입고 내역'!$A$5:$O$1005,2,0),"")</f>
        <v/>
      </c>
      <c r="CU46" s="88" t="str">
        <f>IFERROR(VLOOKUP($A46&amp;"_"&amp;CU$3,'물품 입고 내역'!$A$5:$O$1005,2,0),"")</f>
        <v/>
      </c>
      <c r="CV46" s="88" t="str">
        <f>IFERROR(VLOOKUP($A46&amp;"_"&amp;CV$3,'물품 입고 내역'!$A$5:$O$1005,2,0),"")</f>
        <v/>
      </c>
      <c r="CW46" s="88" t="str">
        <f>IFERROR(VLOOKUP($A46&amp;"_"&amp;CW$3,'물품 입고 내역'!$A$5:$O$1005,2,0),"")</f>
        <v/>
      </c>
      <c r="CX46" s="88" t="str">
        <f>IFERROR(VLOOKUP($A46&amp;"_"&amp;CX$3,'물품 입고 내역'!$A$5:$O$1005,2,0),"")</f>
        <v/>
      </c>
      <c r="CY46" s="88" t="str">
        <f>IFERROR(VLOOKUP($A46&amp;"_"&amp;CY$3,'물품 입고 내역'!$A$5:$O$1005,2,0),"")</f>
        <v/>
      </c>
      <c r="CZ46" s="88" t="str">
        <f>IFERROR(VLOOKUP($A46&amp;"_"&amp;CZ$3,'물품 입고 내역'!$A$5:$O$1005,2,0),"")</f>
        <v/>
      </c>
      <c r="DA46" s="88" t="str">
        <f>IFERROR(VLOOKUP($A46&amp;"_"&amp;DA$3,'물품 입고 내역'!$A$5:$O$1005,2,0),"")</f>
        <v/>
      </c>
      <c r="DB46" s="88" t="str">
        <f>IFERROR(VLOOKUP($A46&amp;"_"&amp;DB$3,'물품 입고 내역'!$A$5:$O$1005,2,0),"")</f>
        <v/>
      </c>
      <c r="DC46" s="88" t="str">
        <f>IFERROR(VLOOKUP($A46&amp;"_"&amp;DC$3,'물품 입고 내역'!$A$5:$O$1005,2,0),"")</f>
        <v/>
      </c>
      <c r="DD46" s="88" t="str">
        <f>IFERROR(VLOOKUP($A46&amp;"_"&amp;DD$3,'물품 입고 내역'!$A$5:$O$1005,2,0),"")</f>
        <v/>
      </c>
      <c r="DE46" s="88" t="str">
        <f>IFERROR(VLOOKUP($A46&amp;"_"&amp;DE$3,'물품 입고 내역'!$A$5:$O$1005,2,0),"")</f>
        <v/>
      </c>
      <c r="DF46" s="88" t="str">
        <f>IFERROR(VLOOKUP($A46&amp;"_"&amp;DF$3,'물품 입고 내역'!$A$5:$O$1005,2,0),"")</f>
        <v/>
      </c>
      <c r="DG46" s="88" t="str">
        <f>IFERROR(VLOOKUP($A46&amp;"_"&amp;DG$3,'물품 입고 내역'!$A$5:$O$1005,2,0),"")</f>
        <v/>
      </c>
      <c r="DH46" s="88" t="str">
        <f>IFERROR(VLOOKUP($A46&amp;"_"&amp;DH$3,'물품 입고 내역'!$A$5:$O$1005,2,0),"")</f>
        <v/>
      </c>
      <c r="DI46" s="88" t="str">
        <f>IFERROR(VLOOKUP($A46&amp;"_"&amp;DI$3,'물품 입고 내역'!$A$5:$O$1005,2,0),"")</f>
        <v/>
      </c>
      <c r="DJ46" s="88" t="str">
        <f>IFERROR(VLOOKUP($A46&amp;"_"&amp;DJ$3,'물품 입고 내역'!$A$5:$O$1005,2,0),"")</f>
        <v/>
      </c>
      <c r="DK46" s="88" t="str">
        <f>IFERROR(VLOOKUP($A46&amp;"_"&amp;DK$3,'물품 입고 내역'!$A$5:$O$1005,2,0),"")</f>
        <v/>
      </c>
      <c r="DL46" s="88" t="str">
        <f>IFERROR(VLOOKUP($A46&amp;"_"&amp;DL$3,'물품 입고 내역'!$A$5:$O$1005,2,0),"")</f>
        <v/>
      </c>
    </row>
    <row r="47" spans="1:116" ht="35.25" customHeight="1">
      <c r="A47" s="89" t="s">
        <v>1004</v>
      </c>
      <c r="B47" s="129" t="str">
        <f>IFERROR(INDEX('물품 입고 내역'!$E$6:$O$1005,MATCH($A47,'물품 입고 내역'!$N$6:$N$1005,0),1)," ")</f>
        <v xml:space="preserve"> </v>
      </c>
      <c r="C47" s="89" t="str">
        <f t="shared" si="0"/>
        <v xml:space="preserve"> </v>
      </c>
      <c r="D47" s="129" t="str">
        <f t="shared" si="2"/>
        <v xml:space="preserve">                                                                                                             </v>
      </c>
      <c r="E47" s="89"/>
      <c r="F47" s="88">
        <f t="shared" si="1"/>
        <v>0</v>
      </c>
      <c r="G47" s="88" t="str">
        <f>IFERROR(VLOOKUP($A47&amp;"_"&amp;G$3,'물품 입고 내역'!$A$5:$O$1005,2,0),"")</f>
        <v/>
      </c>
      <c r="H47" s="88" t="str">
        <f>IFERROR(VLOOKUP($A47&amp;"_"&amp;H$3,'물품 입고 내역'!$A$5:$O$1005,2,0),"")</f>
        <v/>
      </c>
      <c r="I47" s="88" t="str">
        <f>IFERROR(VLOOKUP($A47&amp;"_"&amp;I$3,'물품 입고 내역'!$A$5:$O$1005,2,0),"")</f>
        <v/>
      </c>
      <c r="J47" s="88" t="str">
        <f>IFERROR(VLOOKUP($A47&amp;"_"&amp;J$3,'물품 입고 내역'!$A$5:$O$1005,2,0),"")</f>
        <v/>
      </c>
      <c r="K47" s="88" t="str">
        <f>IFERROR(VLOOKUP($A47&amp;"_"&amp;K$3,'물품 입고 내역'!$A$5:$O$1005,2,0),"")</f>
        <v/>
      </c>
      <c r="L47" s="88" t="str">
        <f>IFERROR(VLOOKUP($A47&amp;"_"&amp;L$3,'물품 입고 내역'!$A$5:$O$1005,2,0),"")</f>
        <v/>
      </c>
      <c r="M47" s="88" t="str">
        <f>IFERROR(VLOOKUP($A47&amp;"_"&amp;M$3,'물품 입고 내역'!$A$5:$O$1005,2,0),"")</f>
        <v/>
      </c>
      <c r="N47" s="88" t="str">
        <f>IFERROR(VLOOKUP($A47&amp;"_"&amp;N$3,'물품 입고 내역'!$A$5:$O$1005,2,0),"")</f>
        <v/>
      </c>
      <c r="O47" s="88" t="str">
        <f>IFERROR(VLOOKUP($A47&amp;"_"&amp;O$3,'물품 입고 내역'!$A$5:$O$1005,2,0),"")</f>
        <v/>
      </c>
      <c r="P47" s="88" t="str">
        <f>IFERROR(VLOOKUP($A47&amp;"_"&amp;P$3,'물품 입고 내역'!$A$5:$O$1005,2,0),"")</f>
        <v/>
      </c>
      <c r="Q47" s="88" t="str">
        <f>IFERROR(VLOOKUP($A47&amp;"_"&amp;Q$3,'물품 입고 내역'!$A$5:$O$1005,2,0),"")</f>
        <v/>
      </c>
      <c r="R47" s="88" t="str">
        <f>IFERROR(VLOOKUP($A47&amp;"_"&amp;R$3,'물품 입고 내역'!$A$5:$O$1005,2,0),"")</f>
        <v/>
      </c>
      <c r="S47" s="88" t="str">
        <f>IFERROR(VLOOKUP($A47&amp;"_"&amp;S$3,'물품 입고 내역'!$A$5:$O$1005,2,0),"")</f>
        <v/>
      </c>
      <c r="T47" s="88" t="str">
        <f>IFERROR(VLOOKUP($A47&amp;"_"&amp;T$3,'물품 입고 내역'!$A$5:$O$1005,2,0),"")</f>
        <v/>
      </c>
      <c r="U47" s="88" t="str">
        <f>IFERROR(VLOOKUP($A47&amp;"_"&amp;U$3,'물품 입고 내역'!$A$5:$O$1005,2,0),"")</f>
        <v/>
      </c>
      <c r="V47" s="88" t="str">
        <f>IFERROR(VLOOKUP($A47&amp;"_"&amp;V$3,'물품 입고 내역'!$A$5:$O$1005,2,0),"")</f>
        <v/>
      </c>
      <c r="W47" s="88" t="str">
        <f>IFERROR(VLOOKUP($A47&amp;"_"&amp;W$3,'물품 입고 내역'!$A$5:$O$1005,2,0),"")</f>
        <v/>
      </c>
      <c r="X47" s="88" t="str">
        <f>IFERROR(VLOOKUP($A47&amp;"_"&amp;X$3,'물품 입고 내역'!$A$5:$O$1005,2,0),"")</f>
        <v/>
      </c>
      <c r="Y47" s="88" t="str">
        <f>IFERROR(VLOOKUP($A47&amp;"_"&amp;Y$3,'물품 입고 내역'!$A$5:$O$1005,2,0),"")</f>
        <v/>
      </c>
      <c r="Z47" s="88" t="str">
        <f>IFERROR(VLOOKUP($A47&amp;"_"&amp;Z$3,'물품 입고 내역'!$A$5:$O$1005,2,0),"")</f>
        <v/>
      </c>
      <c r="AA47" s="88" t="str">
        <f>IFERROR(VLOOKUP($A47&amp;"_"&amp;AA$3,'물품 입고 내역'!$A$5:$O$1005,2,0),"")</f>
        <v/>
      </c>
      <c r="AB47" s="88" t="str">
        <f>IFERROR(VLOOKUP($A47&amp;"_"&amp;AB$3,'물품 입고 내역'!$A$5:$O$1005,2,0),"")</f>
        <v/>
      </c>
      <c r="AC47" s="88" t="str">
        <f>IFERROR(VLOOKUP($A47&amp;"_"&amp;AC$3,'물품 입고 내역'!$A$5:$O$1005,2,0),"")</f>
        <v/>
      </c>
      <c r="AD47" s="88" t="str">
        <f>IFERROR(VLOOKUP($A47&amp;"_"&amp;AD$3,'물품 입고 내역'!$A$5:$O$1005,2,0),"")</f>
        <v/>
      </c>
      <c r="AE47" s="88" t="str">
        <f>IFERROR(VLOOKUP($A47&amp;"_"&amp;AE$3,'물품 입고 내역'!$A$5:$O$1005,2,0),"")</f>
        <v/>
      </c>
      <c r="AF47" s="88" t="str">
        <f>IFERROR(VLOOKUP($A47&amp;"_"&amp;AF$3,'물품 입고 내역'!$A$5:$O$1005,2,0),"")</f>
        <v/>
      </c>
      <c r="AG47" s="88" t="str">
        <f>IFERROR(VLOOKUP($A47&amp;"_"&amp;AG$3,'물품 입고 내역'!$A$5:$O$1005,2,0),"")</f>
        <v/>
      </c>
      <c r="AH47" s="88" t="str">
        <f>IFERROR(VLOOKUP($A47&amp;"_"&amp;AH$3,'물품 입고 내역'!$A$5:$O$1005,2,0),"")</f>
        <v/>
      </c>
      <c r="AI47" s="88" t="str">
        <f>IFERROR(VLOOKUP($A47&amp;"_"&amp;AI$3,'물품 입고 내역'!$A$5:$O$1005,2,0),"")</f>
        <v/>
      </c>
      <c r="AJ47" s="88" t="str">
        <f>IFERROR(VLOOKUP($A47&amp;"_"&amp;AJ$3,'물품 입고 내역'!$A$5:$O$1005,2,0),"")</f>
        <v/>
      </c>
      <c r="AK47" s="88" t="str">
        <f>IFERROR(VLOOKUP($A47&amp;"_"&amp;AK$3,'물품 입고 내역'!$A$5:$O$1005,2,0),"")</f>
        <v/>
      </c>
      <c r="AL47" s="88" t="str">
        <f>IFERROR(VLOOKUP($A47&amp;"_"&amp;AL$3,'물품 입고 내역'!$A$5:$O$1005,2,0),"")</f>
        <v/>
      </c>
      <c r="AM47" s="88" t="str">
        <f>IFERROR(VLOOKUP($A47&amp;"_"&amp;AM$3,'물품 입고 내역'!$A$5:$O$1005,2,0),"")</f>
        <v/>
      </c>
      <c r="AN47" s="88" t="str">
        <f>IFERROR(VLOOKUP($A47&amp;"_"&amp;AN$3,'물품 입고 내역'!$A$5:$O$1005,2,0),"")</f>
        <v/>
      </c>
      <c r="AO47" s="88" t="str">
        <f>IFERROR(VLOOKUP($A47&amp;"_"&amp;AO$3,'물품 입고 내역'!$A$5:$O$1005,2,0),"")</f>
        <v/>
      </c>
      <c r="AP47" s="88" t="str">
        <f>IFERROR(VLOOKUP($A47&amp;"_"&amp;AP$3,'물품 입고 내역'!$A$5:$O$1005,2,0),"")</f>
        <v/>
      </c>
      <c r="AQ47" s="88" t="str">
        <f>IFERROR(VLOOKUP($A47&amp;"_"&amp;AQ$3,'물품 입고 내역'!$A$5:$O$1005,2,0),"")</f>
        <v/>
      </c>
      <c r="AR47" s="88" t="str">
        <f>IFERROR(VLOOKUP($A47&amp;"_"&amp;AR$3,'물품 입고 내역'!$A$5:$O$1005,2,0),"")</f>
        <v/>
      </c>
      <c r="AS47" s="88" t="str">
        <f>IFERROR(VLOOKUP($A47&amp;"_"&amp;AS$3,'물품 입고 내역'!$A$5:$O$1005,2,0),"")</f>
        <v/>
      </c>
      <c r="AT47" s="88" t="str">
        <f>IFERROR(VLOOKUP($A47&amp;"_"&amp;AT$3,'물품 입고 내역'!$A$5:$O$1005,2,0),"")</f>
        <v/>
      </c>
      <c r="AU47" s="88" t="str">
        <f>IFERROR(VLOOKUP($A47&amp;"_"&amp;AU$3,'물품 입고 내역'!$A$5:$O$1005,2,0),"")</f>
        <v/>
      </c>
      <c r="AV47" s="88" t="str">
        <f>IFERROR(VLOOKUP($A47&amp;"_"&amp;AV$3,'물품 입고 내역'!$A$5:$O$1005,2,0),"")</f>
        <v/>
      </c>
      <c r="AW47" s="88" t="str">
        <f>IFERROR(VLOOKUP($A47&amp;"_"&amp;AW$3,'물품 입고 내역'!$A$5:$O$1005,2,0),"")</f>
        <v/>
      </c>
      <c r="AX47" s="88" t="str">
        <f>IFERROR(VLOOKUP($A47&amp;"_"&amp;AX$3,'물품 입고 내역'!$A$5:$O$1005,2,0),"")</f>
        <v/>
      </c>
      <c r="AY47" s="88" t="str">
        <f>IFERROR(VLOOKUP($A47&amp;"_"&amp;AY$3,'물품 입고 내역'!$A$5:$O$1005,2,0),"")</f>
        <v/>
      </c>
      <c r="AZ47" s="88" t="str">
        <f>IFERROR(VLOOKUP($A47&amp;"_"&amp;AZ$3,'물품 입고 내역'!$A$5:$O$1005,2,0),"")</f>
        <v/>
      </c>
      <c r="BA47" s="88" t="str">
        <f>IFERROR(VLOOKUP($A47&amp;"_"&amp;BA$3,'물품 입고 내역'!$A$5:$O$1005,2,0),"")</f>
        <v/>
      </c>
      <c r="BB47" s="88" t="str">
        <f>IFERROR(VLOOKUP($A47&amp;"_"&amp;BB$3,'물품 입고 내역'!$A$5:$O$1005,2,0),"")</f>
        <v/>
      </c>
      <c r="BC47" s="88" t="str">
        <f>IFERROR(VLOOKUP($A47&amp;"_"&amp;BC$3,'물품 입고 내역'!$A$5:$O$1005,2,0),"")</f>
        <v/>
      </c>
      <c r="BD47" s="88" t="str">
        <f>IFERROR(VLOOKUP($A47&amp;"_"&amp;BD$3,'물품 입고 내역'!$A$5:$O$1005,2,0),"")</f>
        <v/>
      </c>
      <c r="BE47" s="88" t="str">
        <f>IFERROR(VLOOKUP($A47&amp;"_"&amp;BE$3,'물품 입고 내역'!$A$5:$O$1005,2,0),"")</f>
        <v/>
      </c>
      <c r="BF47" s="88" t="str">
        <f>IFERROR(VLOOKUP($A47&amp;"_"&amp;BF$3,'물품 입고 내역'!$A$5:$O$1005,2,0),"")</f>
        <v/>
      </c>
      <c r="BG47" s="88" t="str">
        <f>IFERROR(VLOOKUP($A47&amp;"_"&amp;BG$3,'물품 입고 내역'!$A$5:$O$1005,2,0),"")</f>
        <v/>
      </c>
      <c r="BH47" s="88" t="str">
        <f>IFERROR(VLOOKUP($A47&amp;"_"&amp;BH$3,'물품 입고 내역'!$A$5:$O$1005,2,0),"")</f>
        <v/>
      </c>
      <c r="BI47" s="88" t="str">
        <f>IFERROR(VLOOKUP($A47&amp;"_"&amp;BI$3,'물품 입고 내역'!$A$5:$O$1005,2,0),"")</f>
        <v/>
      </c>
      <c r="BJ47" s="88" t="str">
        <f>IFERROR(VLOOKUP($A47&amp;"_"&amp;BJ$3,'물품 입고 내역'!$A$5:$O$1005,2,0),"")</f>
        <v/>
      </c>
      <c r="BK47" s="88" t="str">
        <f>IFERROR(VLOOKUP($A47&amp;"_"&amp;BK$3,'물품 입고 내역'!$A$5:$O$1005,2,0),"")</f>
        <v/>
      </c>
      <c r="BL47" s="88" t="str">
        <f>IFERROR(VLOOKUP($A47&amp;"_"&amp;BL$3,'물품 입고 내역'!$A$5:$O$1005,2,0),"")</f>
        <v/>
      </c>
      <c r="BM47" s="88" t="str">
        <f>IFERROR(VLOOKUP($A47&amp;"_"&amp;BM$3,'물품 입고 내역'!$A$5:$O$1005,2,0),"")</f>
        <v/>
      </c>
      <c r="BN47" s="88" t="str">
        <f>IFERROR(VLOOKUP($A47&amp;"_"&amp;BN$3,'물품 입고 내역'!$A$5:$O$1005,2,0),"")</f>
        <v/>
      </c>
      <c r="BO47" s="88" t="str">
        <f>IFERROR(VLOOKUP($A47&amp;"_"&amp;BO$3,'물품 입고 내역'!$A$5:$O$1005,2,0),"")</f>
        <v/>
      </c>
      <c r="BP47" s="88" t="str">
        <f>IFERROR(VLOOKUP($A47&amp;"_"&amp;BP$3,'물품 입고 내역'!$A$5:$O$1005,2,0),"")</f>
        <v/>
      </c>
      <c r="BQ47" s="88" t="str">
        <f>IFERROR(VLOOKUP($A47&amp;"_"&amp;BQ$3,'물품 입고 내역'!$A$5:$O$1005,2,0),"")</f>
        <v/>
      </c>
      <c r="BR47" s="88" t="str">
        <f>IFERROR(VLOOKUP($A47&amp;"_"&amp;BR$3,'물품 입고 내역'!$A$5:$O$1005,2,0),"")</f>
        <v/>
      </c>
      <c r="BS47" s="88" t="str">
        <f>IFERROR(VLOOKUP($A47&amp;"_"&amp;BS$3,'물품 입고 내역'!$A$5:$O$1005,2,0),"")</f>
        <v/>
      </c>
      <c r="BT47" s="88" t="str">
        <f>IFERROR(VLOOKUP($A47&amp;"_"&amp;BT$3,'물품 입고 내역'!$A$5:$O$1005,2,0),"")</f>
        <v/>
      </c>
      <c r="BU47" s="88" t="str">
        <f>IFERROR(VLOOKUP($A47&amp;"_"&amp;BU$3,'물품 입고 내역'!$A$5:$O$1005,2,0),"")</f>
        <v/>
      </c>
      <c r="BV47" s="88" t="str">
        <f>IFERROR(VLOOKUP($A47&amp;"_"&amp;BV$3,'물품 입고 내역'!$A$5:$O$1005,2,0),"")</f>
        <v/>
      </c>
      <c r="BW47" s="88" t="str">
        <f>IFERROR(VLOOKUP($A47&amp;"_"&amp;BW$3,'물품 입고 내역'!$A$5:$O$1005,2,0),"")</f>
        <v/>
      </c>
      <c r="BX47" s="88" t="str">
        <f>IFERROR(VLOOKUP($A47&amp;"_"&amp;BX$3,'물품 입고 내역'!$A$5:$O$1005,2,0),"")</f>
        <v/>
      </c>
      <c r="BY47" s="88" t="str">
        <f>IFERROR(VLOOKUP($A47&amp;"_"&amp;BY$3,'물품 입고 내역'!$A$5:$O$1005,2,0),"")</f>
        <v/>
      </c>
      <c r="BZ47" s="88" t="str">
        <f>IFERROR(VLOOKUP($A47&amp;"_"&amp;BZ$3,'물품 입고 내역'!$A$5:$O$1005,2,0),"")</f>
        <v/>
      </c>
      <c r="CA47" s="88" t="str">
        <f>IFERROR(VLOOKUP($A47&amp;"_"&amp;CA$3,'물품 입고 내역'!$A$5:$O$1005,2,0),"")</f>
        <v/>
      </c>
      <c r="CB47" s="88" t="str">
        <f>IFERROR(VLOOKUP($A47&amp;"_"&amp;CB$3,'물품 입고 내역'!$A$5:$O$1005,2,0),"")</f>
        <v/>
      </c>
      <c r="CC47" s="88" t="str">
        <f>IFERROR(VLOOKUP($A47&amp;"_"&amp;CC$3,'물품 입고 내역'!$A$5:$O$1005,2,0),"")</f>
        <v/>
      </c>
      <c r="CD47" s="88" t="str">
        <f>IFERROR(VLOOKUP($A47&amp;"_"&amp;CD$3,'물품 입고 내역'!$A$5:$O$1005,2,0),"")</f>
        <v/>
      </c>
      <c r="CE47" s="88" t="str">
        <f>IFERROR(VLOOKUP($A47&amp;"_"&amp;CE$3,'물품 입고 내역'!$A$5:$O$1005,2,0),"")</f>
        <v/>
      </c>
      <c r="CF47" s="88" t="str">
        <f>IFERROR(VLOOKUP($A47&amp;"_"&amp;CF$3,'물품 입고 내역'!$A$5:$O$1005,2,0),"")</f>
        <v/>
      </c>
      <c r="CG47" s="88" t="str">
        <f>IFERROR(VLOOKUP($A47&amp;"_"&amp;CG$3,'물품 입고 내역'!$A$5:$O$1005,2,0),"")</f>
        <v/>
      </c>
      <c r="CH47" s="88" t="str">
        <f>IFERROR(VLOOKUP($A47&amp;"_"&amp;CH$3,'물품 입고 내역'!$A$5:$O$1005,2,0),"")</f>
        <v/>
      </c>
      <c r="CI47" s="88" t="str">
        <f>IFERROR(VLOOKUP($A47&amp;"_"&amp;CI$3,'물품 입고 내역'!$A$5:$O$1005,2,0),"")</f>
        <v/>
      </c>
      <c r="CJ47" s="88" t="str">
        <f>IFERROR(VLOOKUP($A47&amp;"_"&amp;CJ$3,'물품 입고 내역'!$A$5:$O$1005,2,0),"")</f>
        <v/>
      </c>
      <c r="CK47" s="88" t="str">
        <f>IFERROR(VLOOKUP($A47&amp;"_"&amp;CK$3,'물품 입고 내역'!$A$5:$O$1005,2,0),"")</f>
        <v/>
      </c>
      <c r="CL47" s="88" t="str">
        <f>IFERROR(VLOOKUP($A47&amp;"_"&amp;CL$3,'물품 입고 내역'!$A$5:$O$1005,2,0),"")</f>
        <v/>
      </c>
      <c r="CM47" s="88" t="str">
        <f>IFERROR(VLOOKUP($A47&amp;"_"&amp;CM$3,'물품 입고 내역'!$A$5:$O$1005,2,0),"")</f>
        <v/>
      </c>
      <c r="CN47" s="88" t="str">
        <f>IFERROR(VLOOKUP($A47&amp;"_"&amp;CN$3,'물품 입고 내역'!$A$5:$O$1005,2,0),"")</f>
        <v/>
      </c>
      <c r="CO47" s="88" t="str">
        <f>IFERROR(VLOOKUP($A47&amp;"_"&amp;CO$3,'물품 입고 내역'!$A$5:$O$1005,2,0),"")</f>
        <v/>
      </c>
      <c r="CP47" s="88" t="str">
        <f>IFERROR(VLOOKUP($A47&amp;"_"&amp;CP$3,'물품 입고 내역'!$A$5:$O$1005,2,0),"")</f>
        <v/>
      </c>
      <c r="CQ47" s="88" t="str">
        <f>IFERROR(VLOOKUP($A47&amp;"_"&amp;CQ$3,'물품 입고 내역'!$A$5:$O$1005,2,0),"")</f>
        <v/>
      </c>
      <c r="CR47" s="88" t="str">
        <f>IFERROR(VLOOKUP($A47&amp;"_"&amp;CR$3,'물품 입고 내역'!$A$5:$O$1005,2,0),"")</f>
        <v/>
      </c>
      <c r="CS47" s="88" t="str">
        <f>IFERROR(VLOOKUP($A47&amp;"_"&amp;CS$3,'물품 입고 내역'!$A$5:$O$1005,2,0),"")</f>
        <v/>
      </c>
      <c r="CT47" s="88" t="str">
        <f>IFERROR(VLOOKUP($A47&amp;"_"&amp;CT$3,'물품 입고 내역'!$A$5:$O$1005,2,0),"")</f>
        <v/>
      </c>
      <c r="CU47" s="88" t="str">
        <f>IFERROR(VLOOKUP($A47&amp;"_"&amp;CU$3,'물품 입고 내역'!$A$5:$O$1005,2,0),"")</f>
        <v/>
      </c>
      <c r="CV47" s="88" t="str">
        <f>IFERROR(VLOOKUP($A47&amp;"_"&amp;CV$3,'물품 입고 내역'!$A$5:$O$1005,2,0),"")</f>
        <v/>
      </c>
      <c r="CW47" s="88" t="str">
        <f>IFERROR(VLOOKUP($A47&amp;"_"&amp;CW$3,'물품 입고 내역'!$A$5:$O$1005,2,0),"")</f>
        <v/>
      </c>
      <c r="CX47" s="88" t="str">
        <f>IFERROR(VLOOKUP($A47&amp;"_"&amp;CX$3,'물품 입고 내역'!$A$5:$O$1005,2,0),"")</f>
        <v/>
      </c>
      <c r="CY47" s="88" t="str">
        <f>IFERROR(VLOOKUP($A47&amp;"_"&amp;CY$3,'물품 입고 내역'!$A$5:$O$1005,2,0),"")</f>
        <v/>
      </c>
      <c r="CZ47" s="88" t="str">
        <f>IFERROR(VLOOKUP($A47&amp;"_"&amp;CZ$3,'물품 입고 내역'!$A$5:$O$1005,2,0),"")</f>
        <v/>
      </c>
      <c r="DA47" s="88" t="str">
        <f>IFERROR(VLOOKUP($A47&amp;"_"&amp;DA$3,'물품 입고 내역'!$A$5:$O$1005,2,0),"")</f>
        <v/>
      </c>
      <c r="DB47" s="88" t="str">
        <f>IFERROR(VLOOKUP($A47&amp;"_"&amp;DB$3,'물품 입고 내역'!$A$5:$O$1005,2,0),"")</f>
        <v/>
      </c>
      <c r="DC47" s="88" t="str">
        <f>IFERROR(VLOOKUP($A47&amp;"_"&amp;DC$3,'물품 입고 내역'!$A$5:$O$1005,2,0),"")</f>
        <v/>
      </c>
      <c r="DD47" s="88" t="str">
        <f>IFERROR(VLOOKUP($A47&amp;"_"&amp;DD$3,'물품 입고 내역'!$A$5:$O$1005,2,0),"")</f>
        <v/>
      </c>
      <c r="DE47" s="88" t="str">
        <f>IFERROR(VLOOKUP($A47&amp;"_"&amp;DE$3,'물품 입고 내역'!$A$5:$O$1005,2,0),"")</f>
        <v/>
      </c>
      <c r="DF47" s="88" t="str">
        <f>IFERROR(VLOOKUP($A47&amp;"_"&amp;DF$3,'물품 입고 내역'!$A$5:$O$1005,2,0),"")</f>
        <v/>
      </c>
      <c r="DG47" s="88" t="str">
        <f>IFERROR(VLOOKUP($A47&amp;"_"&amp;DG$3,'물품 입고 내역'!$A$5:$O$1005,2,0),"")</f>
        <v/>
      </c>
      <c r="DH47" s="88" t="str">
        <f>IFERROR(VLOOKUP($A47&amp;"_"&amp;DH$3,'물품 입고 내역'!$A$5:$O$1005,2,0),"")</f>
        <v/>
      </c>
      <c r="DI47" s="88" t="str">
        <f>IFERROR(VLOOKUP($A47&amp;"_"&amp;DI$3,'물품 입고 내역'!$A$5:$O$1005,2,0),"")</f>
        <v/>
      </c>
      <c r="DJ47" s="88" t="str">
        <f>IFERROR(VLOOKUP($A47&amp;"_"&amp;DJ$3,'물품 입고 내역'!$A$5:$O$1005,2,0),"")</f>
        <v/>
      </c>
      <c r="DK47" s="88" t="str">
        <f>IFERROR(VLOOKUP($A47&amp;"_"&amp;DK$3,'물품 입고 내역'!$A$5:$O$1005,2,0),"")</f>
        <v/>
      </c>
      <c r="DL47" s="88" t="str">
        <f>IFERROR(VLOOKUP($A47&amp;"_"&amp;DL$3,'물품 입고 내역'!$A$5:$O$1005,2,0),"")</f>
        <v/>
      </c>
    </row>
    <row r="48" spans="1:116" ht="35.25" customHeight="1">
      <c r="A48" s="89" t="s">
        <v>1005</v>
      </c>
      <c r="B48" s="129" t="str">
        <f>IFERROR(INDEX('물품 입고 내역'!$E$6:$O$1005,MATCH($A48,'물품 입고 내역'!$N$6:$N$1005,0),1)," ")</f>
        <v xml:space="preserve"> </v>
      </c>
      <c r="C48" s="89" t="str">
        <f t="shared" si="0"/>
        <v xml:space="preserve"> </v>
      </c>
      <c r="D48" s="129" t="str">
        <f t="shared" si="2"/>
        <v xml:space="preserve">                                                                                                             </v>
      </c>
      <c r="E48" s="89"/>
      <c r="F48" s="88">
        <f t="shared" si="1"/>
        <v>0</v>
      </c>
      <c r="G48" s="88" t="str">
        <f>IFERROR(VLOOKUP($A48&amp;"_"&amp;G$3,'물품 입고 내역'!$A$5:$O$1005,2,0),"")</f>
        <v/>
      </c>
      <c r="H48" s="88" t="str">
        <f>IFERROR(VLOOKUP($A48&amp;"_"&amp;H$3,'물품 입고 내역'!$A$5:$O$1005,2,0),"")</f>
        <v/>
      </c>
      <c r="I48" s="88" t="str">
        <f>IFERROR(VLOOKUP($A48&amp;"_"&amp;I$3,'물품 입고 내역'!$A$5:$O$1005,2,0),"")</f>
        <v/>
      </c>
      <c r="J48" s="88" t="str">
        <f>IFERROR(VLOOKUP($A48&amp;"_"&amp;J$3,'물품 입고 내역'!$A$5:$O$1005,2,0),"")</f>
        <v/>
      </c>
      <c r="K48" s="88" t="str">
        <f>IFERROR(VLOOKUP($A48&amp;"_"&amp;K$3,'물품 입고 내역'!$A$5:$O$1005,2,0),"")</f>
        <v/>
      </c>
      <c r="L48" s="88" t="str">
        <f>IFERROR(VLOOKUP($A48&amp;"_"&amp;L$3,'물품 입고 내역'!$A$5:$O$1005,2,0),"")</f>
        <v/>
      </c>
      <c r="M48" s="88" t="str">
        <f>IFERROR(VLOOKUP($A48&amp;"_"&amp;M$3,'물품 입고 내역'!$A$5:$O$1005,2,0),"")</f>
        <v/>
      </c>
      <c r="N48" s="88" t="str">
        <f>IFERROR(VLOOKUP($A48&amp;"_"&amp;N$3,'물품 입고 내역'!$A$5:$O$1005,2,0),"")</f>
        <v/>
      </c>
      <c r="O48" s="88" t="str">
        <f>IFERROR(VLOOKUP($A48&amp;"_"&amp;O$3,'물품 입고 내역'!$A$5:$O$1005,2,0),"")</f>
        <v/>
      </c>
      <c r="P48" s="88" t="str">
        <f>IFERROR(VLOOKUP($A48&amp;"_"&amp;P$3,'물품 입고 내역'!$A$5:$O$1005,2,0),"")</f>
        <v/>
      </c>
      <c r="Q48" s="88" t="str">
        <f>IFERROR(VLOOKUP($A48&amp;"_"&amp;Q$3,'물품 입고 내역'!$A$5:$O$1005,2,0),"")</f>
        <v/>
      </c>
      <c r="R48" s="88" t="str">
        <f>IFERROR(VLOOKUP($A48&amp;"_"&amp;R$3,'물품 입고 내역'!$A$5:$O$1005,2,0),"")</f>
        <v/>
      </c>
      <c r="S48" s="88" t="str">
        <f>IFERROR(VLOOKUP($A48&amp;"_"&amp;S$3,'물품 입고 내역'!$A$5:$O$1005,2,0),"")</f>
        <v/>
      </c>
      <c r="T48" s="88" t="str">
        <f>IFERROR(VLOOKUP($A48&amp;"_"&amp;T$3,'물품 입고 내역'!$A$5:$O$1005,2,0),"")</f>
        <v/>
      </c>
      <c r="U48" s="88" t="str">
        <f>IFERROR(VLOOKUP($A48&amp;"_"&amp;U$3,'물품 입고 내역'!$A$5:$O$1005,2,0),"")</f>
        <v/>
      </c>
      <c r="V48" s="88" t="str">
        <f>IFERROR(VLOOKUP($A48&amp;"_"&amp;V$3,'물품 입고 내역'!$A$5:$O$1005,2,0),"")</f>
        <v/>
      </c>
      <c r="W48" s="88" t="str">
        <f>IFERROR(VLOOKUP($A48&amp;"_"&amp;W$3,'물품 입고 내역'!$A$5:$O$1005,2,0),"")</f>
        <v/>
      </c>
      <c r="X48" s="88" t="str">
        <f>IFERROR(VLOOKUP($A48&amp;"_"&amp;X$3,'물품 입고 내역'!$A$5:$O$1005,2,0),"")</f>
        <v/>
      </c>
      <c r="Y48" s="88" t="str">
        <f>IFERROR(VLOOKUP($A48&amp;"_"&amp;Y$3,'물품 입고 내역'!$A$5:$O$1005,2,0),"")</f>
        <v/>
      </c>
      <c r="Z48" s="88" t="str">
        <f>IFERROR(VLOOKUP($A48&amp;"_"&amp;Z$3,'물품 입고 내역'!$A$5:$O$1005,2,0),"")</f>
        <v/>
      </c>
      <c r="AA48" s="88" t="str">
        <f>IFERROR(VLOOKUP($A48&amp;"_"&amp;AA$3,'물품 입고 내역'!$A$5:$O$1005,2,0),"")</f>
        <v/>
      </c>
      <c r="AB48" s="88" t="str">
        <f>IFERROR(VLOOKUP($A48&amp;"_"&amp;AB$3,'물품 입고 내역'!$A$5:$O$1005,2,0),"")</f>
        <v/>
      </c>
      <c r="AC48" s="88" t="str">
        <f>IFERROR(VLOOKUP($A48&amp;"_"&amp;AC$3,'물품 입고 내역'!$A$5:$O$1005,2,0),"")</f>
        <v/>
      </c>
      <c r="AD48" s="88" t="str">
        <f>IFERROR(VLOOKUP($A48&amp;"_"&amp;AD$3,'물품 입고 내역'!$A$5:$O$1005,2,0),"")</f>
        <v/>
      </c>
      <c r="AE48" s="88" t="str">
        <f>IFERROR(VLOOKUP($A48&amp;"_"&amp;AE$3,'물품 입고 내역'!$A$5:$O$1005,2,0),"")</f>
        <v/>
      </c>
      <c r="AF48" s="88" t="str">
        <f>IFERROR(VLOOKUP($A48&amp;"_"&amp;AF$3,'물품 입고 내역'!$A$5:$O$1005,2,0),"")</f>
        <v/>
      </c>
      <c r="AG48" s="88" t="str">
        <f>IFERROR(VLOOKUP($A48&amp;"_"&amp;AG$3,'물품 입고 내역'!$A$5:$O$1005,2,0),"")</f>
        <v/>
      </c>
      <c r="AH48" s="88" t="str">
        <f>IFERROR(VLOOKUP($A48&amp;"_"&amp;AH$3,'물품 입고 내역'!$A$5:$O$1005,2,0),"")</f>
        <v/>
      </c>
      <c r="AI48" s="88" t="str">
        <f>IFERROR(VLOOKUP($A48&amp;"_"&amp;AI$3,'물품 입고 내역'!$A$5:$O$1005,2,0),"")</f>
        <v/>
      </c>
      <c r="AJ48" s="88" t="str">
        <f>IFERROR(VLOOKUP($A48&amp;"_"&amp;AJ$3,'물품 입고 내역'!$A$5:$O$1005,2,0),"")</f>
        <v/>
      </c>
      <c r="AK48" s="88" t="str">
        <f>IFERROR(VLOOKUP($A48&amp;"_"&amp;AK$3,'물품 입고 내역'!$A$5:$O$1005,2,0),"")</f>
        <v/>
      </c>
      <c r="AL48" s="88" t="str">
        <f>IFERROR(VLOOKUP($A48&amp;"_"&amp;AL$3,'물품 입고 내역'!$A$5:$O$1005,2,0),"")</f>
        <v/>
      </c>
      <c r="AM48" s="88" t="str">
        <f>IFERROR(VLOOKUP($A48&amp;"_"&amp;AM$3,'물품 입고 내역'!$A$5:$O$1005,2,0),"")</f>
        <v/>
      </c>
      <c r="AN48" s="88" t="str">
        <f>IFERROR(VLOOKUP($A48&amp;"_"&amp;AN$3,'물품 입고 내역'!$A$5:$O$1005,2,0),"")</f>
        <v/>
      </c>
      <c r="AO48" s="88" t="str">
        <f>IFERROR(VLOOKUP($A48&amp;"_"&amp;AO$3,'물품 입고 내역'!$A$5:$O$1005,2,0),"")</f>
        <v/>
      </c>
      <c r="AP48" s="88" t="str">
        <f>IFERROR(VLOOKUP($A48&amp;"_"&amp;AP$3,'물품 입고 내역'!$A$5:$O$1005,2,0),"")</f>
        <v/>
      </c>
      <c r="AQ48" s="88" t="str">
        <f>IFERROR(VLOOKUP($A48&amp;"_"&amp;AQ$3,'물품 입고 내역'!$A$5:$O$1005,2,0),"")</f>
        <v/>
      </c>
      <c r="AR48" s="88" t="str">
        <f>IFERROR(VLOOKUP($A48&amp;"_"&amp;AR$3,'물품 입고 내역'!$A$5:$O$1005,2,0),"")</f>
        <v/>
      </c>
      <c r="AS48" s="88" t="str">
        <f>IFERROR(VLOOKUP($A48&amp;"_"&amp;AS$3,'물품 입고 내역'!$A$5:$O$1005,2,0),"")</f>
        <v/>
      </c>
      <c r="AT48" s="88" t="str">
        <f>IFERROR(VLOOKUP($A48&amp;"_"&amp;AT$3,'물품 입고 내역'!$A$5:$O$1005,2,0),"")</f>
        <v/>
      </c>
      <c r="AU48" s="88" t="str">
        <f>IFERROR(VLOOKUP($A48&amp;"_"&amp;AU$3,'물품 입고 내역'!$A$5:$O$1005,2,0),"")</f>
        <v/>
      </c>
      <c r="AV48" s="88" t="str">
        <f>IFERROR(VLOOKUP($A48&amp;"_"&amp;AV$3,'물품 입고 내역'!$A$5:$O$1005,2,0),"")</f>
        <v/>
      </c>
      <c r="AW48" s="88" t="str">
        <f>IFERROR(VLOOKUP($A48&amp;"_"&amp;AW$3,'물품 입고 내역'!$A$5:$O$1005,2,0),"")</f>
        <v/>
      </c>
      <c r="AX48" s="88" t="str">
        <f>IFERROR(VLOOKUP($A48&amp;"_"&amp;AX$3,'물품 입고 내역'!$A$5:$O$1005,2,0),"")</f>
        <v/>
      </c>
      <c r="AY48" s="88" t="str">
        <f>IFERROR(VLOOKUP($A48&amp;"_"&amp;AY$3,'물품 입고 내역'!$A$5:$O$1005,2,0),"")</f>
        <v/>
      </c>
      <c r="AZ48" s="88" t="str">
        <f>IFERROR(VLOOKUP($A48&amp;"_"&amp;AZ$3,'물품 입고 내역'!$A$5:$O$1005,2,0),"")</f>
        <v/>
      </c>
      <c r="BA48" s="88" t="str">
        <f>IFERROR(VLOOKUP($A48&amp;"_"&amp;BA$3,'물품 입고 내역'!$A$5:$O$1005,2,0),"")</f>
        <v/>
      </c>
      <c r="BB48" s="88" t="str">
        <f>IFERROR(VLOOKUP($A48&amp;"_"&amp;BB$3,'물품 입고 내역'!$A$5:$O$1005,2,0),"")</f>
        <v/>
      </c>
      <c r="BC48" s="88" t="str">
        <f>IFERROR(VLOOKUP($A48&amp;"_"&amp;BC$3,'물품 입고 내역'!$A$5:$O$1005,2,0),"")</f>
        <v/>
      </c>
      <c r="BD48" s="88" t="str">
        <f>IFERROR(VLOOKUP($A48&amp;"_"&amp;BD$3,'물품 입고 내역'!$A$5:$O$1005,2,0),"")</f>
        <v/>
      </c>
      <c r="BE48" s="88" t="str">
        <f>IFERROR(VLOOKUP($A48&amp;"_"&amp;BE$3,'물품 입고 내역'!$A$5:$O$1005,2,0),"")</f>
        <v/>
      </c>
      <c r="BF48" s="88" t="str">
        <f>IFERROR(VLOOKUP($A48&amp;"_"&amp;BF$3,'물품 입고 내역'!$A$5:$O$1005,2,0),"")</f>
        <v/>
      </c>
      <c r="BG48" s="88" t="str">
        <f>IFERROR(VLOOKUP($A48&amp;"_"&amp;BG$3,'물품 입고 내역'!$A$5:$O$1005,2,0),"")</f>
        <v/>
      </c>
      <c r="BH48" s="88" t="str">
        <f>IFERROR(VLOOKUP($A48&amp;"_"&amp;BH$3,'물품 입고 내역'!$A$5:$O$1005,2,0),"")</f>
        <v/>
      </c>
      <c r="BI48" s="88" t="str">
        <f>IFERROR(VLOOKUP($A48&amp;"_"&amp;BI$3,'물품 입고 내역'!$A$5:$O$1005,2,0),"")</f>
        <v/>
      </c>
      <c r="BJ48" s="88" t="str">
        <f>IFERROR(VLOOKUP($A48&amp;"_"&amp;BJ$3,'물품 입고 내역'!$A$5:$O$1005,2,0),"")</f>
        <v/>
      </c>
      <c r="BK48" s="88" t="str">
        <f>IFERROR(VLOOKUP($A48&amp;"_"&amp;BK$3,'물품 입고 내역'!$A$5:$O$1005,2,0),"")</f>
        <v/>
      </c>
      <c r="BL48" s="88" t="str">
        <f>IFERROR(VLOOKUP($A48&amp;"_"&amp;BL$3,'물품 입고 내역'!$A$5:$O$1005,2,0),"")</f>
        <v/>
      </c>
      <c r="BM48" s="88" t="str">
        <f>IFERROR(VLOOKUP($A48&amp;"_"&amp;BM$3,'물품 입고 내역'!$A$5:$O$1005,2,0),"")</f>
        <v/>
      </c>
      <c r="BN48" s="88" t="str">
        <f>IFERROR(VLOOKUP($A48&amp;"_"&amp;BN$3,'물품 입고 내역'!$A$5:$O$1005,2,0),"")</f>
        <v/>
      </c>
      <c r="BO48" s="88" t="str">
        <f>IFERROR(VLOOKUP($A48&amp;"_"&amp;BO$3,'물품 입고 내역'!$A$5:$O$1005,2,0),"")</f>
        <v/>
      </c>
      <c r="BP48" s="88" t="str">
        <f>IFERROR(VLOOKUP($A48&amp;"_"&amp;BP$3,'물품 입고 내역'!$A$5:$O$1005,2,0),"")</f>
        <v/>
      </c>
      <c r="BQ48" s="88" t="str">
        <f>IFERROR(VLOOKUP($A48&amp;"_"&amp;BQ$3,'물품 입고 내역'!$A$5:$O$1005,2,0),"")</f>
        <v/>
      </c>
      <c r="BR48" s="88" t="str">
        <f>IFERROR(VLOOKUP($A48&amp;"_"&amp;BR$3,'물품 입고 내역'!$A$5:$O$1005,2,0),"")</f>
        <v/>
      </c>
      <c r="BS48" s="88" t="str">
        <f>IFERROR(VLOOKUP($A48&amp;"_"&amp;BS$3,'물품 입고 내역'!$A$5:$O$1005,2,0),"")</f>
        <v/>
      </c>
      <c r="BT48" s="88" t="str">
        <f>IFERROR(VLOOKUP($A48&amp;"_"&amp;BT$3,'물품 입고 내역'!$A$5:$O$1005,2,0),"")</f>
        <v/>
      </c>
      <c r="BU48" s="88" t="str">
        <f>IFERROR(VLOOKUP($A48&amp;"_"&amp;BU$3,'물품 입고 내역'!$A$5:$O$1005,2,0),"")</f>
        <v/>
      </c>
      <c r="BV48" s="88" t="str">
        <f>IFERROR(VLOOKUP($A48&amp;"_"&amp;BV$3,'물품 입고 내역'!$A$5:$O$1005,2,0),"")</f>
        <v/>
      </c>
      <c r="BW48" s="88" t="str">
        <f>IFERROR(VLOOKUP($A48&amp;"_"&amp;BW$3,'물품 입고 내역'!$A$5:$O$1005,2,0),"")</f>
        <v/>
      </c>
      <c r="BX48" s="88" t="str">
        <f>IFERROR(VLOOKUP($A48&amp;"_"&amp;BX$3,'물품 입고 내역'!$A$5:$O$1005,2,0),"")</f>
        <v/>
      </c>
      <c r="BY48" s="88" t="str">
        <f>IFERROR(VLOOKUP($A48&amp;"_"&amp;BY$3,'물품 입고 내역'!$A$5:$O$1005,2,0),"")</f>
        <v/>
      </c>
      <c r="BZ48" s="88" t="str">
        <f>IFERROR(VLOOKUP($A48&amp;"_"&amp;BZ$3,'물품 입고 내역'!$A$5:$O$1005,2,0),"")</f>
        <v/>
      </c>
      <c r="CA48" s="88" t="str">
        <f>IFERROR(VLOOKUP($A48&amp;"_"&amp;CA$3,'물품 입고 내역'!$A$5:$O$1005,2,0),"")</f>
        <v/>
      </c>
      <c r="CB48" s="88" t="str">
        <f>IFERROR(VLOOKUP($A48&amp;"_"&amp;CB$3,'물품 입고 내역'!$A$5:$O$1005,2,0),"")</f>
        <v/>
      </c>
      <c r="CC48" s="88" t="str">
        <f>IFERROR(VLOOKUP($A48&amp;"_"&amp;CC$3,'물품 입고 내역'!$A$5:$O$1005,2,0),"")</f>
        <v/>
      </c>
      <c r="CD48" s="88" t="str">
        <f>IFERROR(VLOOKUP($A48&amp;"_"&amp;CD$3,'물품 입고 내역'!$A$5:$O$1005,2,0),"")</f>
        <v/>
      </c>
      <c r="CE48" s="88" t="str">
        <f>IFERROR(VLOOKUP($A48&amp;"_"&amp;CE$3,'물품 입고 내역'!$A$5:$O$1005,2,0),"")</f>
        <v/>
      </c>
      <c r="CF48" s="88" t="str">
        <f>IFERROR(VLOOKUP($A48&amp;"_"&amp;CF$3,'물품 입고 내역'!$A$5:$O$1005,2,0),"")</f>
        <v/>
      </c>
      <c r="CG48" s="88" t="str">
        <f>IFERROR(VLOOKUP($A48&amp;"_"&amp;CG$3,'물품 입고 내역'!$A$5:$O$1005,2,0),"")</f>
        <v/>
      </c>
      <c r="CH48" s="88" t="str">
        <f>IFERROR(VLOOKUP($A48&amp;"_"&amp;CH$3,'물품 입고 내역'!$A$5:$O$1005,2,0),"")</f>
        <v/>
      </c>
      <c r="CI48" s="88" t="str">
        <f>IFERROR(VLOOKUP($A48&amp;"_"&amp;CI$3,'물품 입고 내역'!$A$5:$O$1005,2,0),"")</f>
        <v/>
      </c>
      <c r="CJ48" s="88" t="str">
        <f>IFERROR(VLOOKUP($A48&amp;"_"&amp;CJ$3,'물품 입고 내역'!$A$5:$O$1005,2,0),"")</f>
        <v/>
      </c>
      <c r="CK48" s="88" t="str">
        <f>IFERROR(VLOOKUP($A48&amp;"_"&amp;CK$3,'물품 입고 내역'!$A$5:$O$1005,2,0),"")</f>
        <v/>
      </c>
      <c r="CL48" s="88" t="str">
        <f>IFERROR(VLOOKUP($A48&amp;"_"&amp;CL$3,'물품 입고 내역'!$A$5:$O$1005,2,0),"")</f>
        <v/>
      </c>
      <c r="CM48" s="88" t="str">
        <f>IFERROR(VLOOKUP($A48&amp;"_"&amp;CM$3,'물품 입고 내역'!$A$5:$O$1005,2,0),"")</f>
        <v/>
      </c>
      <c r="CN48" s="88" t="str">
        <f>IFERROR(VLOOKUP($A48&amp;"_"&amp;CN$3,'물품 입고 내역'!$A$5:$O$1005,2,0),"")</f>
        <v/>
      </c>
      <c r="CO48" s="88" t="str">
        <f>IFERROR(VLOOKUP($A48&amp;"_"&amp;CO$3,'물품 입고 내역'!$A$5:$O$1005,2,0),"")</f>
        <v/>
      </c>
      <c r="CP48" s="88" t="str">
        <f>IFERROR(VLOOKUP($A48&amp;"_"&amp;CP$3,'물품 입고 내역'!$A$5:$O$1005,2,0),"")</f>
        <v/>
      </c>
      <c r="CQ48" s="88" t="str">
        <f>IFERROR(VLOOKUP($A48&amp;"_"&amp;CQ$3,'물품 입고 내역'!$A$5:$O$1005,2,0),"")</f>
        <v/>
      </c>
      <c r="CR48" s="88" t="str">
        <f>IFERROR(VLOOKUP($A48&amp;"_"&amp;CR$3,'물품 입고 내역'!$A$5:$O$1005,2,0),"")</f>
        <v/>
      </c>
      <c r="CS48" s="88" t="str">
        <f>IFERROR(VLOOKUP($A48&amp;"_"&amp;CS$3,'물품 입고 내역'!$A$5:$O$1005,2,0),"")</f>
        <v/>
      </c>
      <c r="CT48" s="88" t="str">
        <f>IFERROR(VLOOKUP($A48&amp;"_"&amp;CT$3,'물품 입고 내역'!$A$5:$O$1005,2,0),"")</f>
        <v/>
      </c>
      <c r="CU48" s="88" t="str">
        <f>IFERROR(VLOOKUP($A48&amp;"_"&amp;CU$3,'물품 입고 내역'!$A$5:$O$1005,2,0),"")</f>
        <v/>
      </c>
      <c r="CV48" s="88" t="str">
        <f>IFERROR(VLOOKUP($A48&amp;"_"&amp;CV$3,'물품 입고 내역'!$A$5:$O$1005,2,0),"")</f>
        <v/>
      </c>
      <c r="CW48" s="88" t="str">
        <f>IFERROR(VLOOKUP($A48&amp;"_"&amp;CW$3,'물품 입고 내역'!$A$5:$O$1005,2,0),"")</f>
        <v/>
      </c>
      <c r="CX48" s="88" t="str">
        <f>IFERROR(VLOOKUP($A48&amp;"_"&amp;CX$3,'물품 입고 내역'!$A$5:$O$1005,2,0),"")</f>
        <v/>
      </c>
      <c r="CY48" s="88" t="str">
        <f>IFERROR(VLOOKUP($A48&amp;"_"&amp;CY$3,'물품 입고 내역'!$A$5:$O$1005,2,0),"")</f>
        <v/>
      </c>
      <c r="CZ48" s="88" t="str">
        <f>IFERROR(VLOOKUP($A48&amp;"_"&amp;CZ$3,'물품 입고 내역'!$A$5:$O$1005,2,0),"")</f>
        <v/>
      </c>
      <c r="DA48" s="88" t="str">
        <f>IFERROR(VLOOKUP($A48&amp;"_"&amp;DA$3,'물품 입고 내역'!$A$5:$O$1005,2,0),"")</f>
        <v/>
      </c>
      <c r="DB48" s="88" t="str">
        <f>IFERROR(VLOOKUP($A48&amp;"_"&amp;DB$3,'물품 입고 내역'!$A$5:$O$1005,2,0),"")</f>
        <v/>
      </c>
      <c r="DC48" s="88" t="str">
        <f>IFERROR(VLOOKUP($A48&amp;"_"&amp;DC$3,'물품 입고 내역'!$A$5:$O$1005,2,0),"")</f>
        <v/>
      </c>
      <c r="DD48" s="88" t="str">
        <f>IFERROR(VLOOKUP($A48&amp;"_"&amp;DD$3,'물품 입고 내역'!$A$5:$O$1005,2,0),"")</f>
        <v/>
      </c>
      <c r="DE48" s="88" t="str">
        <f>IFERROR(VLOOKUP($A48&amp;"_"&amp;DE$3,'물품 입고 내역'!$A$5:$O$1005,2,0),"")</f>
        <v/>
      </c>
      <c r="DF48" s="88" t="str">
        <f>IFERROR(VLOOKUP($A48&amp;"_"&amp;DF$3,'물품 입고 내역'!$A$5:$O$1005,2,0),"")</f>
        <v/>
      </c>
      <c r="DG48" s="88" t="str">
        <f>IFERROR(VLOOKUP($A48&amp;"_"&amp;DG$3,'물품 입고 내역'!$A$5:$O$1005,2,0),"")</f>
        <v/>
      </c>
      <c r="DH48" s="88" t="str">
        <f>IFERROR(VLOOKUP($A48&amp;"_"&amp;DH$3,'물품 입고 내역'!$A$5:$O$1005,2,0),"")</f>
        <v/>
      </c>
      <c r="DI48" s="88" t="str">
        <f>IFERROR(VLOOKUP($A48&amp;"_"&amp;DI$3,'물품 입고 내역'!$A$5:$O$1005,2,0),"")</f>
        <v/>
      </c>
      <c r="DJ48" s="88" t="str">
        <f>IFERROR(VLOOKUP($A48&amp;"_"&amp;DJ$3,'물품 입고 내역'!$A$5:$O$1005,2,0),"")</f>
        <v/>
      </c>
      <c r="DK48" s="88" t="str">
        <f>IFERROR(VLOOKUP($A48&amp;"_"&amp;DK$3,'물품 입고 내역'!$A$5:$O$1005,2,0),"")</f>
        <v/>
      </c>
      <c r="DL48" s="88" t="str">
        <f>IFERROR(VLOOKUP($A48&amp;"_"&amp;DL$3,'물품 입고 내역'!$A$5:$O$1005,2,0),"")</f>
        <v/>
      </c>
    </row>
    <row r="49" spans="1:116" ht="35.25" customHeight="1">
      <c r="A49" s="89" t="s">
        <v>1006</v>
      </c>
      <c r="B49" s="129" t="str">
        <f>IFERROR(INDEX('물품 입고 내역'!$E$6:$O$1005,MATCH($A49,'물품 입고 내역'!$N$6:$N$1005,0),1)," ")</f>
        <v xml:space="preserve"> </v>
      </c>
      <c r="C49" s="89" t="str">
        <f t="shared" si="0"/>
        <v xml:space="preserve"> </v>
      </c>
      <c r="D49" s="129" t="str">
        <f t="shared" si="2"/>
        <v xml:space="preserve">                                                                                                             </v>
      </c>
      <c r="E49" s="89"/>
      <c r="F49" s="88">
        <f t="shared" si="1"/>
        <v>0</v>
      </c>
      <c r="G49" s="88" t="str">
        <f>IFERROR(VLOOKUP($A49&amp;"_"&amp;G$3,'물품 입고 내역'!$A$5:$O$1005,2,0),"")</f>
        <v/>
      </c>
      <c r="H49" s="88" t="str">
        <f>IFERROR(VLOOKUP($A49&amp;"_"&amp;H$3,'물품 입고 내역'!$A$5:$O$1005,2,0),"")</f>
        <v/>
      </c>
      <c r="I49" s="88" t="str">
        <f>IFERROR(VLOOKUP($A49&amp;"_"&amp;I$3,'물품 입고 내역'!$A$5:$O$1005,2,0),"")</f>
        <v/>
      </c>
      <c r="J49" s="88" t="str">
        <f>IFERROR(VLOOKUP($A49&amp;"_"&amp;J$3,'물품 입고 내역'!$A$5:$O$1005,2,0),"")</f>
        <v/>
      </c>
      <c r="K49" s="88" t="str">
        <f>IFERROR(VLOOKUP($A49&amp;"_"&amp;K$3,'물품 입고 내역'!$A$5:$O$1005,2,0),"")</f>
        <v/>
      </c>
      <c r="L49" s="88" t="str">
        <f>IFERROR(VLOOKUP($A49&amp;"_"&amp;L$3,'물품 입고 내역'!$A$5:$O$1005,2,0),"")</f>
        <v/>
      </c>
      <c r="M49" s="88" t="str">
        <f>IFERROR(VLOOKUP($A49&amp;"_"&amp;M$3,'물품 입고 내역'!$A$5:$O$1005,2,0),"")</f>
        <v/>
      </c>
      <c r="N49" s="88" t="str">
        <f>IFERROR(VLOOKUP($A49&amp;"_"&amp;N$3,'물품 입고 내역'!$A$5:$O$1005,2,0),"")</f>
        <v/>
      </c>
      <c r="O49" s="88" t="str">
        <f>IFERROR(VLOOKUP($A49&amp;"_"&amp;O$3,'물품 입고 내역'!$A$5:$O$1005,2,0),"")</f>
        <v/>
      </c>
      <c r="P49" s="88" t="str">
        <f>IFERROR(VLOOKUP($A49&amp;"_"&amp;P$3,'물품 입고 내역'!$A$5:$O$1005,2,0),"")</f>
        <v/>
      </c>
      <c r="Q49" s="88" t="str">
        <f>IFERROR(VLOOKUP($A49&amp;"_"&amp;Q$3,'물품 입고 내역'!$A$5:$O$1005,2,0),"")</f>
        <v/>
      </c>
      <c r="R49" s="88" t="str">
        <f>IFERROR(VLOOKUP($A49&amp;"_"&amp;R$3,'물품 입고 내역'!$A$5:$O$1005,2,0),"")</f>
        <v/>
      </c>
      <c r="S49" s="88" t="str">
        <f>IFERROR(VLOOKUP($A49&amp;"_"&amp;S$3,'물품 입고 내역'!$A$5:$O$1005,2,0),"")</f>
        <v/>
      </c>
      <c r="T49" s="88" t="str">
        <f>IFERROR(VLOOKUP($A49&amp;"_"&amp;T$3,'물품 입고 내역'!$A$5:$O$1005,2,0),"")</f>
        <v/>
      </c>
      <c r="U49" s="88" t="str">
        <f>IFERROR(VLOOKUP($A49&amp;"_"&amp;U$3,'물품 입고 내역'!$A$5:$O$1005,2,0),"")</f>
        <v/>
      </c>
      <c r="V49" s="88" t="str">
        <f>IFERROR(VLOOKUP($A49&amp;"_"&amp;V$3,'물품 입고 내역'!$A$5:$O$1005,2,0),"")</f>
        <v/>
      </c>
      <c r="W49" s="88" t="str">
        <f>IFERROR(VLOOKUP($A49&amp;"_"&amp;W$3,'물품 입고 내역'!$A$5:$O$1005,2,0),"")</f>
        <v/>
      </c>
      <c r="X49" s="88" t="str">
        <f>IFERROR(VLOOKUP($A49&amp;"_"&amp;X$3,'물품 입고 내역'!$A$5:$O$1005,2,0),"")</f>
        <v/>
      </c>
      <c r="Y49" s="88" t="str">
        <f>IFERROR(VLOOKUP($A49&amp;"_"&amp;Y$3,'물품 입고 내역'!$A$5:$O$1005,2,0),"")</f>
        <v/>
      </c>
      <c r="Z49" s="88" t="str">
        <f>IFERROR(VLOOKUP($A49&amp;"_"&amp;Z$3,'물품 입고 내역'!$A$5:$O$1005,2,0),"")</f>
        <v/>
      </c>
      <c r="AA49" s="88" t="str">
        <f>IFERROR(VLOOKUP($A49&amp;"_"&amp;AA$3,'물품 입고 내역'!$A$5:$O$1005,2,0),"")</f>
        <v/>
      </c>
      <c r="AB49" s="88" t="str">
        <f>IFERROR(VLOOKUP($A49&amp;"_"&amp;AB$3,'물품 입고 내역'!$A$5:$O$1005,2,0),"")</f>
        <v/>
      </c>
      <c r="AC49" s="88" t="str">
        <f>IFERROR(VLOOKUP($A49&amp;"_"&amp;AC$3,'물품 입고 내역'!$A$5:$O$1005,2,0),"")</f>
        <v/>
      </c>
      <c r="AD49" s="88" t="str">
        <f>IFERROR(VLOOKUP($A49&amp;"_"&amp;AD$3,'물품 입고 내역'!$A$5:$O$1005,2,0),"")</f>
        <v/>
      </c>
      <c r="AE49" s="88" t="str">
        <f>IFERROR(VLOOKUP($A49&amp;"_"&amp;AE$3,'물품 입고 내역'!$A$5:$O$1005,2,0),"")</f>
        <v/>
      </c>
      <c r="AF49" s="88" t="str">
        <f>IFERROR(VLOOKUP($A49&amp;"_"&amp;AF$3,'물품 입고 내역'!$A$5:$O$1005,2,0),"")</f>
        <v/>
      </c>
      <c r="AG49" s="88" t="str">
        <f>IFERROR(VLOOKUP($A49&amp;"_"&amp;AG$3,'물품 입고 내역'!$A$5:$O$1005,2,0),"")</f>
        <v/>
      </c>
      <c r="AH49" s="88" t="str">
        <f>IFERROR(VLOOKUP($A49&amp;"_"&amp;AH$3,'물품 입고 내역'!$A$5:$O$1005,2,0),"")</f>
        <v/>
      </c>
      <c r="AI49" s="88" t="str">
        <f>IFERROR(VLOOKUP($A49&amp;"_"&amp;AI$3,'물품 입고 내역'!$A$5:$O$1005,2,0),"")</f>
        <v/>
      </c>
      <c r="AJ49" s="88" t="str">
        <f>IFERROR(VLOOKUP($A49&amp;"_"&amp;AJ$3,'물품 입고 내역'!$A$5:$O$1005,2,0),"")</f>
        <v/>
      </c>
      <c r="AK49" s="88" t="str">
        <f>IFERROR(VLOOKUP($A49&amp;"_"&amp;AK$3,'물품 입고 내역'!$A$5:$O$1005,2,0),"")</f>
        <v/>
      </c>
      <c r="AL49" s="88" t="str">
        <f>IFERROR(VLOOKUP($A49&amp;"_"&amp;AL$3,'물품 입고 내역'!$A$5:$O$1005,2,0),"")</f>
        <v/>
      </c>
      <c r="AM49" s="88" t="str">
        <f>IFERROR(VLOOKUP($A49&amp;"_"&amp;AM$3,'물품 입고 내역'!$A$5:$O$1005,2,0),"")</f>
        <v/>
      </c>
      <c r="AN49" s="88" t="str">
        <f>IFERROR(VLOOKUP($A49&amp;"_"&amp;AN$3,'물품 입고 내역'!$A$5:$O$1005,2,0),"")</f>
        <v/>
      </c>
      <c r="AO49" s="88" t="str">
        <f>IFERROR(VLOOKUP($A49&amp;"_"&amp;AO$3,'물품 입고 내역'!$A$5:$O$1005,2,0),"")</f>
        <v/>
      </c>
      <c r="AP49" s="88" t="str">
        <f>IFERROR(VLOOKUP($A49&amp;"_"&amp;AP$3,'물품 입고 내역'!$A$5:$O$1005,2,0),"")</f>
        <v/>
      </c>
      <c r="AQ49" s="88" t="str">
        <f>IFERROR(VLOOKUP($A49&amp;"_"&amp;AQ$3,'물품 입고 내역'!$A$5:$O$1005,2,0),"")</f>
        <v/>
      </c>
      <c r="AR49" s="88" t="str">
        <f>IFERROR(VLOOKUP($A49&amp;"_"&amp;AR$3,'물품 입고 내역'!$A$5:$O$1005,2,0),"")</f>
        <v/>
      </c>
      <c r="AS49" s="88" t="str">
        <f>IFERROR(VLOOKUP($A49&amp;"_"&amp;AS$3,'물품 입고 내역'!$A$5:$O$1005,2,0),"")</f>
        <v/>
      </c>
      <c r="AT49" s="88" t="str">
        <f>IFERROR(VLOOKUP($A49&amp;"_"&amp;AT$3,'물품 입고 내역'!$A$5:$O$1005,2,0),"")</f>
        <v/>
      </c>
      <c r="AU49" s="88" t="str">
        <f>IFERROR(VLOOKUP($A49&amp;"_"&amp;AU$3,'물품 입고 내역'!$A$5:$O$1005,2,0),"")</f>
        <v/>
      </c>
      <c r="AV49" s="88" t="str">
        <f>IFERROR(VLOOKUP($A49&amp;"_"&amp;AV$3,'물품 입고 내역'!$A$5:$O$1005,2,0),"")</f>
        <v/>
      </c>
      <c r="AW49" s="88" t="str">
        <f>IFERROR(VLOOKUP($A49&amp;"_"&amp;AW$3,'물품 입고 내역'!$A$5:$O$1005,2,0),"")</f>
        <v/>
      </c>
      <c r="AX49" s="88" t="str">
        <f>IFERROR(VLOOKUP($A49&amp;"_"&amp;AX$3,'물품 입고 내역'!$A$5:$O$1005,2,0),"")</f>
        <v/>
      </c>
      <c r="AY49" s="88" t="str">
        <f>IFERROR(VLOOKUP($A49&amp;"_"&amp;AY$3,'물품 입고 내역'!$A$5:$O$1005,2,0),"")</f>
        <v/>
      </c>
      <c r="AZ49" s="88" t="str">
        <f>IFERROR(VLOOKUP($A49&amp;"_"&amp;AZ$3,'물품 입고 내역'!$A$5:$O$1005,2,0),"")</f>
        <v/>
      </c>
      <c r="BA49" s="88" t="str">
        <f>IFERROR(VLOOKUP($A49&amp;"_"&amp;BA$3,'물품 입고 내역'!$A$5:$O$1005,2,0),"")</f>
        <v/>
      </c>
      <c r="BB49" s="88" t="str">
        <f>IFERROR(VLOOKUP($A49&amp;"_"&amp;BB$3,'물품 입고 내역'!$A$5:$O$1005,2,0),"")</f>
        <v/>
      </c>
      <c r="BC49" s="88" t="str">
        <f>IFERROR(VLOOKUP($A49&amp;"_"&amp;BC$3,'물품 입고 내역'!$A$5:$O$1005,2,0),"")</f>
        <v/>
      </c>
      <c r="BD49" s="88" t="str">
        <f>IFERROR(VLOOKUP($A49&amp;"_"&amp;BD$3,'물품 입고 내역'!$A$5:$O$1005,2,0),"")</f>
        <v/>
      </c>
      <c r="BE49" s="88" t="str">
        <f>IFERROR(VLOOKUP($A49&amp;"_"&amp;BE$3,'물품 입고 내역'!$A$5:$O$1005,2,0),"")</f>
        <v/>
      </c>
      <c r="BF49" s="88" t="str">
        <f>IFERROR(VLOOKUP($A49&amp;"_"&amp;BF$3,'물품 입고 내역'!$A$5:$O$1005,2,0),"")</f>
        <v/>
      </c>
      <c r="BG49" s="88" t="str">
        <f>IFERROR(VLOOKUP($A49&amp;"_"&amp;BG$3,'물품 입고 내역'!$A$5:$O$1005,2,0),"")</f>
        <v/>
      </c>
      <c r="BH49" s="88" t="str">
        <f>IFERROR(VLOOKUP($A49&amp;"_"&amp;BH$3,'물품 입고 내역'!$A$5:$O$1005,2,0),"")</f>
        <v/>
      </c>
      <c r="BI49" s="88" t="str">
        <f>IFERROR(VLOOKUP($A49&amp;"_"&amp;BI$3,'물품 입고 내역'!$A$5:$O$1005,2,0),"")</f>
        <v/>
      </c>
      <c r="BJ49" s="88" t="str">
        <f>IFERROR(VLOOKUP($A49&amp;"_"&amp;BJ$3,'물품 입고 내역'!$A$5:$O$1005,2,0),"")</f>
        <v/>
      </c>
      <c r="BK49" s="88" t="str">
        <f>IFERROR(VLOOKUP($A49&amp;"_"&amp;BK$3,'물품 입고 내역'!$A$5:$O$1005,2,0),"")</f>
        <v/>
      </c>
      <c r="BL49" s="88" t="str">
        <f>IFERROR(VLOOKUP($A49&amp;"_"&amp;BL$3,'물품 입고 내역'!$A$5:$O$1005,2,0),"")</f>
        <v/>
      </c>
      <c r="BM49" s="88" t="str">
        <f>IFERROR(VLOOKUP($A49&amp;"_"&amp;BM$3,'물품 입고 내역'!$A$5:$O$1005,2,0),"")</f>
        <v/>
      </c>
      <c r="BN49" s="88" t="str">
        <f>IFERROR(VLOOKUP($A49&amp;"_"&amp;BN$3,'물품 입고 내역'!$A$5:$O$1005,2,0),"")</f>
        <v/>
      </c>
      <c r="BO49" s="88" t="str">
        <f>IFERROR(VLOOKUP($A49&amp;"_"&amp;BO$3,'물품 입고 내역'!$A$5:$O$1005,2,0),"")</f>
        <v/>
      </c>
      <c r="BP49" s="88" t="str">
        <f>IFERROR(VLOOKUP($A49&amp;"_"&amp;BP$3,'물품 입고 내역'!$A$5:$O$1005,2,0),"")</f>
        <v/>
      </c>
      <c r="BQ49" s="88" t="str">
        <f>IFERROR(VLOOKUP($A49&amp;"_"&amp;BQ$3,'물품 입고 내역'!$A$5:$O$1005,2,0),"")</f>
        <v/>
      </c>
      <c r="BR49" s="88" t="str">
        <f>IFERROR(VLOOKUP($A49&amp;"_"&amp;BR$3,'물품 입고 내역'!$A$5:$O$1005,2,0),"")</f>
        <v/>
      </c>
      <c r="BS49" s="88" t="str">
        <f>IFERROR(VLOOKUP($A49&amp;"_"&amp;BS$3,'물품 입고 내역'!$A$5:$O$1005,2,0),"")</f>
        <v/>
      </c>
      <c r="BT49" s="88" t="str">
        <f>IFERROR(VLOOKUP($A49&amp;"_"&amp;BT$3,'물품 입고 내역'!$A$5:$O$1005,2,0),"")</f>
        <v/>
      </c>
      <c r="BU49" s="88" t="str">
        <f>IFERROR(VLOOKUP($A49&amp;"_"&amp;BU$3,'물품 입고 내역'!$A$5:$O$1005,2,0),"")</f>
        <v/>
      </c>
      <c r="BV49" s="88" t="str">
        <f>IFERROR(VLOOKUP($A49&amp;"_"&amp;BV$3,'물품 입고 내역'!$A$5:$O$1005,2,0),"")</f>
        <v/>
      </c>
      <c r="BW49" s="88" t="str">
        <f>IFERROR(VLOOKUP($A49&amp;"_"&amp;BW$3,'물품 입고 내역'!$A$5:$O$1005,2,0),"")</f>
        <v/>
      </c>
      <c r="BX49" s="88" t="str">
        <f>IFERROR(VLOOKUP($A49&amp;"_"&amp;BX$3,'물품 입고 내역'!$A$5:$O$1005,2,0),"")</f>
        <v/>
      </c>
      <c r="BY49" s="88" t="str">
        <f>IFERROR(VLOOKUP($A49&amp;"_"&amp;BY$3,'물품 입고 내역'!$A$5:$O$1005,2,0),"")</f>
        <v/>
      </c>
      <c r="BZ49" s="88" t="str">
        <f>IFERROR(VLOOKUP($A49&amp;"_"&amp;BZ$3,'물품 입고 내역'!$A$5:$O$1005,2,0),"")</f>
        <v/>
      </c>
      <c r="CA49" s="88" t="str">
        <f>IFERROR(VLOOKUP($A49&amp;"_"&amp;CA$3,'물품 입고 내역'!$A$5:$O$1005,2,0),"")</f>
        <v/>
      </c>
      <c r="CB49" s="88" t="str">
        <f>IFERROR(VLOOKUP($A49&amp;"_"&amp;CB$3,'물품 입고 내역'!$A$5:$O$1005,2,0),"")</f>
        <v/>
      </c>
      <c r="CC49" s="88" t="str">
        <f>IFERROR(VLOOKUP($A49&amp;"_"&amp;CC$3,'물품 입고 내역'!$A$5:$O$1005,2,0),"")</f>
        <v/>
      </c>
      <c r="CD49" s="88" t="str">
        <f>IFERROR(VLOOKUP($A49&amp;"_"&amp;CD$3,'물품 입고 내역'!$A$5:$O$1005,2,0),"")</f>
        <v/>
      </c>
      <c r="CE49" s="88" t="str">
        <f>IFERROR(VLOOKUP($A49&amp;"_"&amp;CE$3,'물품 입고 내역'!$A$5:$O$1005,2,0),"")</f>
        <v/>
      </c>
      <c r="CF49" s="88" t="str">
        <f>IFERROR(VLOOKUP($A49&amp;"_"&amp;CF$3,'물품 입고 내역'!$A$5:$O$1005,2,0),"")</f>
        <v/>
      </c>
      <c r="CG49" s="88" t="str">
        <f>IFERROR(VLOOKUP($A49&amp;"_"&amp;CG$3,'물품 입고 내역'!$A$5:$O$1005,2,0),"")</f>
        <v/>
      </c>
      <c r="CH49" s="88" t="str">
        <f>IFERROR(VLOOKUP($A49&amp;"_"&amp;CH$3,'물품 입고 내역'!$A$5:$O$1005,2,0),"")</f>
        <v/>
      </c>
      <c r="CI49" s="88" t="str">
        <f>IFERROR(VLOOKUP($A49&amp;"_"&amp;CI$3,'물품 입고 내역'!$A$5:$O$1005,2,0),"")</f>
        <v/>
      </c>
      <c r="CJ49" s="88" t="str">
        <f>IFERROR(VLOOKUP($A49&amp;"_"&amp;CJ$3,'물품 입고 내역'!$A$5:$O$1005,2,0),"")</f>
        <v/>
      </c>
      <c r="CK49" s="88" t="str">
        <f>IFERROR(VLOOKUP($A49&amp;"_"&amp;CK$3,'물품 입고 내역'!$A$5:$O$1005,2,0),"")</f>
        <v/>
      </c>
      <c r="CL49" s="88" t="str">
        <f>IFERROR(VLOOKUP($A49&amp;"_"&amp;CL$3,'물품 입고 내역'!$A$5:$O$1005,2,0),"")</f>
        <v/>
      </c>
      <c r="CM49" s="88" t="str">
        <f>IFERROR(VLOOKUP($A49&amp;"_"&amp;CM$3,'물품 입고 내역'!$A$5:$O$1005,2,0),"")</f>
        <v/>
      </c>
      <c r="CN49" s="88" t="str">
        <f>IFERROR(VLOOKUP($A49&amp;"_"&amp;CN$3,'물품 입고 내역'!$A$5:$O$1005,2,0),"")</f>
        <v/>
      </c>
      <c r="CO49" s="88" t="str">
        <f>IFERROR(VLOOKUP($A49&amp;"_"&amp;CO$3,'물품 입고 내역'!$A$5:$O$1005,2,0),"")</f>
        <v/>
      </c>
      <c r="CP49" s="88" t="str">
        <f>IFERROR(VLOOKUP($A49&amp;"_"&amp;CP$3,'물품 입고 내역'!$A$5:$O$1005,2,0),"")</f>
        <v/>
      </c>
      <c r="CQ49" s="88" t="str">
        <f>IFERROR(VLOOKUP($A49&amp;"_"&amp;CQ$3,'물품 입고 내역'!$A$5:$O$1005,2,0),"")</f>
        <v/>
      </c>
      <c r="CR49" s="88" t="str">
        <f>IFERROR(VLOOKUP($A49&amp;"_"&amp;CR$3,'물품 입고 내역'!$A$5:$O$1005,2,0),"")</f>
        <v/>
      </c>
      <c r="CS49" s="88" t="str">
        <f>IFERROR(VLOOKUP($A49&amp;"_"&amp;CS$3,'물품 입고 내역'!$A$5:$O$1005,2,0),"")</f>
        <v/>
      </c>
      <c r="CT49" s="88" t="str">
        <f>IFERROR(VLOOKUP($A49&amp;"_"&amp;CT$3,'물품 입고 내역'!$A$5:$O$1005,2,0),"")</f>
        <v/>
      </c>
      <c r="CU49" s="88" t="str">
        <f>IFERROR(VLOOKUP($A49&amp;"_"&amp;CU$3,'물품 입고 내역'!$A$5:$O$1005,2,0),"")</f>
        <v/>
      </c>
      <c r="CV49" s="88" t="str">
        <f>IFERROR(VLOOKUP($A49&amp;"_"&amp;CV$3,'물품 입고 내역'!$A$5:$O$1005,2,0),"")</f>
        <v/>
      </c>
      <c r="CW49" s="88" t="str">
        <f>IFERROR(VLOOKUP($A49&amp;"_"&amp;CW$3,'물품 입고 내역'!$A$5:$O$1005,2,0),"")</f>
        <v/>
      </c>
      <c r="CX49" s="88" t="str">
        <f>IFERROR(VLOOKUP($A49&amp;"_"&amp;CX$3,'물품 입고 내역'!$A$5:$O$1005,2,0),"")</f>
        <v/>
      </c>
      <c r="CY49" s="88" t="str">
        <f>IFERROR(VLOOKUP($A49&amp;"_"&amp;CY$3,'물품 입고 내역'!$A$5:$O$1005,2,0),"")</f>
        <v/>
      </c>
      <c r="CZ49" s="88" t="str">
        <f>IFERROR(VLOOKUP($A49&amp;"_"&amp;CZ$3,'물품 입고 내역'!$A$5:$O$1005,2,0),"")</f>
        <v/>
      </c>
      <c r="DA49" s="88" t="str">
        <f>IFERROR(VLOOKUP($A49&amp;"_"&amp;DA$3,'물품 입고 내역'!$A$5:$O$1005,2,0),"")</f>
        <v/>
      </c>
      <c r="DB49" s="88" t="str">
        <f>IFERROR(VLOOKUP($A49&amp;"_"&amp;DB$3,'물품 입고 내역'!$A$5:$O$1005,2,0),"")</f>
        <v/>
      </c>
      <c r="DC49" s="88" t="str">
        <f>IFERROR(VLOOKUP($A49&amp;"_"&amp;DC$3,'물품 입고 내역'!$A$5:$O$1005,2,0),"")</f>
        <v/>
      </c>
      <c r="DD49" s="88" t="str">
        <f>IFERROR(VLOOKUP($A49&amp;"_"&amp;DD$3,'물품 입고 내역'!$A$5:$O$1005,2,0),"")</f>
        <v/>
      </c>
      <c r="DE49" s="88" t="str">
        <f>IFERROR(VLOOKUP($A49&amp;"_"&amp;DE$3,'물품 입고 내역'!$A$5:$O$1005,2,0),"")</f>
        <v/>
      </c>
      <c r="DF49" s="88" t="str">
        <f>IFERROR(VLOOKUP($A49&amp;"_"&amp;DF$3,'물품 입고 내역'!$A$5:$O$1005,2,0),"")</f>
        <v/>
      </c>
      <c r="DG49" s="88" t="str">
        <f>IFERROR(VLOOKUP($A49&amp;"_"&amp;DG$3,'물품 입고 내역'!$A$5:$O$1005,2,0),"")</f>
        <v/>
      </c>
      <c r="DH49" s="88" t="str">
        <f>IFERROR(VLOOKUP($A49&amp;"_"&amp;DH$3,'물품 입고 내역'!$A$5:$O$1005,2,0),"")</f>
        <v/>
      </c>
      <c r="DI49" s="88" t="str">
        <f>IFERROR(VLOOKUP($A49&amp;"_"&amp;DI$3,'물품 입고 내역'!$A$5:$O$1005,2,0),"")</f>
        <v/>
      </c>
      <c r="DJ49" s="88" t="str">
        <f>IFERROR(VLOOKUP($A49&amp;"_"&amp;DJ$3,'물품 입고 내역'!$A$5:$O$1005,2,0),"")</f>
        <v/>
      </c>
      <c r="DK49" s="88" t="str">
        <f>IFERROR(VLOOKUP($A49&amp;"_"&amp;DK$3,'물품 입고 내역'!$A$5:$O$1005,2,0),"")</f>
        <v/>
      </c>
      <c r="DL49" s="88" t="str">
        <f>IFERROR(VLOOKUP($A49&amp;"_"&amp;DL$3,'물품 입고 내역'!$A$5:$O$1005,2,0),"")</f>
        <v/>
      </c>
    </row>
    <row r="50" spans="1:116" ht="35.25" customHeight="1">
      <c r="A50" s="89" t="s">
        <v>1007</v>
      </c>
      <c r="B50" s="129" t="str">
        <f>IFERROR(INDEX('물품 입고 내역'!$E$6:$O$1005,MATCH($A50,'물품 입고 내역'!$N$6:$N$1005,0),1)," ")</f>
        <v xml:space="preserve"> </v>
      </c>
      <c r="C50" s="89" t="str">
        <f t="shared" si="0"/>
        <v xml:space="preserve"> </v>
      </c>
      <c r="D50" s="129" t="str">
        <f t="shared" si="2"/>
        <v xml:space="preserve">                                                                                                             </v>
      </c>
      <c r="E50" s="89"/>
      <c r="F50" s="88">
        <f t="shared" si="1"/>
        <v>0</v>
      </c>
      <c r="G50" s="88" t="str">
        <f>IFERROR(VLOOKUP($A50&amp;"_"&amp;G$3,'물품 입고 내역'!$A$5:$O$1005,2,0),"")</f>
        <v/>
      </c>
      <c r="H50" s="88" t="str">
        <f>IFERROR(VLOOKUP($A50&amp;"_"&amp;H$3,'물품 입고 내역'!$A$5:$O$1005,2,0),"")</f>
        <v/>
      </c>
      <c r="I50" s="88" t="str">
        <f>IFERROR(VLOOKUP($A50&amp;"_"&amp;I$3,'물품 입고 내역'!$A$5:$O$1005,2,0),"")</f>
        <v/>
      </c>
      <c r="J50" s="88" t="str">
        <f>IFERROR(VLOOKUP($A50&amp;"_"&amp;J$3,'물품 입고 내역'!$A$5:$O$1005,2,0),"")</f>
        <v/>
      </c>
      <c r="K50" s="88" t="str">
        <f>IFERROR(VLOOKUP($A50&amp;"_"&amp;K$3,'물품 입고 내역'!$A$5:$O$1005,2,0),"")</f>
        <v/>
      </c>
      <c r="L50" s="88" t="str">
        <f>IFERROR(VLOOKUP($A50&amp;"_"&amp;L$3,'물품 입고 내역'!$A$5:$O$1005,2,0),"")</f>
        <v/>
      </c>
      <c r="M50" s="88" t="str">
        <f>IFERROR(VLOOKUP($A50&amp;"_"&amp;M$3,'물품 입고 내역'!$A$5:$O$1005,2,0),"")</f>
        <v/>
      </c>
      <c r="N50" s="88" t="str">
        <f>IFERROR(VLOOKUP($A50&amp;"_"&amp;N$3,'물품 입고 내역'!$A$5:$O$1005,2,0),"")</f>
        <v/>
      </c>
      <c r="O50" s="88" t="str">
        <f>IFERROR(VLOOKUP($A50&amp;"_"&amp;O$3,'물품 입고 내역'!$A$5:$O$1005,2,0),"")</f>
        <v/>
      </c>
      <c r="P50" s="88" t="str">
        <f>IFERROR(VLOOKUP($A50&amp;"_"&amp;P$3,'물품 입고 내역'!$A$5:$O$1005,2,0),"")</f>
        <v/>
      </c>
      <c r="Q50" s="88" t="str">
        <f>IFERROR(VLOOKUP($A50&amp;"_"&amp;Q$3,'물품 입고 내역'!$A$5:$O$1005,2,0),"")</f>
        <v/>
      </c>
      <c r="R50" s="88" t="str">
        <f>IFERROR(VLOOKUP($A50&amp;"_"&amp;R$3,'물품 입고 내역'!$A$5:$O$1005,2,0),"")</f>
        <v/>
      </c>
      <c r="S50" s="88" t="str">
        <f>IFERROR(VLOOKUP($A50&amp;"_"&amp;S$3,'물품 입고 내역'!$A$5:$O$1005,2,0),"")</f>
        <v/>
      </c>
      <c r="T50" s="88" t="str">
        <f>IFERROR(VLOOKUP($A50&amp;"_"&amp;T$3,'물품 입고 내역'!$A$5:$O$1005,2,0),"")</f>
        <v/>
      </c>
      <c r="U50" s="88" t="str">
        <f>IFERROR(VLOOKUP($A50&amp;"_"&amp;U$3,'물품 입고 내역'!$A$5:$O$1005,2,0),"")</f>
        <v/>
      </c>
      <c r="V50" s="88" t="str">
        <f>IFERROR(VLOOKUP($A50&amp;"_"&amp;V$3,'물품 입고 내역'!$A$5:$O$1005,2,0),"")</f>
        <v/>
      </c>
      <c r="W50" s="88" t="str">
        <f>IFERROR(VLOOKUP($A50&amp;"_"&amp;W$3,'물품 입고 내역'!$A$5:$O$1005,2,0),"")</f>
        <v/>
      </c>
      <c r="X50" s="88" t="str">
        <f>IFERROR(VLOOKUP($A50&amp;"_"&amp;X$3,'물품 입고 내역'!$A$5:$O$1005,2,0),"")</f>
        <v/>
      </c>
      <c r="Y50" s="88" t="str">
        <f>IFERROR(VLOOKUP($A50&amp;"_"&amp;Y$3,'물품 입고 내역'!$A$5:$O$1005,2,0),"")</f>
        <v/>
      </c>
      <c r="Z50" s="88" t="str">
        <f>IFERROR(VLOOKUP($A50&amp;"_"&amp;Z$3,'물품 입고 내역'!$A$5:$O$1005,2,0),"")</f>
        <v/>
      </c>
      <c r="AA50" s="88" t="str">
        <f>IFERROR(VLOOKUP($A50&amp;"_"&amp;AA$3,'물품 입고 내역'!$A$5:$O$1005,2,0),"")</f>
        <v/>
      </c>
      <c r="AB50" s="88" t="str">
        <f>IFERROR(VLOOKUP($A50&amp;"_"&amp;AB$3,'물품 입고 내역'!$A$5:$O$1005,2,0),"")</f>
        <v/>
      </c>
      <c r="AC50" s="88" t="str">
        <f>IFERROR(VLOOKUP($A50&amp;"_"&amp;AC$3,'물품 입고 내역'!$A$5:$O$1005,2,0),"")</f>
        <v/>
      </c>
      <c r="AD50" s="88" t="str">
        <f>IFERROR(VLOOKUP($A50&amp;"_"&amp;AD$3,'물품 입고 내역'!$A$5:$O$1005,2,0),"")</f>
        <v/>
      </c>
      <c r="AE50" s="88" t="str">
        <f>IFERROR(VLOOKUP($A50&amp;"_"&amp;AE$3,'물품 입고 내역'!$A$5:$O$1005,2,0),"")</f>
        <v/>
      </c>
      <c r="AF50" s="88" t="str">
        <f>IFERROR(VLOOKUP($A50&amp;"_"&amp;AF$3,'물품 입고 내역'!$A$5:$O$1005,2,0),"")</f>
        <v/>
      </c>
      <c r="AG50" s="88" t="str">
        <f>IFERROR(VLOOKUP($A50&amp;"_"&amp;AG$3,'물품 입고 내역'!$A$5:$O$1005,2,0),"")</f>
        <v/>
      </c>
      <c r="AH50" s="88" t="str">
        <f>IFERROR(VLOOKUP($A50&amp;"_"&amp;AH$3,'물품 입고 내역'!$A$5:$O$1005,2,0),"")</f>
        <v/>
      </c>
      <c r="AI50" s="88" t="str">
        <f>IFERROR(VLOOKUP($A50&amp;"_"&amp;AI$3,'물품 입고 내역'!$A$5:$O$1005,2,0),"")</f>
        <v/>
      </c>
      <c r="AJ50" s="88" t="str">
        <f>IFERROR(VLOOKUP($A50&amp;"_"&amp;AJ$3,'물품 입고 내역'!$A$5:$O$1005,2,0),"")</f>
        <v/>
      </c>
      <c r="AK50" s="88" t="str">
        <f>IFERROR(VLOOKUP($A50&amp;"_"&amp;AK$3,'물품 입고 내역'!$A$5:$O$1005,2,0),"")</f>
        <v/>
      </c>
      <c r="AL50" s="88" t="str">
        <f>IFERROR(VLOOKUP($A50&amp;"_"&amp;AL$3,'물품 입고 내역'!$A$5:$O$1005,2,0),"")</f>
        <v/>
      </c>
      <c r="AM50" s="88" t="str">
        <f>IFERROR(VLOOKUP($A50&amp;"_"&amp;AM$3,'물품 입고 내역'!$A$5:$O$1005,2,0),"")</f>
        <v/>
      </c>
      <c r="AN50" s="88" t="str">
        <f>IFERROR(VLOOKUP($A50&amp;"_"&amp;AN$3,'물품 입고 내역'!$A$5:$O$1005,2,0),"")</f>
        <v/>
      </c>
      <c r="AO50" s="88" t="str">
        <f>IFERROR(VLOOKUP($A50&amp;"_"&amp;AO$3,'물품 입고 내역'!$A$5:$O$1005,2,0),"")</f>
        <v/>
      </c>
      <c r="AP50" s="88" t="str">
        <f>IFERROR(VLOOKUP($A50&amp;"_"&amp;AP$3,'물품 입고 내역'!$A$5:$O$1005,2,0),"")</f>
        <v/>
      </c>
      <c r="AQ50" s="88" t="str">
        <f>IFERROR(VLOOKUP($A50&amp;"_"&amp;AQ$3,'물품 입고 내역'!$A$5:$O$1005,2,0),"")</f>
        <v/>
      </c>
      <c r="AR50" s="88" t="str">
        <f>IFERROR(VLOOKUP($A50&amp;"_"&amp;AR$3,'물품 입고 내역'!$A$5:$O$1005,2,0),"")</f>
        <v/>
      </c>
      <c r="AS50" s="88" t="str">
        <f>IFERROR(VLOOKUP($A50&amp;"_"&amp;AS$3,'물품 입고 내역'!$A$5:$O$1005,2,0),"")</f>
        <v/>
      </c>
      <c r="AT50" s="88" t="str">
        <f>IFERROR(VLOOKUP($A50&amp;"_"&amp;AT$3,'물품 입고 내역'!$A$5:$O$1005,2,0),"")</f>
        <v/>
      </c>
      <c r="AU50" s="88" t="str">
        <f>IFERROR(VLOOKUP($A50&amp;"_"&amp;AU$3,'물품 입고 내역'!$A$5:$O$1005,2,0),"")</f>
        <v/>
      </c>
      <c r="AV50" s="88" t="str">
        <f>IFERROR(VLOOKUP($A50&amp;"_"&amp;AV$3,'물품 입고 내역'!$A$5:$O$1005,2,0),"")</f>
        <v/>
      </c>
      <c r="AW50" s="88" t="str">
        <f>IFERROR(VLOOKUP($A50&amp;"_"&amp;AW$3,'물품 입고 내역'!$A$5:$O$1005,2,0),"")</f>
        <v/>
      </c>
      <c r="AX50" s="88" t="str">
        <f>IFERROR(VLOOKUP($A50&amp;"_"&amp;AX$3,'물품 입고 내역'!$A$5:$O$1005,2,0),"")</f>
        <v/>
      </c>
      <c r="AY50" s="88" t="str">
        <f>IFERROR(VLOOKUP($A50&amp;"_"&amp;AY$3,'물품 입고 내역'!$A$5:$O$1005,2,0),"")</f>
        <v/>
      </c>
      <c r="AZ50" s="88" t="str">
        <f>IFERROR(VLOOKUP($A50&amp;"_"&amp;AZ$3,'물품 입고 내역'!$A$5:$O$1005,2,0),"")</f>
        <v/>
      </c>
      <c r="BA50" s="88" t="str">
        <f>IFERROR(VLOOKUP($A50&amp;"_"&amp;BA$3,'물품 입고 내역'!$A$5:$O$1005,2,0),"")</f>
        <v/>
      </c>
      <c r="BB50" s="88" t="str">
        <f>IFERROR(VLOOKUP($A50&amp;"_"&amp;BB$3,'물품 입고 내역'!$A$5:$O$1005,2,0),"")</f>
        <v/>
      </c>
      <c r="BC50" s="88" t="str">
        <f>IFERROR(VLOOKUP($A50&amp;"_"&amp;BC$3,'물품 입고 내역'!$A$5:$O$1005,2,0),"")</f>
        <v/>
      </c>
      <c r="BD50" s="88" t="str">
        <f>IFERROR(VLOOKUP($A50&amp;"_"&amp;BD$3,'물품 입고 내역'!$A$5:$O$1005,2,0),"")</f>
        <v/>
      </c>
      <c r="BE50" s="88" t="str">
        <f>IFERROR(VLOOKUP($A50&amp;"_"&amp;BE$3,'물품 입고 내역'!$A$5:$O$1005,2,0),"")</f>
        <v/>
      </c>
      <c r="BF50" s="88" t="str">
        <f>IFERROR(VLOOKUP($A50&amp;"_"&amp;BF$3,'물품 입고 내역'!$A$5:$O$1005,2,0),"")</f>
        <v/>
      </c>
      <c r="BG50" s="88" t="str">
        <f>IFERROR(VLOOKUP($A50&amp;"_"&amp;BG$3,'물품 입고 내역'!$A$5:$O$1005,2,0),"")</f>
        <v/>
      </c>
      <c r="BH50" s="88" t="str">
        <f>IFERROR(VLOOKUP($A50&amp;"_"&amp;BH$3,'물품 입고 내역'!$A$5:$O$1005,2,0),"")</f>
        <v/>
      </c>
      <c r="BI50" s="88" t="str">
        <f>IFERROR(VLOOKUP($A50&amp;"_"&amp;BI$3,'물품 입고 내역'!$A$5:$O$1005,2,0),"")</f>
        <v/>
      </c>
      <c r="BJ50" s="88" t="str">
        <f>IFERROR(VLOOKUP($A50&amp;"_"&amp;BJ$3,'물품 입고 내역'!$A$5:$O$1005,2,0),"")</f>
        <v/>
      </c>
      <c r="BK50" s="88" t="str">
        <f>IFERROR(VLOOKUP($A50&amp;"_"&amp;BK$3,'물품 입고 내역'!$A$5:$O$1005,2,0),"")</f>
        <v/>
      </c>
      <c r="BL50" s="88" t="str">
        <f>IFERROR(VLOOKUP($A50&amp;"_"&amp;BL$3,'물품 입고 내역'!$A$5:$O$1005,2,0),"")</f>
        <v/>
      </c>
      <c r="BM50" s="88" t="str">
        <f>IFERROR(VLOOKUP($A50&amp;"_"&amp;BM$3,'물품 입고 내역'!$A$5:$O$1005,2,0),"")</f>
        <v/>
      </c>
      <c r="BN50" s="88" t="str">
        <f>IFERROR(VLOOKUP($A50&amp;"_"&amp;BN$3,'물품 입고 내역'!$A$5:$O$1005,2,0),"")</f>
        <v/>
      </c>
      <c r="BO50" s="88" t="str">
        <f>IFERROR(VLOOKUP($A50&amp;"_"&amp;BO$3,'물품 입고 내역'!$A$5:$O$1005,2,0),"")</f>
        <v/>
      </c>
      <c r="BP50" s="88" t="str">
        <f>IFERROR(VLOOKUP($A50&amp;"_"&amp;BP$3,'물품 입고 내역'!$A$5:$O$1005,2,0),"")</f>
        <v/>
      </c>
      <c r="BQ50" s="88" t="str">
        <f>IFERROR(VLOOKUP($A50&amp;"_"&amp;BQ$3,'물품 입고 내역'!$A$5:$O$1005,2,0),"")</f>
        <v/>
      </c>
      <c r="BR50" s="88" t="str">
        <f>IFERROR(VLOOKUP($A50&amp;"_"&amp;BR$3,'물품 입고 내역'!$A$5:$O$1005,2,0),"")</f>
        <v/>
      </c>
      <c r="BS50" s="88" t="str">
        <f>IFERROR(VLOOKUP($A50&amp;"_"&amp;BS$3,'물품 입고 내역'!$A$5:$O$1005,2,0),"")</f>
        <v/>
      </c>
      <c r="BT50" s="88" t="str">
        <f>IFERROR(VLOOKUP($A50&amp;"_"&amp;BT$3,'물품 입고 내역'!$A$5:$O$1005,2,0),"")</f>
        <v/>
      </c>
      <c r="BU50" s="88" t="str">
        <f>IFERROR(VLOOKUP($A50&amp;"_"&amp;BU$3,'물품 입고 내역'!$A$5:$O$1005,2,0),"")</f>
        <v/>
      </c>
      <c r="BV50" s="88" t="str">
        <f>IFERROR(VLOOKUP($A50&amp;"_"&amp;BV$3,'물품 입고 내역'!$A$5:$O$1005,2,0),"")</f>
        <v/>
      </c>
      <c r="BW50" s="88" t="str">
        <f>IFERROR(VLOOKUP($A50&amp;"_"&amp;BW$3,'물품 입고 내역'!$A$5:$O$1005,2,0),"")</f>
        <v/>
      </c>
      <c r="BX50" s="88" t="str">
        <f>IFERROR(VLOOKUP($A50&amp;"_"&amp;BX$3,'물품 입고 내역'!$A$5:$O$1005,2,0),"")</f>
        <v/>
      </c>
      <c r="BY50" s="88" t="str">
        <f>IFERROR(VLOOKUP($A50&amp;"_"&amp;BY$3,'물품 입고 내역'!$A$5:$O$1005,2,0),"")</f>
        <v/>
      </c>
      <c r="BZ50" s="88" t="str">
        <f>IFERROR(VLOOKUP($A50&amp;"_"&amp;BZ$3,'물품 입고 내역'!$A$5:$O$1005,2,0),"")</f>
        <v/>
      </c>
      <c r="CA50" s="88" t="str">
        <f>IFERROR(VLOOKUP($A50&amp;"_"&amp;CA$3,'물품 입고 내역'!$A$5:$O$1005,2,0),"")</f>
        <v/>
      </c>
      <c r="CB50" s="88" t="str">
        <f>IFERROR(VLOOKUP($A50&amp;"_"&amp;CB$3,'물품 입고 내역'!$A$5:$O$1005,2,0),"")</f>
        <v/>
      </c>
      <c r="CC50" s="88" t="str">
        <f>IFERROR(VLOOKUP($A50&amp;"_"&amp;CC$3,'물품 입고 내역'!$A$5:$O$1005,2,0),"")</f>
        <v/>
      </c>
      <c r="CD50" s="88" t="str">
        <f>IFERROR(VLOOKUP($A50&amp;"_"&amp;CD$3,'물품 입고 내역'!$A$5:$O$1005,2,0),"")</f>
        <v/>
      </c>
      <c r="CE50" s="88" t="str">
        <f>IFERROR(VLOOKUP($A50&amp;"_"&amp;CE$3,'물품 입고 내역'!$A$5:$O$1005,2,0),"")</f>
        <v/>
      </c>
      <c r="CF50" s="88" t="str">
        <f>IFERROR(VLOOKUP($A50&amp;"_"&amp;CF$3,'물품 입고 내역'!$A$5:$O$1005,2,0),"")</f>
        <v/>
      </c>
      <c r="CG50" s="88" t="str">
        <f>IFERROR(VLOOKUP($A50&amp;"_"&amp;CG$3,'물품 입고 내역'!$A$5:$O$1005,2,0),"")</f>
        <v/>
      </c>
      <c r="CH50" s="88" t="str">
        <f>IFERROR(VLOOKUP($A50&amp;"_"&amp;CH$3,'물품 입고 내역'!$A$5:$O$1005,2,0),"")</f>
        <v/>
      </c>
      <c r="CI50" s="88" t="str">
        <f>IFERROR(VLOOKUP($A50&amp;"_"&amp;CI$3,'물품 입고 내역'!$A$5:$O$1005,2,0),"")</f>
        <v/>
      </c>
      <c r="CJ50" s="88" t="str">
        <f>IFERROR(VLOOKUP($A50&amp;"_"&amp;CJ$3,'물품 입고 내역'!$A$5:$O$1005,2,0),"")</f>
        <v/>
      </c>
      <c r="CK50" s="88" t="str">
        <f>IFERROR(VLOOKUP($A50&amp;"_"&amp;CK$3,'물품 입고 내역'!$A$5:$O$1005,2,0),"")</f>
        <v/>
      </c>
      <c r="CL50" s="88" t="str">
        <f>IFERROR(VLOOKUP($A50&amp;"_"&amp;CL$3,'물품 입고 내역'!$A$5:$O$1005,2,0),"")</f>
        <v/>
      </c>
      <c r="CM50" s="88" t="str">
        <f>IFERROR(VLOOKUP($A50&amp;"_"&amp;CM$3,'물품 입고 내역'!$A$5:$O$1005,2,0),"")</f>
        <v/>
      </c>
      <c r="CN50" s="88" t="str">
        <f>IFERROR(VLOOKUP($A50&amp;"_"&amp;CN$3,'물품 입고 내역'!$A$5:$O$1005,2,0),"")</f>
        <v/>
      </c>
      <c r="CO50" s="88" t="str">
        <f>IFERROR(VLOOKUP($A50&amp;"_"&amp;CO$3,'물품 입고 내역'!$A$5:$O$1005,2,0),"")</f>
        <v/>
      </c>
      <c r="CP50" s="88" t="str">
        <f>IFERROR(VLOOKUP($A50&amp;"_"&amp;CP$3,'물품 입고 내역'!$A$5:$O$1005,2,0),"")</f>
        <v/>
      </c>
      <c r="CQ50" s="88" t="str">
        <f>IFERROR(VLOOKUP($A50&amp;"_"&amp;CQ$3,'물품 입고 내역'!$A$5:$O$1005,2,0),"")</f>
        <v/>
      </c>
      <c r="CR50" s="88" t="str">
        <f>IFERROR(VLOOKUP($A50&amp;"_"&amp;CR$3,'물품 입고 내역'!$A$5:$O$1005,2,0),"")</f>
        <v/>
      </c>
      <c r="CS50" s="88" t="str">
        <f>IFERROR(VLOOKUP($A50&amp;"_"&amp;CS$3,'물품 입고 내역'!$A$5:$O$1005,2,0),"")</f>
        <v/>
      </c>
      <c r="CT50" s="88" t="str">
        <f>IFERROR(VLOOKUP($A50&amp;"_"&amp;CT$3,'물품 입고 내역'!$A$5:$O$1005,2,0),"")</f>
        <v/>
      </c>
      <c r="CU50" s="88" t="str">
        <f>IFERROR(VLOOKUP($A50&amp;"_"&amp;CU$3,'물품 입고 내역'!$A$5:$O$1005,2,0),"")</f>
        <v/>
      </c>
      <c r="CV50" s="88" t="str">
        <f>IFERROR(VLOOKUP($A50&amp;"_"&amp;CV$3,'물품 입고 내역'!$A$5:$O$1005,2,0),"")</f>
        <v/>
      </c>
      <c r="CW50" s="88" t="str">
        <f>IFERROR(VLOOKUP($A50&amp;"_"&amp;CW$3,'물품 입고 내역'!$A$5:$O$1005,2,0),"")</f>
        <v/>
      </c>
      <c r="CX50" s="88" t="str">
        <f>IFERROR(VLOOKUP($A50&amp;"_"&amp;CX$3,'물품 입고 내역'!$A$5:$O$1005,2,0),"")</f>
        <v/>
      </c>
      <c r="CY50" s="88" t="str">
        <f>IFERROR(VLOOKUP($A50&amp;"_"&amp;CY$3,'물품 입고 내역'!$A$5:$O$1005,2,0),"")</f>
        <v/>
      </c>
      <c r="CZ50" s="88" t="str">
        <f>IFERROR(VLOOKUP($A50&amp;"_"&amp;CZ$3,'물품 입고 내역'!$A$5:$O$1005,2,0),"")</f>
        <v/>
      </c>
      <c r="DA50" s="88" t="str">
        <f>IFERROR(VLOOKUP($A50&amp;"_"&amp;DA$3,'물품 입고 내역'!$A$5:$O$1005,2,0),"")</f>
        <v/>
      </c>
      <c r="DB50" s="88" t="str">
        <f>IFERROR(VLOOKUP($A50&amp;"_"&amp;DB$3,'물품 입고 내역'!$A$5:$O$1005,2,0),"")</f>
        <v/>
      </c>
      <c r="DC50" s="88" t="str">
        <f>IFERROR(VLOOKUP($A50&amp;"_"&amp;DC$3,'물품 입고 내역'!$A$5:$O$1005,2,0),"")</f>
        <v/>
      </c>
      <c r="DD50" s="88" t="str">
        <f>IFERROR(VLOOKUP($A50&amp;"_"&amp;DD$3,'물품 입고 내역'!$A$5:$O$1005,2,0),"")</f>
        <v/>
      </c>
      <c r="DE50" s="88" t="str">
        <f>IFERROR(VLOOKUP($A50&amp;"_"&amp;DE$3,'물품 입고 내역'!$A$5:$O$1005,2,0),"")</f>
        <v/>
      </c>
      <c r="DF50" s="88" t="str">
        <f>IFERROR(VLOOKUP($A50&amp;"_"&amp;DF$3,'물품 입고 내역'!$A$5:$O$1005,2,0),"")</f>
        <v/>
      </c>
      <c r="DG50" s="88" t="str">
        <f>IFERROR(VLOOKUP($A50&amp;"_"&amp;DG$3,'물품 입고 내역'!$A$5:$O$1005,2,0),"")</f>
        <v/>
      </c>
      <c r="DH50" s="88" t="str">
        <f>IFERROR(VLOOKUP($A50&amp;"_"&amp;DH$3,'물품 입고 내역'!$A$5:$O$1005,2,0),"")</f>
        <v/>
      </c>
      <c r="DI50" s="88" t="str">
        <f>IFERROR(VLOOKUP($A50&amp;"_"&amp;DI$3,'물품 입고 내역'!$A$5:$O$1005,2,0),"")</f>
        <v/>
      </c>
      <c r="DJ50" s="88" t="str">
        <f>IFERROR(VLOOKUP($A50&amp;"_"&amp;DJ$3,'물품 입고 내역'!$A$5:$O$1005,2,0),"")</f>
        <v/>
      </c>
      <c r="DK50" s="88" t="str">
        <f>IFERROR(VLOOKUP($A50&amp;"_"&amp;DK$3,'물품 입고 내역'!$A$5:$O$1005,2,0),"")</f>
        <v/>
      </c>
      <c r="DL50" s="88" t="str">
        <f>IFERROR(VLOOKUP($A50&amp;"_"&amp;DL$3,'물품 입고 내역'!$A$5:$O$1005,2,0),"")</f>
        <v/>
      </c>
    </row>
    <row r="51" spans="1:116" ht="35.25" customHeight="1">
      <c r="A51" s="89" t="s">
        <v>1008</v>
      </c>
      <c r="B51" s="129" t="str">
        <f>IFERROR(INDEX('물품 입고 내역'!$E$6:$O$1005,MATCH($A51,'물품 입고 내역'!$N$6:$N$1005,0),1)," ")</f>
        <v xml:space="preserve"> </v>
      </c>
      <c r="C51" s="89" t="str">
        <f t="shared" si="0"/>
        <v xml:space="preserve"> </v>
      </c>
      <c r="D51" s="129" t="str">
        <f t="shared" si="2"/>
        <v xml:space="preserve">                                                                                                             </v>
      </c>
      <c r="E51" s="89"/>
      <c r="F51" s="88">
        <f t="shared" si="1"/>
        <v>0</v>
      </c>
      <c r="G51" s="88" t="str">
        <f>IFERROR(VLOOKUP($A51&amp;"_"&amp;G$3,'물품 입고 내역'!$A$5:$O$1005,2,0),"")</f>
        <v/>
      </c>
      <c r="H51" s="88" t="str">
        <f>IFERROR(VLOOKUP($A51&amp;"_"&amp;H$3,'물품 입고 내역'!$A$5:$O$1005,2,0),"")</f>
        <v/>
      </c>
      <c r="I51" s="88" t="str">
        <f>IFERROR(VLOOKUP($A51&amp;"_"&amp;I$3,'물품 입고 내역'!$A$5:$O$1005,2,0),"")</f>
        <v/>
      </c>
      <c r="J51" s="88" t="str">
        <f>IFERROR(VLOOKUP($A51&amp;"_"&amp;J$3,'물품 입고 내역'!$A$5:$O$1005,2,0),"")</f>
        <v/>
      </c>
      <c r="K51" s="88" t="str">
        <f>IFERROR(VLOOKUP($A51&amp;"_"&amp;K$3,'물품 입고 내역'!$A$5:$O$1005,2,0),"")</f>
        <v/>
      </c>
      <c r="L51" s="88" t="str">
        <f>IFERROR(VLOOKUP($A51&amp;"_"&amp;L$3,'물품 입고 내역'!$A$5:$O$1005,2,0),"")</f>
        <v/>
      </c>
      <c r="M51" s="88" t="str">
        <f>IFERROR(VLOOKUP($A51&amp;"_"&amp;M$3,'물품 입고 내역'!$A$5:$O$1005,2,0),"")</f>
        <v/>
      </c>
      <c r="N51" s="88" t="str">
        <f>IFERROR(VLOOKUP($A51&amp;"_"&amp;N$3,'물품 입고 내역'!$A$5:$O$1005,2,0),"")</f>
        <v/>
      </c>
      <c r="O51" s="88" t="str">
        <f>IFERROR(VLOOKUP($A51&amp;"_"&amp;O$3,'물품 입고 내역'!$A$5:$O$1005,2,0),"")</f>
        <v/>
      </c>
      <c r="P51" s="88" t="str">
        <f>IFERROR(VLOOKUP($A51&amp;"_"&amp;P$3,'물품 입고 내역'!$A$5:$O$1005,2,0),"")</f>
        <v/>
      </c>
      <c r="Q51" s="88" t="str">
        <f>IFERROR(VLOOKUP($A51&amp;"_"&amp;Q$3,'물품 입고 내역'!$A$5:$O$1005,2,0),"")</f>
        <v/>
      </c>
      <c r="R51" s="88" t="str">
        <f>IFERROR(VLOOKUP($A51&amp;"_"&amp;R$3,'물품 입고 내역'!$A$5:$O$1005,2,0),"")</f>
        <v/>
      </c>
      <c r="S51" s="88" t="str">
        <f>IFERROR(VLOOKUP($A51&amp;"_"&amp;S$3,'물품 입고 내역'!$A$5:$O$1005,2,0),"")</f>
        <v/>
      </c>
      <c r="T51" s="88" t="str">
        <f>IFERROR(VLOOKUP($A51&amp;"_"&amp;T$3,'물품 입고 내역'!$A$5:$O$1005,2,0),"")</f>
        <v/>
      </c>
      <c r="U51" s="88" t="str">
        <f>IFERROR(VLOOKUP($A51&amp;"_"&amp;U$3,'물품 입고 내역'!$A$5:$O$1005,2,0),"")</f>
        <v/>
      </c>
      <c r="V51" s="88" t="str">
        <f>IFERROR(VLOOKUP($A51&amp;"_"&amp;V$3,'물품 입고 내역'!$A$5:$O$1005,2,0),"")</f>
        <v/>
      </c>
      <c r="W51" s="88" t="str">
        <f>IFERROR(VLOOKUP($A51&amp;"_"&amp;W$3,'물품 입고 내역'!$A$5:$O$1005,2,0),"")</f>
        <v/>
      </c>
      <c r="X51" s="88" t="str">
        <f>IFERROR(VLOOKUP($A51&amp;"_"&amp;X$3,'물품 입고 내역'!$A$5:$O$1005,2,0),"")</f>
        <v/>
      </c>
      <c r="Y51" s="88" t="str">
        <f>IFERROR(VLOOKUP($A51&amp;"_"&amp;Y$3,'물품 입고 내역'!$A$5:$O$1005,2,0),"")</f>
        <v/>
      </c>
      <c r="Z51" s="88" t="str">
        <f>IFERROR(VLOOKUP($A51&amp;"_"&amp;Z$3,'물품 입고 내역'!$A$5:$O$1005,2,0),"")</f>
        <v/>
      </c>
      <c r="AA51" s="88" t="str">
        <f>IFERROR(VLOOKUP($A51&amp;"_"&amp;AA$3,'물품 입고 내역'!$A$5:$O$1005,2,0),"")</f>
        <v/>
      </c>
      <c r="AB51" s="88" t="str">
        <f>IFERROR(VLOOKUP($A51&amp;"_"&amp;AB$3,'물품 입고 내역'!$A$5:$O$1005,2,0),"")</f>
        <v/>
      </c>
      <c r="AC51" s="88" t="str">
        <f>IFERROR(VLOOKUP($A51&amp;"_"&amp;AC$3,'물품 입고 내역'!$A$5:$O$1005,2,0),"")</f>
        <v/>
      </c>
      <c r="AD51" s="88" t="str">
        <f>IFERROR(VLOOKUP($A51&amp;"_"&amp;AD$3,'물품 입고 내역'!$A$5:$O$1005,2,0),"")</f>
        <v/>
      </c>
      <c r="AE51" s="88" t="str">
        <f>IFERROR(VLOOKUP($A51&amp;"_"&amp;AE$3,'물품 입고 내역'!$A$5:$O$1005,2,0),"")</f>
        <v/>
      </c>
      <c r="AF51" s="88" t="str">
        <f>IFERROR(VLOOKUP($A51&amp;"_"&amp;AF$3,'물품 입고 내역'!$A$5:$O$1005,2,0),"")</f>
        <v/>
      </c>
      <c r="AG51" s="88" t="str">
        <f>IFERROR(VLOOKUP($A51&amp;"_"&amp;AG$3,'물품 입고 내역'!$A$5:$O$1005,2,0),"")</f>
        <v/>
      </c>
      <c r="AH51" s="88" t="str">
        <f>IFERROR(VLOOKUP($A51&amp;"_"&amp;AH$3,'물품 입고 내역'!$A$5:$O$1005,2,0),"")</f>
        <v/>
      </c>
      <c r="AI51" s="88" t="str">
        <f>IFERROR(VLOOKUP($A51&amp;"_"&amp;AI$3,'물품 입고 내역'!$A$5:$O$1005,2,0),"")</f>
        <v/>
      </c>
      <c r="AJ51" s="88" t="str">
        <f>IFERROR(VLOOKUP($A51&amp;"_"&amp;AJ$3,'물품 입고 내역'!$A$5:$O$1005,2,0),"")</f>
        <v/>
      </c>
      <c r="AK51" s="88" t="str">
        <f>IFERROR(VLOOKUP($A51&amp;"_"&amp;AK$3,'물품 입고 내역'!$A$5:$O$1005,2,0),"")</f>
        <v/>
      </c>
      <c r="AL51" s="88" t="str">
        <f>IFERROR(VLOOKUP($A51&amp;"_"&amp;AL$3,'물품 입고 내역'!$A$5:$O$1005,2,0),"")</f>
        <v/>
      </c>
      <c r="AM51" s="88" t="str">
        <f>IFERROR(VLOOKUP($A51&amp;"_"&amp;AM$3,'물품 입고 내역'!$A$5:$O$1005,2,0),"")</f>
        <v/>
      </c>
      <c r="AN51" s="88" t="str">
        <f>IFERROR(VLOOKUP($A51&amp;"_"&amp;AN$3,'물품 입고 내역'!$A$5:$O$1005,2,0),"")</f>
        <v/>
      </c>
      <c r="AO51" s="88" t="str">
        <f>IFERROR(VLOOKUP($A51&amp;"_"&amp;AO$3,'물품 입고 내역'!$A$5:$O$1005,2,0),"")</f>
        <v/>
      </c>
      <c r="AP51" s="88" t="str">
        <f>IFERROR(VLOOKUP($A51&amp;"_"&amp;AP$3,'물품 입고 내역'!$A$5:$O$1005,2,0),"")</f>
        <v/>
      </c>
      <c r="AQ51" s="88" t="str">
        <f>IFERROR(VLOOKUP($A51&amp;"_"&amp;AQ$3,'물품 입고 내역'!$A$5:$O$1005,2,0),"")</f>
        <v/>
      </c>
      <c r="AR51" s="88" t="str">
        <f>IFERROR(VLOOKUP($A51&amp;"_"&amp;AR$3,'물품 입고 내역'!$A$5:$O$1005,2,0),"")</f>
        <v/>
      </c>
      <c r="AS51" s="88" t="str">
        <f>IFERROR(VLOOKUP($A51&amp;"_"&amp;AS$3,'물품 입고 내역'!$A$5:$O$1005,2,0),"")</f>
        <v/>
      </c>
      <c r="AT51" s="88" t="str">
        <f>IFERROR(VLOOKUP($A51&amp;"_"&amp;AT$3,'물품 입고 내역'!$A$5:$O$1005,2,0),"")</f>
        <v/>
      </c>
      <c r="AU51" s="88" t="str">
        <f>IFERROR(VLOOKUP($A51&amp;"_"&amp;AU$3,'물품 입고 내역'!$A$5:$O$1005,2,0),"")</f>
        <v/>
      </c>
      <c r="AV51" s="88" t="str">
        <f>IFERROR(VLOOKUP($A51&amp;"_"&amp;AV$3,'물품 입고 내역'!$A$5:$O$1005,2,0),"")</f>
        <v/>
      </c>
      <c r="AW51" s="88" t="str">
        <f>IFERROR(VLOOKUP($A51&amp;"_"&amp;AW$3,'물품 입고 내역'!$A$5:$O$1005,2,0),"")</f>
        <v/>
      </c>
      <c r="AX51" s="88" t="str">
        <f>IFERROR(VLOOKUP($A51&amp;"_"&amp;AX$3,'물품 입고 내역'!$A$5:$O$1005,2,0),"")</f>
        <v/>
      </c>
      <c r="AY51" s="88" t="str">
        <f>IFERROR(VLOOKUP($A51&amp;"_"&amp;AY$3,'물품 입고 내역'!$A$5:$O$1005,2,0),"")</f>
        <v/>
      </c>
      <c r="AZ51" s="88" t="str">
        <f>IFERROR(VLOOKUP($A51&amp;"_"&amp;AZ$3,'물품 입고 내역'!$A$5:$O$1005,2,0),"")</f>
        <v/>
      </c>
      <c r="BA51" s="88" t="str">
        <f>IFERROR(VLOOKUP($A51&amp;"_"&amp;BA$3,'물품 입고 내역'!$A$5:$O$1005,2,0),"")</f>
        <v/>
      </c>
      <c r="BB51" s="88" t="str">
        <f>IFERROR(VLOOKUP($A51&amp;"_"&amp;BB$3,'물품 입고 내역'!$A$5:$O$1005,2,0),"")</f>
        <v/>
      </c>
      <c r="BC51" s="88" t="str">
        <f>IFERROR(VLOOKUP($A51&amp;"_"&amp;BC$3,'물품 입고 내역'!$A$5:$O$1005,2,0),"")</f>
        <v/>
      </c>
      <c r="BD51" s="88" t="str">
        <f>IFERROR(VLOOKUP($A51&amp;"_"&amp;BD$3,'물품 입고 내역'!$A$5:$O$1005,2,0),"")</f>
        <v/>
      </c>
      <c r="BE51" s="88" t="str">
        <f>IFERROR(VLOOKUP($A51&amp;"_"&amp;BE$3,'물품 입고 내역'!$A$5:$O$1005,2,0),"")</f>
        <v/>
      </c>
      <c r="BF51" s="88" t="str">
        <f>IFERROR(VLOOKUP($A51&amp;"_"&amp;BF$3,'물품 입고 내역'!$A$5:$O$1005,2,0),"")</f>
        <v/>
      </c>
      <c r="BG51" s="88" t="str">
        <f>IFERROR(VLOOKUP($A51&amp;"_"&amp;BG$3,'물품 입고 내역'!$A$5:$O$1005,2,0),"")</f>
        <v/>
      </c>
      <c r="BH51" s="88" t="str">
        <f>IFERROR(VLOOKUP($A51&amp;"_"&amp;BH$3,'물품 입고 내역'!$A$5:$O$1005,2,0),"")</f>
        <v/>
      </c>
      <c r="BI51" s="88" t="str">
        <f>IFERROR(VLOOKUP($A51&amp;"_"&amp;BI$3,'물품 입고 내역'!$A$5:$O$1005,2,0),"")</f>
        <v/>
      </c>
      <c r="BJ51" s="88" t="str">
        <f>IFERROR(VLOOKUP($A51&amp;"_"&amp;BJ$3,'물품 입고 내역'!$A$5:$O$1005,2,0),"")</f>
        <v/>
      </c>
      <c r="BK51" s="88" t="str">
        <f>IFERROR(VLOOKUP($A51&amp;"_"&amp;BK$3,'물품 입고 내역'!$A$5:$O$1005,2,0),"")</f>
        <v/>
      </c>
      <c r="BL51" s="88" t="str">
        <f>IFERROR(VLOOKUP($A51&amp;"_"&amp;BL$3,'물품 입고 내역'!$A$5:$O$1005,2,0),"")</f>
        <v/>
      </c>
      <c r="BM51" s="88" t="str">
        <f>IFERROR(VLOOKUP($A51&amp;"_"&amp;BM$3,'물품 입고 내역'!$A$5:$O$1005,2,0),"")</f>
        <v/>
      </c>
      <c r="BN51" s="88" t="str">
        <f>IFERROR(VLOOKUP($A51&amp;"_"&amp;BN$3,'물품 입고 내역'!$A$5:$O$1005,2,0),"")</f>
        <v/>
      </c>
      <c r="BO51" s="88" t="str">
        <f>IFERROR(VLOOKUP($A51&amp;"_"&amp;BO$3,'물품 입고 내역'!$A$5:$O$1005,2,0),"")</f>
        <v/>
      </c>
      <c r="BP51" s="88" t="str">
        <f>IFERROR(VLOOKUP($A51&amp;"_"&amp;BP$3,'물품 입고 내역'!$A$5:$O$1005,2,0),"")</f>
        <v/>
      </c>
      <c r="BQ51" s="88" t="str">
        <f>IFERROR(VLOOKUP($A51&amp;"_"&amp;BQ$3,'물품 입고 내역'!$A$5:$O$1005,2,0),"")</f>
        <v/>
      </c>
      <c r="BR51" s="88" t="str">
        <f>IFERROR(VLOOKUP($A51&amp;"_"&amp;BR$3,'물품 입고 내역'!$A$5:$O$1005,2,0),"")</f>
        <v/>
      </c>
      <c r="BS51" s="88" t="str">
        <f>IFERROR(VLOOKUP($A51&amp;"_"&amp;BS$3,'물품 입고 내역'!$A$5:$O$1005,2,0),"")</f>
        <v/>
      </c>
      <c r="BT51" s="88" t="str">
        <f>IFERROR(VLOOKUP($A51&amp;"_"&amp;BT$3,'물품 입고 내역'!$A$5:$O$1005,2,0),"")</f>
        <v/>
      </c>
      <c r="BU51" s="88" t="str">
        <f>IFERROR(VLOOKUP($A51&amp;"_"&amp;BU$3,'물품 입고 내역'!$A$5:$O$1005,2,0),"")</f>
        <v/>
      </c>
      <c r="BV51" s="88" t="str">
        <f>IFERROR(VLOOKUP($A51&amp;"_"&amp;BV$3,'물품 입고 내역'!$A$5:$O$1005,2,0),"")</f>
        <v/>
      </c>
      <c r="BW51" s="88" t="str">
        <f>IFERROR(VLOOKUP($A51&amp;"_"&amp;BW$3,'물품 입고 내역'!$A$5:$O$1005,2,0),"")</f>
        <v/>
      </c>
      <c r="BX51" s="88" t="str">
        <f>IFERROR(VLOOKUP($A51&amp;"_"&amp;BX$3,'물품 입고 내역'!$A$5:$O$1005,2,0),"")</f>
        <v/>
      </c>
      <c r="BY51" s="88" t="str">
        <f>IFERROR(VLOOKUP($A51&amp;"_"&amp;BY$3,'물품 입고 내역'!$A$5:$O$1005,2,0),"")</f>
        <v/>
      </c>
      <c r="BZ51" s="88" t="str">
        <f>IFERROR(VLOOKUP($A51&amp;"_"&amp;BZ$3,'물품 입고 내역'!$A$5:$O$1005,2,0),"")</f>
        <v/>
      </c>
      <c r="CA51" s="88" t="str">
        <f>IFERROR(VLOOKUP($A51&amp;"_"&amp;CA$3,'물품 입고 내역'!$A$5:$O$1005,2,0),"")</f>
        <v/>
      </c>
      <c r="CB51" s="88" t="str">
        <f>IFERROR(VLOOKUP($A51&amp;"_"&amp;CB$3,'물품 입고 내역'!$A$5:$O$1005,2,0),"")</f>
        <v/>
      </c>
      <c r="CC51" s="88" t="str">
        <f>IFERROR(VLOOKUP($A51&amp;"_"&amp;CC$3,'물품 입고 내역'!$A$5:$O$1005,2,0),"")</f>
        <v/>
      </c>
      <c r="CD51" s="88" t="str">
        <f>IFERROR(VLOOKUP($A51&amp;"_"&amp;CD$3,'물품 입고 내역'!$A$5:$O$1005,2,0),"")</f>
        <v/>
      </c>
      <c r="CE51" s="88" t="str">
        <f>IFERROR(VLOOKUP($A51&amp;"_"&amp;CE$3,'물품 입고 내역'!$A$5:$O$1005,2,0),"")</f>
        <v/>
      </c>
      <c r="CF51" s="88" t="str">
        <f>IFERROR(VLOOKUP($A51&amp;"_"&amp;CF$3,'물품 입고 내역'!$A$5:$O$1005,2,0),"")</f>
        <v/>
      </c>
      <c r="CG51" s="88" t="str">
        <f>IFERROR(VLOOKUP($A51&amp;"_"&amp;CG$3,'물품 입고 내역'!$A$5:$O$1005,2,0),"")</f>
        <v/>
      </c>
      <c r="CH51" s="88" t="str">
        <f>IFERROR(VLOOKUP($A51&amp;"_"&amp;CH$3,'물품 입고 내역'!$A$5:$O$1005,2,0),"")</f>
        <v/>
      </c>
      <c r="CI51" s="88" t="str">
        <f>IFERROR(VLOOKUP($A51&amp;"_"&amp;CI$3,'물품 입고 내역'!$A$5:$O$1005,2,0),"")</f>
        <v/>
      </c>
      <c r="CJ51" s="88" t="str">
        <f>IFERROR(VLOOKUP($A51&amp;"_"&amp;CJ$3,'물품 입고 내역'!$A$5:$O$1005,2,0),"")</f>
        <v/>
      </c>
      <c r="CK51" s="88" t="str">
        <f>IFERROR(VLOOKUP($A51&amp;"_"&amp;CK$3,'물품 입고 내역'!$A$5:$O$1005,2,0),"")</f>
        <v/>
      </c>
      <c r="CL51" s="88" t="str">
        <f>IFERROR(VLOOKUP($A51&amp;"_"&amp;CL$3,'물품 입고 내역'!$A$5:$O$1005,2,0),"")</f>
        <v/>
      </c>
      <c r="CM51" s="88" t="str">
        <f>IFERROR(VLOOKUP($A51&amp;"_"&amp;CM$3,'물품 입고 내역'!$A$5:$O$1005,2,0),"")</f>
        <v/>
      </c>
      <c r="CN51" s="88" t="str">
        <f>IFERROR(VLOOKUP($A51&amp;"_"&amp;CN$3,'물품 입고 내역'!$A$5:$O$1005,2,0),"")</f>
        <v/>
      </c>
      <c r="CO51" s="88" t="str">
        <f>IFERROR(VLOOKUP($A51&amp;"_"&amp;CO$3,'물품 입고 내역'!$A$5:$O$1005,2,0),"")</f>
        <v/>
      </c>
      <c r="CP51" s="88" t="str">
        <f>IFERROR(VLOOKUP($A51&amp;"_"&amp;CP$3,'물품 입고 내역'!$A$5:$O$1005,2,0),"")</f>
        <v/>
      </c>
      <c r="CQ51" s="88" t="str">
        <f>IFERROR(VLOOKUP($A51&amp;"_"&amp;CQ$3,'물품 입고 내역'!$A$5:$O$1005,2,0),"")</f>
        <v/>
      </c>
      <c r="CR51" s="88" t="str">
        <f>IFERROR(VLOOKUP($A51&amp;"_"&amp;CR$3,'물품 입고 내역'!$A$5:$O$1005,2,0),"")</f>
        <v/>
      </c>
      <c r="CS51" s="88" t="str">
        <f>IFERROR(VLOOKUP($A51&amp;"_"&amp;CS$3,'물품 입고 내역'!$A$5:$O$1005,2,0),"")</f>
        <v/>
      </c>
      <c r="CT51" s="88" t="str">
        <f>IFERROR(VLOOKUP($A51&amp;"_"&amp;CT$3,'물품 입고 내역'!$A$5:$O$1005,2,0),"")</f>
        <v/>
      </c>
      <c r="CU51" s="88" t="str">
        <f>IFERROR(VLOOKUP($A51&amp;"_"&amp;CU$3,'물품 입고 내역'!$A$5:$O$1005,2,0),"")</f>
        <v/>
      </c>
      <c r="CV51" s="88" t="str">
        <f>IFERROR(VLOOKUP($A51&amp;"_"&amp;CV$3,'물품 입고 내역'!$A$5:$O$1005,2,0),"")</f>
        <v/>
      </c>
      <c r="CW51" s="88" t="str">
        <f>IFERROR(VLOOKUP($A51&amp;"_"&amp;CW$3,'물품 입고 내역'!$A$5:$O$1005,2,0),"")</f>
        <v/>
      </c>
      <c r="CX51" s="88" t="str">
        <f>IFERROR(VLOOKUP($A51&amp;"_"&amp;CX$3,'물품 입고 내역'!$A$5:$O$1005,2,0),"")</f>
        <v/>
      </c>
      <c r="CY51" s="88" t="str">
        <f>IFERROR(VLOOKUP($A51&amp;"_"&amp;CY$3,'물품 입고 내역'!$A$5:$O$1005,2,0),"")</f>
        <v/>
      </c>
      <c r="CZ51" s="88" t="str">
        <f>IFERROR(VLOOKUP($A51&amp;"_"&amp;CZ$3,'물품 입고 내역'!$A$5:$O$1005,2,0),"")</f>
        <v/>
      </c>
      <c r="DA51" s="88" t="str">
        <f>IFERROR(VLOOKUP($A51&amp;"_"&amp;DA$3,'물품 입고 내역'!$A$5:$O$1005,2,0),"")</f>
        <v/>
      </c>
      <c r="DB51" s="88" t="str">
        <f>IFERROR(VLOOKUP($A51&amp;"_"&amp;DB$3,'물품 입고 내역'!$A$5:$O$1005,2,0),"")</f>
        <v/>
      </c>
      <c r="DC51" s="88" t="str">
        <f>IFERROR(VLOOKUP($A51&amp;"_"&amp;DC$3,'물품 입고 내역'!$A$5:$O$1005,2,0),"")</f>
        <v/>
      </c>
      <c r="DD51" s="88" t="str">
        <f>IFERROR(VLOOKUP($A51&amp;"_"&amp;DD$3,'물품 입고 내역'!$A$5:$O$1005,2,0),"")</f>
        <v/>
      </c>
      <c r="DE51" s="88" t="str">
        <f>IFERROR(VLOOKUP($A51&amp;"_"&amp;DE$3,'물품 입고 내역'!$A$5:$O$1005,2,0),"")</f>
        <v/>
      </c>
      <c r="DF51" s="88" t="str">
        <f>IFERROR(VLOOKUP($A51&amp;"_"&amp;DF$3,'물품 입고 내역'!$A$5:$O$1005,2,0),"")</f>
        <v/>
      </c>
      <c r="DG51" s="88" t="str">
        <f>IFERROR(VLOOKUP($A51&amp;"_"&amp;DG$3,'물품 입고 내역'!$A$5:$O$1005,2,0),"")</f>
        <v/>
      </c>
      <c r="DH51" s="88" t="str">
        <f>IFERROR(VLOOKUP($A51&amp;"_"&amp;DH$3,'물품 입고 내역'!$A$5:$O$1005,2,0),"")</f>
        <v/>
      </c>
      <c r="DI51" s="88" t="str">
        <f>IFERROR(VLOOKUP($A51&amp;"_"&amp;DI$3,'물품 입고 내역'!$A$5:$O$1005,2,0),"")</f>
        <v/>
      </c>
      <c r="DJ51" s="88" t="str">
        <f>IFERROR(VLOOKUP($A51&amp;"_"&amp;DJ$3,'물품 입고 내역'!$A$5:$O$1005,2,0),"")</f>
        <v/>
      </c>
      <c r="DK51" s="88" t="str">
        <f>IFERROR(VLOOKUP($A51&amp;"_"&amp;DK$3,'물품 입고 내역'!$A$5:$O$1005,2,0),"")</f>
        <v/>
      </c>
      <c r="DL51" s="88" t="str">
        <f>IFERROR(VLOOKUP($A51&amp;"_"&amp;DL$3,'물품 입고 내역'!$A$5:$O$1005,2,0),"")</f>
        <v/>
      </c>
    </row>
    <row r="52" spans="1:116" ht="35.25" customHeight="1">
      <c r="A52" s="89" t="s">
        <v>1009</v>
      </c>
      <c r="B52" s="129" t="str">
        <f>IFERROR(INDEX('물품 입고 내역'!$E$6:$O$1005,MATCH($A52,'물품 입고 내역'!$N$6:$N$1005,0),1)," ")</f>
        <v xml:space="preserve"> </v>
      </c>
      <c r="C52" s="89" t="str">
        <f t="shared" si="0"/>
        <v xml:space="preserve"> </v>
      </c>
      <c r="D52" s="129" t="str">
        <f t="shared" si="2"/>
        <v xml:space="preserve">                                                                                                             </v>
      </c>
      <c r="E52" s="89"/>
      <c r="F52" s="88">
        <f t="shared" si="1"/>
        <v>0</v>
      </c>
      <c r="G52" s="88" t="str">
        <f>IFERROR(VLOOKUP($A52&amp;"_"&amp;G$3,'물품 입고 내역'!$A$5:$O$1005,2,0),"")</f>
        <v/>
      </c>
      <c r="H52" s="88" t="str">
        <f>IFERROR(VLOOKUP($A52&amp;"_"&amp;H$3,'물품 입고 내역'!$A$5:$O$1005,2,0),"")</f>
        <v/>
      </c>
      <c r="I52" s="88" t="str">
        <f>IFERROR(VLOOKUP($A52&amp;"_"&amp;I$3,'물품 입고 내역'!$A$5:$O$1005,2,0),"")</f>
        <v/>
      </c>
      <c r="J52" s="88" t="str">
        <f>IFERROR(VLOOKUP($A52&amp;"_"&amp;J$3,'물품 입고 내역'!$A$5:$O$1005,2,0),"")</f>
        <v/>
      </c>
      <c r="K52" s="88" t="str">
        <f>IFERROR(VLOOKUP($A52&amp;"_"&amp;K$3,'물품 입고 내역'!$A$5:$O$1005,2,0),"")</f>
        <v/>
      </c>
      <c r="L52" s="88" t="str">
        <f>IFERROR(VLOOKUP($A52&amp;"_"&amp;L$3,'물품 입고 내역'!$A$5:$O$1005,2,0),"")</f>
        <v/>
      </c>
      <c r="M52" s="88" t="str">
        <f>IFERROR(VLOOKUP($A52&amp;"_"&amp;M$3,'물품 입고 내역'!$A$5:$O$1005,2,0),"")</f>
        <v/>
      </c>
      <c r="N52" s="88" t="str">
        <f>IFERROR(VLOOKUP($A52&amp;"_"&amp;N$3,'물품 입고 내역'!$A$5:$O$1005,2,0),"")</f>
        <v/>
      </c>
      <c r="O52" s="88" t="str">
        <f>IFERROR(VLOOKUP($A52&amp;"_"&amp;O$3,'물품 입고 내역'!$A$5:$O$1005,2,0),"")</f>
        <v/>
      </c>
      <c r="P52" s="88" t="str">
        <f>IFERROR(VLOOKUP($A52&amp;"_"&amp;P$3,'물품 입고 내역'!$A$5:$O$1005,2,0),"")</f>
        <v/>
      </c>
      <c r="Q52" s="88" t="str">
        <f>IFERROR(VLOOKUP($A52&amp;"_"&amp;Q$3,'물품 입고 내역'!$A$5:$O$1005,2,0),"")</f>
        <v/>
      </c>
      <c r="R52" s="88" t="str">
        <f>IFERROR(VLOOKUP($A52&amp;"_"&amp;R$3,'물품 입고 내역'!$A$5:$O$1005,2,0),"")</f>
        <v/>
      </c>
      <c r="S52" s="88" t="str">
        <f>IFERROR(VLOOKUP($A52&amp;"_"&amp;S$3,'물품 입고 내역'!$A$5:$O$1005,2,0),"")</f>
        <v/>
      </c>
      <c r="T52" s="88" t="str">
        <f>IFERROR(VLOOKUP($A52&amp;"_"&amp;T$3,'물품 입고 내역'!$A$5:$O$1005,2,0),"")</f>
        <v/>
      </c>
      <c r="U52" s="88" t="str">
        <f>IFERROR(VLOOKUP($A52&amp;"_"&amp;U$3,'물품 입고 내역'!$A$5:$O$1005,2,0),"")</f>
        <v/>
      </c>
      <c r="V52" s="88" t="str">
        <f>IFERROR(VLOOKUP($A52&amp;"_"&amp;V$3,'물품 입고 내역'!$A$5:$O$1005,2,0),"")</f>
        <v/>
      </c>
      <c r="W52" s="88" t="str">
        <f>IFERROR(VLOOKUP($A52&amp;"_"&amp;W$3,'물품 입고 내역'!$A$5:$O$1005,2,0),"")</f>
        <v/>
      </c>
      <c r="X52" s="88" t="str">
        <f>IFERROR(VLOOKUP($A52&amp;"_"&amp;X$3,'물품 입고 내역'!$A$5:$O$1005,2,0),"")</f>
        <v/>
      </c>
      <c r="Y52" s="88" t="str">
        <f>IFERROR(VLOOKUP($A52&amp;"_"&amp;Y$3,'물품 입고 내역'!$A$5:$O$1005,2,0),"")</f>
        <v/>
      </c>
      <c r="Z52" s="88" t="str">
        <f>IFERROR(VLOOKUP($A52&amp;"_"&amp;Z$3,'물품 입고 내역'!$A$5:$O$1005,2,0),"")</f>
        <v/>
      </c>
      <c r="AA52" s="88" t="str">
        <f>IFERROR(VLOOKUP($A52&amp;"_"&amp;AA$3,'물품 입고 내역'!$A$5:$O$1005,2,0),"")</f>
        <v/>
      </c>
      <c r="AB52" s="88" t="str">
        <f>IFERROR(VLOOKUP($A52&amp;"_"&amp;AB$3,'물품 입고 내역'!$A$5:$O$1005,2,0),"")</f>
        <v/>
      </c>
      <c r="AC52" s="88" t="str">
        <f>IFERROR(VLOOKUP($A52&amp;"_"&amp;AC$3,'물품 입고 내역'!$A$5:$O$1005,2,0),"")</f>
        <v/>
      </c>
      <c r="AD52" s="88" t="str">
        <f>IFERROR(VLOOKUP($A52&amp;"_"&amp;AD$3,'물품 입고 내역'!$A$5:$O$1005,2,0),"")</f>
        <v/>
      </c>
      <c r="AE52" s="88" t="str">
        <f>IFERROR(VLOOKUP($A52&amp;"_"&amp;AE$3,'물품 입고 내역'!$A$5:$O$1005,2,0),"")</f>
        <v/>
      </c>
      <c r="AF52" s="88" t="str">
        <f>IFERROR(VLOOKUP($A52&amp;"_"&amp;AF$3,'물품 입고 내역'!$A$5:$O$1005,2,0),"")</f>
        <v/>
      </c>
      <c r="AG52" s="88" t="str">
        <f>IFERROR(VLOOKUP($A52&amp;"_"&amp;AG$3,'물품 입고 내역'!$A$5:$O$1005,2,0),"")</f>
        <v/>
      </c>
      <c r="AH52" s="88" t="str">
        <f>IFERROR(VLOOKUP($A52&amp;"_"&amp;AH$3,'물품 입고 내역'!$A$5:$O$1005,2,0),"")</f>
        <v/>
      </c>
      <c r="AI52" s="88" t="str">
        <f>IFERROR(VLOOKUP($A52&amp;"_"&amp;AI$3,'물품 입고 내역'!$A$5:$O$1005,2,0),"")</f>
        <v/>
      </c>
      <c r="AJ52" s="88" t="str">
        <f>IFERROR(VLOOKUP($A52&amp;"_"&amp;AJ$3,'물품 입고 내역'!$A$5:$O$1005,2,0),"")</f>
        <v/>
      </c>
      <c r="AK52" s="88" t="str">
        <f>IFERROR(VLOOKUP($A52&amp;"_"&amp;AK$3,'물품 입고 내역'!$A$5:$O$1005,2,0),"")</f>
        <v/>
      </c>
      <c r="AL52" s="88" t="str">
        <f>IFERROR(VLOOKUP($A52&amp;"_"&amp;AL$3,'물품 입고 내역'!$A$5:$O$1005,2,0),"")</f>
        <v/>
      </c>
      <c r="AM52" s="88" t="str">
        <f>IFERROR(VLOOKUP($A52&amp;"_"&amp;AM$3,'물품 입고 내역'!$A$5:$O$1005,2,0),"")</f>
        <v/>
      </c>
      <c r="AN52" s="88" t="str">
        <f>IFERROR(VLOOKUP($A52&amp;"_"&amp;AN$3,'물품 입고 내역'!$A$5:$O$1005,2,0),"")</f>
        <v/>
      </c>
      <c r="AO52" s="88" t="str">
        <f>IFERROR(VLOOKUP($A52&amp;"_"&amp;AO$3,'물품 입고 내역'!$A$5:$O$1005,2,0),"")</f>
        <v/>
      </c>
      <c r="AP52" s="88" t="str">
        <f>IFERROR(VLOOKUP($A52&amp;"_"&amp;AP$3,'물품 입고 내역'!$A$5:$O$1005,2,0),"")</f>
        <v/>
      </c>
      <c r="AQ52" s="88" t="str">
        <f>IFERROR(VLOOKUP($A52&amp;"_"&amp;AQ$3,'물품 입고 내역'!$A$5:$O$1005,2,0),"")</f>
        <v/>
      </c>
      <c r="AR52" s="88" t="str">
        <f>IFERROR(VLOOKUP($A52&amp;"_"&amp;AR$3,'물품 입고 내역'!$A$5:$O$1005,2,0),"")</f>
        <v/>
      </c>
      <c r="AS52" s="88" t="str">
        <f>IFERROR(VLOOKUP($A52&amp;"_"&amp;AS$3,'물품 입고 내역'!$A$5:$O$1005,2,0),"")</f>
        <v/>
      </c>
      <c r="AT52" s="88" t="str">
        <f>IFERROR(VLOOKUP($A52&amp;"_"&amp;AT$3,'물품 입고 내역'!$A$5:$O$1005,2,0),"")</f>
        <v/>
      </c>
      <c r="AU52" s="88" t="str">
        <f>IFERROR(VLOOKUP($A52&amp;"_"&amp;AU$3,'물품 입고 내역'!$A$5:$O$1005,2,0),"")</f>
        <v/>
      </c>
      <c r="AV52" s="88" t="str">
        <f>IFERROR(VLOOKUP($A52&amp;"_"&amp;AV$3,'물품 입고 내역'!$A$5:$O$1005,2,0),"")</f>
        <v/>
      </c>
      <c r="AW52" s="88" t="str">
        <f>IFERROR(VLOOKUP($A52&amp;"_"&amp;AW$3,'물품 입고 내역'!$A$5:$O$1005,2,0),"")</f>
        <v/>
      </c>
      <c r="AX52" s="88" t="str">
        <f>IFERROR(VLOOKUP($A52&amp;"_"&amp;AX$3,'물품 입고 내역'!$A$5:$O$1005,2,0),"")</f>
        <v/>
      </c>
      <c r="AY52" s="88" t="str">
        <f>IFERROR(VLOOKUP($A52&amp;"_"&amp;AY$3,'물품 입고 내역'!$A$5:$O$1005,2,0),"")</f>
        <v/>
      </c>
      <c r="AZ52" s="88" t="str">
        <f>IFERROR(VLOOKUP($A52&amp;"_"&amp;AZ$3,'물품 입고 내역'!$A$5:$O$1005,2,0),"")</f>
        <v/>
      </c>
      <c r="BA52" s="88" t="str">
        <f>IFERROR(VLOOKUP($A52&amp;"_"&amp;BA$3,'물품 입고 내역'!$A$5:$O$1005,2,0),"")</f>
        <v/>
      </c>
      <c r="BB52" s="88" t="str">
        <f>IFERROR(VLOOKUP($A52&amp;"_"&amp;BB$3,'물품 입고 내역'!$A$5:$O$1005,2,0),"")</f>
        <v/>
      </c>
      <c r="BC52" s="88" t="str">
        <f>IFERROR(VLOOKUP($A52&amp;"_"&amp;BC$3,'물품 입고 내역'!$A$5:$O$1005,2,0),"")</f>
        <v/>
      </c>
      <c r="BD52" s="88" t="str">
        <f>IFERROR(VLOOKUP($A52&amp;"_"&amp;BD$3,'물품 입고 내역'!$A$5:$O$1005,2,0),"")</f>
        <v/>
      </c>
      <c r="BE52" s="88" t="str">
        <f>IFERROR(VLOOKUP($A52&amp;"_"&amp;BE$3,'물품 입고 내역'!$A$5:$O$1005,2,0),"")</f>
        <v/>
      </c>
      <c r="BF52" s="88" t="str">
        <f>IFERROR(VLOOKUP($A52&amp;"_"&amp;BF$3,'물품 입고 내역'!$A$5:$O$1005,2,0),"")</f>
        <v/>
      </c>
      <c r="BG52" s="88" t="str">
        <f>IFERROR(VLOOKUP($A52&amp;"_"&amp;BG$3,'물품 입고 내역'!$A$5:$O$1005,2,0),"")</f>
        <v/>
      </c>
      <c r="BH52" s="88" t="str">
        <f>IFERROR(VLOOKUP($A52&amp;"_"&amp;BH$3,'물품 입고 내역'!$A$5:$O$1005,2,0),"")</f>
        <v/>
      </c>
      <c r="BI52" s="88" t="str">
        <f>IFERROR(VLOOKUP($A52&amp;"_"&amp;BI$3,'물품 입고 내역'!$A$5:$O$1005,2,0),"")</f>
        <v/>
      </c>
      <c r="BJ52" s="88" t="str">
        <f>IFERROR(VLOOKUP($A52&amp;"_"&amp;BJ$3,'물품 입고 내역'!$A$5:$O$1005,2,0),"")</f>
        <v/>
      </c>
      <c r="BK52" s="88" t="str">
        <f>IFERROR(VLOOKUP($A52&amp;"_"&amp;BK$3,'물품 입고 내역'!$A$5:$O$1005,2,0),"")</f>
        <v/>
      </c>
      <c r="BL52" s="88" t="str">
        <f>IFERROR(VLOOKUP($A52&amp;"_"&amp;BL$3,'물품 입고 내역'!$A$5:$O$1005,2,0),"")</f>
        <v/>
      </c>
      <c r="BM52" s="88" t="str">
        <f>IFERROR(VLOOKUP($A52&amp;"_"&amp;BM$3,'물품 입고 내역'!$A$5:$O$1005,2,0),"")</f>
        <v/>
      </c>
      <c r="BN52" s="88" t="str">
        <f>IFERROR(VLOOKUP($A52&amp;"_"&amp;BN$3,'물품 입고 내역'!$A$5:$O$1005,2,0),"")</f>
        <v/>
      </c>
      <c r="BO52" s="88" t="str">
        <f>IFERROR(VLOOKUP($A52&amp;"_"&amp;BO$3,'물품 입고 내역'!$A$5:$O$1005,2,0),"")</f>
        <v/>
      </c>
      <c r="BP52" s="88" t="str">
        <f>IFERROR(VLOOKUP($A52&amp;"_"&amp;BP$3,'물품 입고 내역'!$A$5:$O$1005,2,0),"")</f>
        <v/>
      </c>
      <c r="BQ52" s="88" t="str">
        <f>IFERROR(VLOOKUP($A52&amp;"_"&amp;BQ$3,'물품 입고 내역'!$A$5:$O$1005,2,0),"")</f>
        <v/>
      </c>
      <c r="BR52" s="88" t="str">
        <f>IFERROR(VLOOKUP($A52&amp;"_"&amp;BR$3,'물품 입고 내역'!$A$5:$O$1005,2,0),"")</f>
        <v/>
      </c>
      <c r="BS52" s="88" t="str">
        <f>IFERROR(VLOOKUP($A52&amp;"_"&amp;BS$3,'물품 입고 내역'!$A$5:$O$1005,2,0),"")</f>
        <v/>
      </c>
      <c r="BT52" s="88" t="str">
        <f>IFERROR(VLOOKUP($A52&amp;"_"&amp;BT$3,'물품 입고 내역'!$A$5:$O$1005,2,0),"")</f>
        <v/>
      </c>
      <c r="BU52" s="88" t="str">
        <f>IFERROR(VLOOKUP($A52&amp;"_"&amp;BU$3,'물품 입고 내역'!$A$5:$O$1005,2,0),"")</f>
        <v/>
      </c>
      <c r="BV52" s="88" t="str">
        <f>IFERROR(VLOOKUP($A52&amp;"_"&amp;BV$3,'물품 입고 내역'!$A$5:$O$1005,2,0),"")</f>
        <v/>
      </c>
      <c r="BW52" s="88" t="str">
        <f>IFERROR(VLOOKUP($A52&amp;"_"&amp;BW$3,'물품 입고 내역'!$A$5:$O$1005,2,0),"")</f>
        <v/>
      </c>
      <c r="BX52" s="88" t="str">
        <f>IFERROR(VLOOKUP($A52&amp;"_"&amp;BX$3,'물품 입고 내역'!$A$5:$O$1005,2,0),"")</f>
        <v/>
      </c>
      <c r="BY52" s="88" t="str">
        <f>IFERROR(VLOOKUP($A52&amp;"_"&amp;BY$3,'물품 입고 내역'!$A$5:$O$1005,2,0),"")</f>
        <v/>
      </c>
      <c r="BZ52" s="88" t="str">
        <f>IFERROR(VLOOKUP($A52&amp;"_"&amp;BZ$3,'물품 입고 내역'!$A$5:$O$1005,2,0),"")</f>
        <v/>
      </c>
      <c r="CA52" s="88" t="str">
        <f>IFERROR(VLOOKUP($A52&amp;"_"&amp;CA$3,'물품 입고 내역'!$A$5:$O$1005,2,0),"")</f>
        <v/>
      </c>
      <c r="CB52" s="88" t="str">
        <f>IFERROR(VLOOKUP($A52&amp;"_"&amp;CB$3,'물품 입고 내역'!$A$5:$O$1005,2,0),"")</f>
        <v/>
      </c>
      <c r="CC52" s="88" t="str">
        <f>IFERROR(VLOOKUP($A52&amp;"_"&amp;CC$3,'물품 입고 내역'!$A$5:$O$1005,2,0),"")</f>
        <v/>
      </c>
      <c r="CD52" s="88" t="str">
        <f>IFERROR(VLOOKUP($A52&amp;"_"&amp;CD$3,'물품 입고 내역'!$A$5:$O$1005,2,0),"")</f>
        <v/>
      </c>
      <c r="CE52" s="88" t="str">
        <f>IFERROR(VLOOKUP($A52&amp;"_"&amp;CE$3,'물품 입고 내역'!$A$5:$O$1005,2,0),"")</f>
        <v/>
      </c>
      <c r="CF52" s="88" t="str">
        <f>IFERROR(VLOOKUP($A52&amp;"_"&amp;CF$3,'물품 입고 내역'!$A$5:$O$1005,2,0),"")</f>
        <v/>
      </c>
      <c r="CG52" s="88" t="str">
        <f>IFERROR(VLOOKUP($A52&amp;"_"&amp;CG$3,'물품 입고 내역'!$A$5:$O$1005,2,0),"")</f>
        <v/>
      </c>
      <c r="CH52" s="88" t="str">
        <f>IFERROR(VLOOKUP($A52&amp;"_"&amp;CH$3,'물품 입고 내역'!$A$5:$O$1005,2,0),"")</f>
        <v/>
      </c>
      <c r="CI52" s="88" t="str">
        <f>IFERROR(VLOOKUP($A52&amp;"_"&amp;CI$3,'물품 입고 내역'!$A$5:$O$1005,2,0),"")</f>
        <v/>
      </c>
      <c r="CJ52" s="88" t="str">
        <f>IFERROR(VLOOKUP($A52&amp;"_"&amp;CJ$3,'물품 입고 내역'!$A$5:$O$1005,2,0),"")</f>
        <v/>
      </c>
      <c r="CK52" s="88" t="str">
        <f>IFERROR(VLOOKUP($A52&amp;"_"&amp;CK$3,'물품 입고 내역'!$A$5:$O$1005,2,0),"")</f>
        <v/>
      </c>
      <c r="CL52" s="88" t="str">
        <f>IFERROR(VLOOKUP($A52&amp;"_"&amp;CL$3,'물품 입고 내역'!$A$5:$O$1005,2,0),"")</f>
        <v/>
      </c>
      <c r="CM52" s="88" t="str">
        <f>IFERROR(VLOOKUP($A52&amp;"_"&amp;CM$3,'물품 입고 내역'!$A$5:$O$1005,2,0),"")</f>
        <v/>
      </c>
      <c r="CN52" s="88" t="str">
        <f>IFERROR(VLOOKUP($A52&amp;"_"&amp;CN$3,'물품 입고 내역'!$A$5:$O$1005,2,0),"")</f>
        <v/>
      </c>
      <c r="CO52" s="88" t="str">
        <f>IFERROR(VLOOKUP($A52&amp;"_"&amp;CO$3,'물품 입고 내역'!$A$5:$O$1005,2,0),"")</f>
        <v/>
      </c>
      <c r="CP52" s="88" t="str">
        <f>IFERROR(VLOOKUP($A52&amp;"_"&amp;CP$3,'물품 입고 내역'!$A$5:$O$1005,2,0),"")</f>
        <v/>
      </c>
      <c r="CQ52" s="88" t="str">
        <f>IFERROR(VLOOKUP($A52&amp;"_"&amp;CQ$3,'물품 입고 내역'!$A$5:$O$1005,2,0),"")</f>
        <v/>
      </c>
      <c r="CR52" s="88" t="str">
        <f>IFERROR(VLOOKUP($A52&amp;"_"&amp;CR$3,'물품 입고 내역'!$A$5:$O$1005,2,0),"")</f>
        <v/>
      </c>
      <c r="CS52" s="88" t="str">
        <f>IFERROR(VLOOKUP($A52&amp;"_"&amp;CS$3,'물품 입고 내역'!$A$5:$O$1005,2,0),"")</f>
        <v/>
      </c>
      <c r="CT52" s="88" t="str">
        <f>IFERROR(VLOOKUP($A52&amp;"_"&amp;CT$3,'물품 입고 내역'!$A$5:$O$1005,2,0),"")</f>
        <v/>
      </c>
      <c r="CU52" s="88" t="str">
        <f>IFERROR(VLOOKUP($A52&amp;"_"&amp;CU$3,'물품 입고 내역'!$A$5:$O$1005,2,0),"")</f>
        <v/>
      </c>
      <c r="CV52" s="88" t="str">
        <f>IFERROR(VLOOKUP($A52&amp;"_"&amp;CV$3,'물품 입고 내역'!$A$5:$O$1005,2,0),"")</f>
        <v/>
      </c>
      <c r="CW52" s="88" t="str">
        <f>IFERROR(VLOOKUP($A52&amp;"_"&amp;CW$3,'물품 입고 내역'!$A$5:$O$1005,2,0),"")</f>
        <v/>
      </c>
      <c r="CX52" s="88" t="str">
        <f>IFERROR(VLOOKUP($A52&amp;"_"&amp;CX$3,'물품 입고 내역'!$A$5:$O$1005,2,0),"")</f>
        <v/>
      </c>
      <c r="CY52" s="88" t="str">
        <f>IFERROR(VLOOKUP($A52&amp;"_"&amp;CY$3,'물품 입고 내역'!$A$5:$O$1005,2,0),"")</f>
        <v/>
      </c>
      <c r="CZ52" s="88" t="str">
        <f>IFERROR(VLOOKUP($A52&amp;"_"&amp;CZ$3,'물품 입고 내역'!$A$5:$O$1005,2,0),"")</f>
        <v/>
      </c>
      <c r="DA52" s="88" t="str">
        <f>IFERROR(VLOOKUP($A52&amp;"_"&amp;DA$3,'물품 입고 내역'!$A$5:$O$1005,2,0),"")</f>
        <v/>
      </c>
      <c r="DB52" s="88" t="str">
        <f>IFERROR(VLOOKUP($A52&amp;"_"&amp;DB$3,'물품 입고 내역'!$A$5:$O$1005,2,0),"")</f>
        <v/>
      </c>
      <c r="DC52" s="88" t="str">
        <f>IFERROR(VLOOKUP($A52&amp;"_"&amp;DC$3,'물품 입고 내역'!$A$5:$O$1005,2,0),"")</f>
        <v/>
      </c>
      <c r="DD52" s="88" t="str">
        <f>IFERROR(VLOOKUP($A52&amp;"_"&amp;DD$3,'물품 입고 내역'!$A$5:$O$1005,2,0),"")</f>
        <v/>
      </c>
      <c r="DE52" s="88" t="str">
        <f>IFERROR(VLOOKUP($A52&amp;"_"&amp;DE$3,'물품 입고 내역'!$A$5:$O$1005,2,0),"")</f>
        <v/>
      </c>
      <c r="DF52" s="88" t="str">
        <f>IFERROR(VLOOKUP($A52&amp;"_"&amp;DF$3,'물품 입고 내역'!$A$5:$O$1005,2,0),"")</f>
        <v/>
      </c>
      <c r="DG52" s="88" t="str">
        <f>IFERROR(VLOOKUP($A52&amp;"_"&amp;DG$3,'물품 입고 내역'!$A$5:$O$1005,2,0),"")</f>
        <v/>
      </c>
      <c r="DH52" s="88" t="str">
        <f>IFERROR(VLOOKUP($A52&amp;"_"&amp;DH$3,'물품 입고 내역'!$A$5:$O$1005,2,0),"")</f>
        <v/>
      </c>
      <c r="DI52" s="88" t="str">
        <f>IFERROR(VLOOKUP($A52&amp;"_"&amp;DI$3,'물품 입고 내역'!$A$5:$O$1005,2,0),"")</f>
        <v/>
      </c>
      <c r="DJ52" s="88" t="str">
        <f>IFERROR(VLOOKUP($A52&amp;"_"&amp;DJ$3,'물품 입고 내역'!$A$5:$O$1005,2,0),"")</f>
        <v/>
      </c>
      <c r="DK52" s="88" t="str">
        <f>IFERROR(VLOOKUP($A52&amp;"_"&amp;DK$3,'물품 입고 내역'!$A$5:$O$1005,2,0),"")</f>
        <v/>
      </c>
      <c r="DL52" s="88" t="str">
        <f>IFERROR(VLOOKUP($A52&amp;"_"&amp;DL$3,'물품 입고 내역'!$A$5:$O$1005,2,0),"")</f>
        <v/>
      </c>
    </row>
    <row r="53" spans="1:116" ht="35.25" customHeight="1">
      <c r="A53" s="89" t="s">
        <v>1010</v>
      </c>
      <c r="B53" s="129" t="str">
        <f>IFERROR(INDEX('물품 입고 내역'!$E$6:$O$1005,MATCH($A53,'물품 입고 내역'!$N$6:$N$1005,0),1)," ")</f>
        <v xml:space="preserve"> </v>
      </c>
      <c r="C53" s="89" t="str">
        <f t="shared" si="0"/>
        <v xml:space="preserve"> </v>
      </c>
      <c r="D53" s="129" t="str">
        <f t="shared" si="2"/>
        <v xml:space="preserve">                                                                                                             </v>
      </c>
      <c r="E53" s="89"/>
      <c r="F53" s="88">
        <f t="shared" si="1"/>
        <v>0</v>
      </c>
      <c r="G53" s="88" t="str">
        <f>IFERROR(VLOOKUP($A53&amp;"_"&amp;G$3,'물품 입고 내역'!$A$5:$O$1005,2,0),"")</f>
        <v/>
      </c>
      <c r="H53" s="88" t="str">
        <f>IFERROR(VLOOKUP($A53&amp;"_"&amp;H$3,'물품 입고 내역'!$A$5:$O$1005,2,0),"")</f>
        <v/>
      </c>
      <c r="I53" s="88" t="str">
        <f>IFERROR(VLOOKUP($A53&amp;"_"&amp;I$3,'물품 입고 내역'!$A$5:$O$1005,2,0),"")</f>
        <v/>
      </c>
      <c r="J53" s="88" t="str">
        <f>IFERROR(VLOOKUP($A53&amp;"_"&amp;J$3,'물품 입고 내역'!$A$5:$O$1005,2,0),"")</f>
        <v/>
      </c>
      <c r="K53" s="88" t="str">
        <f>IFERROR(VLOOKUP($A53&amp;"_"&amp;K$3,'물품 입고 내역'!$A$5:$O$1005,2,0),"")</f>
        <v/>
      </c>
      <c r="L53" s="88" t="str">
        <f>IFERROR(VLOOKUP($A53&amp;"_"&amp;L$3,'물품 입고 내역'!$A$5:$O$1005,2,0),"")</f>
        <v/>
      </c>
      <c r="M53" s="88" t="str">
        <f>IFERROR(VLOOKUP($A53&amp;"_"&amp;M$3,'물품 입고 내역'!$A$5:$O$1005,2,0),"")</f>
        <v/>
      </c>
      <c r="N53" s="88" t="str">
        <f>IFERROR(VLOOKUP($A53&amp;"_"&amp;N$3,'물품 입고 내역'!$A$5:$O$1005,2,0),"")</f>
        <v/>
      </c>
      <c r="O53" s="88" t="str">
        <f>IFERROR(VLOOKUP($A53&amp;"_"&amp;O$3,'물품 입고 내역'!$A$5:$O$1005,2,0),"")</f>
        <v/>
      </c>
      <c r="P53" s="88" t="str">
        <f>IFERROR(VLOOKUP($A53&amp;"_"&amp;P$3,'물품 입고 내역'!$A$5:$O$1005,2,0),"")</f>
        <v/>
      </c>
      <c r="Q53" s="88" t="str">
        <f>IFERROR(VLOOKUP($A53&amp;"_"&amp;Q$3,'물품 입고 내역'!$A$5:$O$1005,2,0),"")</f>
        <v/>
      </c>
      <c r="R53" s="88" t="str">
        <f>IFERROR(VLOOKUP($A53&amp;"_"&amp;R$3,'물품 입고 내역'!$A$5:$O$1005,2,0),"")</f>
        <v/>
      </c>
      <c r="S53" s="88" t="str">
        <f>IFERROR(VLOOKUP($A53&amp;"_"&amp;S$3,'물품 입고 내역'!$A$5:$O$1005,2,0),"")</f>
        <v/>
      </c>
      <c r="T53" s="88" t="str">
        <f>IFERROR(VLOOKUP($A53&amp;"_"&amp;T$3,'물품 입고 내역'!$A$5:$O$1005,2,0),"")</f>
        <v/>
      </c>
      <c r="U53" s="88" t="str">
        <f>IFERROR(VLOOKUP($A53&amp;"_"&amp;U$3,'물품 입고 내역'!$A$5:$O$1005,2,0),"")</f>
        <v/>
      </c>
      <c r="V53" s="88" t="str">
        <f>IFERROR(VLOOKUP($A53&amp;"_"&amp;V$3,'물품 입고 내역'!$A$5:$O$1005,2,0),"")</f>
        <v/>
      </c>
      <c r="W53" s="88" t="str">
        <f>IFERROR(VLOOKUP($A53&amp;"_"&amp;W$3,'물품 입고 내역'!$A$5:$O$1005,2,0),"")</f>
        <v/>
      </c>
      <c r="X53" s="88" t="str">
        <f>IFERROR(VLOOKUP($A53&amp;"_"&amp;X$3,'물품 입고 내역'!$A$5:$O$1005,2,0),"")</f>
        <v/>
      </c>
      <c r="Y53" s="88" t="str">
        <f>IFERROR(VLOOKUP($A53&amp;"_"&amp;Y$3,'물품 입고 내역'!$A$5:$O$1005,2,0),"")</f>
        <v/>
      </c>
      <c r="Z53" s="88" t="str">
        <f>IFERROR(VLOOKUP($A53&amp;"_"&amp;Z$3,'물품 입고 내역'!$A$5:$O$1005,2,0),"")</f>
        <v/>
      </c>
      <c r="AA53" s="88" t="str">
        <f>IFERROR(VLOOKUP($A53&amp;"_"&amp;AA$3,'물품 입고 내역'!$A$5:$O$1005,2,0),"")</f>
        <v/>
      </c>
      <c r="AB53" s="88" t="str">
        <f>IFERROR(VLOOKUP($A53&amp;"_"&amp;AB$3,'물품 입고 내역'!$A$5:$O$1005,2,0),"")</f>
        <v/>
      </c>
      <c r="AC53" s="88" t="str">
        <f>IFERROR(VLOOKUP($A53&amp;"_"&amp;AC$3,'물품 입고 내역'!$A$5:$O$1005,2,0),"")</f>
        <v/>
      </c>
      <c r="AD53" s="88" t="str">
        <f>IFERROR(VLOOKUP($A53&amp;"_"&amp;AD$3,'물품 입고 내역'!$A$5:$O$1005,2,0),"")</f>
        <v/>
      </c>
      <c r="AE53" s="88" t="str">
        <f>IFERROR(VLOOKUP($A53&amp;"_"&amp;AE$3,'물품 입고 내역'!$A$5:$O$1005,2,0),"")</f>
        <v/>
      </c>
      <c r="AF53" s="88" t="str">
        <f>IFERROR(VLOOKUP($A53&amp;"_"&amp;AF$3,'물품 입고 내역'!$A$5:$O$1005,2,0),"")</f>
        <v/>
      </c>
      <c r="AG53" s="88" t="str">
        <f>IFERROR(VLOOKUP($A53&amp;"_"&amp;AG$3,'물품 입고 내역'!$A$5:$O$1005,2,0),"")</f>
        <v/>
      </c>
      <c r="AH53" s="88" t="str">
        <f>IFERROR(VLOOKUP($A53&amp;"_"&amp;AH$3,'물품 입고 내역'!$A$5:$O$1005,2,0),"")</f>
        <v/>
      </c>
      <c r="AI53" s="88" t="str">
        <f>IFERROR(VLOOKUP($A53&amp;"_"&amp;AI$3,'물품 입고 내역'!$A$5:$O$1005,2,0),"")</f>
        <v/>
      </c>
      <c r="AJ53" s="88" t="str">
        <f>IFERROR(VLOOKUP($A53&amp;"_"&amp;AJ$3,'물품 입고 내역'!$A$5:$O$1005,2,0),"")</f>
        <v/>
      </c>
      <c r="AK53" s="88" t="str">
        <f>IFERROR(VLOOKUP($A53&amp;"_"&amp;AK$3,'물품 입고 내역'!$A$5:$O$1005,2,0),"")</f>
        <v/>
      </c>
      <c r="AL53" s="88" t="str">
        <f>IFERROR(VLOOKUP($A53&amp;"_"&amp;AL$3,'물품 입고 내역'!$A$5:$O$1005,2,0),"")</f>
        <v/>
      </c>
      <c r="AM53" s="88" t="str">
        <f>IFERROR(VLOOKUP($A53&amp;"_"&amp;AM$3,'물품 입고 내역'!$A$5:$O$1005,2,0),"")</f>
        <v/>
      </c>
      <c r="AN53" s="88" t="str">
        <f>IFERROR(VLOOKUP($A53&amp;"_"&amp;AN$3,'물품 입고 내역'!$A$5:$O$1005,2,0),"")</f>
        <v/>
      </c>
      <c r="AO53" s="88" t="str">
        <f>IFERROR(VLOOKUP($A53&amp;"_"&amp;AO$3,'물품 입고 내역'!$A$5:$O$1005,2,0),"")</f>
        <v/>
      </c>
      <c r="AP53" s="88" t="str">
        <f>IFERROR(VLOOKUP($A53&amp;"_"&amp;AP$3,'물품 입고 내역'!$A$5:$O$1005,2,0),"")</f>
        <v/>
      </c>
      <c r="AQ53" s="88" t="str">
        <f>IFERROR(VLOOKUP($A53&amp;"_"&amp;AQ$3,'물품 입고 내역'!$A$5:$O$1005,2,0),"")</f>
        <v/>
      </c>
      <c r="AR53" s="88" t="str">
        <f>IFERROR(VLOOKUP($A53&amp;"_"&amp;AR$3,'물품 입고 내역'!$A$5:$O$1005,2,0),"")</f>
        <v/>
      </c>
      <c r="AS53" s="88" t="str">
        <f>IFERROR(VLOOKUP($A53&amp;"_"&amp;AS$3,'물품 입고 내역'!$A$5:$O$1005,2,0),"")</f>
        <v/>
      </c>
      <c r="AT53" s="88" t="str">
        <f>IFERROR(VLOOKUP($A53&amp;"_"&amp;AT$3,'물품 입고 내역'!$A$5:$O$1005,2,0),"")</f>
        <v/>
      </c>
      <c r="AU53" s="88" t="str">
        <f>IFERROR(VLOOKUP($A53&amp;"_"&amp;AU$3,'물품 입고 내역'!$A$5:$O$1005,2,0),"")</f>
        <v/>
      </c>
      <c r="AV53" s="88" t="str">
        <f>IFERROR(VLOOKUP($A53&amp;"_"&amp;AV$3,'물품 입고 내역'!$A$5:$O$1005,2,0),"")</f>
        <v/>
      </c>
      <c r="AW53" s="88" t="str">
        <f>IFERROR(VLOOKUP($A53&amp;"_"&amp;AW$3,'물품 입고 내역'!$A$5:$O$1005,2,0),"")</f>
        <v/>
      </c>
      <c r="AX53" s="88" t="str">
        <f>IFERROR(VLOOKUP($A53&amp;"_"&amp;AX$3,'물품 입고 내역'!$A$5:$O$1005,2,0),"")</f>
        <v/>
      </c>
      <c r="AY53" s="88" t="str">
        <f>IFERROR(VLOOKUP($A53&amp;"_"&amp;AY$3,'물품 입고 내역'!$A$5:$O$1005,2,0),"")</f>
        <v/>
      </c>
      <c r="AZ53" s="88" t="str">
        <f>IFERROR(VLOOKUP($A53&amp;"_"&amp;AZ$3,'물품 입고 내역'!$A$5:$O$1005,2,0),"")</f>
        <v/>
      </c>
      <c r="BA53" s="88" t="str">
        <f>IFERROR(VLOOKUP($A53&amp;"_"&amp;BA$3,'물품 입고 내역'!$A$5:$O$1005,2,0),"")</f>
        <v/>
      </c>
      <c r="BB53" s="88" t="str">
        <f>IFERROR(VLOOKUP($A53&amp;"_"&amp;BB$3,'물품 입고 내역'!$A$5:$O$1005,2,0),"")</f>
        <v/>
      </c>
      <c r="BC53" s="88" t="str">
        <f>IFERROR(VLOOKUP($A53&amp;"_"&amp;BC$3,'물품 입고 내역'!$A$5:$O$1005,2,0),"")</f>
        <v/>
      </c>
      <c r="BD53" s="88" t="str">
        <f>IFERROR(VLOOKUP($A53&amp;"_"&amp;BD$3,'물품 입고 내역'!$A$5:$O$1005,2,0),"")</f>
        <v/>
      </c>
      <c r="BE53" s="88" t="str">
        <f>IFERROR(VLOOKUP($A53&amp;"_"&amp;BE$3,'물품 입고 내역'!$A$5:$O$1005,2,0),"")</f>
        <v/>
      </c>
      <c r="BF53" s="88" t="str">
        <f>IFERROR(VLOOKUP($A53&amp;"_"&amp;BF$3,'물품 입고 내역'!$A$5:$O$1005,2,0),"")</f>
        <v/>
      </c>
      <c r="BG53" s="88" t="str">
        <f>IFERROR(VLOOKUP($A53&amp;"_"&amp;BG$3,'물품 입고 내역'!$A$5:$O$1005,2,0),"")</f>
        <v/>
      </c>
      <c r="BH53" s="88" t="str">
        <f>IFERROR(VLOOKUP($A53&amp;"_"&amp;BH$3,'물품 입고 내역'!$A$5:$O$1005,2,0),"")</f>
        <v/>
      </c>
      <c r="BI53" s="88" t="str">
        <f>IFERROR(VLOOKUP($A53&amp;"_"&amp;BI$3,'물품 입고 내역'!$A$5:$O$1005,2,0),"")</f>
        <v/>
      </c>
      <c r="BJ53" s="88" t="str">
        <f>IFERROR(VLOOKUP($A53&amp;"_"&amp;BJ$3,'물품 입고 내역'!$A$5:$O$1005,2,0),"")</f>
        <v/>
      </c>
      <c r="BK53" s="88" t="str">
        <f>IFERROR(VLOOKUP($A53&amp;"_"&amp;BK$3,'물품 입고 내역'!$A$5:$O$1005,2,0),"")</f>
        <v/>
      </c>
      <c r="BL53" s="88" t="str">
        <f>IFERROR(VLOOKUP($A53&amp;"_"&amp;BL$3,'물품 입고 내역'!$A$5:$O$1005,2,0),"")</f>
        <v/>
      </c>
      <c r="BM53" s="88" t="str">
        <f>IFERROR(VLOOKUP($A53&amp;"_"&amp;BM$3,'물품 입고 내역'!$A$5:$O$1005,2,0),"")</f>
        <v/>
      </c>
      <c r="BN53" s="88" t="str">
        <f>IFERROR(VLOOKUP($A53&amp;"_"&amp;BN$3,'물품 입고 내역'!$A$5:$O$1005,2,0),"")</f>
        <v/>
      </c>
      <c r="BO53" s="88" t="str">
        <f>IFERROR(VLOOKUP($A53&amp;"_"&amp;BO$3,'물품 입고 내역'!$A$5:$O$1005,2,0),"")</f>
        <v/>
      </c>
      <c r="BP53" s="88" t="str">
        <f>IFERROR(VLOOKUP($A53&amp;"_"&amp;BP$3,'물품 입고 내역'!$A$5:$O$1005,2,0),"")</f>
        <v/>
      </c>
      <c r="BQ53" s="88" t="str">
        <f>IFERROR(VLOOKUP($A53&amp;"_"&amp;BQ$3,'물품 입고 내역'!$A$5:$O$1005,2,0),"")</f>
        <v/>
      </c>
      <c r="BR53" s="88" t="str">
        <f>IFERROR(VLOOKUP($A53&amp;"_"&amp;BR$3,'물품 입고 내역'!$A$5:$O$1005,2,0),"")</f>
        <v/>
      </c>
      <c r="BS53" s="88" t="str">
        <f>IFERROR(VLOOKUP($A53&amp;"_"&amp;BS$3,'물품 입고 내역'!$A$5:$O$1005,2,0),"")</f>
        <v/>
      </c>
      <c r="BT53" s="88" t="str">
        <f>IFERROR(VLOOKUP($A53&amp;"_"&amp;BT$3,'물품 입고 내역'!$A$5:$O$1005,2,0),"")</f>
        <v/>
      </c>
      <c r="BU53" s="88" t="str">
        <f>IFERROR(VLOOKUP($A53&amp;"_"&amp;BU$3,'물품 입고 내역'!$A$5:$O$1005,2,0),"")</f>
        <v/>
      </c>
      <c r="BV53" s="88" t="str">
        <f>IFERROR(VLOOKUP($A53&amp;"_"&amp;BV$3,'물품 입고 내역'!$A$5:$O$1005,2,0),"")</f>
        <v/>
      </c>
      <c r="BW53" s="88" t="str">
        <f>IFERROR(VLOOKUP($A53&amp;"_"&amp;BW$3,'물품 입고 내역'!$A$5:$O$1005,2,0),"")</f>
        <v/>
      </c>
      <c r="BX53" s="88" t="str">
        <f>IFERROR(VLOOKUP($A53&amp;"_"&amp;BX$3,'물품 입고 내역'!$A$5:$O$1005,2,0),"")</f>
        <v/>
      </c>
      <c r="BY53" s="88" t="str">
        <f>IFERROR(VLOOKUP($A53&amp;"_"&amp;BY$3,'물품 입고 내역'!$A$5:$O$1005,2,0),"")</f>
        <v/>
      </c>
      <c r="BZ53" s="88" t="str">
        <f>IFERROR(VLOOKUP($A53&amp;"_"&amp;BZ$3,'물품 입고 내역'!$A$5:$O$1005,2,0),"")</f>
        <v/>
      </c>
      <c r="CA53" s="88" t="str">
        <f>IFERROR(VLOOKUP($A53&amp;"_"&amp;CA$3,'물품 입고 내역'!$A$5:$O$1005,2,0),"")</f>
        <v/>
      </c>
      <c r="CB53" s="88" t="str">
        <f>IFERROR(VLOOKUP($A53&amp;"_"&amp;CB$3,'물품 입고 내역'!$A$5:$O$1005,2,0),"")</f>
        <v/>
      </c>
      <c r="CC53" s="88" t="str">
        <f>IFERROR(VLOOKUP($A53&amp;"_"&amp;CC$3,'물품 입고 내역'!$A$5:$O$1005,2,0),"")</f>
        <v/>
      </c>
      <c r="CD53" s="88" t="str">
        <f>IFERROR(VLOOKUP($A53&amp;"_"&amp;CD$3,'물품 입고 내역'!$A$5:$O$1005,2,0),"")</f>
        <v/>
      </c>
      <c r="CE53" s="88" t="str">
        <f>IFERROR(VLOOKUP($A53&amp;"_"&amp;CE$3,'물품 입고 내역'!$A$5:$O$1005,2,0),"")</f>
        <v/>
      </c>
      <c r="CF53" s="88" t="str">
        <f>IFERROR(VLOOKUP($A53&amp;"_"&amp;CF$3,'물품 입고 내역'!$A$5:$O$1005,2,0),"")</f>
        <v/>
      </c>
      <c r="CG53" s="88" t="str">
        <f>IFERROR(VLOOKUP($A53&amp;"_"&amp;CG$3,'물품 입고 내역'!$A$5:$O$1005,2,0),"")</f>
        <v/>
      </c>
      <c r="CH53" s="88" t="str">
        <f>IFERROR(VLOOKUP($A53&amp;"_"&amp;CH$3,'물품 입고 내역'!$A$5:$O$1005,2,0),"")</f>
        <v/>
      </c>
      <c r="CI53" s="88" t="str">
        <f>IFERROR(VLOOKUP($A53&amp;"_"&amp;CI$3,'물품 입고 내역'!$A$5:$O$1005,2,0),"")</f>
        <v/>
      </c>
      <c r="CJ53" s="88" t="str">
        <f>IFERROR(VLOOKUP($A53&amp;"_"&amp;CJ$3,'물품 입고 내역'!$A$5:$O$1005,2,0),"")</f>
        <v/>
      </c>
      <c r="CK53" s="88" t="str">
        <f>IFERROR(VLOOKUP($A53&amp;"_"&amp;CK$3,'물품 입고 내역'!$A$5:$O$1005,2,0),"")</f>
        <v/>
      </c>
      <c r="CL53" s="88" t="str">
        <f>IFERROR(VLOOKUP($A53&amp;"_"&amp;CL$3,'물품 입고 내역'!$A$5:$O$1005,2,0),"")</f>
        <v/>
      </c>
      <c r="CM53" s="88" t="str">
        <f>IFERROR(VLOOKUP($A53&amp;"_"&amp;CM$3,'물품 입고 내역'!$A$5:$O$1005,2,0),"")</f>
        <v/>
      </c>
      <c r="CN53" s="88" t="str">
        <f>IFERROR(VLOOKUP($A53&amp;"_"&amp;CN$3,'물품 입고 내역'!$A$5:$O$1005,2,0),"")</f>
        <v/>
      </c>
      <c r="CO53" s="88" t="str">
        <f>IFERROR(VLOOKUP($A53&amp;"_"&amp;CO$3,'물품 입고 내역'!$A$5:$O$1005,2,0),"")</f>
        <v/>
      </c>
      <c r="CP53" s="88" t="str">
        <f>IFERROR(VLOOKUP($A53&amp;"_"&amp;CP$3,'물품 입고 내역'!$A$5:$O$1005,2,0),"")</f>
        <v/>
      </c>
      <c r="CQ53" s="88" t="str">
        <f>IFERROR(VLOOKUP($A53&amp;"_"&amp;CQ$3,'물품 입고 내역'!$A$5:$O$1005,2,0),"")</f>
        <v/>
      </c>
      <c r="CR53" s="88" t="str">
        <f>IFERROR(VLOOKUP($A53&amp;"_"&amp;CR$3,'물품 입고 내역'!$A$5:$O$1005,2,0),"")</f>
        <v/>
      </c>
      <c r="CS53" s="88" t="str">
        <f>IFERROR(VLOOKUP($A53&amp;"_"&amp;CS$3,'물품 입고 내역'!$A$5:$O$1005,2,0),"")</f>
        <v/>
      </c>
      <c r="CT53" s="88" t="str">
        <f>IFERROR(VLOOKUP($A53&amp;"_"&amp;CT$3,'물품 입고 내역'!$A$5:$O$1005,2,0),"")</f>
        <v/>
      </c>
      <c r="CU53" s="88" t="str">
        <f>IFERROR(VLOOKUP($A53&amp;"_"&amp;CU$3,'물품 입고 내역'!$A$5:$O$1005,2,0),"")</f>
        <v/>
      </c>
      <c r="CV53" s="88" t="str">
        <f>IFERROR(VLOOKUP($A53&amp;"_"&amp;CV$3,'물품 입고 내역'!$A$5:$O$1005,2,0),"")</f>
        <v/>
      </c>
      <c r="CW53" s="88" t="str">
        <f>IFERROR(VLOOKUP($A53&amp;"_"&amp;CW$3,'물품 입고 내역'!$A$5:$O$1005,2,0),"")</f>
        <v/>
      </c>
      <c r="CX53" s="88" t="str">
        <f>IFERROR(VLOOKUP($A53&amp;"_"&amp;CX$3,'물품 입고 내역'!$A$5:$O$1005,2,0),"")</f>
        <v/>
      </c>
      <c r="CY53" s="88" t="str">
        <f>IFERROR(VLOOKUP($A53&amp;"_"&amp;CY$3,'물품 입고 내역'!$A$5:$O$1005,2,0),"")</f>
        <v/>
      </c>
      <c r="CZ53" s="88" t="str">
        <f>IFERROR(VLOOKUP($A53&amp;"_"&amp;CZ$3,'물품 입고 내역'!$A$5:$O$1005,2,0),"")</f>
        <v/>
      </c>
      <c r="DA53" s="88" t="str">
        <f>IFERROR(VLOOKUP($A53&amp;"_"&amp;DA$3,'물품 입고 내역'!$A$5:$O$1005,2,0),"")</f>
        <v/>
      </c>
      <c r="DB53" s="88" t="str">
        <f>IFERROR(VLOOKUP($A53&amp;"_"&amp;DB$3,'물품 입고 내역'!$A$5:$O$1005,2,0),"")</f>
        <v/>
      </c>
      <c r="DC53" s="88" t="str">
        <f>IFERROR(VLOOKUP($A53&amp;"_"&amp;DC$3,'물품 입고 내역'!$A$5:$O$1005,2,0),"")</f>
        <v/>
      </c>
      <c r="DD53" s="88" t="str">
        <f>IFERROR(VLOOKUP($A53&amp;"_"&amp;DD$3,'물품 입고 내역'!$A$5:$O$1005,2,0),"")</f>
        <v/>
      </c>
      <c r="DE53" s="88" t="str">
        <f>IFERROR(VLOOKUP($A53&amp;"_"&amp;DE$3,'물품 입고 내역'!$A$5:$O$1005,2,0),"")</f>
        <v/>
      </c>
      <c r="DF53" s="88" t="str">
        <f>IFERROR(VLOOKUP($A53&amp;"_"&amp;DF$3,'물품 입고 내역'!$A$5:$O$1005,2,0),"")</f>
        <v/>
      </c>
      <c r="DG53" s="88" t="str">
        <f>IFERROR(VLOOKUP($A53&amp;"_"&amp;DG$3,'물품 입고 내역'!$A$5:$O$1005,2,0),"")</f>
        <v/>
      </c>
      <c r="DH53" s="88" t="str">
        <f>IFERROR(VLOOKUP($A53&amp;"_"&amp;DH$3,'물품 입고 내역'!$A$5:$O$1005,2,0),"")</f>
        <v/>
      </c>
      <c r="DI53" s="88" t="str">
        <f>IFERROR(VLOOKUP($A53&amp;"_"&amp;DI$3,'물품 입고 내역'!$A$5:$O$1005,2,0),"")</f>
        <v/>
      </c>
      <c r="DJ53" s="88" t="str">
        <f>IFERROR(VLOOKUP($A53&amp;"_"&amp;DJ$3,'물품 입고 내역'!$A$5:$O$1005,2,0),"")</f>
        <v/>
      </c>
      <c r="DK53" s="88" t="str">
        <f>IFERROR(VLOOKUP($A53&amp;"_"&amp;DK$3,'물품 입고 내역'!$A$5:$O$1005,2,0),"")</f>
        <v/>
      </c>
      <c r="DL53" s="88" t="str">
        <f>IFERROR(VLOOKUP($A53&amp;"_"&amp;DL$3,'물품 입고 내역'!$A$5:$O$1005,2,0),"")</f>
        <v/>
      </c>
    </row>
    <row r="54" spans="1:116" ht="35.25" customHeight="1">
      <c r="A54" s="89" t="s">
        <v>1011</v>
      </c>
      <c r="B54" s="129" t="str">
        <f>IFERROR(INDEX('물품 입고 내역'!$E$6:$O$1005,MATCH($A54,'물품 입고 내역'!$N$6:$N$1005,0),1)," ")</f>
        <v xml:space="preserve"> </v>
      </c>
      <c r="C54" s="89" t="str">
        <f t="shared" si="0"/>
        <v xml:space="preserve"> </v>
      </c>
      <c r="D54" s="129" t="str">
        <f t="shared" si="2"/>
        <v xml:space="preserve">                                                                                                             </v>
      </c>
      <c r="E54" s="89"/>
      <c r="F54" s="88">
        <f t="shared" si="1"/>
        <v>0</v>
      </c>
      <c r="G54" s="88" t="str">
        <f>IFERROR(VLOOKUP($A54&amp;"_"&amp;G$3,'물품 입고 내역'!$A$5:$O$1005,2,0),"")</f>
        <v/>
      </c>
      <c r="H54" s="88" t="str">
        <f>IFERROR(VLOOKUP($A54&amp;"_"&amp;H$3,'물품 입고 내역'!$A$5:$O$1005,2,0),"")</f>
        <v/>
      </c>
      <c r="I54" s="88" t="str">
        <f>IFERROR(VLOOKUP($A54&amp;"_"&amp;I$3,'물품 입고 내역'!$A$5:$O$1005,2,0),"")</f>
        <v/>
      </c>
      <c r="J54" s="88" t="str">
        <f>IFERROR(VLOOKUP($A54&amp;"_"&amp;J$3,'물품 입고 내역'!$A$5:$O$1005,2,0),"")</f>
        <v/>
      </c>
      <c r="K54" s="88" t="str">
        <f>IFERROR(VLOOKUP($A54&amp;"_"&amp;K$3,'물품 입고 내역'!$A$5:$O$1005,2,0),"")</f>
        <v/>
      </c>
      <c r="L54" s="88" t="str">
        <f>IFERROR(VLOOKUP($A54&amp;"_"&amp;L$3,'물품 입고 내역'!$A$5:$O$1005,2,0),"")</f>
        <v/>
      </c>
      <c r="M54" s="88" t="str">
        <f>IFERROR(VLOOKUP($A54&amp;"_"&amp;M$3,'물품 입고 내역'!$A$5:$O$1005,2,0),"")</f>
        <v/>
      </c>
      <c r="N54" s="88" t="str">
        <f>IFERROR(VLOOKUP($A54&amp;"_"&amp;N$3,'물품 입고 내역'!$A$5:$O$1005,2,0),"")</f>
        <v/>
      </c>
      <c r="O54" s="88" t="str">
        <f>IFERROR(VLOOKUP($A54&amp;"_"&amp;O$3,'물품 입고 내역'!$A$5:$O$1005,2,0),"")</f>
        <v/>
      </c>
      <c r="P54" s="88" t="str">
        <f>IFERROR(VLOOKUP($A54&amp;"_"&amp;P$3,'물품 입고 내역'!$A$5:$O$1005,2,0),"")</f>
        <v/>
      </c>
      <c r="Q54" s="88" t="str">
        <f>IFERROR(VLOOKUP($A54&amp;"_"&amp;Q$3,'물품 입고 내역'!$A$5:$O$1005,2,0),"")</f>
        <v/>
      </c>
      <c r="R54" s="88" t="str">
        <f>IFERROR(VLOOKUP($A54&amp;"_"&amp;R$3,'물품 입고 내역'!$A$5:$O$1005,2,0),"")</f>
        <v/>
      </c>
      <c r="S54" s="88" t="str">
        <f>IFERROR(VLOOKUP($A54&amp;"_"&amp;S$3,'물품 입고 내역'!$A$5:$O$1005,2,0),"")</f>
        <v/>
      </c>
      <c r="T54" s="88" t="str">
        <f>IFERROR(VLOOKUP($A54&amp;"_"&amp;T$3,'물품 입고 내역'!$A$5:$O$1005,2,0),"")</f>
        <v/>
      </c>
      <c r="U54" s="88" t="str">
        <f>IFERROR(VLOOKUP($A54&amp;"_"&amp;U$3,'물품 입고 내역'!$A$5:$O$1005,2,0),"")</f>
        <v/>
      </c>
      <c r="V54" s="88" t="str">
        <f>IFERROR(VLOOKUP($A54&amp;"_"&amp;V$3,'물품 입고 내역'!$A$5:$O$1005,2,0),"")</f>
        <v/>
      </c>
      <c r="W54" s="88" t="str">
        <f>IFERROR(VLOOKUP($A54&amp;"_"&amp;W$3,'물품 입고 내역'!$A$5:$O$1005,2,0),"")</f>
        <v/>
      </c>
      <c r="X54" s="88" t="str">
        <f>IFERROR(VLOOKUP($A54&amp;"_"&amp;X$3,'물품 입고 내역'!$A$5:$O$1005,2,0),"")</f>
        <v/>
      </c>
      <c r="Y54" s="88" t="str">
        <f>IFERROR(VLOOKUP($A54&amp;"_"&amp;Y$3,'물품 입고 내역'!$A$5:$O$1005,2,0),"")</f>
        <v/>
      </c>
      <c r="Z54" s="88" t="str">
        <f>IFERROR(VLOOKUP($A54&amp;"_"&amp;Z$3,'물품 입고 내역'!$A$5:$O$1005,2,0),"")</f>
        <v/>
      </c>
      <c r="AA54" s="88" t="str">
        <f>IFERROR(VLOOKUP($A54&amp;"_"&amp;AA$3,'물품 입고 내역'!$A$5:$O$1005,2,0),"")</f>
        <v/>
      </c>
      <c r="AB54" s="88" t="str">
        <f>IFERROR(VLOOKUP($A54&amp;"_"&amp;AB$3,'물품 입고 내역'!$A$5:$O$1005,2,0),"")</f>
        <v/>
      </c>
      <c r="AC54" s="88" t="str">
        <f>IFERROR(VLOOKUP($A54&amp;"_"&amp;AC$3,'물품 입고 내역'!$A$5:$O$1005,2,0),"")</f>
        <v/>
      </c>
      <c r="AD54" s="88" t="str">
        <f>IFERROR(VLOOKUP($A54&amp;"_"&amp;AD$3,'물품 입고 내역'!$A$5:$O$1005,2,0),"")</f>
        <v/>
      </c>
      <c r="AE54" s="88" t="str">
        <f>IFERROR(VLOOKUP($A54&amp;"_"&amp;AE$3,'물품 입고 내역'!$A$5:$O$1005,2,0),"")</f>
        <v/>
      </c>
      <c r="AF54" s="88" t="str">
        <f>IFERROR(VLOOKUP($A54&amp;"_"&amp;AF$3,'물품 입고 내역'!$A$5:$O$1005,2,0),"")</f>
        <v/>
      </c>
      <c r="AG54" s="88" t="str">
        <f>IFERROR(VLOOKUP($A54&amp;"_"&amp;AG$3,'물품 입고 내역'!$A$5:$O$1005,2,0),"")</f>
        <v/>
      </c>
      <c r="AH54" s="88" t="str">
        <f>IFERROR(VLOOKUP($A54&amp;"_"&amp;AH$3,'물품 입고 내역'!$A$5:$O$1005,2,0),"")</f>
        <v/>
      </c>
      <c r="AI54" s="88" t="str">
        <f>IFERROR(VLOOKUP($A54&amp;"_"&amp;AI$3,'물품 입고 내역'!$A$5:$O$1005,2,0),"")</f>
        <v/>
      </c>
      <c r="AJ54" s="88" t="str">
        <f>IFERROR(VLOOKUP($A54&amp;"_"&amp;AJ$3,'물품 입고 내역'!$A$5:$O$1005,2,0),"")</f>
        <v/>
      </c>
      <c r="AK54" s="88" t="str">
        <f>IFERROR(VLOOKUP($A54&amp;"_"&amp;AK$3,'물품 입고 내역'!$A$5:$O$1005,2,0),"")</f>
        <v/>
      </c>
      <c r="AL54" s="88" t="str">
        <f>IFERROR(VLOOKUP($A54&amp;"_"&amp;AL$3,'물품 입고 내역'!$A$5:$O$1005,2,0),"")</f>
        <v/>
      </c>
      <c r="AM54" s="88" t="str">
        <f>IFERROR(VLOOKUP($A54&amp;"_"&amp;AM$3,'물품 입고 내역'!$A$5:$O$1005,2,0),"")</f>
        <v/>
      </c>
      <c r="AN54" s="88" t="str">
        <f>IFERROR(VLOOKUP($A54&amp;"_"&amp;AN$3,'물품 입고 내역'!$A$5:$O$1005,2,0),"")</f>
        <v/>
      </c>
      <c r="AO54" s="88" t="str">
        <f>IFERROR(VLOOKUP($A54&amp;"_"&amp;AO$3,'물품 입고 내역'!$A$5:$O$1005,2,0),"")</f>
        <v/>
      </c>
      <c r="AP54" s="88" t="str">
        <f>IFERROR(VLOOKUP($A54&amp;"_"&amp;AP$3,'물품 입고 내역'!$A$5:$O$1005,2,0),"")</f>
        <v/>
      </c>
      <c r="AQ54" s="88" t="str">
        <f>IFERROR(VLOOKUP($A54&amp;"_"&amp;AQ$3,'물품 입고 내역'!$A$5:$O$1005,2,0),"")</f>
        <v/>
      </c>
      <c r="AR54" s="88" t="str">
        <f>IFERROR(VLOOKUP($A54&amp;"_"&amp;AR$3,'물품 입고 내역'!$A$5:$O$1005,2,0),"")</f>
        <v/>
      </c>
      <c r="AS54" s="88" t="str">
        <f>IFERROR(VLOOKUP($A54&amp;"_"&amp;AS$3,'물품 입고 내역'!$A$5:$O$1005,2,0),"")</f>
        <v/>
      </c>
      <c r="AT54" s="88" t="str">
        <f>IFERROR(VLOOKUP($A54&amp;"_"&amp;AT$3,'물품 입고 내역'!$A$5:$O$1005,2,0),"")</f>
        <v/>
      </c>
      <c r="AU54" s="88" t="str">
        <f>IFERROR(VLOOKUP($A54&amp;"_"&amp;AU$3,'물품 입고 내역'!$A$5:$O$1005,2,0),"")</f>
        <v/>
      </c>
      <c r="AV54" s="88" t="str">
        <f>IFERROR(VLOOKUP($A54&amp;"_"&amp;AV$3,'물품 입고 내역'!$A$5:$O$1005,2,0),"")</f>
        <v/>
      </c>
      <c r="AW54" s="88" t="str">
        <f>IFERROR(VLOOKUP($A54&amp;"_"&amp;AW$3,'물품 입고 내역'!$A$5:$O$1005,2,0),"")</f>
        <v/>
      </c>
      <c r="AX54" s="88" t="str">
        <f>IFERROR(VLOOKUP($A54&amp;"_"&amp;AX$3,'물품 입고 내역'!$A$5:$O$1005,2,0),"")</f>
        <v/>
      </c>
      <c r="AY54" s="88" t="str">
        <f>IFERROR(VLOOKUP($A54&amp;"_"&amp;AY$3,'물품 입고 내역'!$A$5:$O$1005,2,0),"")</f>
        <v/>
      </c>
      <c r="AZ54" s="88" t="str">
        <f>IFERROR(VLOOKUP($A54&amp;"_"&amp;AZ$3,'물품 입고 내역'!$A$5:$O$1005,2,0),"")</f>
        <v/>
      </c>
      <c r="BA54" s="88" t="str">
        <f>IFERROR(VLOOKUP($A54&amp;"_"&amp;BA$3,'물품 입고 내역'!$A$5:$O$1005,2,0),"")</f>
        <v/>
      </c>
      <c r="BB54" s="88" t="str">
        <f>IFERROR(VLOOKUP($A54&amp;"_"&amp;BB$3,'물품 입고 내역'!$A$5:$O$1005,2,0),"")</f>
        <v/>
      </c>
      <c r="BC54" s="88" t="str">
        <f>IFERROR(VLOOKUP($A54&amp;"_"&amp;BC$3,'물품 입고 내역'!$A$5:$O$1005,2,0),"")</f>
        <v/>
      </c>
      <c r="BD54" s="88" t="str">
        <f>IFERROR(VLOOKUP($A54&amp;"_"&amp;BD$3,'물품 입고 내역'!$A$5:$O$1005,2,0),"")</f>
        <v/>
      </c>
      <c r="BE54" s="88" t="str">
        <f>IFERROR(VLOOKUP($A54&amp;"_"&amp;BE$3,'물품 입고 내역'!$A$5:$O$1005,2,0),"")</f>
        <v/>
      </c>
      <c r="BF54" s="88" t="str">
        <f>IFERROR(VLOOKUP($A54&amp;"_"&amp;BF$3,'물품 입고 내역'!$A$5:$O$1005,2,0),"")</f>
        <v/>
      </c>
      <c r="BG54" s="88" t="str">
        <f>IFERROR(VLOOKUP($A54&amp;"_"&amp;BG$3,'물품 입고 내역'!$A$5:$O$1005,2,0),"")</f>
        <v/>
      </c>
      <c r="BH54" s="88" t="str">
        <f>IFERROR(VLOOKUP($A54&amp;"_"&amp;BH$3,'물품 입고 내역'!$A$5:$O$1005,2,0),"")</f>
        <v/>
      </c>
      <c r="BI54" s="88" t="str">
        <f>IFERROR(VLOOKUP($A54&amp;"_"&amp;BI$3,'물품 입고 내역'!$A$5:$O$1005,2,0),"")</f>
        <v/>
      </c>
      <c r="BJ54" s="88" t="str">
        <f>IFERROR(VLOOKUP($A54&amp;"_"&amp;BJ$3,'물품 입고 내역'!$A$5:$O$1005,2,0),"")</f>
        <v/>
      </c>
      <c r="BK54" s="88" t="str">
        <f>IFERROR(VLOOKUP($A54&amp;"_"&amp;BK$3,'물품 입고 내역'!$A$5:$O$1005,2,0),"")</f>
        <v/>
      </c>
      <c r="BL54" s="88" t="str">
        <f>IFERROR(VLOOKUP($A54&amp;"_"&amp;BL$3,'물품 입고 내역'!$A$5:$O$1005,2,0),"")</f>
        <v/>
      </c>
      <c r="BM54" s="88" t="str">
        <f>IFERROR(VLOOKUP($A54&amp;"_"&amp;BM$3,'물품 입고 내역'!$A$5:$O$1005,2,0),"")</f>
        <v/>
      </c>
      <c r="BN54" s="88" t="str">
        <f>IFERROR(VLOOKUP($A54&amp;"_"&amp;BN$3,'물품 입고 내역'!$A$5:$O$1005,2,0),"")</f>
        <v/>
      </c>
      <c r="BO54" s="88" t="str">
        <f>IFERROR(VLOOKUP($A54&amp;"_"&amp;BO$3,'물품 입고 내역'!$A$5:$O$1005,2,0),"")</f>
        <v/>
      </c>
      <c r="BP54" s="88" t="str">
        <f>IFERROR(VLOOKUP($A54&amp;"_"&amp;BP$3,'물품 입고 내역'!$A$5:$O$1005,2,0),"")</f>
        <v/>
      </c>
      <c r="BQ54" s="88" t="str">
        <f>IFERROR(VLOOKUP($A54&amp;"_"&amp;BQ$3,'물품 입고 내역'!$A$5:$O$1005,2,0),"")</f>
        <v/>
      </c>
      <c r="BR54" s="88" t="str">
        <f>IFERROR(VLOOKUP($A54&amp;"_"&amp;BR$3,'물품 입고 내역'!$A$5:$O$1005,2,0),"")</f>
        <v/>
      </c>
      <c r="BS54" s="88" t="str">
        <f>IFERROR(VLOOKUP($A54&amp;"_"&amp;BS$3,'물품 입고 내역'!$A$5:$O$1005,2,0),"")</f>
        <v/>
      </c>
      <c r="BT54" s="88" t="str">
        <f>IFERROR(VLOOKUP($A54&amp;"_"&amp;BT$3,'물품 입고 내역'!$A$5:$O$1005,2,0),"")</f>
        <v/>
      </c>
      <c r="BU54" s="88" t="str">
        <f>IFERROR(VLOOKUP($A54&amp;"_"&amp;BU$3,'물품 입고 내역'!$A$5:$O$1005,2,0),"")</f>
        <v/>
      </c>
      <c r="BV54" s="88" t="str">
        <f>IFERROR(VLOOKUP($A54&amp;"_"&amp;BV$3,'물품 입고 내역'!$A$5:$O$1005,2,0),"")</f>
        <v/>
      </c>
      <c r="BW54" s="88" t="str">
        <f>IFERROR(VLOOKUP($A54&amp;"_"&amp;BW$3,'물품 입고 내역'!$A$5:$O$1005,2,0),"")</f>
        <v/>
      </c>
      <c r="BX54" s="88" t="str">
        <f>IFERROR(VLOOKUP($A54&amp;"_"&amp;BX$3,'물품 입고 내역'!$A$5:$O$1005,2,0),"")</f>
        <v/>
      </c>
      <c r="BY54" s="88" t="str">
        <f>IFERROR(VLOOKUP($A54&amp;"_"&amp;BY$3,'물품 입고 내역'!$A$5:$O$1005,2,0),"")</f>
        <v/>
      </c>
      <c r="BZ54" s="88" t="str">
        <f>IFERROR(VLOOKUP($A54&amp;"_"&amp;BZ$3,'물품 입고 내역'!$A$5:$O$1005,2,0),"")</f>
        <v/>
      </c>
      <c r="CA54" s="88" t="str">
        <f>IFERROR(VLOOKUP($A54&amp;"_"&amp;CA$3,'물품 입고 내역'!$A$5:$O$1005,2,0),"")</f>
        <v/>
      </c>
      <c r="CB54" s="88" t="str">
        <f>IFERROR(VLOOKUP($A54&amp;"_"&amp;CB$3,'물품 입고 내역'!$A$5:$O$1005,2,0),"")</f>
        <v/>
      </c>
      <c r="CC54" s="88" t="str">
        <f>IFERROR(VLOOKUP($A54&amp;"_"&amp;CC$3,'물품 입고 내역'!$A$5:$O$1005,2,0),"")</f>
        <v/>
      </c>
      <c r="CD54" s="88" t="str">
        <f>IFERROR(VLOOKUP($A54&amp;"_"&amp;CD$3,'물품 입고 내역'!$A$5:$O$1005,2,0),"")</f>
        <v/>
      </c>
      <c r="CE54" s="88" t="str">
        <f>IFERROR(VLOOKUP($A54&amp;"_"&amp;CE$3,'물품 입고 내역'!$A$5:$O$1005,2,0),"")</f>
        <v/>
      </c>
      <c r="CF54" s="88" t="str">
        <f>IFERROR(VLOOKUP($A54&amp;"_"&amp;CF$3,'물품 입고 내역'!$A$5:$O$1005,2,0),"")</f>
        <v/>
      </c>
      <c r="CG54" s="88" t="str">
        <f>IFERROR(VLOOKUP($A54&amp;"_"&amp;CG$3,'물품 입고 내역'!$A$5:$O$1005,2,0),"")</f>
        <v/>
      </c>
      <c r="CH54" s="88" t="str">
        <f>IFERROR(VLOOKUP($A54&amp;"_"&amp;CH$3,'물품 입고 내역'!$A$5:$O$1005,2,0),"")</f>
        <v/>
      </c>
      <c r="CI54" s="88" t="str">
        <f>IFERROR(VLOOKUP($A54&amp;"_"&amp;CI$3,'물품 입고 내역'!$A$5:$O$1005,2,0),"")</f>
        <v/>
      </c>
      <c r="CJ54" s="88" t="str">
        <f>IFERROR(VLOOKUP($A54&amp;"_"&amp;CJ$3,'물품 입고 내역'!$A$5:$O$1005,2,0),"")</f>
        <v/>
      </c>
      <c r="CK54" s="88" t="str">
        <f>IFERROR(VLOOKUP($A54&amp;"_"&amp;CK$3,'물품 입고 내역'!$A$5:$O$1005,2,0),"")</f>
        <v/>
      </c>
      <c r="CL54" s="88" t="str">
        <f>IFERROR(VLOOKUP($A54&amp;"_"&amp;CL$3,'물품 입고 내역'!$A$5:$O$1005,2,0),"")</f>
        <v/>
      </c>
      <c r="CM54" s="88" t="str">
        <f>IFERROR(VLOOKUP($A54&amp;"_"&amp;CM$3,'물품 입고 내역'!$A$5:$O$1005,2,0),"")</f>
        <v/>
      </c>
      <c r="CN54" s="88" t="str">
        <f>IFERROR(VLOOKUP($A54&amp;"_"&amp;CN$3,'물품 입고 내역'!$A$5:$O$1005,2,0),"")</f>
        <v/>
      </c>
      <c r="CO54" s="88" t="str">
        <f>IFERROR(VLOOKUP($A54&amp;"_"&amp;CO$3,'물품 입고 내역'!$A$5:$O$1005,2,0),"")</f>
        <v/>
      </c>
      <c r="CP54" s="88" t="str">
        <f>IFERROR(VLOOKUP($A54&amp;"_"&amp;CP$3,'물품 입고 내역'!$A$5:$O$1005,2,0),"")</f>
        <v/>
      </c>
      <c r="CQ54" s="88" t="str">
        <f>IFERROR(VLOOKUP($A54&amp;"_"&amp;CQ$3,'물품 입고 내역'!$A$5:$O$1005,2,0),"")</f>
        <v/>
      </c>
      <c r="CR54" s="88" t="str">
        <f>IFERROR(VLOOKUP($A54&amp;"_"&amp;CR$3,'물품 입고 내역'!$A$5:$O$1005,2,0),"")</f>
        <v/>
      </c>
      <c r="CS54" s="88" t="str">
        <f>IFERROR(VLOOKUP($A54&amp;"_"&amp;CS$3,'물품 입고 내역'!$A$5:$O$1005,2,0),"")</f>
        <v/>
      </c>
      <c r="CT54" s="88" t="str">
        <f>IFERROR(VLOOKUP($A54&amp;"_"&amp;CT$3,'물품 입고 내역'!$A$5:$O$1005,2,0),"")</f>
        <v/>
      </c>
      <c r="CU54" s="88" t="str">
        <f>IFERROR(VLOOKUP($A54&amp;"_"&amp;CU$3,'물품 입고 내역'!$A$5:$O$1005,2,0),"")</f>
        <v/>
      </c>
      <c r="CV54" s="88" t="str">
        <f>IFERROR(VLOOKUP($A54&amp;"_"&amp;CV$3,'물품 입고 내역'!$A$5:$O$1005,2,0),"")</f>
        <v/>
      </c>
      <c r="CW54" s="88" t="str">
        <f>IFERROR(VLOOKUP($A54&amp;"_"&amp;CW$3,'물품 입고 내역'!$A$5:$O$1005,2,0),"")</f>
        <v/>
      </c>
      <c r="CX54" s="88" t="str">
        <f>IFERROR(VLOOKUP($A54&amp;"_"&amp;CX$3,'물품 입고 내역'!$A$5:$O$1005,2,0),"")</f>
        <v/>
      </c>
      <c r="CY54" s="88" t="str">
        <f>IFERROR(VLOOKUP($A54&amp;"_"&amp;CY$3,'물품 입고 내역'!$A$5:$O$1005,2,0),"")</f>
        <v/>
      </c>
      <c r="CZ54" s="88" t="str">
        <f>IFERROR(VLOOKUP($A54&amp;"_"&amp;CZ$3,'물품 입고 내역'!$A$5:$O$1005,2,0),"")</f>
        <v/>
      </c>
      <c r="DA54" s="88" t="str">
        <f>IFERROR(VLOOKUP($A54&amp;"_"&amp;DA$3,'물품 입고 내역'!$A$5:$O$1005,2,0),"")</f>
        <v/>
      </c>
      <c r="DB54" s="88" t="str">
        <f>IFERROR(VLOOKUP($A54&amp;"_"&amp;DB$3,'물품 입고 내역'!$A$5:$O$1005,2,0),"")</f>
        <v/>
      </c>
      <c r="DC54" s="88" t="str">
        <f>IFERROR(VLOOKUP($A54&amp;"_"&amp;DC$3,'물품 입고 내역'!$A$5:$O$1005,2,0),"")</f>
        <v/>
      </c>
      <c r="DD54" s="88" t="str">
        <f>IFERROR(VLOOKUP($A54&amp;"_"&amp;DD$3,'물품 입고 내역'!$A$5:$O$1005,2,0),"")</f>
        <v/>
      </c>
      <c r="DE54" s="88" t="str">
        <f>IFERROR(VLOOKUP($A54&amp;"_"&amp;DE$3,'물품 입고 내역'!$A$5:$O$1005,2,0),"")</f>
        <v/>
      </c>
      <c r="DF54" s="88" t="str">
        <f>IFERROR(VLOOKUP($A54&amp;"_"&amp;DF$3,'물품 입고 내역'!$A$5:$O$1005,2,0),"")</f>
        <v/>
      </c>
      <c r="DG54" s="88" t="str">
        <f>IFERROR(VLOOKUP($A54&amp;"_"&amp;DG$3,'물품 입고 내역'!$A$5:$O$1005,2,0),"")</f>
        <v/>
      </c>
      <c r="DH54" s="88" t="str">
        <f>IFERROR(VLOOKUP($A54&amp;"_"&amp;DH$3,'물품 입고 내역'!$A$5:$O$1005,2,0),"")</f>
        <v/>
      </c>
      <c r="DI54" s="88" t="str">
        <f>IFERROR(VLOOKUP($A54&amp;"_"&amp;DI$3,'물품 입고 내역'!$A$5:$O$1005,2,0),"")</f>
        <v/>
      </c>
      <c r="DJ54" s="88" t="str">
        <f>IFERROR(VLOOKUP($A54&amp;"_"&amp;DJ$3,'물품 입고 내역'!$A$5:$O$1005,2,0),"")</f>
        <v/>
      </c>
      <c r="DK54" s="88" t="str">
        <f>IFERROR(VLOOKUP($A54&amp;"_"&amp;DK$3,'물품 입고 내역'!$A$5:$O$1005,2,0),"")</f>
        <v/>
      </c>
      <c r="DL54" s="88" t="str">
        <f>IFERROR(VLOOKUP($A54&amp;"_"&amp;DL$3,'물품 입고 내역'!$A$5:$O$1005,2,0),"")</f>
        <v/>
      </c>
    </row>
    <row r="55" spans="1:116" ht="35.25" customHeight="1">
      <c r="A55" s="89" t="s">
        <v>1012</v>
      </c>
      <c r="B55" s="129" t="str">
        <f>IFERROR(INDEX('물품 입고 내역'!$E$6:$O$1005,MATCH($A55,'물품 입고 내역'!$N$6:$N$1005,0),1)," ")</f>
        <v xml:space="preserve"> </v>
      </c>
      <c r="C55" s="89" t="str">
        <f t="shared" si="0"/>
        <v xml:space="preserve"> </v>
      </c>
      <c r="D55" s="129" t="str">
        <f t="shared" si="2"/>
        <v xml:space="preserve">                                                                                                             </v>
      </c>
      <c r="E55" s="89"/>
      <c r="F55" s="88">
        <f t="shared" si="1"/>
        <v>0</v>
      </c>
      <c r="G55" s="88" t="str">
        <f>IFERROR(VLOOKUP($A55&amp;"_"&amp;G$3,'물품 입고 내역'!$A$5:$O$1005,2,0),"")</f>
        <v/>
      </c>
      <c r="H55" s="88" t="str">
        <f>IFERROR(VLOOKUP($A55&amp;"_"&amp;H$3,'물품 입고 내역'!$A$5:$O$1005,2,0),"")</f>
        <v/>
      </c>
      <c r="I55" s="88" t="str">
        <f>IFERROR(VLOOKUP($A55&amp;"_"&amp;I$3,'물품 입고 내역'!$A$5:$O$1005,2,0),"")</f>
        <v/>
      </c>
      <c r="J55" s="88" t="str">
        <f>IFERROR(VLOOKUP($A55&amp;"_"&amp;J$3,'물품 입고 내역'!$A$5:$O$1005,2,0),"")</f>
        <v/>
      </c>
      <c r="K55" s="88" t="str">
        <f>IFERROR(VLOOKUP($A55&amp;"_"&amp;K$3,'물품 입고 내역'!$A$5:$O$1005,2,0),"")</f>
        <v/>
      </c>
      <c r="L55" s="88" t="str">
        <f>IFERROR(VLOOKUP($A55&amp;"_"&amp;L$3,'물품 입고 내역'!$A$5:$O$1005,2,0),"")</f>
        <v/>
      </c>
      <c r="M55" s="88" t="str">
        <f>IFERROR(VLOOKUP($A55&amp;"_"&amp;M$3,'물품 입고 내역'!$A$5:$O$1005,2,0),"")</f>
        <v/>
      </c>
      <c r="N55" s="88" t="str">
        <f>IFERROR(VLOOKUP($A55&amp;"_"&amp;N$3,'물품 입고 내역'!$A$5:$O$1005,2,0),"")</f>
        <v/>
      </c>
      <c r="O55" s="88" t="str">
        <f>IFERROR(VLOOKUP($A55&amp;"_"&amp;O$3,'물품 입고 내역'!$A$5:$O$1005,2,0),"")</f>
        <v/>
      </c>
      <c r="P55" s="88" t="str">
        <f>IFERROR(VLOOKUP($A55&amp;"_"&amp;P$3,'물품 입고 내역'!$A$5:$O$1005,2,0),"")</f>
        <v/>
      </c>
      <c r="Q55" s="88" t="str">
        <f>IFERROR(VLOOKUP($A55&amp;"_"&amp;Q$3,'물품 입고 내역'!$A$5:$O$1005,2,0),"")</f>
        <v/>
      </c>
      <c r="R55" s="88" t="str">
        <f>IFERROR(VLOOKUP($A55&amp;"_"&amp;R$3,'물품 입고 내역'!$A$5:$O$1005,2,0),"")</f>
        <v/>
      </c>
      <c r="S55" s="88" t="str">
        <f>IFERROR(VLOOKUP($A55&amp;"_"&amp;S$3,'물품 입고 내역'!$A$5:$O$1005,2,0),"")</f>
        <v/>
      </c>
      <c r="T55" s="88" t="str">
        <f>IFERROR(VLOOKUP($A55&amp;"_"&amp;T$3,'물품 입고 내역'!$A$5:$O$1005,2,0),"")</f>
        <v/>
      </c>
      <c r="U55" s="88" t="str">
        <f>IFERROR(VLOOKUP($A55&amp;"_"&amp;U$3,'물품 입고 내역'!$A$5:$O$1005,2,0),"")</f>
        <v/>
      </c>
      <c r="V55" s="88" t="str">
        <f>IFERROR(VLOOKUP($A55&amp;"_"&amp;V$3,'물품 입고 내역'!$A$5:$O$1005,2,0),"")</f>
        <v/>
      </c>
      <c r="W55" s="88" t="str">
        <f>IFERROR(VLOOKUP($A55&amp;"_"&amp;W$3,'물품 입고 내역'!$A$5:$O$1005,2,0),"")</f>
        <v/>
      </c>
      <c r="X55" s="88" t="str">
        <f>IFERROR(VLOOKUP($A55&amp;"_"&amp;X$3,'물품 입고 내역'!$A$5:$O$1005,2,0),"")</f>
        <v/>
      </c>
      <c r="Y55" s="88" t="str">
        <f>IFERROR(VLOOKUP($A55&amp;"_"&amp;Y$3,'물품 입고 내역'!$A$5:$O$1005,2,0),"")</f>
        <v/>
      </c>
      <c r="Z55" s="88" t="str">
        <f>IFERROR(VLOOKUP($A55&amp;"_"&amp;Z$3,'물품 입고 내역'!$A$5:$O$1005,2,0),"")</f>
        <v/>
      </c>
      <c r="AA55" s="88" t="str">
        <f>IFERROR(VLOOKUP($A55&amp;"_"&amp;AA$3,'물품 입고 내역'!$A$5:$O$1005,2,0),"")</f>
        <v/>
      </c>
      <c r="AB55" s="88" t="str">
        <f>IFERROR(VLOOKUP($A55&amp;"_"&amp;AB$3,'물품 입고 내역'!$A$5:$O$1005,2,0),"")</f>
        <v/>
      </c>
      <c r="AC55" s="88" t="str">
        <f>IFERROR(VLOOKUP($A55&amp;"_"&amp;AC$3,'물품 입고 내역'!$A$5:$O$1005,2,0),"")</f>
        <v/>
      </c>
      <c r="AD55" s="88" t="str">
        <f>IFERROR(VLOOKUP($A55&amp;"_"&amp;AD$3,'물품 입고 내역'!$A$5:$O$1005,2,0),"")</f>
        <v/>
      </c>
      <c r="AE55" s="88" t="str">
        <f>IFERROR(VLOOKUP($A55&amp;"_"&amp;AE$3,'물품 입고 내역'!$A$5:$O$1005,2,0),"")</f>
        <v/>
      </c>
      <c r="AF55" s="88" t="str">
        <f>IFERROR(VLOOKUP($A55&amp;"_"&amp;AF$3,'물품 입고 내역'!$A$5:$O$1005,2,0),"")</f>
        <v/>
      </c>
      <c r="AG55" s="88" t="str">
        <f>IFERROR(VLOOKUP($A55&amp;"_"&amp;AG$3,'물품 입고 내역'!$A$5:$O$1005,2,0),"")</f>
        <v/>
      </c>
      <c r="AH55" s="88" t="str">
        <f>IFERROR(VLOOKUP($A55&amp;"_"&amp;AH$3,'물품 입고 내역'!$A$5:$O$1005,2,0),"")</f>
        <v/>
      </c>
      <c r="AI55" s="88" t="str">
        <f>IFERROR(VLOOKUP($A55&amp;"_"&amp;AI$3,'물품 입고 내역'!$A$5:$O$1005,2,0),"")</f>
        <v/>
      </c>
      <c r="AJ55" s="88" t="str">
        <f>IFERROR(VLOOKUP($A55&amp;"_"&amp;AJ$3,'물품 입고 내역'!$A$5:$O$1005,2,0),"")</f>
        <v/>
      </c>
      <c r="AK55" s="88" t="str">
        <f>IFERROR(VLOOKUP($A55&amp;"_"&amp;AK$3,'물품 입고 내역'!$A$5:$O$1005,2,0),"")</f>
        <v/>
      </c>
      <c r="AL55" s="88" t="str">
        <f>IFERROR(VLOOKUP($A55&amp;"_"&amp;AL$3,'물품 입고 내역'!$A$5:$O$1005,2,0),"")</f>
        <v/>
      </c>
      <c r="AM55" s="88" t="str">
        <f>IFERROR(VLOOKUP($A55&amp;"_"&amp;AM$3,'물품 입고 내역'!$A$5:$O$1005,2,0),"")</f>
        <v/>
      </c>
      <c r="AN55" s="88" t="str">
        <f>IFERROR(VLOOKUP($A55&amp;"_"&amp;AN$3,'물품 입고 내역'!$A$5:$O$1005,2,0),"")</f>
        <v/>
      </c>
      <c r="AO55" s="88" t="str">
        <f>IFERROR(VLOOKUP($A55&amp;"_"&amp;AO$3,'물품 입고 내역'!$A$5:$O$1005,2,0),"")</f>
        <v/>
      </c>
      <c r="AP55" s="88" t="str">
        <f>IFERROR(VLOOKUP($A55&amp;"_"&amp;AP$3,'물품 입고 내역'!$A$5:$O$1005,2,0),"")</f>
        <v/>
      </c>
      <c r="AQ55" s="88" t="str">
        <f>IFERROR(VLOOKUP($A55&amp;"_"&amp;AQ$3,'물품 입고 내역'!$A$5:$O$1005,2,0),"")</f>
        <v/>
      </c>
      <c r="AR55" s="88" t="str">
        <f>IFERROR(VLOOKUP($A55&amp;"_"&amp;AR$3,'물품 입고 내역'!$A$5:$O$1005,2,0),"")</f>
        <v/>
      </c>
      <c r="AS55" s="88" t="str">
        <f>IFERROR(VLOOKUP($A55&amp;"_"&amp;AS$3,'물품 입고 내역'!$A$5:$O$1005,2,0),"")</f>
        <v/>
      </c>
      <c r="AT55" s="88" t="str">
        <f>IFERROR(VLOOKUP($A55&amp;"_"&amp;AT$3,'물품 입고 내역'!$A$5:$O$1005,2,0),"")</f>
        <v/>
      </c>
      <c r="AU55" s="88" t="str">
        <f>IFERROR(VLOOKUP($A55&amp;"_"&amp;AU$3,'물품 입고 내역'!$A$5:$O$1005,2,0),"")</f>
        <v/>
      </c>
      <c r="AV55" s="88" t="str">
        <f>IFERROR(VLOOKUP($A55&amp;"_"&amp;AV$3,'물품 입고 내역'!$A$5:$O$1005,2,0),"")</f>
        <v/>
      </c>
      <c r="AW55" s="88" t="str">
        <f>IFERROR(VLOOKUP($A55&amp;"_"&amp;AW$3,'물품 입고 내역'!$A$5:$O$1005,2,0),"")</f>
        <v/>
      </c>
      <c r="AX55" s="88" t="str">
        <f>IFERROR(VLOOKUP($A55&amp;"_"&amp;AX$3,'물품 입고 내역'!$A$5:$O$1005,2,0),"")</f>
        <v/>
      </c>
      <c r="AY55" s="88" t="str">
        <f>IFERROR(VLOOKUP($A55&amp;"_"&amp;AY$3,'물품 입고 내역'!$A$5:$O$1005,2,0),"")</f>
        <v/>
      </c>
      <c r="AZ55" s="88" t="str">
        <f>IFERROR(VLOOKUP($A55&amp;"_"&amp;AZ$3,'물품 입고 내역'!$A$5:$O$1005,2,0),"")</f>
        <v/>
      </c>
      <c r="BA55" s="88" t="str">
        <f>IFERROR(VLOOKUP($A55&amp;"_"&amp;BA$3,'물품 입고 내역'!$A$5:$O$1005,2,0),"")</f>
        <v/>
      </c>
      <c r="BB55" s="88" t="str">
        <f>IFERROR(VLOOKUP($A55&amp;"_"&amp;BB$3,'물품 입고 내역'!$A$5:$O$1005,2,0),"")</f>
        <v/>
      </c>
      <c r="BC55" s="88" t="str">
        <f>IFERROR(VLOOKUP($A55&amp;"_"&amp;BC$3,'물품 입고 내역'!$A$5:$O$1005,2,0),"")</f>
        <v/>
      </c>
      <c r="BD55" s="88" t="str">
        <f>IFERROR(VLOOKUP($A55&amp;"_"&amp;BD$3,'물품 입고 내역'!$A$5:$O$1005,2,0),"")</f>
        <v/>
      </c>
      <c r="BE55" s="88" t="str">
        <f>IFERROR(VLOOKUP($A55&amp;"_"&amp;BE$3,'물품 입고 내역'!$A$5:$O$1005,2,0),"")</f>
        <v/>
      </c>
      <c r="BF55" s="88" t="str">
        <f>IFERROR(VLOOKUP($A55&amp;"_"&amp;BF$3,'물품 입고 내역'!$A$5:$O$1005,2,0),"")</f>
        <v/>
      </c>
      <c r="BG55" s="88" t="str">
        <f>IFERROR(VLOOKUP($A55&amp;"_"&amp;BG$3,'물품 입고 내역'!$A$5:$O$1005,2,0),"")</f>
        <v/>
      </c>
      <c r="BH55" s="88" t="str">
        <f>IFERROR(VLOOKUP($A55&amp;"_"&amp;BH$3,'물품 입고 내역'!$A$5:$O$1005,2,0),"")</f>
        <v/>
      </c>
      <c r="BI55" s="88" t="str">
        <f>IFERROR(VLOOKUP($A55&amp;"_"&amp;BI$3,'물품 입고 내역'!$A$5:$O$1005,2,0),"")</f>
        <v/>
      </c>
      <c r="BJ55" s="88" t="str">
        <f>IFERROR(VLOOKUP($A55&amp;"_"&amp;BJ$3,'물품 입고 내역'!$A$5:$O$1005,2,0),"")</f>
        <v/>
      </c>
      <c r="BK55" s="88" t="str">
        <f>IFERROR(VLOOKUP($A55&amp;"_"&amp;BK$3,'물품 입고 내역'!$A$5:$O$1005,2,0),"")</f>
        <v/>
      </c>
      <c r="BL55" s="88" t="str">
        <f>IFERROR(VLOOKUP($A55&amp;"_"&amp;BL$3,'물품 입고 내역'!$A$5:$O$1005,2,0),"")</f>
        <v/>
      </c>
      <c r="BM55" s="88" t="str">
        <f>IFERROR(VLOOKUP($A55&amp;"_"&amp;BM$3,'물품 입고 내역'!$A$5:$O$1005,2,0),"")</f>
        <v/>
      </c>
      <c r="BN55" s="88" t="str">
        <f>IFERROR(VLOOKUP($A55&amp;"_"&amp;BN$3,'물품 입고 내역'!$A$5:$O$1005,2,0),"")</f>
        <v/>
      </c>
      <c r="BO55" s="88" t="str">
        <f>IFERROR(VLOOKUP($A55&amp;"_"&amp;BO$3,'물품 입고 내역'!$A$5:$O$1005,2,0),"")</f>
        <v/>
      </c>
      <c r="BP55" s="88" t="str">
        <f>IFERROR(VLOOKUP($A55&amp;"_"&amp;BP$3,'물품 입고 내역'!$A$5:$O$1005,2,0),"")</f>
        <v/>
      </c>
      <c r="BQ55" s="88" t="str">
        <f>IFERROR(VLOOKUP($A55&amp;"_"&amp;BQ$3,'물품 입고 내역'!$A$5:$O$1005,2,0),"")</f>
        <v/>
      </c>
      <c r="BR55" s="88" t="str">
        <f>IFERROR(VLOOKUP($A55&amp;"_"&amp;BR$3,'물품 입고 내역'!$A$5:$O$1005,2,0),"")</f>
        <v/>
      </c>
      <c r="BS55" s="88" t="str">
        <f>IFERROR(VLOOKUP($A55&amp;"_"&amp;BS$3,'물품 입고 내역'!$A$5:$O$1005,2,0),"")</f>
        <v/>
      </c>
      <c r="BT55" s="88" t="str">
        <f>IFERROR(VLOOKUP($A55&amp;"_"&amp;BT$3,'물품 입고 내역'!$A$5:$O$1005,2,0),"")</f>
        <v/>
      </c>
      <c r="BU55" s="88" t="str">
        <f>IFERROR(VLOOKUP($A55&amp;"_"&amp;BU$3,'물품 입고 내역'!$A$5:$O$1005,2,0),"")</f>
        <v/>
      </c>
      <c r="BV55" s="88" t="str">
        <f>IFERROR(VLOOKUP($A55&amp;"_"&amp;BV$3,'물품 입고 내역'!$A$5:$O$1005,2,0),"")</f>
        <v/>
      </c>
      <c r="BW55" s="88" t="str">
        <f>IFERROR(VLOOKUP($A55&amp;"_"&amp;BW$3,'물품 입고 내역'!$A$5:$O$1005,2,0),"")</f>
        <v/>
      </c>
      <c r="BX55" s="88" t="str">
        <f>IFERROR(VLOOKUP($A55&amp;"_"&amp;BX$3,'물품 입고 내역'!$A$5:$O$1005,2,0),"")</f>
        <v/>
      </c>
      <c r="BY55" s="88" t="str">
        <f>IFERROR(VLOOKUP($A55&amp;"_"&amp;BY$3,'물품 입고 내역'!$A$5:$O$1005,2,0),"")</f>
        <v/>
      </c>
      <c r="BZ55" s="88" t="str">
        <f>IFERROR(VLOOKUP($A55&amp;"_"&amp;BZ$3,'물품 입고 내역'!$A$5:$O$1005,2,0),"")</f>
        <v/>
      </c>
      <c r="CA55" s="88" t="str">
        <f>IFERROR(VLOOKUP($A55&amp;"_"&amp;CA$3,'물품 입고 내역'!$A$5:$O$1005,2,0),"")</f>
        <v/>
      </c>
      <c r="CB55" s="88" t="str">
        <f>IFERROR(VLOOKUP($A55&amp;"_"&amp;CB$3,'물품 입고 내역'!$A$5:$O$1005,2,0),"")</f>
        <v/>
      </c>
      <c r="CC55" s="88" t="str">
        <f>IFERROR(VLOOKUP($A55&amp;"_"&amp;CC$3,'물품 입고 내역'!$A$5:$O$1005,2,0),"")</f>
        <v/>
      </c>
      <c r="CD55" s="88" t="str">
        <f>IFERROR(VLOOKUP($A55&amp;"_"&amp;CD$3,'물품 입고 내역'!$A$5:$O$1005,2,0),"")</f>
        <v/>
      </c>
      <c r="CE55" s="88" t="str">
        <f>IFERROR(VLOOKUP($A55&amp;"_"&amp;CE$3,'물품 입고 내역'!$A$5:$O$1005,2,0),"")</f>
        <v/>
      </c>
      <c r="CF55" s="88" t="str">
        <f>IFERROR(VLOOKUP($A55&amp;"_"&amp;CF$3,'물품 입고 내역'!$A$5:$O$1005,2,0),"")</f>
        <v/>
      </c>
      <c r="CG55" s="88" t="str">
        <f>IFERROR(VLOOKUP($A55&amp;"_"&amp;CG$3,'물품 입고 내역'!$A$5:$O$1005,2,0),"")</f>
        <v/>
      </c>
      <c r="CH55" s="88" t="str">
        <f>IFERROR(VLOOKUP($A55&amp;"_"&amp;CH$3,'물품 입고 내역'!$A$5:$O$1005,2,0),"")</f>
        <v/>
      </c>
      <c r="CI55" s="88" t="str">
        <f>IFERROR(VLOOKUP($A55&amp;"_"&amp;CI$3,'물품 입고 내역'!$A$5:$O$1005,2,0),"")</f>
        <v/>
      </c>
      <c r="CJ55" s="88" t="str">
        <f>IFERROR(VLOOKUP($A55&amp;"_"&amp;CJ$3,'물품 입고 내역'!$A$5:$O$1005,2,0),"")</f>
        <v/>
      </c>
      <c r="CK55" s="88" t="str">
        <f>IFERROR(VLOOKUP($A55&amp;"_"&amp;CK$3,'물품 입고 내역'!$A$5:$O$1005,2,0),"")</f>
        <v/>
      </c>
      <c r="CL55" s="88" t="str">
        <f>IFERROR(VLOOKUP($A55&amp;"_"&amp;CL$3,'물품 입고 내역'!$A$5:$O$1005,2,0),"")</f>
        <v/>
      </c>
      <c r="CM55" s="88" t="str">
        <f>IFERROR(VLOOKUP($A55&amp;"_"&amp;CM$3,'물품 입고 내역'!$A$5:$O$1005,2,0),"")</f>
        <v/>
      </c>
      <c r="CN55" s="88" t="str">
        <f>IFERROR(VLOOKUP($A55&amp;"_"&amp;CN$3,'물품 입고 내역'!$A$5:$O$1005,2,0),"")</f>
        <v/>
      </c>
      <c r="CO55" s="88" t="str">
        <f>IFERROR(VLOOKUP($A55&amp;"_"&amp;CO$3,'물품 입고 내역'!$A$5:$O$1005,2,0),"")</f>
        <v/>
      </c>
      <c r="CP55" s="88" t="str">
        <f>IFERROR(VLOOKUP($A55&amp;"_"&amp;CP$3,'물품 입고 내역'!$A$5:$O$1005,2,0),"")</f>
        <v/>
      </c>
      <c r="CQ55" s="88" t="str">
        <f>IFERROR(VLOOKUP($A55&amp;"_"&amp;CQ$3,'물품 입고 내역'!$A$5:$O$1005,2,0),"")</f>
        <v/>
      </c>
      <c r="CR55" s="88" t="str">
        <f>IFERROR(VLOOKUP($A55&amp;"_"&amp;CR$3,'물품 입고 내역'!$A$5:$O$1005,2,0),"")</f>
        <v/>
      </c>
      <c r="CS55" s="88" t="str">
        <f>IFERROR(VLOOKUP($A55&amp;"_"&amp;CS$3,'물품 입고 내역'!$A$5:$O$1005,2,0),"")</f>
        <v/>
      </c>
      <c r="CT55" s="88" t="str">
        <f>IFERROR(VLOOKUP($A55&amp;"_"&amp;CT$3,'물품 입고 내역'!$A$5:$O$1005,2,0),"")</f>
        <v/>
      </c>
      <c r="CU55" s="88" t="str">
        <f>IFERROR(VLOOKUP($A55&amp;"_"&amp;CU$3,'물품 입고 내역'!$A$5:$O$1005,2,0),"")</f>
        <v/>
      </c>
      <c r="CV55" s="88" t="str">
        <f>IFERROR(VLOOKUP($A55&amp;"_"&amp;CV$3,'물품 입고 내역'!$A$5:$O$1005,2,0),"")</f>
        <v/>
      </c>
      <c r="CW55" s="88" t="str">
        <f>IFERROR(VLOOKUP($A55&amp;"_"&amp;CW$3,'물품 입고 내역'!$A$5:$O$1005,2,0),"")</f>
        <v/>
      </c>
      <c r="CX55" s="88" t="str">
        <f>IFERROR(VLOOKUP($A55&amp;"_"&amp;CX$3,'물품 입고 내역'!$A$5:$O$1005,2,0),"")</f>
        <v/>
      </c>
      <c r="CY55" s="88" t="str">
        <f>IFERROR(VLOOKUP($A55&amp;"_"&amp;CY$3,'물품 입고 내역'!$A$5:$O$1005,2,0),"")</f>
        <v/>
      </c>
      <c r="CZ55" s="88" t="str">
        <f>IFERROR(VLOOKUP($A55&amp;"_"&amp;CZ$3,'물품 입고 내역'!$A$5:$O$1005,2,0),"")</f>
        <v/>
      </c>
      <c r="DA55" s="88" t="str">
        <f>IFERROR(VLOOKUP($A55&amp;"_"&amp;DA$3,'물품 입고 내역'!$A$5:$O$1005,2,0),"")</f>
        <v/>
      </c>
      <c r="DB55" s="88" t="str">
        <f>IFERROR(VLOOKUP($A55&amp;"_"&amp;DB$3,'물품 입고 내역'!$A$5:$O$1005,2,0),"")</f>
        <v/>
      </c>
      <c r="DC55" s="88" t="str">
        <f>IFERROR(VLOOKUP($A55&amp;"_"&amp;DC$3,'물품 입고 내역'!$A$5:$O$1005,2,0),"")</f>
        <v/>
      </c>
      <c r="DD55" s="88" t="str">
        <f>IFERROR(VLOOKUP($A55&amp;"_"&amp;DD$3,'물품 입고 내역'!$A$5:$O$1005,2,0),"")</f>
        <v/>
      </c>
      <c r="DE55" s="88" t="str">
        <f>IFERROR(VLOOKUP($A55&amp;"_"&amp;DE$3,'물품 입고 내역'!$A$5:$O$1005,2,0),"")</f>
        <v/>
      </c>
      <c r="DF55" s="88" t="str">
        <f>IFERROR(VLOOKUP($A55&amp;"_"&amp;DF$3,'물품 입고 내역'!$A$5:$O$1005,2,0),"")</f>
        <v/>
      </c>
      <c r="DG55" s="88" t="str">
        <f>IFERROR(VLOOKUP($A55&amp;"_"&amp;DG$3,'물품 입고 내역'!$A$5:$O$1005,2,0),"")</f>
        <v/>
      </c>
      <c r="DH55" s="88" t="str">
        <f>IFERROR(VLOOKUP($A55&amp;"_"&amp;DH$3,'물품 입고 내역'!$A$5:$O$1005,2,0),"")</f>
        <v/>
      </c>
      <c r="DI55" s="88" t="str">
        <f>IFERROR(VLOOKUP($A55&amp;"_"&amp;DI$3,'물품 입고 내역'!$A$5:$O$1005,2,0),"")</f>
        <v/>
      </c>
      <c r="DJ55" s="88" t="str">
        <f>IFERROR(VLOOKUP($A55&amp;"_"&amp;DJ$3,'물품 입고 내역'!$A$5:$O$1005,2,0),"")</f>
        <v/>
      </c>
      <c r="DK55" s="88" t="str">
        <f>IFERROR(VLOOKUP($A55&amp;"_"&amp;DK$3,'물품 입고 내역'!$A$5:$O$1005,2,0),"")</f>
        <v/>
      </c>
      <c r="DL55" s="88" t="str">
        <f>IFERROR(VLOOKUP($A55&amp;"_"&amp;DL$3,'물품 입고 내역'!$A$5:$O$1005,2,0),"")</f>
        <v/>
      </c>
    </row>
    <row r="56" spans="1:116" ht="35.25" customHeight="1">
      <c r="A56" s="89" t="s">
        <v>1013</v>
      </c>
      <c r="B56" s="129" t="str">
        <f>IFERROR(INDEX('물품 입고 내역'!$E$6:$O$1005,MATCH($A56,'물품 입고 내역'!$N$6:$N$1005,0),1)," ")</f>
        <v xml:space="preserve"> </v>
      </c>
      <c r="C56" s="89" t="str">
        <f t="shared" si="0"/>
        <v xml:space="preserve"> </v>
      </c>
      <c r="D56" s="129" t="str">
        <f t="shared" si="2"/>
        <v xml:space="preserve">                                                                                                             </v>
      </c>
      <c r="E56" s="89"/>
      <c r="F56" s="88">
        <f t="shared" si="1"/>
        <v>0</v>
      </c>
      <c r="G56" s="88" t="str">
        <f>IFERROR(VLOOKUP($A56&amp;"_"&amp;G$3,'물품 입고 내역'!$A$5:$O$1005,2,0),"")</f>
        <v/>
      </c>
      <c r="H56" s="88" t="str">
        <f>IFERROR(VLOOKUP($A56&amp;"_"&amp;H$3,'물품 입고 내역'!$A$5:$O$1005,2,0),"")</f>
        <v/>
      </c>
      <c r="I56" s="88" t="str">
        <f>IFERROR(VLOOKUP($A56&amp;"_"&amp;I$3,'물품 입고 내역'!$A$5:$O$1005,2,0),"")</f>
        <v/>
      </c>
      <c r="J56" s="88" t="str">
        <f>IFERROR(VLOOKUP($A56&amp;"_"&amp;J$3,'물품 입고 내역'!$A$5:$O$1005,2,0),"")</f>
        <v/>
      </c>
      <c r="K56" s="88" t="str">
        <f>IFERROR(VLOOKUP($A56&amp;"_"&amp;K$3,'물품 입고 내역'!$A$5:$O$1005,2,0),"")</f>
        <v/>
      </c>
      <c r="L56" s="88" t="str">
        <f>IFERROR(VLOOKUP($A56&amp;"_"&amp;L$3,'물품 입고 내역'!$A$5:$O$1005,2,0),"")</f>
        <v/>
      </c>
      <c r="M56" s="88" t="str">
        <f>IFERROR(VLOOKUP($A56&amp;"_"&amp;M$3,'물품 입고 내역'!$A$5:$O$1005,2,0),"")</f>
        <v/>
      </c>
      <c r="N56" s="88" t="str">
        <f>IFERROR(VLOOKUP($A56&amp;"_"&amp;N$3,'물품 입고 내역'!$A$5:$O$1005,2,0),"")</f>
        <v/>
      </c>
      <c r="O56" s="88" t="str">
        <f>IFERROR(VLOOKUP($A56&amp;"_"&amp;O$3,'물품 입고 내역'!$A$5:$O$1005,2,0),"")</f>
        <v/>
      </c>
      <c r="P56" s="88" t="str">
        <f>IFERROR(VLOOKUP($A56&amp;"_"&amp;P$3,'물품 입고 내역'!$A$5:$O$1005,2,0),"")</f>
        <v/>
      </c>
      <c r="Q56" s="88" t="str">
        <f>IFERROR(VLOOKUP($A56&amp;"_"&amp;Q$3,'물품 입고 내역'!$A$5:$O$1005,2,0),"")</f>
        <v/>
      </c>
      <c r="R56" s="88" t="str">
        <f>IFERROR(VLOOKUP($A56&amp;"_"&amp;R$3,'물품 입고 내역'!$A$5:$O$1005,2,0),"")</f>
        <v/>
      </c>
      <c r="S56" s="88" t="str">
        <f>IFERROR(VLOOKUP($A56&amp;"_"&amp;S$3,'물품 입고 내역'!$A$5:$O$1005,2,0),"")</f>
        <v/>
      </c>
      <c r="T56" s="88" t="str">
        <f>IFERROR(VLOOKUP($A56&amp;"_"&amp;T$3,'물품 입고 내역'!$A$5:$O$1005,2,0),"")</f>
        <v/>
      </c>
      <c r="U56" s="88" t="str">
        <f>IFERROR(VLOOKUP($A56&amp;"_"&amp;U$3,'물품 입고 내역'!$A$5:$O$1005,2,0),"")</f>
        <v/>
      </c>
      <c r="V56" s="88" t="str">
        <f>IFERROR(VLOOKUP($A56&amp;"_"&amp;V$3,'물품 입고 내역'!$A$5:$O$1005,2,0),"")</f>
        <v/>
      </c>
      <c r="W56" s="88" t="str">
        <f>IFERROR(VLOOKUP($A56&amp;"_"&amp;W$3,'물품 입고 내역'!$A$5:$O$1005,2,0),"")</f>
        <v/>
      </c>
      <c r="X56" s="88" t="str">
        <f>IFERROR(VLOOKUP($A56&amp;"_"&amp;X$3,'물품 입고 내역'!$A$5:$O$1005,2,0),"")</f>
        <v/>
      </c>
      <c r="Y56" s="88" t="str">
        <f>IFERROR(VLOOKUP($A56&amp;"_"&amp;Y$3,'물품 입고 내역'!$A$5:$O$1005,2,0),"")</f>
        <v/>
      </c>
      <c r="Z56" s="88" t="str">
        <f>IFERROR(VLOOKUP($A56&amp;"_"&amp;Z$3,'물품 입고 내역'!$A$5:$O$1005,2,0),"")</f>
        <v/>
      </c>
      <c r="AA56" s="88" t="str">
        <f>IFERROR(VLOOKUP($A56&amp;"_"&amp;AA$3,'물품 입고 내역'!$A$5:$O$1005,2,0),"")</f>
        <v/>
      </c>
      <c r="AB56" s="88" t="str">
        <f>IFERROR(VLOOKUP($A56&amp;"_"&amp;AB$3,'물품 입고 내역'!$A$5:$O$1005,2,0),"")</f>
        <v/>
      </c>
      <c r="AC56" s="88" t="str">
        <f>IFERROR(VLOOKUP($A56&amp;"_"&amp;AC$3,'물품 입고 내역'!$A$5:$O$1005,2,0),"")</f>
        <v/>
      </c>
      <c r="AD56" s="88" t="str">
        <f>IFERROR(VLOOKUP($A56&amp;"_"&amp;AD$3,'물품 입고 내역'!$A$5:$O$1005,2,0),"")</f>
        <v/>
      </c>
      <c r="AE56" s="88" t="str">
        <f>IFERROR(VLOOKUP($A56&amp;"_"&amp;AE$3,'물품 입고 내역'!$A$5:$O$1005,2,0),"")</f>
        <v/>
      </c>
      <c r="AF56" s="88" t="str">
        <f>IFERROR(VLOOKUP($A56&amp;"_"&amp;AF$3,'물품 입고 내역'!$A$5:$O$1005,2,0),"")</f>
        <v/>
      </c>
      <c r="AG56" s="88" t="str">
        <f>IFERROR(VLOOKUP($A56&amp;"_"&amp;AG$3,'물품 입고 내역'!$A$5:$O$1005,2,0),"")</f>
        <v/>
      </c>
      <c r="AH56" s="88" t="str">
        <f>IFERROR(VLOOKUP($A56&amp;"_"&amp;AH$3,'물품 입고 내역'!$A$5:$O$1005,2,0),"")</f>
        <v/>
      </c>
      <c r="AI56" s="88" t="str">
        <f>IFERROR(VLOOKUP($A56&amp;"_"&amp;AI$3,'물품 입고 내역'!$A$5:$O$1005,2,0),"")</f>
        <v/>
      </c>
      <c r="AJ56" s="88" t="str">
        <f>IFERROR(VLOOKUP($A56&amp;"_"&amp;AJ$3,'물품 입고 내역'!$A$5:$O$1005,2,0),"")</f>
        <v/>
      </c>
      <c r="AK56" s="88" t="str">
        <f>IFERROR(VLOOKUP($A56&amp;"_"&amp;AK$3,'물품 입고 내역'!$A$5:$O$1005,2,0),"")</f>
        <v/>
      </c>
      <c r="AL56" s="88" t="str">
        <f>IFERROR(VLOOKUP($A56&amp;"_"&amp;AL$3,'물품 입고 내역'!$A$5:$O$1005,2,0),"")</f>
        <v/>
      </c>
      <c r="AM56" s="88" t="str">
        <f>IFERROR(VLOOKUP($A56&amp;"_"&amp;AM$3,'물품 입고 내역'!$A$5:$O$1005,2,0),"")</f>
        <v/>
      </c>
      <c r="AN56" s="88" t="str">
        <f>IFERROR(VLOOKUP($A56&amp;"_"&amp;AN$3,'물품 입고 내역'!$A$5:$O$1005,2,0),"")</f>
        <v/>
      </c>
      <c r="AO56" s="88" t="str">
        <f>IFERROR(VLOOKUP($A56&amp;"_"&amp;AO$3,'물품 입고 내역'!$A$5:$O$1005,2,0),"")</f>
        <v/>
      </c>
      <c r="AP56" s="88" t="str">
        <f>IFERROR(VLOOKUP($A56&amp;"_"&amp;AP$3,'물품 입고 내역'!$A$5:$O$1005,2,0),"")</f>
        <v/>
      </c>
      <c r="AQ56" s="88" t="str">
        <f>IFERROR(VLOOKUP($A56&amp;"_"&amp;AQ$3,'물품 입고 내역'!$A$5:$O$1005,2,0),"")</f>
        <v/>
      </c>
      <c r="AR56" s="88" t="str">
        <f>IFERROR(VLOOKUP($A56&amp;"_"&amp;AR$3,'물품 입고 내역'!$A$5:$O$1005,2,0),"")</f>
        <v/>
      </c>
      <c r="AS56" s="88" t="str">
        <f>IFERROR(VLOOKUP($A56&amp;"_"&amp;AS$3,'물품 입고 내역'!$A$5:$O$1005,2,0),"")</f>
        <v/>
      </c>
      <c r="AT56" s="88" t="str">
        <f>IFERROR(VLOOKUP($A56&amp;"_"&amp;AT$3,'물품 입고 내역'!$A$5:$O$1005,2,0),"")</f>
        <v/>
      </c>
      <c r="AU56" s="88" t="str">
        <f>IFERROR(VLOOKUP($A56&amp;"_"&amp;AU$3,'물품 입고 내역'!$A$5:$O$1005,2,0),"")</f>
        <v/>
      </c>
      <c r="AV56" s="88" t="str">
        <f>IFERROR(VLOOKUP($A56&amp;"_"&amp;AV$3,'물품 입고 내역'!$A$5:$O$1005,2,0),"")</f>
        <v/>
      </c>
      <c r="AW56" s="88" t="str">
        <f>IFERROR(VLOOKUP($A56&amp;"_"&amp;AW$3,'물품 입고 내역'!$A$5:$O$1005,2,0),"")</f>
        <v/>
      </c>
      <c r="AX56" s="88" t="str">
        <f>IFERROR(VLOOKUP($A56&amp;"_"&amp;AX$3,'물품 입고 내역'!$A$5:$O$1005,2,0),"")</f>
        <v/>
      </c>
      <c r="AY56" s="88" t="str">
        <f>IFERROR(VLOOKUP($A56&amp;"_"&amp;AY$3,'물품 입고 내역'!$A$5:$O$1005,2,0),"")</f>
        <v/>
      </c>
      <c r="AZ56" s="88" t="str">
        <f>IFERROR(VLOOKUP($A56&amp;"_"&amp;AZ$3,'물품 입고 내역'!$A$5:$O$1005,2,0),"")</f>
        <v/>
      </c>
      <c r="BA56" s="88" t="str">
        <f>IFERROR(VLOOKUP($A56&amp;"_"&amp;BA$3,'물품 입고 내역'!$A$5:$O$1005,2,0),"")</f>
        <v/>
      </c>
      <c r="BB56" s="88" t="str">
        <f>IFERROR(VLOOKUP($A56&amp;"_"&amp;BB$3,'물품 입고 내역'!$A$5:$O$1005,2,0),"")</f>
        <v/>
      </c>
      <c r="BC56" s="88" t="str">
        <f>IFERROR(VLOOKUP($A56&amp;"_"&amp;BC$3,'물품 입고 내역'!$A$5:$O$1005,2,0),"")</f>
        <v/>
      </c>
      <c r="BD56" s="88" t="str">
        <f>IFERROR(VLOOKUP($A56&amp;"_"&amp;BD$3,'물품 입고 내역'!$A$5:$O$1005,2,0),"")</f>
        <v/>
      </c>
      <c r="BE56" s="88" t="str">
        <f>IFERROR(VLOOKUP($A56&amp;"_"&amp;BE$3,'물품 입고 내역'!$A$5:$O$1005,2,0),"")</f>
        <v/>
      </c>
      <c r="BF56" s="88" t="str">
        <f>IFERROR(VLOOKUP($A56&amp;"_"&amp;BF$3,'물품 입고 내역'!$A$5:$O$1005,2,0),"")</f>
        <v/>
      </c>
      <c r="BG56" s="88" t="str">
        <f>IFERROR(VLOOKUP($A56&amp;"_"&amp;BG$3,'물품 입고 내역'!$A$5:$O$1005,2,0),"")</f>
        <v/>
      </c>
      <c r="BH56" s="88" t="str">
        <f>IFERROR(VLOOKUP($A56&amp;"_"&amp;BH$3,'물품 입고 내역'!$A$5:$O$1005,2,0),"")</f>
        <v/>
      </c>
      <c r="BI56" s="88" t="str">
        <f>IFERROR(VLOOKUP($A56&amp;"_"&amp;BI$3,'물품 입고 내역'!$A$5:$O$1005,2,0),"")</f>
        <v/>
      </c>
      <c r="BJ56" s="88" t="str">
        <f>IFERROR(VLOOKUP($A56&amp;"_"&amp;BJ$3,'물품 입고 내역'!$A$5:$O$1005,2,0),"")</f>
        <v/>
      </c>
      <c r="BK56" s="88" t="str">
        <f>IFERROR(VLOOKUP($A56&amp;"_"&amp;BK$3,'물품 입고 내역'!$A$5:$O$1005,2,0),"")</f>
        <v/>
      </c>
      <c r="BL56" s="88" t="str">
        <f>IFERROR(VLOOKUP($A56&amp;"_"&amp;BL$3,'물품 입고 내역'!$A$5:$O$1005,2,0),"")</f>
        <v/>
      </c>
      <c r="BM56" s="88" t="str">
        <f>IFERROR(VLOOKUP($A56&amp;"_"&amp;BM$3,'물품 입고 내역'!$A$5:$O$1005,2,0),"")</f>
        <v/>
      </c>
      <c r="BN56" s="88" t="str">
        <f>IFERROR(VLOOKUP($A56&amp;"_"&amp;BN$3,'물품 입고 내역'!$A$5:$O$1005,2,0),"")</f>
        <v/>
      </c>
      <c r="BO56" s="88" t="str">
        <f>IFERROR(VLOOKUP($A56&amp;"_"&amp;BO$3,'물품 입고 내역'!$A$5:$O$1005,2,0),"")</f>
        <v/>
      </c>
      <c r="BP56" s="88" t="str">
        <f>IFERROR(VLOOKUP($A56&amp;"_"&amp;BP$3,'물품 입고 내역'!$A$5:$O$1005,2,0),"")</f>
        <v/>
      </c>
      <c r="BQ56" s="88" t="str">
        <f>IFERROR(VLOOKUP($A56&amp;"_"&amp;BQ$3,'물품 입고 내역'!$A$5:$O$1005,2,0),"")</f>
        <v/>
      </c>
      <c r="BR56" s="88" t="str">
        <f>IFERROR(VLOOKUP($A56&amp;"_"&amp;BR$3,'물품 입고 내역'!$A$5:$O$1005,2,0),"")</f>
        <v/>
      </c>
      <c r="BS56" s="88" t="str">
        <f>IFERROR(VLOOKUP($A56&amp;"_"&amp;BS$3,'물품 입고 내역'!$A$5:$O$1005,2,0),"")</f>
        <v/>
      </c>
      <c r="BT56" s="88" t="str">
        <f>IFERROR(VLOOKUP($A56&amp;"_"&amp;BT$3,'물품 입고 내역'!$A$5:$O$1005,2,0),"")</f>
        <v/>
      </c>
      <c r="BU56" s="88" t="str">
        <f>IFERROR(VLOOKUP($A56&amp;"_"&amp;BU$3,'물품 입고 내역'!$A$5:$O$1005,2,0),"")</f>
        <v/>
      </c>
      <c r="BV56" s="88" t="str">
        <f>IFERROR(VLOOKUP($A56&amp;"_"&amp;BV$3,'물품 입고 내역'!$A$5:$O$1005,2,0),"")</f>
        <v/>
      </c>
      <c r="BW56" s="88" t="str">
        <f>IFERROR(VLOOKUP($A56&amp;"_"&amp;BW$3,'물품 입고 내역'!$A$5:$O$1005,2,0),"")</f>
        <v/>
      </c>
      <c r="BX56" s="88" t="str">
        <f>IFERROR(VLOOKUP($A56&amp;"_"&amp;BX$3,'물품 입고 내역'!$A$5:$O$1005,2,0),"")</f>
        <v/>
      </c>
      <c r="BY56" s="88" t="str">
        <f>IFERROR(VLOOKUP($A56&amp;"_"&amp;BY$3,'물품 입고 내역'!$A$5:$O$1005,2,0),"")</f>
        <v/>
      </c>
      <c r="BZ56" s="88" t="str">
        <f>IFERROR(VLOOKUP($A56&amp;"_"&amp;BZ$3,'물품 입고 내역'!$A$5:$O$1005,2,0),"")</f>
        <v/>
      </c>
      <c r="CA56" s="88" t="str">
        <f>IFERROR(VLOOKUP($A56&amp;"_"&amp;CA$3,'물품 입고 내역'!$A$5:$O$1005,2,0),"")</f>
        <v/>
      </c>
      <c r="CB56" s="88" t="str">
        <f>IFERROR(VLOOKUP($A56&amp;"_"&amp;CB$3,'물품 입고 내역'!$A$5:$O$1005,2,0),"")</f>
        <v/>
      </c>
      <c r="CC56" s="88" t="str">
        <f>IFERROR(VLOOKUP($A56&amp;"_"&amp;CC$3,'물품 입고 내역'!$A$5:$O$1005,2,0),"")</f>
        <v/>
      </c>
      <c r="CD56" s="88" t="str">
        <f>IFERROR(VLOOKUP($A56&amp;"_"&amp;CD$3,'물품 입고 내역'!$A$5:$O$1005,2,0),"")</f>
        <v/>
      </c>
      <c r="CE56" s="88" t="str">
        <f>IFERROR(VLOOKUP($A56&amp;"_"&amp;CE$3,'물품 입고 내역'!$A$5:$O$1005,2,0),"")</f>
        <v/>
      </c>
      <c r="CF56" s="88" t="str">
        <f>IFERROR(VLOOKUP($A56&amp;"_"&amp;CF$3,'물품 입고 내역'!$A$5:$O$1005,2,0),"")</f>
        <v/>
      </c>
      <c r="CG56" s="88" t="str">
        <f>IFERROR(VLOOKUP($A56&amp;"_"&amp;CG$3,'물품 입고 내역'!$A$5:$O$1005,2,0),"")</f>
        <v/>
      </c>
      <c r="CH56" s="88" t="str">
        <f>IFERROR(VLOOKUP($A56&amp;"_"&amp;CH$3,'물품 입고 내역'!$A$5:$O$1005,2,0),"")</f>
        <v/>
      </c>
      <c r="CI56" s="88" t="str">
        <f>IFERROR(VLOOKUP($A56&amp;"_"&amp;CI$3,'물품 입고 내역'!$A$5:$O$1005,2,0),"")</f>
        <v/>
      </c>
      <c r="CJ56" s="88" t="str">
        <f>IFERROR(VLOOKUP($A56&amp;"_"&amp;CJ$3,'물품 입고 내역'!$A$5:$O$1005,2,0),"")</f>
        <v/>
      </c>
      <c r="CK56" s="88" t="str">
        <f>IFERROR(VLOOKUP($A56&amp;"_"&amp;CK$3,'물품 입고 내역'!$A$5:$O$1005,2,0),"")</f>
        <v/>
      </c>
      <c r="CL56" s="88" t="str">
        <f>IFERROR(VLOOKUP($A56&amp;"_"&amp;CL$3,'물품 입고 내역'!$A$5:$O$1005,2,0),"")</f>
        <v/>
      </c>
      <c r="CM56" s="88" t="str">
        <f>IFERROR(VLOOKUP($A56&amp;"_"&amp;CM$3,'물품 입고 내역'!$A$5:$O$1005,2,0),"")</f>
        <v/>
      </c>
      <c r="CN56" s="88" t="str">
        <f>IFERROR(VLOOKUP($A56&amp;"_"&amp;CN$3,'물품 입고 내역'!$A$5:$O$1005,2,0),"")</f>
        <v/>
      </c>
      <c r="CO56" s="88" t="str">
        <f>IFERROR(VLOOKUP($A56&amp;"_"&amp;CO$3,'물품 입고 내역'!$A$5:$O$1005,2,0),"")</f>
        <v/>
      </c>
      <c r="CP56" s="88" t="str">
        <f>IFERROR(VLOOKUP($A56&amp;"_"&amp;CP$3,'물품 입고 내역'!$A$5:$O$1005,2,0),"")</f>
        <v/>
      </c>
      <c r="CQ56" s="88" t="str">
        <f>IFERROR(VLOOKUP($A56&amp;"_"&amp;CQ$3,'물품 입고 내역'!$A$5:$O$1005,2,0),"")</f>
        <v/>
      </c>
      <c r="CR56" s="88" t="str">
        <f>IFERROR(VLOOKUP($A56&amp;"_"&amp;CR$3,'물품 입고 내역'!$A$5:$O$1005,2,0),"")</f>
        <v/>
      </c>
      <c r="CS56" s="88" t="str">
        <f>IFERROR(VLOOKUP($A56&amp;"_"&amp;CS$3,'물품 입고 내역'!$A$5:$O$1005,2,0),"")</f>
        <v/>
      </c>
      <c r="CT56" s="88" t="str">
        <f>IFERROR(VLOOKUP($A56&amp;"_"&amp;CT$3,'물품 입고 내역'!$A$5:$O$1005,2,0),"")</f>
        <v/>
      </c>
      <c r="CU56" s="88" t="str">
        <f>IFERROR(VLOOKUP($A56&amp;"_"&amp;CU$3,'물품 입고 내역'!$A$5:$O$1005,2,0),"")</f>
        <v/>
      </c>
      <c r="CV56" s="88" t="str">
        <f>IFERROR(VLOOKUP($A56&amp;"_"&amp;CV$3,'물품 입고 내역'!$A$5:$O$1005,2,0),"")</f>
        <v/>
      </c>
      <c r="CW56" s="88" t="str">
        <f>IFERROR(VLOOKUP($A56&amp;"_"&amp;CW$3,'물품 입고 내역'!$A$5:$O$1005,2,0),"")</f>
        <v/>
      </c>
      <c r="CX56" s="88" t="str">
        <f>IFERROR(VLOOKUP($A56&amp;"_"&amp;CX$3,'물품 입고 내역'!$A$5:$O$1005,2,0),"")</f>
        <v/>
      </c>
      <c r="CY56" s="88" t="str">
        <f>IFERROR(VLOOKUP($A56&amp;"_"&amp;CY$3,'물품 입고 내역'!$A$5:$O$1005,2,0),"")</f>
        <v/>
      </c>
      <c r="CZ56" s="88" t="str">
        <f>IFERROR(VLOOKUP($A56&amp;"_"&amp;CZ$3,'물품 입고 내역'!$A$5:$O$1005,2,0),"")</f>
        <v/>
      </c>
      <c r="DA56" s="88" t="str">
        <f>IFERROR(VLOOKUP($A56&amp;"_"&amp;DA$3,'물품 입고 내역'!$A$5:$O$1005,2,0),"")</f>
        <v/>
      </c>
      <c r="DB56" s="88" t="str">
        <f>IFERROR(VLOOKUP($A56&amp;"_"&amp;DB$3,'물품 입고 내역'!$A$5:$O$1005,2,0),"")</f>
        <v/>
      </c>
      <c r="DC56" s="88" t="str">
        <f>IFERROR(VLOOKUP($A56&amp;"_"&amp;DC$3,'물품 입고 내역'!$A$5:$O$1005,2,0),"")</f>
        <v/>
      </c>
      <c r="DD56" s="88" t="str">
        <f>IFERROR(VLOOKUP($A56&amp;"_"&amp;DD$3,'물품 입고 내역'!$A$5:$O$1005,2,0),"")</f>
        <v/>
      </c>
      <c r="DE56" s="88" t="str">
        <f>IFERROR(VLOOKUP($A56&amp;"_"&amp;DE$3,'물품 입고 내역'!$A$5:$O$1005,2,0),"")</f>
        <v/>
      </c>
      <c r="DF56" s="88" t="str">
        <f>IFERROR(VLOOKUP($A56&amp;"_"&amp;DF$3,'물품 입고 내역'!$A$5:$O$1005,2,0),"")</f>
        <v/>
      </c>
      <c r="DG56" s="88" t="str">
        <f>IFERROR(VLOOKUP($A56&amp;"_"&amp;DG$3,'물품 입고 내역'!$A$5:$O$1005,2,0),"")</f>
        <v/>
      </c>
      <c r="DH56" s="88" t="str">
        <f>IFERROR(VLOOKUP($A56&amp;"_"&amp;DH$3,'물품 입고 내역'!$A$5:$O$1005,2,0),"")</f>
        <v/>
      </c>
      <c r="DI56" s="88" t="str">
        <f>IFERROR(VLOOKUP($A56&amp;"_"&amp;DI$3,'물품 입고 내역'!$A$5:$O$1005,2,0),"")</f>
        <v/>
      </c>
      <c r="DJ56" s="88" t="str">
        <f>IFERROR(VLOOKUP($A56&amp;"_"&amp;DJ$3,'물품 입고 내역'!$A$5:$O$1005,2,0),"")</f>
        <v/>
      </c>
      <c r="DK56" s="88" t="str">
        <f>IFERROR(VLOOKUP($A56&amp;"_"&amp;DK$3,'물품 입고 내역'!$A$5:$O$1005,2,0),"")</f>
        <v/>
      </c>
      <c r="DL56" s="88" t="str">
        <f>IFERROR(VLOOKUP($A56&amp;"_"&amp;DL$3,'물품 입고 내역'!$A$5:$O$1005,2,0),"")</f>
        <v/>
      </c>
    </row>
    <row r="57" spans="1:116" ht="35.25" customHeight="1">
      <c r="A57" s="89" t="s">
        <v>1014</v>
      </c>
      <c r="B57" s="129" t="str">
        <f>IFERROR(INDEX('물품 입고 내역'!$E$6:$O$1005,MATCH($A57,'물품 입고 내역'!$N$6:$N$1005,0),1)," ")</f>
        <v xml:space="preserve"> </v>
      </c>
      <c r="C57" s="89" t="str">
        <f t="shared" si="0"/>
        <v xml:space="preserve"> </v>
      </c>
      <c r="D57" s="129" t="str">
        <f t="shared" si="2"/>
        <v xml:space="preserve">                                                                                                             </v>
      </c>
      <c r="E57" s="89"/>
      <c r="F57" s="88">
        <f t="shared" si="1"/>
        <v>0</v>
      </c>
      <c r="G57" s="88" t="str">
        <f>IFERROR(VLOOKUP($A57&amp;"_"&amp;G$3,'물품 입고 내역'!$A$5:$O$1005,2,0),"")</f>
        <v/>
      </c>
      <c r="H57" s="88" t="str">
        <f>IFERROR(VLOOKUP($A57&amp;"_"&amp;H$3,'물품 입고 내역'!$A$5:$O$1005,2,0),"")</f>
        <v/>
      </c>
      <c r="I57" s="88" t="str">
        <f>IFERROR(VLOOKUP($A57&amp;"_"&amp;I$3,'물품 입고 내역'!$A$5:$O$1005,2,0),"")</f>
        <v/>
      </c>
      <c r="J57" s="88" t="str">
        <f>IFERROR(VLOOKUP($A57&amp;"_"&amp;J$3,'물품 입고 내역'!$A$5:$O$1005,2,0),"")</f>
        <v/>
      </c>
      <c r="K57" s="88" t="str">
        <f>IFERROR(VLOOKUP($A57&amp;"_"&amp;K$3,'물품 입고 내역'!$A$5:$O$1005,2,0),"")</f>
        <v/>
      </c>
      <c r="L57" s="88" t="str">
        <f>IFERROR(VLOOKUP($A57&amp;"_"&amp;L$3,'물품 입고 내역'!$A$5:$O$1005,2,0),"")</f>
        <v/>
      </c>
      <c r="M57" s="88" t="str">
        <f>IFERROR(VLOOKUP($A57&amp;"_"&amp;M$3,'물품 입고 내역'!$A$5:$O$1005,2,0),"")</f>
        <v/>
      </c>
      <c r="N57" s="88" t="str">
        <f>IFERROR(VLOOKUP($A57&amp;"_"&amp;N$3,'물품 입고 내역'!$A$5:$O$1005,2,0),"")</f>
        <v/>
      </c>
      <c r="O57" s="88" t="str">
        <f>IFERROR(VLOOKUP($A57&amp;"_"&amp;O$3,'물품 입고 내역'!$A$5:$O$1005,2,0),"")</f>
        <v/>
      </c>
      <c r="P57" s="88" t="str">
        <f>IFERROR(VLOOKUP($A57&amp;"_"&amp;P$3,'물품 입고 내역'!$A$5:$O$1005,2,0),"")</f>
        <v/>
      </c>
      <c r="Q57" s="88" t="str">
        <f>IFERROR(VLOOKUP($A57&amp;"_"&amp;Q$3,'물품 입고 내역'!$A$5:$O$1005,2,0),"")</f>
        <v/>
      </c>
      <c r="R57" s="88" t="str">
        <f>IFERROR(VLOOKUP($A57&amp;"_"&amp;R$3,'물품 입고 내역'!$A$5:$O$1005,2,0),"")</f>
        <v/>
      </c>
      <c r="S57" s="88" t="str">
        <f>IFERROR(VLOOKUP($A57&amp;"_"&amp;S$3,'물품 입고 내역'!$A$5:$O$1005,2,0),"")</f>
        <v/>
      </c>
      <c r="T57" s="88" t="str">
        <f>IFERROR(VLOOKUP($A57&amp;"_"&amp;T$3,'물품 입고 내역'!$A$5:$O$1005,2,0),"")</f>
        <v/>
      </c>
      <c r="U57" s="88" t="str">
        <f>IFERROR(VLOOKUP($A57&amp;"_"&amp;U$3,'물품 입고 내역'!$A$5:$O$1005,2,0),"")</f>
        <v/>
      </c>
      <c r="V57" s="88" t="str">
        <f>IFERROR(VLOOKUP($A57&amp;"_"&amp;V$3,'물품 입고 내역'!$A$5:$O$1005,2,0),"")</f>
        <v/>
      </c>
      <c r="W57" s="88" t="str">
        <f>IFERROR(VLOOKUP($A57&amp;"_"&amp;W$3,'물품 입고 내역'!$A$5:$O$1005,2,0),"")</f>
        <v/>
      </c>
      <c r="X57" s="88" t="str">
        <f>IFERROR(VLOOKUP($A57&amp;"_"&amp;X$3,'물품 입고 내역'!$A$5:$O$1005,2,0),"")</f>
        <v/>
      </c>
      <c r="Y57" s="88" t="str">
        <f>IFERROR(VLOOKUP($A57&amp;"_"&amp;Y$3,'물품 입고 내역'!$A$5:$O$1005,2,0),"")</f>
        <v/>
      </c>
      <c r="Z57" s="88" t="str">
        <f>IFERROR(VLOOKUP($A57&amp;"_"&amp;Z$3,'물품 입고 내역'!$A$5:$O$1005,2,0),"")</f>
        <v/>
      </c>
      <c r="AA57" s="88" t="str">
        <f>IFERROR(VLOOKUP($A57&amp;"_"&amp;AA$3,'물품 입고 내역'!$A$5:$O$1005,2,0),"")</f>
        <v/>
      </c>
      <c r="AB57" s="88" t="str">
        <f>IFERROR(VLOOKUP($A57&amp;"_"&amp;AB$3,'물품 입고 내역'!$A$5:$O$1005,2,0),"")</f>
        <v/>
      </c>
      <c r="AC57" s="88" t="str">
        <f>IFERROR(VLOOKUP($A57&amp;"_"&amp;AC$3,'물품 입고 내역'!$A$5:$O$1005,2,0),"")</f>
        <v/>
      </c>
      <c r="AD57" s="88" t="str">
        <f>IFERROR(VLOOKUP($A57&amp;"_"&amp;AD$3,'물품 입고 내역'!$A$5:$O$1005,2,0),"")</f>
        <v/>
      </c>
      <c r="AE57" s="88" t="str">
        <f>IFERROR(VLOOKUP($A57&amp;"_"&amp;AE$3,'물품 입고 내역'!$A$5:$O$1005,2,0),"")</f>
        <v/>
      </c>
      <c r="AF57" s="88" t="str">
        <f>IFERROR(VLOOKUP($A57&amp;"_"&amp;AF$3,'물품 입고 내역'!$A$5:$O$1005,2,0),"")</f>
        <v/>
      </c>
      <c r="AG57" s="88" t="str">
        <f>IFERROR(VLOOKUP($A57&amp;"_"&amp;AG$3,'물품 입고 내역'!$A$5:$O$1005,2,0),"")</f>
        <v/>
      </c>
      <c r="AH57" s="88" t="str">
        <f>IFERROR(VLOOKUP($A57&amp;"_"&amp;AH$3,'물품 입고 내역'!$A$5:$O$1005,2,0),"")</f>
        <v/>
      </c>
      <c r="AI57" s="88" t="str">
        <f>IFERROR(VLOOKUP($A57&amp;"_"&amp;AI$3,'물품 입고 내역'!$A$5:$O$1005,2,0),"")</f>
        <v/>
      </c>
      <c r="AJ57" s="88" t="str">
        <f>IFERROR(VLOOKUP($A57&amp;"_"&amp;AJ$3,'물품 입고 내역'!$A$5:$O$1005,2,0),"")</f>
        <v/>
      </c>
      <c r="AK57" s="88" t="str">
        <f>IFERROR(VLOOKUP($A57&amp;"_"&amp;AK$3,'물품 입고 내역'!$A$5:$O$1005,2,0),"")</f>
        <v/>
      </c>
      <c r="AL57" s="88" t="str">
        <f>IFERROR(VLOOKUP($A57&amp;"_"&amp;AL$3,'물품 입고 내역'!$A$5:$O$1005,2,0),"")</f>
        <v/>
      </c>
      <c r="AM57" s="88" t="str">
        <f>IFERROR(VLOOKUP($A57&amp;"_"&amp;AM$3,'물품 입고 내역'!$A$5:$O$1005,2,0),"")</f>
        <v/>
      </c>
      <c r="AN57" s="88" t="str">
        <f>IFERROR(VLOOKUP($A57&amp;"_"&amp;AN$3,'물품 입고 내역'!$A$5:$O$1005,2,0),"")</f>
        <v/>
      </c>
      <c r="AO57" s="88" t="str">
        <f>IFERROR(VLOOKUP($A57&amp;"_"&amp;AO$3,'물품 입고 내역'!$A$5:$O$1005,2,0),"")</f>
        <v/>
      </c>
      <c r="AP57" s="88" t="str">
        <f>IFERROR(VLOOKUP($A57&amp;"_"&amp;AP$3,'물품 입고 내역'!$A$5:$O$1005,2,0),"")</f>
        <v/>
      </c>
      <c r="AQ57" s="88" t="str">
        <f>IFERROR(VLOOKUP($A57&amp;"_"&amp;AQ$3,'물품 입고 내역'!$A$5:$O$1005,2,0),"")</f>
        <v/>
      </c>
      <c r="AR57" s="88" t="str">
        <f>IFERROR(VLOOKUP($A57&amp;"_"&amp;AR$3,'물품 입고 내역'!$A$5:$O$1005,2,0),"")</f>
        <v/>
      </c>
      <c r="AS57" s="88" t="str">
        <f>IFERROR(VLOOKUP($A57&amp;"_"&amp;AS$3,'물품 입고 내역'!$A$5:$O$1005,2,0),"")</f>
        <v/>
      </c>
      <c r="AT57" s="88" t="str">
        <f>IFERROR(VLOOKUP($A57&amp;"_"&amp;AT$3,'물품 입고 내역'!$A$5:$O$1005,2,0),"")</f>
        <v/>
      </c>
      <c r="AU57" s="88" t="str">
        <f>IFERROR(VLOOKUP($A57&amp;"_"&amp;AU$3,'물품 입고 내역'!$A$5:$O$1005,2,0),"")</f>
        <v/>
      </c>
      <c r="AV57" s="88" t="str">
        <f>IFERROR(VLOOKUP($A57&amp;"_"&amp;AV$3,'물품 입고 내역'!$A$5:$O$1005,2,0),"")</f>
        <v/>
      </c>
      <c r="AW57" s="88" t="str">
        <f>IFERROR(VLOOKUP($A57&amp;"_"&amp;AW$3,'물품 입고 내역'!$A$5:$O$1005,2,0),"")</f>
        <v/>
      </c>
      <c r="AX57" s="88" t="str">
        <f>IFERROR(VLOOKUP($A57&amp;"_"&amp;AX$3,'물품 입고 내역'!$A$5:$O$1005,2,0),"")</f>
        <v/>
      </c>
      <c r="AY57" s="88" t="str">
        <f>IFERROR(VLOOKUP($A57&amp;"_"&amp;AY$3,'물품 입고 내역'!$A$5:$O$1005,2,0),"")</f>
        <v/>
      </c>
      <c r="AZ57" s="88" t="str">
        <f>IFERROR(VLOOKUP($A57&amp;"_"&amp;AZ$3,'물품 입고 내역'!$A$5:$O$1005,2,0),"")</f>
        <v/>
      </c>
      <c r="BA57" s="88" t="str">
        <f>IFERROR(VLOOKUP($A57&amp;"_"&amp;BA$3,'물품 입고 내역'!$A$5:$O$1005,2,0),"")</f>
        <v/>
      </c>
      <c r="BB57" s="88" t="str">
        <f>IFERROR(VLOOKUP($A57&amp;"_"&amp;BB$3,'물품 입고 내역'!$A$5:$O$1005,2,0),"")</f>
        <v/>
      </c>
      <c r="BC57" s="88" t="str">
        <f>IFERROR(VLOOKUP($A57&amp;"_"&amp;BC$3,'물품 입고 내역'!$A$5:$O$1005,2,0),"")</f>
        <v/>
      </c>
      <c r="BD57" s="88" t="str">
        <f>IFERROR(VLOOKUP($A57&amp;"_"&amp;BD$3,'물품 입고 내역'!$A$5:$O$1005,2,0),"")</f>
        <v/>
      </c>
      <c r="BE57" s="88" t="str">
        <f>IFERROR(VLOOKUP($A57&amp;"_"&amp;BE$3,'물품 입고 내역'!$A$5:$O$1005,2,0),"")</f>
        <v/>
      </c>
      <c r="BF57" s="88" t="str">
        <f>IFERROR(VLOOKUP($A57&amp;"_"&amp;BF$3,'물품 입고 내역'!$A$5:$O$1005,2,0),"")</f>
        <v/>
      </c>
      <c r="BG57" s="88" t="str">
        <f>IFERROR(VLOOKUP($A57&amp;"_"&amp;BG$3,'물품 입고 내역'!$A$5:$O$1005,2,0),"")</f>
        <v/>
      </c>
      <c r="BH57" s="88" t="str">
        <f>IFERROR(VLOOKUP($A57&amp;"_"&amp;BH$3,'물품 입고 내역'!$A$5:$O$1005,2,0),"")</f>
        <v/>
      </c>
      <c r="BI57" s="88" t="str">
        <f>IFERROR(VLOOKUP($A57&amp;"_"&amp;BI$3,'물품 입고 내역'!$A$5:$O$1005,2,0),"")</f>
        <v/>
      </c>
      <c r="BJ57" s="88" t="str">
        <f>IFERROR(VLOOKUP($A57&amp;"_"&amp;BJ$3,'물품 입고 내역'!$A$5:$O$1005,2,0),"")</f>
        <v/>
      </c>
      <c r="BK57" s="88" t="str">
        <f>IFERROR(VLOOKUP($A57&amp;"_"&amp;BK$3,'물품 입고 내역'!$A$5:$O$1005,2,0),"")</f>
        <v/>
      </c>
      <c r="BL57" s="88" t="str">
        <f>IFERROR(VLOOKUP($A57&amp;"_"&amp;BL$3,'물품 입고 내역'!$A$5:$O$1005,2,0),"")</f>
        <v/>
      </c>
      <c r="BM57" s="88" t="str">
        <f>IFERROR(VLOOKUP($A57&amp;"_"&amp;BM$3,'물품 입고 내역'!$A$5:$O$1005,2,0),"")</f>
        <v/>
      </c>
      <c r="BN57" s="88" t="str">
        <f>IFERROR(VLOOKUP($A57&amp;"_"&amp;BN$3,'물품 입고 내역'!$A$5:$O$1005,2,0),"")</f>
        <v/>
      </c>
      <c r="BO57" s="88" t="str">
        <f>IFERROR(VLOOKUP($A57&amp;"_"&amp;BO$3,'물품 입고 내역'!$A$5:$O$1005,2,0),"")</f>
        <v/>
      </c>
      <c r="BP57" s="88" t="str">
        <f>IFERROR(VLOOKUP($A57&amp;"_"&amp;BP$3,'물품 입고 내역'!$A$5:$O$1005,2,0),"")</f>
        <v/>
      </c>
      <c r="BQ57" s="88" t="str">
        <f>IFERROR(VLOOKUP($A57&amp;"_"&amp;BQ$3,'물품 입고 내역'!$A$5:$O$1005,2,0),"")</f>
        <v/>
      </c>
      <c r="BR57" s="88" t="str">
        <f>IFERROR(VLOOKUP($A57&amp;"_"&amp;BR$3,'물품 입고 내역'!$A$5:$O$1005,2,0),"")</f>
        <v/>
      </c>
      <c r="BS57" s="88" t="str">
        <f>IFERROR(VLOOKUP($A57&amp;"_"&amp;BS$3,'물품 입고 내역'!$A$5:$O$1005,2,0),"")</f>
        <v/>
      </c>
      <c r="BT57" s="88" t="str">
        <f>IFERROR(VLOOKUP($A57&amp;"_"&amp;BT$3,'물품 입고 내역'!$A$5:$O$1005,2,0),"")</f>
        <v/>
      </c>
      <c r="BU57" s="88" t="str">
        <f>IFERROR(VLOOKUP($A57&amp;"_"&amp;BU$3,'물품 입고 내역'!$A$5:$O$1005,2,0),"")</f>
        <v/>
      </c>
      <c r="BV57" s="88" t="str">
        <f>IFERROR(VLOOKUP($A57&amp;"_"&amp;BV$3,'물품 입고 내역'!$A$5:$O$1005,2,0),"")</f>
        <v/>
      </c>
      <c r="BW57" s="88" t="str">
        <f>IFERROR(VLOOKUP($A57&amp;"_"&amp;BW$3,'물품 입고 내역'!$A$5:$O$1005,2,0),"")</f>
        <v/>
      </c>
      <c r="BX57" s="88" t="str">
        <f>IFERROR(VLOOKUP($A57&amp;"_"&amp;BX$3,'물품 입고 내역'!$A$5:$O$1005,2,0),"")</f>
        <v/>
      </c>
      <c r="BY57" s="88" t="str">
        <f>IFERROR(VLOOKUP($A57&amp;"_"&amp;BY$3,'물품 입고 내역'!$A$5:$O$1005,2,0),"")</f>
        <v/>
      </c>
      <c r="BZ57" s="88" t="str">
        <f>IFERROR(VLOOKUP($A57&amp;"_"&amp;BZ$3,'물품 입고 내역'!$A$5:$O$1005,2,0),"")</f>
        <v/>
      </c>
      <c r="CA57" s="88" t="str">
        <f>IFERROR(VLOOKUP($A57&amp;"_"&amp;CA$3,'물품 입고 내역'!$A$5:$O$1005,2,0),"")</f>
        <v/>
      </c>
      <c r="CB57" s="88" t="str">
        <f>IFERROR(VLOOKUP($A57&amp;"_"&amp;CB$3,'물품 입고 내역'!$A$5:$O$1005,2,0),"")</f>
        <v/>
      </c>
      <c r="CC57" s="88" t="str">
        <f>IFERROR(VLOOKUP($A57&amp;"_"&amp;CC$3,'물품 입고 내역'!$A$5:$O$1005,2,0),"")</f>
        <v/>
      </c>
      <c r="CD57" s="88" t="str">
        <f>IFERROR(VLOOKUP($A57&amp;"_"&amp;CD$3,'물품 입고 내역'!$A$5:$O$1005,2,0),"")</f>
        <v/>
      </c>
      <c r="CE57" s="88" t="str">
        <f>IFERROR(VLOOKUP($A57&amp;"_"&amp;CE$3,'물품 입고 내역'!$A$5:$O$1005,2,0),"")</f>
        <v/>
      </c>
      <c r="CF57" s="88" t="str">
        <f>IFERROR(VLOOKUP($A57&amp;"_"&amp;CF$3,'물품 입고 내역'!$A$5:$O$1005,2,0),"")</f>
        <v/>
      </c>
      <c r="CG57" s="88" t="str">
        <f>IFERROR(VLOOKUP($A57&amp;"_"&amp;CG$3,'물품 입고 내역'!$A$5:$O$1005,2,0),"")</f>
        <v/>
      </c>
      <c r="CH57" s="88" t="str">
        <f>IFERROR(VLOOKUP($A57&amp;"_"&amp;CH$3,'물품 입고 내역'!$A$5:$O$1005,2,0),"")</f>
        <v/>
      </c>
      <c r="CI57" s="88" t="str">
        <f>IFERROR(VLOOKUP($A57&amp;"_"&amp;CI$3,'물품 입고 내역'!$A$5:$O$1005,2,0),"")</f>
        <v/>
      </c>
      <c r="CJ57" s="88" t="str">
        <f>IFERROR(VLOOKUP($A57&amp;"_"&amp;CJ$3,'물품 입고 내역'!$A$5:$O$1005,2,0),"")</f>
        <v/>
      </c>
      <c r="CK57" s="88" t="str">
        <f>IFERROR(VLOOKUP($A57&amp;"_"&amp;CK$3,'물품 입고 내역'!$A$5:$O$1005,2,0),"")</f>
        <v/>
      </c>
      <c r="CL57" s="88" t="str">
        <f>IFERROR(VLOOKUP($A57&amp;"_"&amp;CL$3,'물품 입고 내역'!$A$5:$O$1005,2,0),"")</f>
        <v/>
      </c>
      <c r="CM57" s="88" t="str">
        <f>IFERROR(VLOOKUP($A57&amp;"_"&amp;CM$3,'물품 입고 내역'!$A$5:$O$1005,2,0),"")</f>
        <v/>
      </c>
      <c r="CN57" s="88" t="str">
        <f>IFERROR(VLOOKUP($A57&amp;"_"&amp;CN$3,'물품 입고 내역'!$A$5:$O$1005,2,0),"")</f>
        <v/>
      </c>
      <c r="CO57" s="88" t="str">
        <f>IFERROR(VLOOKUP($A57&amp;"_"&amp;CO$3,'물품 입고 내역'!$A$5:$O$1005,2,0),"")</f>
        <v/>
      </c>
      <c r="CP57" s="88" t="str">
        <f>IFERROR(VLOOKUP($A57&amp;"_"&amp;CP$3,'물품 입고 내역'!$A$5:$O$1005,2,0),"")</f>
        <v/>
      </c>
      <c r="CQ57" s="88" t="str">
        <f>IFERROR(VLOOKUP($A57&amp;"_"&amp;CQ$3,'물품 입고 내역'!$A$5:$O$1005,2,0),"")</f>
        <v/>
      </c>
      <c r="CR57" s="88" t="str">
        <f>IFERROR(VLOOKUP($A57&amp;"_"&amp;CR$3,'물품 입고 내역'!$A$5:$O$1005,2,0),"")</f>
        <v/>
      </c>
      <c r="CS57" s="88" t="str">
        <f>IFERROR(VLOOKUP($A57&amp;"_"&amp;CS$3,'물품 입고 내역'!$A$5:$O$1005,2,0),"")</f>
        <v/>
      </c>
      <c r="CT57" s="88" t="str">
        <f>IFERROR(VLOOKUP($A57&amp;"_"&amp;CT$3,'물품 입고 내역'!$A$5:$O$1005,2,0),"")</f>
        <v/>
      </c>
      <c r="CU57" s="88" t="str">
        <f>IFERROR(VLOOKUP($A57&amp;"_"&amp;CU$3,'물품 입고 내역'!$A$5:$O$1005,2,0),"")</f>
        <v/>
      </c>
      <c r="CV57" s="88" t="str">
        <f>IFERROR(VLOOKUP($A57&amp;"_"&amp;CV$3,'물품 입고 내역'!$A$5:$O$1005,2,0),"")</f>
        <v/>
      </c>
      <c r="CW57" s="88" t="str">
        <f>IFERROR(VLOOKUP($A57&amp;"_"&amp;CW$3,'물품 입고 내역'!$A$5:$O$1005,2,0),"")</f>
        <v/>
      </c>
      <c r="CX57" s="88" t="str">
        <f>IFERROR(VLOOKUP($A57&amp;"_"&amp;CX$3,'물품 입고 내역'!$A$5:$O$1005,2,0),"")</f>
        <v/>
      </c>
      <c r="CY57" s="88" t="str">
        <f>IFERROR(VLOOKUP($A57&amp;"_"&amp;CY$3,'물품 입고 내역'!$A$5:$O$1005,2,0),"")</f>
        <v/>
      </c>
      <c r="CZ57" s="88" t="str">
        <f>IFERROR(VLOOKUP($A57&amp;"_"&amp;CZ$3,'물품 입고 내역'!$A$5:$O$1005,2,0),"")</f>
        <v/>
      </c>
      <c r="DA57" s="88" t="str">
        <f>IFERROR(VLOOKUP($A57&amp;"_"&amp;DA$3,'물품 입고 내역'!$A$5:$O$1005,2,0),"")</f>
        <v/>
      </c>
      <c r="DB57" s="88" t="str">
        <f>IFERROR(VLOOKUP($A57&amp;"_"&amp;DB$3,'물품 입고 내역'!$A$5:$O$1005,2,0),"")</f>
        <v/>
      </c>
      <c r="DC57" s="88" t="str">
        <f>IFERROR(VLOOKUP($A57&amp;"_"&amp;DC$3,'물품 입고 내역'!$A$5:$O$1005,2,0),"")</f>
        <v/>
      </c>
      <c r="DD57" s="88" t="str">
        <f>IFERROR(VLOOKUP($A57&amp;"_"&amp;DD$3,'물품 입고 내역'!$A$5:$O$1005,2,0),"")</f>
        <v/>
      </c>
      <c r="DE57" s="88" t="str">
        <f>IFERROR(VLOOKUP($A57&amp;"_"&amp;DE$3,'물품 입고 내역'!$A$5:$O$1005,2,0),"")</f>
        <v/>
      </c>
      <c r="DF57" s="88" t="str">
        <f>IFERROR(VLOOKUP($A57&amp;"_"&amp;DF$3,'물품 입고 내역'!$A$5:$O$1005,2,0),"")</f>
        <v/>
      </c>
      <c r="DG57" s="88" t="str">
        <f>IFERROR(VLOOKUP($A57&amp;"_"&amp;DG$3,'물품 입고 내역'!$A$5:$O$1005,2,0),"")</f>
        <v/>
      </c>
      <c r="DH57" s="88" t="str">
        <f>IFERROR(VLOOKUP($A57&amp;"_"&amp;DH$3,'물품 입고 내역'!$A$5:$O$1005,2,0),"")</f>
        <v/>
      </c>
      <c r="DI57" s="88" t="str">
        <f>IFERROR(VLOOKUP($A57&amp;"_"&amp;DI$3,'물품 입고 내역'!$A$5:$O$1005,2,0),"")</f>
        <v/>
      </c>
      <c r="DJ57" s="88" t="str">
        <f>IFERROR(VLOOKUP($A57&amp;"_"&amp;DJ$3,'물품 입고 내역'!$A$5:$O$1005,2,0),"")</f>
        <v/>
      </c>
      <c r="DK57" s="88" t="str">
        <f>IFERROR(VLOOKUP($A57&amp;"_"&amp;DK$3,'물품 입고 내역'!$A$5:$O$1005,2,0),"")</f>
        <v/>
      </c>
      <c r="DL57" s="88" t="str">
        <f>IFERROR(VLOOKUP($A57&amp;"_"&amp;DL$3,'물품 입고 내역'!$A$5:$O$1005,2,0),"")</f>
        <v/>
      </c>
    </row>
    <row r="58" spans="1:116" ht="35.25" customHeight="1">
      <c r="A58" s="89" t="s">
        <v>1015</v>
      </c>
      <c r="B58" s="129" t="str">
        <f>IFERROR(INDEX('물품 입고 내역'!$E$6:$O$1005,MATCH($A58,'물품 입고 내역'!$N$6:$N$1005,0),1)," ")</f>
        <v xml:space="preserve"> </v>
      </c>
      <c r="C58" s="89" t="str">
        <f t="shared" si="0"/>
        <v xml:space="preserve"> </v>
      </c>
      <c r="D58" s="129" t="str">
        <f t="shared" si="2"/>
        <v xml:space="preserve">                                                                                                             </v>
      </c>
      <c r="E58" s="89"/>
      <c r="F58" s="88">
        <f t="shared" si="1"/>
        <v>0</v>
      </c>
      <c r="G58" s="88" t="str">
        <f>IFERROR(VLOOKUP($A58&amp;"_"&amp;G$3,'물품 입고 내역'!$A$5:$O$1005,2,0),"")</f>
        <v/>
      </c>
      <c r="H58" s="88" t="str">
        <f>IFERROR(VLOOKUP($A58&amp;"_"&amp;H$3,'물품 입고 내역'!$A$5:$O$1005,2,0),"")</f>
        <v/>
      </c>
      <c r="I58" s="88" t="str">
        <f>IFERROR(VLOOKUP($A58&amp;"_"&amp;I$3,'물품 입고 내역'!$A$5:$O$1005,2,0),"")</f>
        <v/>
      </c>
      <c r="J58" s="88" t="str">
        <f>IFERROR(VLOOKUP($A58&amp;"_"&amp;J$3,'물품 입고 내역'!$A$5:$O$1005,2,0),"")</f>
        <v/>
      </c>
      <c r="K58" s="88" t="str">
        <f>IFERROR(VLOOKUP($A58&amp;"_"&amp;K$3,'물품 입고 내역'!$A$5:$O$1005,2,0),"")</f>
        <v/>
      </c>
      <c r="L58" s="88" t="str">
        <f>IFERROR(VLOOKUP($A58&amp;"_"&amp;L$3,'물품 입고 내역'!$A$5:$O$1005,2,0),"")</f>
        <v/>
      </c>
      <c r="M58" s="88" t="str">
        <f>IFERROR(VLOOKUP($A58&amp;"_"&amp;M$3,'물품 입고 내역'!$A$5:$O$1005,2,0),"")</f>
        <v/>
      </c>
      <c r="N58" s="88" t="str">
        <f>IFERROR(VLOOKUP($A58&amp;"_"&amp;N$3,'물품 입고 내역'!$A$5:$O$1005,2,0),"")</f>
        <v/>
      </c>
      <c r="O58" s="88" t="str">
        <f>IFERROR(VLOOKUP($A58&amp;"_"&amp;O$3,'물품 입고 내역'!$A$5:$O$1005,2,0),"")</f>
        <v/>
      </c>
      <c r="P58" s="88" t="str">
        <f>IFERROR(VLOOKUP($A58&amp;"_"&amp;P$3,'물품 입고 내역'!$A$5:$O$1005,2,0),"")</f>
        <v/>
      </c>
      <c r="Q58" s="88" t="str">
        <f>IFERROR(VLOOKUP($A58&amp;"_"&amp;Q$3,'물품 입고 내역'!$A$5:$O$1005,2,0),"")</f>
        <v/>
      </c>
      <c r="R58" s="88" t="str">
        <f>IFERROR(VLOOKUP($A58&amp;"_"&amp;R$3,'물품 입고 내역'!$A$5:$O$1005,2,0),"")</f>
        <v/>
      </c>
      <c r="S58" s="88" t="str">
        <f>IFERROR(VLOOKUP($A58&amp;"_"&amp;S$3,'물품 입고 내역'!$A$5:$O$1005,2,0),"")</f>
        <v/>
      </c>
      <c r="T58" s="88" t="str">
        <f>IFERROR(VLOOKUP($A58&amp;"_"&amp;T$3,'물품 입고 내역'!$A$5:$O$1005,2,0),"")</f>
        <v/>
      </c>
      <c r="U58" s="88" t="str">
        <f>IFERROR(VLOOKUP($A58&amp;"_"&amp;U$3,'물품 입고 내역'!$A$5:$O$1005,2,0),"")</f>
        <v/>
      </c>
      <c r="V58" s="88" t="str">
        <f>IFERROR(VLOOKUP($A58&amp;"_"&amp;V$3,'물품 입고 내역'!$A$5:$O$1005,2,0),"")</f>
        <v/>
      </c>
      <c r="W58" s="88" t="str">
        <f>IFERROR(VLOOKUP($A58&amp;"_"&amp;W$3,'물품 입고 내역'!$A$5:$O$1005,2,0),"")</f>
        <v/>
      </c>
      <c r="X58" s="88" t="str">
        <f>IFERROR(VLOOKUP($A58&amp;"_"&amp;X$3,'물품 입고 내역'!$A$5:$O$1005,2,0),"")</f>
        <v/>
      </c>
      <c r="Y58" s="88" t="str">
        <f>IFERROR(VLOOKUP($A58&amp;"_"&amp;Y$3,'물품 입고 내역'!$A$5:$O$1005,2,0),"")</f>
        <v/>
      </c>
      <c r="Z58" s="88" t="str">
        <f>IFERROR(VLOOKUP($A58&amp;"_"&amp;Z$3,'물품 입고 내역'!$A$5:$O$1005,2,0),"")</f>
        <v/>
      </c>
      <c r="AA58" s="88" t="str">
        <f>IFERROR(VLOOKUP($A58&amp;"_"&amp;AA$3,'물품 입고 내역'!$A$5:$O$1005,2,0),"")</f>
        <v/>
      </c>
      <c r="AB58" s="88" t="str">
        <f>IFERROR(VLOOKUP($A58&amp;"_"&amp;AB$3,'물품 입고 내역'!$A$5:$O$1005,2,0),"")</f>
        <v/>
      </c>
      <c r="AC58" s="88" t="str">
        <f>IFERROR(VLOOKUP($A58&amp;"_"&amp;AC$3,'물품 입고 내역'!$A$5:$O$1005,2,0),"")</f>
        <v/>
      </c>
      <c r="AD58" s="88" t="str">
        <f>IFERROR(VLOOKUP($A58&amp;"_"&amp;AD$3,'물품 입고 내역'!$A$5:$O$1005,2,0),"")</f>
        <v/>
      </c>
      <c r="AE58" s="88" t="str">
        <f>IFERROR(VLOOKUP($A58&amp;"_"&amp;AE$3,'물품 입고 내역'!$A$5:$O$1005,2,0),"")</f>
        <v/>
      </c>
      <c r="AF58" s="88" t="str">
        <f>IFERROR(VLOOKUP($A58&amp;"_"&amp;AF$3,'물품 입고 내역'!$A$5:$O$1005,2,0),"")</f>
        <v/>
      </c>
      <c r="AG58" s="88" t="str">
        <f>IFERROR(VLOOKUP($A58&amp;"_"&amp;AG$3,'물품 입고 내역'!$A$5:$O$1005,2,0),"")</f>
        <v/>
      </c>
      <c r="AH58" s="88" t="str">
        <f>IFERROR(VLOOKUP($A58&amp;"_"&amp;AH$3,'물품 입고 내역'!$A$5:$O$1005,2,0),"")</f>
        <v/>
      </c>
      <c r="AI58" s="88" t="str">
        <f>IFERROR(VLOOKUP($A58&amp;"_"&amp;AI$3,'물품 입고 내역'!$A$5:$O$1005,2,0),"")</f>
        <v/>
      </c>
      <c r="AJ58" s="88" t="str">
        <f>IFERROR(VLOOKUP($A58&amp;"_"&amp;AJ$3,'물품 입고 내역'!$A$5:$O$1005,2,0),"")</f>
        <v/>
      </c>
      <c r="AK58" s="88" t="str">
        <f>IFERROR(VLOOKUP($A58&amp;"_"&amp;AK$3,'물품 입고 내역'!$A$5:$O$1005,2,0),"")</f>
        <v/>
      </c>
      <c r="AL58" s="88" t="str">
        <f>IFERROR(VLOOKUP($A58&amp;"_"&amp;AL$3,'물품 입고 내역'!$A$5:$O$1005,2,0),"")</f>
        <v/>
      </c>
      <c r="AM58" s="88" t="str">
        <f>IFERROR(VLOOKUP($A58&amp;"_"&amp;AM$3,'물품 입고 내역'!$A$5:$O$1005,2,0),"")</f>
        <v/>
      </c>
      <c r="AN58" s="88" t="str">
        <f>IFERROR(VLOOKUP($A58&amp;"_"&amp;AN$3,'물품 입고 내역'!$A$5:$O$1005,2,0),"")</f>
        <v/>
      </c>
      <c r="AO58" s="88" t="str">
        <f>IFERROR(VLOOKUP($A58&amp;"_"&amp;AO$3,'물품 입고 내역'!$A$5:$O$1005,2,0),"")</f>
        <v/>
      </c>
      <c r="AP58" s="88" t="str">
        <f>IFERROR(VLOOKUP($A58&amp;"_"&amp;AP$3,'물품 입고 내역'!$A$5:$O$1005,2,0),"")</f>
        <v/>
      </c>
      <c r="AQ58" s="88" t="str">
        <f>IFERROR(VLOOKUP($A58&amp;"_"&amp;AQ$3,'물품 입고 내역'!$A$5:$O$1005,2,0),"")</f>
        <v/>
      </c>
      <c r="AR58" s="88" t="str">
        <f>IFERROR(VLOOKUP($A58&amp;"_"&amp;AR$3,'물품 입고 내역'!$A$5:$O$1005,2,0),"")</f>
        <v/>
      </c>
      <c r="AS58" s="88" t="str">
        <f>IFERROR(VLOOKUP($A58&amp;"_"&amp;AS$3,'물품 입고 내역'!$A$5:$O$1005,2,0),"")</f>
        <v/>
      </c>
      <c r="AT58" s="88" t="str">
        <f>IFERROR(VLOOKUP($A58&amp;"_"&amp;AT$3,'물품 입고 내역'!$A$5:$O$1005,2,0),"")</f>
        <v/>
      </c>
      <c r="AU58" s="88" t="str">
        <f>IFERROR(VLOOKUP($A58&amp;"_"&amp;AU$3,'물품 입고 내역'!$A$5:$O$1005,2,0),"")</f>
        <v/>
      </c>
      <c r="AV58" s="88" t="str">
        <f>IFERROR(VLOOKUP($A58&amp;"_"&amp;AV$3,'물품 입고 내역'!$A$5:$O$1005,2,0),"")</f>
        <v/>
      </c>
      <c r="AW58" s="88" t="str">
        <f>IFERROR(VLOOKUP($A58&amp;"_"&amp;AW$3,'물품 입고 내역'!$A$5:$O$1005,2,0),"")</f>
        <v/>
      </c>
      <c r="AX58" s="88" t="str">
        <f>IFERROR(VLOOKUP($A58&amp;"_"&amp;AX$3,'물품 입고 내역'!$A$5:$O$1005,2,0),"")</f>
        <v/>
      </c>
      <c r="AY58" s="88" t="str">
        <f>IFERROR(VLOOKUP($A58&amp;"_"&amp;AY$3,'물품 입고 내역'!$A$5:$O$1005,2,0),"")</f>
        <v/>
      </c>
      <c r="AZ58" s="88" t="str">
        <f>IFERROR(VLOOKUP($A58&amp;"_"&amp;AZ$3,'물품 입고 내역'!$A$5:$O$1005,2,0),"")</f>
        <v/>
      </c>
      <c r="BA58" s="88" t="str">
        <f>IFERROR(VLOOKUP($A58&amp;"_"&amp;BA$3,'물품 입고 내역'!$A$5:$O$1005,2,0),"")</f>
        <v/>
      </c>
      <c r="BB58" s="88" t="str">
        <f>IFERROR(VLOOKUP($A58&amp;"_"&amp;BB$3,'물품 입고 내역'!$A$5:$O$1005,2,0),"")</f>
        <v/>
      </c>
      <c r="BC58" s="88" t="str">
        <f>IFERROR(VLOOKUP($A58&amp;"_"&amp;BC$3,'물품 입고 내역'!$A$5:$O$1005,2,0),"")</f>
        <v/>
      </c>
      <c r="BD58" s="88" t="str">
        <f>IFERROR(VLOOKUP($A58&amp;"_"&amp;BD$3,'물품 입고 내역'!$A$5:$O$1005,2,0),"")</f>
        <v/>
      </c>
      <c r="BE58" s="88" t="str">
        <f>IFERROR(VLOOKUP($A58&amp;"_"&amp;BE$3,'물품 입고 내역'!$A$5:$O$1005,2,0),"")</f>
        <v/>
      </c>
      <c r="BF58" s="88" t="str">
        <f>IFERROR(VLOOKUP($A58&amp;"_"&amp;BF$3,'물품 입고 내역'!$A$5:$O$1005,2,0),"")</f>
        <v/>
      </c>
      <c r="BG58" s="88" t="str">
        <f>IFERROR(VLOOKUP($A58&amp;"_"&amp;BG$3,'물품 입고 내역'!$A$5:$O$1005,2,0),"")</f>
        <v/>
      </c>
      <c r="BH58" s="88" t="str">
        <f>IFERROR(VLOOKUP($A58&amp;"_"&amp;BH$3,'물품 입고 내역'!$A$5:$O$1005,2,0),"")</f>
        <v/>
      </c>
      <c r="BI58" s="88" t="str">
        <f>IFERROR(VLOOKUP($A58&amp;"_"&amp;BI$3,'물품 입고 내역'!$A$5:$O$1005,2,0),"")</f>
        <v/>
      </c>
      <c r="BJ58" s="88" t="str">
        <f>IFERROR(VLOOKUP($A58&amp;"_"&amp;BJ$3,'물품 입고 내역'!$A$5:$O$1005,2,0),"")</f>
        <v/>
      </c>
      <c r="BK58" s="88" t="str">
        <f>IFERROR(VLOOKUP($A58&amp;"_"&amp;BK$3,'물품 입고 내역'!$A$5:$O$1005,2,0),"")</f>
        <v/>
      </c>
      <c r="BL58" s="88" t="str">
        <f>IFERROR(VLOOKUP($A58&amp;"_"&amp;BL$3,'물품 입고 내역'!$A$5:$O$1005,2,0),"")</f>
        <v/>
      </c>
      <c r="BM58" s="88" t="str">
        <f>IFERROR(VLOOKUP($A58&amp;"_"&amp;BM$3,'물품 입고 내역'!$A$5:$O$1005,2,0),"")</f>
        <v/>
      </c>
      <c r="BN58" s="88" t="str">
        <f>IFERROR(VLOOKUP($A58&amp;"_"&amp;BN$3,'물품 입고 내역'!$A$5:$O$1005,2,0),"")</f>
        <v/>
      </c>
      <c r="BO58" s="88" t="str">
        <f>IFERROR(VLOOKUP($A58&amp;"_"&amp;BO$3,'물품 입고 내역'!$A$5:$O$1005,2,0),"")</f>
        <v/>
      </c>
      <c r="BP58" s="88" t="str">
        <f>IFERROR(VLOOKUP($A58&amp;"_"&amp;BP$3,'물품 입고 내역'!$A$5:$O$1005,2,0),"")</f>
        <v/>
      </c>
      <c r="BQ58" s="88" t="str">
        <f>IFERROR(VLOOKUP($A58&amp;"_"&amp;BQ$3,'물품 입고 내역'!$A$5:$O$1005,2,0),"")</f>
        <v/>
      </c>
      <c r="BR58" s="88" t="str">
        <f>IFERROR(VLOOKUP($A58&amp;"_"&amp;BR$3,'물품 입고 내역'!$A$5:$O$1005,2,0),"")</f>
        <v/>
      </c>
      <c r="BS58" s="88" t="str">
        <f>IFERROR(VLOOKUP($A58&amp;"_"&amp;BS$3,'물품 입고 내역'!$A$5:$O$1005,2,0),"")</f>
        <v/>
      </c>
      <c r="BT58" s="88" t="str">
        <f>IFERROR(VLOOKUP($A58&amp;"_"&amp;BT$3,'물품 입고 내역'!$A$5:$O$1005,2,0),"")</f>
        <v/>
      </c>
      <c r="BU58" s="88" t="str">
        <f>IFERROR(VLOOKUP($A58&amp;"_"&amp;BU$3,'물품 입고 내역'!$A$5:$O$1005,2,0),"")</f>
        <v/>
      </c>
      <c r="BV58" s="88" t="str">
        <f>IFERROR(VLOOKUP($A58&amp;"_"&amp;BV$3,'물품 입고 내역'!$A$5:$O$1005,2,0),"")</f>
        <v/>
      </c>
      <c r="BW58" s="88" t="str">
        <f>IFERROR(VLOOKUP($A58&amp;"_"&amp;BW$3,'물품 입고 내역'!$A$5:$O$1005,2,0),"")</f>
        <v/>
      </c>
      <c r="BX58" s="88" t="str">
        <f>IFERROR(VLOOKUP($A58&amp;"_"&amp;BX$3,'물품 입고 내역'!$A$5:$O$1005,2,0),"")</f>
        <v/>
      </c>
      <c r="BY58" s="88" t="str">
        <f>IFERROR(VLOOKUP($A58&amp;"_"&amp;BY$3,'물품 입고 내역'!$A$5:$O$1005,2,0),"")</f>
        <v/>
      </c>
      <c r="BZ58" s="88" t="str">
        <f>IFERROR(VLOOKUP($A58&amp;"_"&amp;BZ$3,'물품 입고 내역'!$A$5:$O$1005,2,0),"")</f>
        <v/>
      </c>
      <c r="CA58" s="88" t="str">
        <f>IFERROR(VLOOKUP($A58&amp;"_"&amp;CA$3,'물품 입고 내역'!$A$5:$O$1005,2,0),"")</f>
        <v/>
      </c>
      <c r="CB58" s="88" t="str">
        <f>IFERROR(VLOOKUP($A58&amp;"_"&amp;CB$3,'물품 입고 내역'!$A$5:$O$1005,2,0),"")</f>
        <v/>
      </c>
      <c r="CC58" s="88" t="str">
        <f>IFERROR(VLOOKUP($A58&amp;"_"&amp;CC$3,'물품 입고 내역'!$A$5:$O$1005,2,0),"")</f>
        <v/>
      </c>
      <c r="CD58" s="88" t="str">
        <f>IFERROR(VLOOKUP($A58&amp;"_"&amp;CD$3,'물품 입고 내역'!$A$5:$O$1005,2,0),"")</f>
        <v/>
      </c>
      <c r="CE58" s="88" t="str">
        <f>IFERROR(VLOOKUP($A58&amp;"_"&amp;CE$3,'물품 입고 내역'!$A$5:$O$1005,2,0),"")</f>
        <v/>
      </c>
      <c r="CF58" s="88" t="str">
        <f>IFERROR(VLOOKUP($A58&amp;"_"&amp;CF$3,'물품 입고 내역'!$A$5:$O$1005,2,0),"")</f>
        <v/>
      </c>
      <c r="CG58" s="88" t="str">
        <f>IFERROR(VLOOKUP($A58&amp;"_"&amp;CG$3,'물품 입고 내역'!$A$5:$O$1005,2,0),"")</f>
        <v/>
      </c>
      <c r="CH58" s="88" t="str">
        <f>IFERROR(VLOOKUP($A58&amp;"_"&amp;CH$3,'물품 입고 내역'!$A$5:$O$1005,2,0),"")</f>
        <v/>
      </c>
      <c r="CI58" s="88" t="str">
        <f>IFERROR(VLOOKUP($A58&amp;"_"&amp;CI$3,'물품 입고 내역'!$A$5:$O$1005,2,0),"")</f>
        <v/>
      </c>
      <c r="CJ58" s="88" t="str">
        <f>IFERROR(VLOOKUP($A58&amp;"_"&amp;CJ$3,'물품 입고 내역'!$A$5:$O$1005,2,0),"")</f>
        <v/>
      </c>
      <c r="CK58" s="88" t="str">
        <f>IFERROR(VLOOKUP($A58&amp;"_"&amp;CK$3,'물품 입고 내역'!$A$5:$O$1005,2,0),"")</f>
        <v/>
      </c>
      <c r="CL58" s="88" t="str">
        <f>IFERROR(VLOOKUP($A58&amp;"_"&amp;CL$3,'물품 입고 내역'!$A$5:$O$1005,2,0),"")</f>
        <v/>
      </c>
      <c r="CM58" s="88" t="str">
        <f>IFERROR(VLOOKUP($A58&amp;"_"&amp;CM$3,'물품 입고 내역'!$A$5:$O$1005,2,0),"")</f>
        <v/>
      </c>
      <c r="CN58" s="88" t="str">
        <f>IFERROR(VLOOKUP($A58&amp;"_"&amp;CN$3,'물품 입고 내역'!$A$5:$O$1005,2,0),"")</f>
        <v/>
      </c>
      <c r="CO58" s="88" t="str">
        <f>IFERROR(VLOOKUP($A58&amp;"_"&amp;CO$3,'물품 입고 내역'!$A$5:$O$1005,2,0),"")</f>
        <v/>
      </c>
      <c r="CP58" s="88" t="str">
        <f>IFERROR(VLOOKUP($A58&amp;"_"&amp;CP$3,'물품 입고 내역'!$A$5:$O$1005,2,0),"")</f>
        <v/>
      </c>
      <c r="CQ58" s="88" t="str">
        <f>IFERROR(VLOOKUP($A58&amp;"_"&amp;CQ$3,'물품 입고 내역'!$A$5:$O$1005,2,0),"")</f>
        <v/>
      </c>
      <c r="CR58" s="88" t="str">
        <f>IFERROR(VLOOKUP($A58&amp;"_"&amp;CR$3,'물품 입고 내역'!$A$5:$O$1005,2,0),"")</f>
        <v/>
      </c>
      <c r="CS58" s="88" t="str">
        <f>IFERROR(VLOOKUP($A58&amp;"_"&amp;CS$3,'물품 입고 내역'!$A$5:$O$1005,2,0),"")</f>
        <v/>
      </c>
      <c r="CT58" s="88" t="str">
        <f>IFERROR(VLOOKUP($A58&amp;"_"&amp;CT$3,'물품 입고 내역'!$A$5:$O$1005,2,0),"")</f>
        <v/>
      </c>
      <c r="CU58" s="88" t="str">
        <f>IFERROR(VLOOKUP($A58&amp;"_"&amp;CU$3,'물품 입고 내역'!$A$5:$O$1005,2,0),"")</f>
        <v/>
      </c>
      <c r="CV58" s="88" t="str">
        <f>IFERROR(VLOOKUP($A58&amp;"_"&amp;CV$3,'물품 입고 내역'!$A$5:$O$1005,2,0),"")</f>
        <v/>
      </c>
      <c r="CW58" s="88" t="str">
        <f>IFERROR(VLOOKUP($A58&amp;"_"&amp;CW$3,'물품 입고 내역'!$A$5:$O$1005,2,0),"")</f>
        <v/>
      </c>
      <c r="CX58" s="88" t="str">
        <f>IFERROR(VLOOKUP($A58&amp;"_"&amp;CX$3,'물품 입고 내역'!$A$5:$O$1005,2,0),"")</f>
        <v/>
      </c>
      <c r="CY58" s="88" t="str">
        <f>IFERROR(VLOOKUP($A58&amp;"_"&amp;CY$3,'물품 입고 내역'!$A$5:$O$1005,2,0),"")</f>
        <v/>
      </c>
      <c r="CZ58" s="88" t="str">
        <f>IFERROR(VLOOKUP($A58&amp;"_"&amp;CZ$3,'물품 입고 내역'!$A$5:$O$1005,2,0),"")</f>
        <v/>
      </c>
      <c r="DA58" s="88" t="str">
        <f>IFERROR(VLOOKUP($A58&amp;"_"&amp;DA$3,'물품 입고 내역'!$A$5:$O$1005,2,0),"")</f>
        <v/>
      </c>
      <c r="DB58" s="88" t="str">
        <f>IFERROR(VLOOKUP($A58&amp;"_"&amp;DB$3,'물품 입고 내역'!$A$5:$O$1005,2,0),"")</f>
        <v/>
      </c>
      <c r="DC58" s="88" t="str">
        <f>IFERROR(VLOOKUP($A58&amp;"_"&amp;DC$3,'물품 입고 내역'!$A$5:$O$1005,2,0),"")</f>
        <v/>
      </c>
      <c r="DD58" s="88" t="str">
        <f>IFERROR(VLOOKUP($A58&amp;"_"&amp;DD$3,'물품 입고 내역'!$A$5:$O$1005,2,0),"")</f>
        <v/>
      </c>
      <c r="DE58" s="88" t="str">
        <f>IFERROR(VLOOKUP($A58&amp;"_"&amp;DE$3,'물품 입고 내역'!$A$5:$O$1005,2,0),"")</f>
        <v/>
      </c>
      <c r="DF58" s="88" t="str">
        <f>IFERROR(VLOOKUP($A58&amp;"_"&amp;DF$3,'물품 입고 내역'!$A$5:$O$1005,2,0),"")</f>
        <v/>
      </c>
      <c r="DG58" s="88" t="str">
        <f>IFERROR(VLOOKUP($A58&amp;"_"&amp;DG$3,'물품 입고 내역'!$A$5:$O$1005,2,0),"")</f>
        <v/>
      </c>
      <c r="DH58" s="88" t="str">
        <f>IFERROR(VLOOKUP($A58&amp;"_"&amp;DH$3,'물품 입고 내역'!$A$5:$O$1005,2,0),"")</f>
        <v/>
      </c>
      <c r="DI58" s="88" t="str">
        <f>IFERROR(VLOOKUP($A58&amp;"_"&amp;DI$3,'물품 입고 내역'!$A$5:$O$1005,2,0),"")</f>
        <v/>
      </c>
      <c r="DJ58" s="88" t="str">
        <f>IFERROR(VLOOKUP($A58&amp;"_"&amp;DJ$3,'물품 입고 내역'!$A$5:$O$1005,2,0),"")</f>
        <v/>
      </c>
      <c r="DK58" s="88" t="str">
        <f>IFERROR(VLOOKUP($A58&amp;"_"&amp;DK$3,'물품 입고 내역'!$A$5:$O$1005,2,0),"")</f>
        <v/>
      </c>
      <c r="DL58" s="88" t="str">
        <f>IFERROR(VLOOKUP($A58&amp;"_"&amp;DL$3,'물품 입고 내역'!$A$5:$O$1005,2,0),"")</f>
        <v/>
      </c>
    </row>
    <row r="59" spans="1:116" ht="35.25" customHeight="1">
      <c r="A59" s="89" t="s">
        <v>1016</v>
      </c>
      <c r="B59" s="129" t="str">
        <f>IFERROR(INDEX('물품 입고 내역'!$E$6:$O$1005,MATCH($A59,'물품 입고 내역'!$N$6:$N$1005,0),1)," ")</f>
        <v xml:space="preserve"> </v>
      </c>
      <c r="C59" s="89" t="str">
        <f t="shared" si="0"/>
        <v xml:space="preserve"> </v>
      </c>
      <c r="D59" s="129" t="str">
        <f t="shared" si="2"/>
        <v xml:space="preserve">                                                                                                             </v>
      </c>
      <c r="E59" s="89"/>
      <c r="F59" s="88">
        <f t="shared" si="1"/>
        <v>0</v>
      </c>
      <c r="G59" s="88" t="str">
        <f>IFERROR(VLOOKUP($A59&amp;"_"&amp;G$3,'물품 입고 내역'!$A$5:$O$1005,2,0),"")</f>
        <v/>
      </c>
      <c r="H59" s="88" t="str">
        <f>IFERROR(VLOOKUP($A59&amp;"_"&amp;H$3,'물품 입고 내역'!$A$5:$O$1005,2,0),"")</f>
        <v/>
      </c>
      <c r="I59" s="88" t="str">
        <f>IFERROR(VLOOKUP($A59&amp;"_"&amp;I$3,'물품 입고 내역'!$A$5:$O$1005,2,0),"")</f>
        <v/>
      </c>
      <c r="J59" s="88" t="str">
        <f>IFERROR(VLOOKUP($A59&amp;"_"&amp;J$3,'물품 입고 내역'!$A$5:$O$1005,2,0),"")</f>
        <v/>
      </c>
      <c r="K59" s="88" t="str">
        <f>IFERROR(VLOOKUP($A59&amp;"_"&amp;K$3,'물품 입고 내역'!$A$5:$O$1005,2,0),"")</f>
        <v/>
      </c>
      <c r="L59" s="88" t="str">
        <f>IFERROR(VLOOKUP($A59&amp;"_"&amp;L$3,'물품 입고 내역'!$A$5:$O$1005,2,0),"")</f>
        <v/>
      </c>
      <c r="M59" s="88" t="str">
        <f>IFERROR(VLOOKUP($A59&amp;"_"&amp;M$3,'물품 입고 내역'!$A$5:$O$1005,2,0),"")</f>
        <v/>
      </c>
      <c r="N59" s="88" t="str">
        <f>IFERROR(VLOOKUP($A59&amp;"_"&amp;N$3,'물품 입고 내역'!$A$5:$O$1005,2,0),"")</f>
        <v/>
      </c>
      <c r="O59" s="88" t="str">
        <f>IFERROR(VLOOKUP($A59&amp;"_"&amp;O$3,'물품 입고 내역'!$A$5:$O$1005,2,0),"")</f>
        <v/>
      </c>
      <c r="P59" s="88" t="str">
        <f>IFERROR(VLOOKUP($A59&amp;"_"&amp;P$3,'물품 입고 내역'!$A$5:$O$1005,2,0),"")</f>
        <v/>
      </c>
      <c r="Q59" s="88" t="str">
        <f>IFERROR(VLOOKUP($A59&amp;"_"&amp;Q$3,'물품 입고 내역'!$A$5:$O$1005,2,0),"")</f>
        <v/>
      </c>
      <c r="R59" s="88" t="str">
        <f>IFERROR(VLOOKUP($A59&amp;"_"&amp;R$3,'물품 입고 내역'!$A$5:$O$1005,2,0),"")</f>
        <v/>
      </c>
      <c r="S59" s="88" t="str">
        <f>IFERROR(VLOOKUP($A59&amp;"_"&amp;S$3,'물품 입고 내역'!$A$5:$O$1005,2,0),"")</f>
        <v/>
      </c>
      <c r="T59" s="88" t="str">
        <f>IFERROR(VLOOKUP($A59&amp;"_"&amp;T$3,'물품 입고 내역'!$A$5:$O$1005,2,0),"")</f>
        <v/>
      </c>
      <c r="U59" s="88" t="str">
        <f>IFERROR(VLOOKUP($A59&amp;"_"&amp;U$3,'물품 입고 내역'!$A$5:$O$1005,2,0),"")</f>
        <v/>
      </c>
      <c r="V59" s="88" t="str">
        <f>IFERROR(VLOOKUP($A59&amp;"_"&amp;V$3,'물품 입고 내역'!$A$5:$O$1005,2,0),"")</f>
        <v/>
      </c>
      <c r="W59" s="88" t="str">
        <f>IFERROR(VLOOKUP($A59&amp;"_"&amp;W$3,'물품 입고 내역'!$A$5:$O$1005,2,0),"")</f>
        <v/>
      </c>
      <c r="X59" s="88" t="str">
        <f>IFERROR(VLOOKUP($A59&amp;"_"&amp;X$3,'물품 입고 내역'!$A$5:$O$1005,2,0),"")</f>
        <v/>
      </c>
      <c r="Y59" s="88" t="str">
        <f>IFERROR(VLOOKUP($A59&amp;"_"&amp;Y$3,'물품 입고 내역'!$A$5:$O$1005,2,0),"")</f>
        <v/>
      </c>
      <c r="Z59" s="88" t="str">
        <f>IFERROR(VLOOKUP($A59&amp;"_"&amp;Z$3,'물품 입고 내역'!$A$5:$O$1005,2,0),"")</f>
        <v/>
      </c>
      <c r="AA59" s="88" t="str">
        <f>IFERROR(VLOOKUP($A59&amp;"_"&amp;AA$3,'물품 입고 내역'!$A$5:$O$1005,2,0),"")</f>
        <v/>
      </c>
      <c r="AB59" s="88" t="str">
        <f>IFERROR(VLOOKUP($A59&amp;"_"&amp;AB$3,'물품 입고 내역'!$A$5:$O$1005,2,0),"")</f>
        <v/>
      </c>
      <c r="AC59" s="88" t="str">
        <f>IFERROR(VLOOKUP($A59&amp;"_"&amp;AC$3,'물품 입고 내역'!$A$5:$O$1005,2,0),"")</f>
        <v/>
      </c>
      <c r="AD59" s="88" t="str">
        <f>IFERROR(VLOOKUP($A59&amp;"_"&amp;AD$3,'물품 입고 내역'!$A$5:$O$1005,2,0),"")</f>
        <v/>
      </c>
      <c r="AE59" s="88" t="str">
        <f>IFERROR(VLOOKUP($A59&amp;"_"&amp;AE$3,'물품 입고 내역'!$A$5:$O$1005,2,0),"")</f>
        <v/>
      </c>
      <c r="AF59" s="88" t="str">
        <f>IFERROR(VLOOKUP($A59&amp;"_"&amp;AF$3,'물품 입고 내역'!$A$5:$O$1005,2,0),"")</f>
        <v/>
      </c>
      <c r="AG59" s="88" t="str">
        <f>IFERROR(VLOOKUP($A59&amp;"_"&amp;AG$3,'물품 입고 내역'!$A$5:$O$1005,2,0),"")</f>
        <v/>
      </c>
      <c r="AH59" s="88" t="str">
        <f>IFERROR(VLOOKUP($A59&amp;"_"&amp;AH$3,'물품 입고 내역'!$A$5:$O$1005,2,0),"")</f>
        <v/>
      </c>
      <c r="AI59" s="88" t="str">
        <f>IFERROR(VLOOKUP($A59&amp;"_"&amp;AI$3,'물품 입고 내역'!$A$5:$O$1005,2,0),"")</f>
        <v/>
      </c>
      <c r="AJ59" s="88" t="str">
        <f>IFERROR(VLOOKUP($A59&amp;"_"&amp;AJ$3,'물품 입고 내역'!$A$5:$O$1005,2,0),"")</f>
        <v/>
      </c>
      <c r="AK59" s="88" t="str">
        <f>IFERROR(VLOOKUP($A59&amp;"_"&amp;AK$3,'물품 입고 내역'!$A$5:$O$1005,2,0),"")</f>
        <v/>
      </c>
      <c r="AL59" s="88" t="str">
        <f>IFERROR(VLOOKUP($A59&amp;"_"&amp;AL$3,'물품 입고 내역'!$A$5:$O$1005,2,0),"")</f>
        <v/>
      </c>
      <c r="AM59" s="88" t="str">
        <f>IFERROR(VLOOKUP($A59&amp;"_"&amp;AM$3,'물품 입고 내역'!$A$5:$O$1005,2,0),"")</f>
        <v/>
      </c>
      <c r="AN59" s="88" t="str">
        <f>IFERROR(VLOOKUP($A59&amp;"_"&amp;AN$3,'물품 입고 내역'!$A$5:$O$1005,2,0),"")</f>
        <v/>
      </c>
      <c r="AO59" s="88" t="str">
        <f>IFERROR(VLOOKUP($A59&amp;"_"&amp;AO$3,'물품 입고 내역'!$A$5:$O$1005,2,0),"")</f>
        <v/>
      </c>
      <c r="AP59" s="88" t="str">
        <f>IFERROR(VLOOKUP($A59&amp;"_"&amp;AP$3,'물품 입고 내역'!$A$5:$O$1005,2,0),"")</f>
        <v/>
      </c>
      <c r="AQ59" s="88" t="str">
        <f>IFERROR(VLOOKUP($A59&amp;"_"&amp;AQ$3,'물품 입고 내역'!$A$5:$O$1005,2,0),"")</f>
        <v/>
      </c>
      <c r="AR59" s="88" t="str">
        <f>IFERROR(VLOOKUP($A59&amp;"_"&amp;AR$3,'물품 입고 내역'!$A$5:$O$1005,2,0),"")</f>
        <v/>
      </c>
      <c r="AS59" s="88" t="str">
        <f>IFERROR(VLOOKUP($A59&amp;"_"&amp;AS$3,'물품 입고 내역'!$A$5:$O$1005,2,0),"")</f>
        <v/>
      </c>
      <c r="AT59" s="88" t="str">
        <f>IFERROR(VLOOKUP($A59&amp;"_"&amp;AT$3,'물품 입고 내역'!$A$5:$O$1005,2,0),"")</f>
        <v/>
      </c>
      <c r="AU59" s="88" t="str">
        <f>IFERROR(VLOOKUP($A59&amp;"_"&amp;AU$3,'물품 입고 내역'!$A$5:$O$1005,2,0),"")</f>
        <v/>
      </c>
      <c r="AV59" s="88" t="str">
        <f>IFERROR(VLOOKUP($A59&amp;"_"&amp;AV$3,'물품 입고 내역'!$A$5:$O$1005,2,0),"")</f>
        <v/>
      </c>
      <c r="AW59" s="88" t="str">
        <f>IFERROR(VLOOKUP($A59&amp;"_"&amp;AW$3,'물품 입고 내역'!$A$5:$O$1005,2,0),"")</f>
        <v/>
      </c>
      <c r="AX59" s="88" t="str">
        <f>IFERROR(VLOOKUP($A59&amp;"_"&amp;AX$3,'물품 입고 내역'!$A$5:$O$1005,2,0),"")</f>
        <v/>
      </c>
      <c r="AY59" s="88" t="str">
        <f>IFERROR(VLOOKUP($A59&amp;"_"&amp;AY$3,'물품 입고 내역'!$A$5:$O$1005,2,0),"")</f>
        <v/>
      </c>
      <c r="AZ59" s="88" t="str">
        <f>IFERROR(VLOOKUP($A59&amp;"_"&amp;AZ$3,'물품 입고 내역'!$A$5:$O$1005,2,0),"")</f>
        <v/>
      </c>
      <c r="BA59" s="88" t="str">
        <f>IFERROR(VLOOKUP($A59&amp;"_"&amp;BA$3,'물품 입고 내역'!$A$5:$O$1005,2,0),"")</f>
        <v/>
      </c>
      <c r="BB59" s="88" t="str">
        <f>IFERROR(VLOOKUP($A59&amp;"_"&amp;BB$3,'물품 입고 내역'!$A$5:$O$1005,2,0),"")</f>
        <v/>
      </c>
      <c r="BC59" s="88" t="str">
        <f>IFERROR(VLOOKUP($A59&amp;"_"&amp;BC$3,'물품 입고 내역'!$A$5:$O$1005,2,0),"")</f>
        <v/>
      </c>
      <c r="BD59" s="88" t="str">
        <f>IFERROR(VLOOKUP($A59&amp;"_"&amp;BD$3,'물품 입고 내역'!$A$5:$O$1005,2,0),"")</f>
        <v/>
      </c>
      <c r="BE59" s="88" t="str">
        <f>IFERROR(VLOOKUP($A59&amp;"_"&amp;BE$3,'물품 입고 내역'!$A$5:$O$1005,2,0),"")</f>
        <v/>
      </c>
      <c r="BF59" s="88" t="str">
        <f>IFERROR(VLOOKUP($A59&amp;"_"&amp;BF$3,'물품 입고 내역'!$A$5:$O$1005,2,0),"")</f>
        <v/>
      </c>
      <c r="BG59" s="88" t="str">
        <f>IFERROR(VLOOKUP($A59&amp;"_"&amp;BG$3,'물품 입고 내역'!$A$5:$O$1005,2,0),"")</f>
        <v/>
      </c>
      <c r="BH59" s="88" t="str">
        <f>IFERROR(VLOOKUP($A59&amp;"_"&amp;BH$3,'물품 입고 내역'!$A$5:$O$1005,2,0),"")</f>
        <v/>
      </c>
      <c r="BI59" s="88" t="str">
        <f>IFERROR(VLOOKUP($A59&amp;"_"&amp;BI$3,'물품 입고 내역'!$A$5:$O$1005,2,0),"")</f>
        <v/>
      </c>
      <c r="BJ59" s="88" t="str">
        <f>IFERROR(VLOOKUP($A59&amp;"_"&amp;BJ$3,'물품 입고 내역'!$A$5:$O$1005,2,0),"")</f>
        <v/>
      </c>
      <c r="BK59" s="88" t="str">
        <f>IFERROR(VLOOKUP($A59&amp;"_"&amp;BK$3,'물품 입고 내역'!$A$5:$O$1005,2,0),"")</f>
        <v/>
      </c>
      <c r="BL59" s="88" t="str">
        <f>IFERROR(VLOOKUP($A59&amp;"_"&amp;BL$3,'물품 입고 내역'!$A$5:$O$1005,2,0),"")</f>
        <v/>
      </c>
      <c r="BM59" s="88" t="str">
        <f>IFERROR(VLOOKUP($A59&amp;"_"&amp;BM$3,'물품 입고 내역'!$A$5:$O$1005,2,0),"")</f>
        <v/>
      </c>
      <c r="BN59" s="88" t="str">
        <f>IFERROR(VLOOKUP($A59&amp;"_"&amp;BN$3,'물품 입고 내역'!$A$5:$O$1005,2,0),"")</f>
        <v/>
      </c>
      <c r="BO59" s="88" t="str">
        <f>IFERROR(VLOOKUP($A59&amp;"_"&amp;BO$3,'물품 입고 내역'!$A$5:$O$1005,2,0),"")</f>
        <v/>
      </c>
      <c r="BP59" s="88" t="str">
        <f>IFERROR(VLOOKUP($A59&amp;"_"&amp;BP$3,'물품 입고 내역'!$A$5:$O$1005,2,0),"")</f>
        <v/>
      </c>
      <c r="BQ59" s="88" t="str">
        <f>IFERROR(VLOOKUP($A59&amp;"_"&amp;BQ$3,'물품 입고 내역'!$A$5:$O$1005,2,0),"")</f>
        <v/>
      </c>
      <c r="BR59" s="88" t="str">
        <f>IFERROR(VLOOKUP($A59&amp;"_"&amp;BR$3,'물품 입고 내역'!$A$5:$O$1005,2,0),"")</f>
        <v/>
      </c>
      <c r="BS59" s="88" t="str">
        <f>IFERROR(VLOOKUP($A59&amp;"_"&amp;BS$3,'물품 입고 내역'!$A$5:$O$1005,2,0),"")</f>
        <v/>
      </c>
      <c r="BT59" s="88" t="str">
        <f>IFERROR(VLOOKUP($A59&amp;"_"&amp;BT$3,'물품 입고 내역'!$A$5:$O$1005,2,0),"")</f>
        <v/>
      </c>
      <c r="BU59" s="88" t="str">
        <f>IFERROR(VLOOKUP($A59&amp;"_"&amp;BU$3,'물품 입고 내역'!$A$5:$O$1005,2,0),"")</f>
        <v/>
      </c>
      <c r="BV59" s="88" t="str">
        <f>IFERROR(VLOOKUP($A59&amp;"_"&amp;BV$3,'물품 입고 내역'!$A$5:$O$1005,2,0),"")</f>
        <v/>
      </c>
      <c r="BW59" s="88" t="str">
        <f>IFERROR(VLOOKUP($A59&amp;"_"&amp;BW$3,'물품 입고 내역'!$A$5:$O$1005,2,0),"")</f>
        <v/>
      </c>
      <c r="BX59" s="88" t="str">
        <f>IFERROR(VLOOKUP($A59&amp;"_"&amp;BX$3,'물품 입고 내역'!$A$5:$O$1005,2,0),"")</f>
        <v/>
      </c>
      <c r="BY59" s="88" t="str">
        <f>IFERROR(VLOOKUP($A59&amp;"_"&amp;BY$3,'물품 입고 내역'!$A$5:$O$1005,2,0),"")</f>
        <v/>
      </c>
      <c r="BZ59" s="88" t="str">
        <f>IFERROR(VLOOKUP($A59&amp;"_"&amp;BZ$3,'물품 입고 내역'!$A$5:$O$1005,2,0),"")</f>
        <v/>
      </c>
      <c r="CA59" s="88" t="str">
        <f>IFERROR(VLOOKUP($A59&amp;"_"&amp;CA$3,'물품 입고 내역'!$A$5:$O$1005,2,0),"")</f>
        <v/>
      </c>
      <c r="CB59" s="88" t="str">
        <f>IFERROR(VLOOKUP($A59&amp;"_"&amp;CB$3,'물품 입고 내역'!$A$5:$O$1005,2,0),"")</f>
        <v/>
      </c>
      <c r="CC59" s="88" t="str">
        <f>IFERROR(VLOOKUP($A59&amp;"_"&amp;CC$3,'물품 입고 내역'!$A$5:$O$1005,2,0),"")</f>
        <v/>
      </c>
      <c r="CD59" s="88" t="str">
        <f>IFERROR(VLOOKUP($A59&amp;"_"&amp;CD$3,'물품 입고 내역'!$A$5:$O$1005,2,0),"")</f>
        <v/>
      </c>
      <c r="CE59" s="88" t="str">
        <f>IFERROR(VLOOKUP($A59&amp;"_"&amp;CE$3,'물품 입고 내역'!$A$5:$O$1005,2,0),"")</f>
        <v/>
      </c>
      <c r="CF59" s="88" t="str">
        <f>IFERROR(VLOOKUP($A59&amp;"_"&amp;CF$3,'물품 입고 내역'!$A$5:$O$1005,2,0),"")</f>
        <v/>
      </c>
      <c r="CG59" s="88" t="str">
        <f>IFERROR(VLOOKUP($A59&amp;"_"&amp;CG$3,'물품 입고 내역'!$A$5:$O$1005,2,0),"")</f>
        <v/>
      </c>
      <c r="CH59" s="88" t="str">
        <f>IFERROR(VLOOKUP($A59&amp;"_"&amp;CH$3,'물품 입고 내역'!$A$5:$O$1005,2,0),"")</f>
        <v/>
      </c>
      <c r="CI59" s="88" t="str">
        <f>IFERROR(VLOOKUP($A59&amp;"_"&amp;CI$3,'물품 입고 내역'!$A$5:$O$1005,2,0),"")</f>
        <v/>
      </c>
      <c r="CJ59" s="88" t="str">
        <f>IFERROR(VLOOKUP($A59&amp;"_"&amp;CJ$3,'물품 입고 내역'!$A$5:$O$1005,2,0),"")</f>
        <v/>
      </c>
      <c r="CK59" s="88" t="str">
        <f>IFERROR(VLOOKUP($A59&amp;"_"&amp;CK$3,'물품 입고 내역'!$A$5:$O$1005,2,0),"")</f>
        <v/>
      </c>
      <c r="CL59" s="88" t="str">
        <f>IFERROR(VLOOKUP($A59&amp;"_"&amp;CL$3,'물품 입고 내역'!$A$5:$O$1005,2,0),"")</f>
        <v/>
      </c>
      <c r="CM59" s="88" t="str">
        <f>IFERROR(VLOOKUP($A59&amp;"_"&amp;CM$3,'물품 입고 내역'!$A$5:$O$1005,2,0),"")</f>
        <v/>
      </c>
      <c r="CN59" s="88" t="str">
        <f>IFERROR(VLOOKUP($A59&amp;"_"&amp;CN$3,'물품 입고 내역'!$A$5:$O$1005,2,0),"")</f>
        <v/>
      </c>
      <c r="CO59" s="88" t="str">
        <f>IFERROR(VLOOKUP($A59&amp;"_"&amp;CO$3,'물품 입고 내역'!$A$5:$O$1005,2,0),"")</f>
        <v/>
      </c>
      <c r="CP59" s="88" t="str">
        <f>IFERROR(VLOOKUP($A59&amp;"_"&amp;CP$3,'물품 입고 내역'!$A$5:$O$1005,2,0),"")</f>
        <v/>
      </c>
      <c r="CQ59" s="88" t="str">
        <f>IFERROR(VLOOKUP($A59&amp;"_"&amp;CQ$3,'물품 입고 내역'!$A$5:$O$1005,2,0),"")</f>
        <v/>
      </c>
      <c r="CR59" s="88" t="str">
        <f>IFERROR(VLOOKUP($A59&amp;"_"&amp;CR$3,'물품 입고 내역'!$A$5:$O$1005,2,0),"")</f>
        <v/>
      </c>
      <c r="CS59" s="88" t="str">
        <f>IFERROR(VLOOKUP($A59&amp;"_"&amp;CS$3,'물품 입고 내역'!$A$5:$O$1005,2,0),"")</f>
        <v/>
      </c>
      <c r="CT59" s="88" t="str">
        <f>IFERROR(VLOOKUP($A59&amp;"_"&amp;CT$3,'물품 입고 내역'!$A$5:$O$1005,2,0),"")</f>
        <v/>
      </c>
      <c r="CU59" s="88" t="str">
        <f>IFERROR(VLOOKUP($A59&amp;"_"&amp;CU$3,'물품 입고 내역'!$A$5:$O$1005,2,0),"")</f>
        <v/>
      </c>
      <c r="CV59" s="88" t="str">
        <f>IFERROR(VLOOKUP($A59&amp;"_"&amp;CV$3,'물품 입고 내역'!$A$5:$O$1005,2,0),"")</f>
        <v/>
      </c>
      <c r="CW59" s="88" t="str">
        <f>IFERROR(VLOOKUP($A59&amp;"_"&amp;CW$3,'물품 입고 내역'!$A$5:$O$1005,2,0),"")</f>
        <v/>
      </c>
      <c r="CX59" s="88" t="str">
        <f>IFERROR(VLOOKUP($A59&amp;"_"&amp;CX$3,'물품 입고 내역'!$A$5:$O$1005,2,0),"")</f>
        <v/>
      </c>
      <c r="CY59" s="88" t="str">
        <f>IFERROR(VLOOKUP($A59&amp;"_"&amp;CY$3,'물품 입고 내역'!$A$5:$O$1005,2,0),"")</f>
        <v/>
      </c>
      <c r="CZ59" s="88" t="str">
        <f>IFERROR(VLOOKUP($A59&amp;"_"&amp;CZ$3,'물품 입고 내역'!$A$5:$O$1005,2,0),"")</f>
        <v/>
      </c>
      <c r="DA59" s="88" t="str">
        <f>IFERROR(VLOOKUP($A59&amp;"_"&amp;DA$3,'물품 입고 내역'!$A$5:$O$1005,2,0),"")</f>
        <v/>
      </c>
      <c r="DB59" s="88" t="str">
        <f>IFERROR(VLOOKUP($A59&amp;"_"&amp;DB$3,'물품 입고 내역'!$A$5:$O$1005,2,0),"")</f>
        <v/>
      </c>
      <c r="DC59" s="88" t="str">
        <f>IFERROR(VLOOKUP($A59&amp;"_"&amp;DC$3,'물품 입고 내역'!$A$5:$O$1005,2,0),"")</f>
        <v/>
      </c>
      <c r="DD59" s="88" t="str">
        <f>IFERROR(VLOOKUP($A59&amp;"_"&amp;DD$3,'물품 입고 내역'!$A$5:$O$1005,2,0),"")</f>
        <v/>
      </c>
      <c r="DE59" s="88" t="str">
        <f>IFERROR(VLOOKUP($A59&amp;"_"&amp;DE$3,'물품 입고 내역'!$A$5:$O$1005,2,0),"")</f>
        <v/>
      </c>
      <c r="DF59" s="88" t="str">
        <f>IFERROR(VLOOKUP($A59&amp;"_"&amp;DF$3,'물품 입고 내역'!$A$5:$O$1005,2,0),"")</f>
        <v/>
      </c>
      <c r="DG59" s="88" t="str">
        <f>IFERROR(VLOOKUP($A59&amp;"_"&amp;DG$3,'물품 입고 내역'!$A$5:$O$1005,2,0),"")</f>
        <v/>
      </c>
      <c r="DH59" s="88" t="str">
        <f>IFERROR(VLOOKUP($A59&amp;"_"&amp;DH$3,'물품 입고 내역'!$A$5:$O$1005,2,0),"")</f>
        <v/>
      </c>
      <c r="DI59" s="88" t="str">
        <f>IFERROR(VLOOKUP($A59&amp;"_"&amp;DI$3,'물품 입고 내역'!$A$5:$O$1005,2,0),"")</f>
        <v/>
      </c>
      <c r="DJ59" s="88" t="str">
        <f>IFERROR(VLOOKUP($A59&amp;"_"&amp;DJ$3,'물품 입고 내역'!$A$5:$O$1005,2,0),"")</f>
        <v/>
      </c>
      <c r="DK59" s="88" t="str">
        <f>IFERROR(VLOOKUP($A59&amp;"_"&amp;DK$3,'물품 입고 내역'!$A$5:$O$1005,2,0),"")</f>
        <v/>
      </c>
      <c r="DL59" s="88" t="str">
        <f>IFERROR(VLOOKUP($A59&amp;"_"&amp;DL$3,'물품 입고 내역'!$A$5:$O$1005,2,0),"")</f>
        <v/>
      </c>
    </row>
    <row r="60" spans="1:116" ht="35.25" customHeight="1">
      <c r="A60" s="89" t="s">
        <v>1017</v>
      </c>
      <c r="B60" s="129" t="str">
        <f>IFERROR(INDEX('물품 입고 내역'!$E$6:$O$1005,MATCH($A60,'물품 입고 내역'!$N$6:$N$1005,0),1)," ")</f>
        <v xml:space="preserve"> </v>
      </c>
      <c r="C60" s="89" t="str">
        <f t="shared" si="0"/>
        <v xml:space="preserve"> </v>
      </c>
      <c r="D60" s="129" t="str">
        <f t="shared" si="2"/>
        <v xml:space="preserve">                                                                                                             </v>
      </c>
      <c r="E60" s="89"/>
      <c r="F60" s="88">
        <f t="shared" si="1"/>
        <v>0</v>
      </c>
      <c r="G60" s="88" t="str">
        <f>IFERROR(VLOOKUP($A60&amp;"_"&amp;G$3,'물품 입고 내역'!$A$5:$O$1005,2,0),"")</f>
        <v/>
      </c>
      <c r="H60" s="88" t="str">
        <f>IFERROR(VLOOKUP($A60&amp;"_"&amp;H$3,'물품 입고 내역'!$A$5:$O$1005,2,0),"")</f>
        <v/>
      </c>
      <c r="I60" s="88" t="str">
        <f>IFERROR(VLOOKUP($A60&amp;"_"&amp;I$3,'물품 입고 내역'!$A$5:$O$1005,2,0),"")</f>
        <v/>
      </c>
      <c r="J60" s="88" t="str">
        <f>IFERROR(VLOOKUP($A60&amp;"_"&amp;J$3,'물품 입고 내역'!$A$5:$O$1005,2,0),"")</f>
        <v/>
      </c>
      <c r="K60" s="88" t="str">
        <f>IFERROR(VLOOKUP($A60&amp;"_"&amp;K$3,'물품 입고 내역'!$A$5:$O$1005,2,0),"")</f>
        <v/>
      </c>
      <c r="L60" s="88" t="str">
        <f>IFERROR(VLOOKUP($A60&amp;"_"&amp;L$3,'물품 입고 내역'!$A$5:$O$1005,2,0),"")</f>
        <v/>
      </c>
      <c r="M60" s="88" t="str">
        <f>IFERROR(VLOOKUP($A60&amp;"_"&amp;M$3,'물품 입고 내역'!$A$5:$O$1005,2,0),"")</f>
        <v/>
      </c>
      <c r="N60" s="88" t="str">
        <f>IFERROR(VLOOKUP($A60&amp;"_"&amp;N$3,'물품 입고 내역'!$A$5:$O$1005,2,0),"")</f>
        <v/>
      </c>
      <c r="O60" s="88" t="str">
        <f>IFERROR(VLOOKUP($A60&amp;"_"&amp;O$3,'물품 입고 내역'!$A$5:$O$1005,2,0),"")</f>
        <v/>
      </c>
      <c r="P60" s="88" t="str">
        <f>IFERROR(VLOOKUP($A60&amp;"_"&amp;P$3,'물품 입고 내역'!$A$5:$O$1005,2,0),"")</f>
        <v/>
      </c>
      <c r="Q60" s="88" t="str">
        <f>IFERROR(VLOOKUP($A60&amp;"_"&amp;Q$3,'물품 입고 내역'!$A$5:$O$1005,2,0),"")</f>
        <v/>
      </c>
      <c r="R60" s="88" t="str">
        <f>IFERROR(VLOOKUP($A60&amp;"_"&amp;R$3,'물품 입고 내역'!$A$5:$O$1005,2,0),"")</f>
        <v/>
      </c>
      <c r="S60" s="88" t="str">
        <f>IFERROR(VLOOKUP($A60&amp;"_"&amp;S$3,'물품 입고 내역'!$A$5:$O$1005,2,0),"")</f>
        <v/>
      </c>
      <c r="T60" s="88" t="str">
        <f>IFERROR(VLOOKUP($A60&amp;"_"&amp;T$3,'물품 입고 내역'!$A$5:$O$1005,2,0),"")</f>
        <v/>
      </c>
      <c r="U60" s="88" t="str">
        <f>IFERROR(VLOOKUP($A60&amp;"_"&amp;U$3,'물품 입고 내역'!$A$5:$O$1005,2,0),"")</f>
        <v/>
      </c>
      <c r="V60" s="88" t="str">
        <f>IFERROR(VLOOKUP($A60&amp;"_"&amp;V$3,'물품 입고 내역'!$A$5:$O$1005,2,0),"")</f>
        <v/>
      </c>
      <c r="W60" s="88" t="str">
        <f>IFERROR(VLOOKUP($A60&amp;"_"&amp;W$3,'물품 입고 내역'!$A$5:$O$1005,2,0),"")</f>
        <v/>
      </c>
      <c r="X60" s="88" t="str">
        <f>IFERROR(VLOOKUP($A60&amp;"_"&amp;X$3,'물품 입고 내역'!$A$5:$O$1005,2,0),"")</f>
        <v/>
      </c>
      <c r="Y60" s="88" t="str">
        <f>IFERROR(VLOOKUP($A60&amp;"_"&amp;Y$3,'물품 입고 내역'!$A$5:$O$1005,2,0),"")</f>
        <v/>
      </c>
      <c r="Z60" s="88" t="str">
        <f>IFERROR(VLOOKUP($A60&amp;"_"&amp;Z$3,'물품 입고 내역'!$A$5:$O$1005,2,0),"")</f>
        <v/>
      </c>
      <c r="AA60" s="88" t="str">
        <f>IFERROR(VLOOKUP($A60&amp;"_"&amp;AA$3,'물품 입고 내역'!$A$5:$O$1005,2,0),"")</f>
        <v/>
      </c>
      <c r="AB60" s="88" t="str">
        <f>IFERROR(VLOOKUP($A60&amp;"_"&amp;AB$3,'물품 입고 내역'!$A$5:$O$1005,2,0),"")</f>
        <v/>
      </c>
      <c r="AC60" s="88" t="str">
        <f>IFERROR(VLOOKUP($A60&amp;"_"&amp;AC$3,'물품 입고 내역'!$A$5:$O$1005,2,0),"")</f>
        <v/>
      </c>
      <c r="AD60" s="88" t="str">
        <f>IFERROR(VLOOKUP($A60&amp;"_"&amp;AD$3,'물품 입고 내역'!$A$5:$O$1005,2,0),"")</f>
        <v/>
      </c>
      <c r="AE60" s="88" t="str">
        <f>IFERROR(VLOOKUP($A60&amp;"_"&amp;AE$3,'물품 입고 내역'!$A$5:$O$1005,2,0),"")</f>
        <v/>
      </c>
      <c r="AF60" s="88" t="str">
        <f>IFERROR(VLOOKUP($A60&amp;"_"&amp;AF$3,'물품 입고 내역'!$A$5:$O$1005,2,0),"")</f>
        <v/>
      </c>
      <c r="AG60" s="88" t="str">
        <f>IFERROR(VLOOKUP($A60&amp;"_"&amp;AG$3,'물품 입고 내역'!$A$5:$O$1005,2,0),"")</f>
        <v/>
      </c>
      <c r="AH60" s="88" t="str">
        <f>IFERROR(VLOOKUP($A60&amp;"_"&amp;AH$3,'물품 입고 내역'!$A$5:$O$1005,2,0),"")</f>
        <v/>
      </c>
      <c r="AI60" s="88" t="str">
        <f>IFERROR(VLOOKUP($A60&amp;"_"&amp;AI$3,'물품 입고 내역'!$A$5:$O$1005,2,0),"")</f>
        <v/>
      </c>
      <c r="AJ60" s="88" t="str">
        <f>IFERROR(VLOOKUP($A60&amp;"_"&amp;AJ$3,'물품 입고 내역'!$A$5:$O$1005,2,0),"")</f>
        <v/>
      </c>
      <c r="AK60" s="88" t="str">
        <f>IFERROR(VLOOKUP($A60&amp;"_"&amp;AK$3,'물품 입고 내역'!$A$5:$O$1005,2,0),"")</f>
        <v/>
      </c>
      <c r="AL60" s="88" t="str">
        <f>IFERROR(VLOOKUP($A60&amp;"_"&amp;AL$3,'물품 입고 내역'!$A$5:$O$1005,2,0),"")</f>
        <v/>
      </c>
      <c r="AM60" s="88" t="str">
        <f>IFERROR(VLOOKUP($A60&amp;"_"&amp;AM$3,'물품 입고 내역'!$A$5:$O$1005,2,0),"")</f>
        <v/>
      </c>
      <c r="AN60" s="88" t="str">
        <f>IFERROR(VLOOKUP($A60&amp;"_"&amp;AN$3,'물품 입고 내역'!$A$5:$O$1005,2,0),"")</f>
        <v/>
      </c>
      <c r="AO60" s="88" t="str">
        <f>IFERROR(VLOOKUP($A60&amp;"_"&amp;AO$3,'물품 입고 내역'!$A$5:$O$1005,2,0),"")</f>
        <v/>
      </c>
      <c r="AP60" s="88" t="str">
        <f>IFERROR(VLOOKUP($A60&amp;"_"&amp;AP$3,'물품 입고 내역'!$A$5:$O$1005,2,0),"")</f>
        <v/>
      </c>
      <c r="AQ60" s="88" t="str">
        <f>IFERROR(VLOOKUP($A60&amp;"_"&amp;AQ$3,'물품 입고 내역'!$A$5:$O$1005,2,0),"")</f>
        <v/>
      </c>
      <c r="AR60" s="88" t="str">
        <f>IFERROR(VLOOKUP($A60&amp;"_"&amp;AR$3,'물품 입고 내역'!$A$5:$O$1005,2,0),"")</f>
        <v/>
      </c>
      <c r="AS60" s="88" t="str">
        <f>IFERROR(VLOOKUP($A60&amp;"_"&amp;AS$3,'물품 입고 내역'!$A$5:$O$1005,2,0),"")</f>
        <v/>
      </c>
      <c r="AT60" s="88" t="str">
        <f>IFERROR(VLOOKUP($A60&amp;"_"&amp;AT$3,'물품 입고 내역'!$A$5:$O$1005,2,0),"")</f>
        <v/>
      </c>
      <c r="AU60" s="88" t="str">
        <f>IFERROR(VLOOKUP($A60&amp;"_"&amp;AU$3,'물품 입고 내역'!$A$5:$O$1005,2,0),"")</f>
        <v/>
      </c>
      <c r="AV60" s="88" t="str">
        <f>IFERROR(VLOOKUP($A60&amp;"_"&amp;AV$3,'물품 입고 내역'!$A$5:$O$1005,2,0),"")</f>
        <v/>
      </c>
      <c r="AW60" s="88" t="str">
        <f>IFERROR(VLOOKUP($A60&amp;"_"&amp;AW$3,'물품 입고 내역'!$A$5:$O$1005,2,0),"")</f>
        <v/>
      </c>
      <c r="AX60" s="88" t="str">
        <f>IFERROR(VLOOKUP($A60&amp;"_"&amp;AX$3,'물품 입고 내역'!$A$5:$O$1005,2,0),"")</f>
        <v/>
      </c>
      <c r="AY60" s="88" t="str">
        <f>IFERROR(VLOOKUP($A60&amp;"_"&amp;AY$3,'물품 입고 내역'!$A$5:$O$1005,2,0),"")</f>
        <v/>
      </c>
      <c r="AZ60" s="88" t="str">
        <f>IFERROR(VLOOKUP($A60&amp;"_"&amp;AZ$3,'물품 입고 내역'!$A$5:$O$1005,2,0),"")</f>
        <v/>
      </c>
      <c r="BA60" s="88" t="str">
        <f>IFERROR(VLOOKUP($A60&amp;"_"&amp;BA$3,'물품 입고 내역'!$A$5:$O$1005,2,0),"")</f>
        <v/>
      </c>
      <c r="BB60" s="88" t="str">
        <f>IFERROR(VLOOKUP($A60&amp;"_"&amp;BB$3,'물품 입고 내역'!$A$5:$O$1005,2,0),"")</f>
        <v/>
      </c>
      <c r="BC60" s="88" t="str">
        <f>IFERROR(VLOOKUP($A60&amp;"_"&amp;BC$3,'물품 입고 내역'!$A$5:$O$1005,2,0),"")</f>
        <v/>
      </c>
      <c r="BD60" s="88" t="str">
        <f>IFERROR(VLOOKUP($A60&amp;"_"&amp;BD$3,'물품 입고 내역'!$A$5:$O$1005,2,0),"")</f>
        <v/>
      </c>
      <c r="BE60" s="88" t="str">
        <f>IFERROR(VLOOKUP($A60&amp;"_"&amp;BE$3,'물품 입고 내역'!$A$5:$O$1005,2,0),"")</f>
        <v/>
      </c>
      <c r="BF60" s="88" t="str">
        <f>IFERROR(VLOOKUP($A60&amp;"_"&amp;BF$3,'물품 입고 내역'!$A$5:$O$1005,2,0),"")</f>
        <v/>
      </c>
      <c r="BG60" s="88" t="str">
        <f>IFERROR(VLOOKUP($A60&amp;"_"&amp;BG$3,'물품 입고 내역'!$A$5:$O$1005,2,0),"")</f>
        <v/>
      </c>
      <c r="BH60" s="88" t="str">
        <f>IFERROR(VLOOKUP($A60&amp;"_"&amp;BH$3,'물품 입고 내역'!$A$5:$O$1005,2,0),"")</f>
        <v/>
      </c>
      <c r="BI60" s="88" t="str">
        <f>IFERROR(VLOOKUP($A60&amp;"_"&amp;BI$3,'물품 입고 내역'!$A$5:$O$1005,2,0),"")</f>
        <v/>
      </c>
      <c r="BJ60" s="88" t="str">
        <f>IFERROR(VLOOKUP($A60&amp;"_"&amp;BJ$3,'물품 입고 내역'!$A$5:$O$1005,2,0),"")</f>
        <v/>
      </c>
      <c r="BK60" s="88" t="str">
        <f>IFERROR(VLOOKUP($A60&amp;"_"&amp;BK$3,'물품 입고 내역'!$A$5:$O$1005,2,0),"")</f>
        <v/>
      </c>
      <c r="BL60" s="88" t="str">
        <f>IFERROR(VLOOKUP($A60&amp;"_"&amp;BL$3,'물품 입고 내역'!$A$5:$O$1005,2,0),"")</f>
        <v/>
      </c>
      <c r="BM60" s="88" t="str">
        <f>IFERROR(VLOOKUP($A60&amp;"_"&amp;BM$3,'물품 입고 내역'!$A$5:$O$1005,2,0),"")</f>
        <v/>
      </c>
      <c r="BN60" s="88" t="str">
        <f>IFERROR(VLOOKUP($A60&amp;"_"&amp;BN$3,'물품 입고 내역'!$A$5:$O$1005,2,0),"")</f>
        <v/>
      </c>
      <c r="BO60" s="88" t="str">
        <f>IFERROR(VLOOKUP($A60&amp;"_"&amp;BO$3,'물품 입고 내역'!$A$5:$O$1005,2,0),"")</f>
        <v/>
      </c>
      <c r="BP60" s="88" t="str">
        <f>IFERROR(VLOOKUP($A60&amp;"_"&amp;BP$3,'물품 입고 내역'!$A$5:$O$1005,2,0),"")</f>
        <v/>
      </c>
      <c r="BQ60" s="88" t="str">
        <f>IFERROR(VLOOKUP($A60&amp;"_"&amp;BQ$3,'물품 입고 내역'!$A$5:$O$1005,2,0),"")</f>
        <v/>
      </c>
      <c r="BR60" s="88" t="str">
        <f>IFERROR(VLOOKUP($A60&amp;"_"&amp;BR$3,'물품 입고 내역'!$A$5:$O$1005,2,0),"")</f>
        <v/>
      </c>
      <c r="BS60" s="88" t="str">
        <f>IFERROR(VLOOKUP($A60&amp;"_"&amp;BS$3,'물품 입고 내역'!$A$5:$O$1005,2,0),"")</f>
        <v/>
      </c>
      <c r="BT60" s="88" t="str">
        <f>IFERROR(VLOOKUP($A60&amp;"_"&amp;BT$3,'물품 입고 내역'!$A$5:$O$1005,2,0),"")</f>
        <v/>
      </c>
      <c r="BU60" s="88" t="str">
        <f>IFERROR(VLOOKUP($A60&amp;"_"&amp;BU$3,'물품 입고 내역'!$A$5:$O$1005,2,0),"")</f>
        <v/>
      </c>
      <c r="BV60" s="88" t="str">
        <f>IFERROR(VLOOKUP($A60&amp;"_"&amp;BV$3,'물품 입고 내역'!$A$5:$O$1005,2,0),"")</f>
        <v/>
      </c>
      <c r="BW60" s="88" t="str">
        <f>IFERROR(VLOOKUP($A60&amp;"_"&amp;BW$3,'물품 입고 내역'!$A$5:$O$1005,2,0),"")</f>
        <v/>
      </c>
      <c r="BX60" s="88" t="str">
        <f>IFERROR(VLOOKUP($A60&amp;"_"&amp;BX$3,'물품 입고 내역'!$A$5:$O$1005,2,0),"")</f>
        <v/>
      </c>
      <c r="BY60" s="88" t="str">
        <f>IFERROR(VLOOKUP($A60&amp;"_"&amp;BY$3,'물품 입고 내역'!$A$5:$O$1005,2,0),"")</f>
        <v/>
      </c>
      <c r="BZ60" s="88" t="str">
        <f>IFERROR(VLOOKUP($A60&amp;"_"&amp;BZ$3,'물품 입고 내역'!$A$5:$O$1005,2,0),"")</f>
        <v/>
      </c>
      <c r="CA60" s="88" t="str">
        <f>IFERROR(VLOOKUP($A60&amp;"_"&amp;CA$3,'물품 입고 내역'!$A$5:$O$1005,2,0),"")</f>
        <v/>
      </c>
      <c r="CB60" s="88" t="str">
        <f>IFERROR(VLOOKUP($A60&amp;"_"&amp;CB$3,'물품 입고 내역'!$A$5:$O$1005,2,0),"")</f>
        <v/>
      </c>
      <c r="CC60" s="88" t="str">
        <f>IFERROR(VLOOKUP($A60&amp;"_"&amp;CC$3,'물품 입고 내역'!$A$5:$O$1005,2,0),"")</f>
        <v/>
      </c>
      <c r="CD60" s="88" t="str">
        <f>IFERROR(VLOOKUP($A60&amp;"_"&amp;CD$3,'물품 입고 내역'!$A$5:$O$1005,2,0),"")</f>
        <v/>
      </c>
      <c r="CE60" s="88" t="str">
        <f>IFERROR(VLOOKUP($A60&amp;"_"&amp;CE$3,'물품 입고 내역'!$A$5:$O$1005,2,0),"")</f>
        <v/>
      </c>
      <c r="CF60" s="88" t="str">
        <f>IFERROR(VLOOKUP($A60&amp;"_"&amp;CF$3,'물품 입고 내역'!$A$5:$O$1005,2,0),"")</f>
        <v/>
      </c>
      <c r="CG60" s="88" t="str">
        <f>IFERROR(VLOOKUP($A60&amp;"_"&amp;CG$3,'물품 입고 내역'!$A$5:$O$1005,2,0),"")</f>
        <v/>
      </c>
      <c r="CH60" s="88" t="str">
        <f>IFERROR(VLOOKUP($A60&amp;"_"&amp;CH$3,'물품 입고 내역'!$A$5:$O$1005,2,0),"")</f>
        <v/>
      </c>
      <c r="CI60" s="88" t="str">
        <f>IFERROR(VLOOKUP($A60&amp;"_"&amp;CI$3,'물품 입고 내역'!$A$5:$O$1005,2,0),"")</f>
        <v/>
      </c>
      <c r="CJ60" s="88" t="str">
        <f>IFERROR(VLOOKUP($A60&amp;"_"&amp;CJ$3,'물품 입고 내역'!$A$5:$O$1005,2,0),"")</f>
        <v/>
      </c>
      <c r="CK60" s="88" t="str">
        <f>IFERROR(VLOOKUP($A60&amp;"_"&amp;CK$3,'물품 입고 내역'!$A$5:$O$1005,2,0),"")</f>
        <v/>
      </c>
      <c r="CL60" s="88" t="str">
        <f>IFERROR(VLOOKUP($A60&amp;"_"&amp;CL$3,'물품 입고 내역'!$A$5:$O$1005,2,0),"")</f>
        <v/>
      </c>
      <c r="CM60" s="88" t="str">
        <f>IFERROR(VLOOKUP($A60&amp;"_"&amp;CM$3,'물품 입고 내역'!$A$5:$O$1005,2,0),"")</f>
        <v/>
      </c>
      <c r="CN60" s="88" t="str">
        <f>IFERROR(VLOOKUP($A60&amp;"_"&amp;CN$3,'물품 입고 내역'!$A$5:$O$1005,2,0),"")</f>
        <v/>
      </c>
      <c r="CO60" s="88" t="str">
        <f>IFERROR(VLOOKUP($A60&amp;"_"&amp;CO$3,'물품 입고 내역'!$A$5:$O$1005,2,0),"")</f>
        <v/>
      </c>
      <c r="CP60" s="88" t="str">
        <f>IFERROR(VLOOKUP($A60&amp;"_"&amp;CP$3,'물품 입고 내역'!$A$5:$O$1005,2,0),"")</f>
        <v/>
      </c>
      <c r="CQ60" s="88" t="str">
        <f>IFERROR(VLOOKUP($A60&amp;"_"&amp;CQ$3,'물품 입고 내역'!$A$5:$O$1005,2,0),"")</f>
        <v/>
      </c>
      <c r="CR60" s="88" t="str">
        <f>IFERROR(VLOOKUP($A60&amp;"_"&amp;CR$3,'물품 입고 내역'!$A$5:$O$1005,2,0),"")</f>
        <v/>
      </c>
      <c r="CS60" s="88" t="str">
        <f>IFERROR(VLOOKUP($A60&amp;"_"&amp;CS$3,'물품 입고 내역'!$A$5:$O$1005,2,0),"")</f>
        <v/>
      </c>
      <c r="CT60" s="88" t="str">
        <f>IFERROR(VLOOKUP($A60&amp;"_"&amp;CT$3,'물품 입고 내역'!$A$5:$O$1005,2,0),"")</f>
        <v/>
      </c>
      <c r="CU60" s="88" t="str">
        <f>IFERROR(VLOOKUP($A60&amp;"_"&amp;CU$3,'물품 입고 내역'!$A$5:$O$1005,2,0),"")</f>
        <v/>
      </c>
      <c r="CV60" s="88" t="str">
        <f>IFERROR(VLOOKUP($A60&amp;"_"&amp;CV$3,'물품 입고 내역'!$A$5:$O$1005,2,0),"")</f>
        <v/>
      </c>
      <c r="CW60" s="88" t="str">
        <f>IFERROR(VLOOKUP($A60&amp;"_"&amp;CW$3,'물품 입고 내역'!$A$5:$O$1005,2,0),"")</f>
        <v/>
      </c>
      <c r="CX60" s="88" t="str">
        <f>IFERROR(VLOOKUP($A60&amp;"_"&amp;CX$3,'물품 입고 내역'!$A$5:$O$1005,2,0),"")</f>
        <v/>
      </c>
      <c r="CY60" s="88" t="str">
        <f>IFERROR(VLOOKUP($A60&amp;"_"&amp;CY$3,'물품 입고 내역'!$A$5:$O$1005,2,0),"")</f>
        <v/>
      </c>
      <c r="CZ60" s="88" t="str">
        <f>IFERROR(VLOOKUP($A60&amp;"_"&amp;CZ$3,'물품 입고 내역'!$A$5:$O$1005,2,0),"")</f>
        <v/>
      </c>
      <c r="DA60" s="88" t="str">
        <f>IFERROR(VLOOKUP($A60&amp;"_"&amp;DA$3,'물품 입고 내역'!$A$5:$O$1005,2,0),"")</f>
        <v/>
      </c>
      <c r="DB60" s="88" t="str">
        <f>IFERROR(VLOOKUP($A60&amp;"_"&amp;DB$3,'물품 입고 내역'!$A$5:$O$1005,2,0),"")</f>
        <v/>
      </c>
      <c r="DC60" s="88" t="str">
        <f>IFERROR(VLOOKUP($A60&amp;"_"&amp;DC$3,'물품 입고 내역'!$A$5:$O$1005,2,0),"")</f>
        <v/>
      </c>
      <c r="DD60" s="88" t="str">
        <f>IFERROR(VLOOKUP($A60&amp;"_"&amp;DD$3,'물품 입고 내역'!$A$5:$O$1005,2,0),"")</f>
        <v/>
      </c>
      <c r="DE60" s="88" t="str">
        <f>IFERROR(VLOOKUP($A60&amp;"_"&amp;DE$3,'물품 입고 내역'!$A$5:$O$1005,2,0),"")</f>
        <v/>
      </c>
      <c r="DF60" s="88" t="str">
        <f>IFERROR(VLOOKUP($A60&amp;"_"&amp;DF$3,'물품 입고 내역'!$A$5:$O$1005,2,0),"")</f>
        <v/>
      </c>
      <c r="DG60" s="88" t="str">
        <f>IFERROR(VLOOKUP($A60&amp;"_"&amp;DG$3,'물품 입고 내역'!$A$5:$O$1005,2,0),"")</f>
        <v/>
      </c>
      <c r="DH60" s="88" t="str">
        <f>IFERROR(VLOOKUP($A60&amp;"_"&amp;DH$3,'물품 입고 내역'!$A$5:$O$1005,2,0),"")</f>
        <v/>
      </c>
      <c r="DI60" s="88" t="str">
        <f>IFERROR(VLOOKUP($A60&amp;"_"&amp;DI$3,'물품 입고 내역'!$A$5:$O$1005,2,0),"")</f>
        <v/>
      </c>
      <c r="DJ60" s="88" t="str">
        <f>IFERROR(VLOOKUP($A60&amp;"_"&amp;DJ$3,'물품 입고 내역'!$A$5:$O$1005,2,0),"")</f>
        <v/>
      </c>
      <c r="DK60" s="88" t="str">
        <f>IFERROR(VLOOKUP($A60&amp;"_"&amp;DK$3,'물품 입고 내역'!$A$5:$O$1005,2,0),"")</f>
        <v/>
      </c>
      <c r="DL60" s="88" t="str">
        <f>IFERROR(VLOOKUP($A60&amp;"_"&amp;DL$3,'물품 입고 내역'!$A$5:$O$1005,2,0),"")</f>
        <v/>
      </c>
    </row>
    <row r="61" spans="1:116" ht="35.25" customHeight="1">
      <c r="A61" s="89" t="s">
        <v>1018</v>
      </c>
      <c r="B61" s="129" t="str">
        <f>IFERROR(INDEX('물품 입고 내역'!$E$6:$O$1005,MATCH($A61,'물품 입고 내역'!$N$6:$N$1005,0),1)," ")</f>
        <v xml:space="preserve"> </v>
      </c>
      <c r="C61" s="89" t="str">
        <f t="shared" si="0"/>
        <v xml:space="preserve"> </v>
      </c>
      <c r="D61" s="129" t="str">
        <f t="shared" si="2"/>
        <v xml:space="preserve">                                                                                                             </v>
      </c>
      <c r="E61" s="89"/>
      <c r="F61" s="88">
        <f t="shared" si="1"/>
        <v>0</v>
      </c>
      <c r="G61" s="88" t="str">
        <f>IFERROR(VLOOKUP($A61&amp;"_"&amp;G$3,'물품 입고 내역'!$A$5:$O$1005,2,0),"")</f>
        <v/>
      </c>
      <c r="H61" s="88" t="str">
        <f>IFERROR(VLOOKUP($A61&amp;"_"&amp;H$3,'물품 입고 내역'!$A$5:$O$1005,2,0),"")</f>
        <v/>
      </c>
      <c r="I61" s="88" t="str">
        <f>IFERROR(VLOOKUP($A61&amp;"_"&amp;I$3,'물품 입고 내역'!$A$5:$O$1005,2,0),"")</f>
        <v/>
      </c>
      <c r="J61" s="88" t="str">
        <f>IFERROR(VLOOKUP($A61&amp;"_"&amp;J$3,'물품 입고 내역'!$A$5:$O$1005,2,0),"")</f>
        <v/>
      </c>
      <c r="K61" s="88" t="str">
        <f>IFERROR(VLOOKUP($A61&amp;"_"&amp;K$3,'물품 입고 내역'!$A$5:$O$1005,2,0),"")</f>
        <v/>
      </c>
      <c r="L61" s="88" t="str">
        <f>IFERROR(VLOOKUP($A61&amp;"_"&amp;L$3,'물품 입고 내역'!$A$5:$O$1005,2,0),"")</f>
        <v/>
      </c>
      <c r="M61" s="88" t="str">
        <f>IFERROR(VLOOKUP($A61&amp;"_"&amp;M$3,'물품 입고 내역'!$A$5:$O$1005,2,0),"")</f>
        <v/>
      </c>
      <c r="N61" s="88" t="str">
        <f>IFERROR(VLOOKUP($A61&amp;"_"&amp;N$3,'물품 입고 내역'!$A$5:$O$1005,2,0),"")</f>
        <v/>
      </c>
      <c r="O61" s="88" t="str">
        <f>IFERROR(VLOOKUP($A61&amp;"_"&amp;O$3,'물품 입고 내역'!$A$5:$O$1005,2,0),"")</f>
        <v/>
      </c>
      <c r="P61" s="88" t="str">
        <f>IFERROR(VLOOKUP($A61&amp;"_"&amp;P$3,'물품 입고 내역'!$A$5:$O$1005,2,0),"")</f>
        <v/>
      </c>
      <c r="Q61" s="88" t="str">
        <f>IFERROR(VLOOKUP($A61&amp;"_"&amp;Q$3,'물품 입고 내역'!$A$5:$O$1005,2,0),"")</f>
        <v/>
      </c>
      <c r="R61" s="88" t="str">
        <f>IFERROR(VLOOKUP($A61&amp;"_"&amp;R$3,'물품 입고 내역'!$A$5:$O$1005,2,0),"")</f>
        <v/>
      </c>
      <c r="S61" s="88" t="str">
        <f>IFERROR(VLOOKUP($A61&amp;"_"&amp;S$3,'물품 입고 내역'!$A$5:$O$1005,2,0),"")</f>
        <v/>
      </c>
      <c r="T61" s="88" t="str">
        <f>IFERROR(VLOOKUP($A61&amp;"_"&amp;T$3,'물품 입고 내역'!$A$5:$O$1005,2,0),"")</f>
        <v/>
      </c>
      <c r="U61" s="88" t="str">
        <f>IFERROR(VLOOKUP($A61&amp;"_"&amp;U$3,'물품 입고 내역'!$A$5:$O$1005,2,0),"")</f>
        <v/>
      </c>
      <c r="V61" s="88" t="str">
        <f>IFERROR(VLOOKUP($A61&amp;"_"&amp;V$3,'물품 입고 내역'!$A$5:$O$1005,2,0),"")</f>
        <v/>
      </c>
      <c r="W61" s="88" t="str">
        <f>IFERROR(VLOOKUP($A61&amp;"_"&amp;W$3,'물품 입고 내역'!$A$5:$O$1005,2,0),"")</f>
        <v/>
      </c>
      <c r="X61" s="88" t="str">
        <f>IFERROR(VLOOKUP($A61&amp;"_"&amp;X$3,'물품 입고 내역'!$A$5:$O$1005,2,0),"")</f>
        <v/>
      </c>
      <c r="Y61" s="88" t="str">
        <f>IFERROR(VLOOKUP($A61&amp;"_"&amp;Y$3,'물품 입고 내역'!$A$5:$O$1005,2,0),"")</f>
        <v/>
      </c>
      <c r="Z61" s="88" t="str">
        <f>IFERROR(VLOOKUP($A61&amp;"_"&amp;Z$3,'물품 입고 내역'!$A$5:$O$1005,2,0),"")</f>
        <v/>
      </c>
      <c r="AA61" s="88" t="str">
        <f>IFERROR(VLOOKUP($A61&amp;"_"&amp;AA$3,'물품 입고 내역'!$A$5:$O$1005,2,0),"")</f>
        <v/>
      </c>
      <c r="AB61" s="88" t="str">
        <f>IFERROR(VLOOKUP($A61&amp;"_"&amp;AB$3,'물품 입고 내역'!$A$5:$O$1005,2,0),"")</f>
        <v/>
      </c>
      <c r="AC61" s="88" t="str">
        <f>IFERROR(VLOOKUP($A61&amp;"_"&amp;AC$3,'물품 입고 내역'!$A$5:$O$1005,2,0),"")</f>
        <v/>
      </c>
      <c r="AD61" s="88" t="str">
        <f>IFERROR(VLOOKUP($A61&amp;"_"&amp;AD$3,'물품 입고 내역'!$A$5:$O$1005,2,0),"")</f>
        <v/>
      </c>
      <c r="AE61" s="88" t="str">
        <f>IFERROR(VLOOKUP($A61&amp;"_"&amp;AE$3,'물품 입고 내역'!$A$5:$O$1005,2,0),"")</f>
        <v/>
      </c>
      <c r="AF61" s="88" t="str">
        <f>IFERROR(VLOOKUP($A61&amp;"_"&amp;AF$3,'물품 입고 내역'!$A$5:$O$1005,2,0),"")</f>
        <v/>
      </c>
      <c r="AG61" s="88" t="str">
        <f>IFERROR(VLOOKUP($A61&amp;"_"&amp;AG$3,'물품 입고 내역'!$A$5:$O$1005,2,0),"")</f>
        <v/>
      </c>
      <c r="AH61" s="88" t="str">
        <f>IFERROR(VLOOKUP($A61&amp;"_"&amp;AH$3,'물품 입고 내역'!$A$5:$O$1005,2,0),"")</f>
        <v/>
      </c>
      <c r="AI61" s="88" t="str">
        <f>IFERROR(VLOOKUP($A61&amp;"_"&amp;AI$3,'물품 입고 내역'!$A$5:$O$1005,2,0),"")</f>
        <v/>
      </c>
      <c r="AJ61" s="88" t="str">
        <f>IFERROR(VLOOKUP($A61&amp;"_"&amp;AJ$3,'물품 입고 내역'!$A$5:$O$1005,2,0),"")</f>
        <v/>
      </c>
      <c r="AK61" s="88" t="str">
        <f>IFERROR(VLOOKUP($A61&amp;"_"&amp;AK$3,'물품 입고 내역'!$A$5:$O$1005,2,0),"")</f>
        <v/>
      </c>
      <c r="AL61" s="88" t="str">
        <f>IFERROR(VLOOKUP($A61&amp;"_"&amp;AL$3,'물품 입고 내역'!$A$5:$O$1005,2,0),"")</f>
        <v/>
      </c>
      <c r="AM61" s="88" t="str">
        <f>IFERROR(VLOOKUP($A61&amp;"_"&amp;AM$3,'물품 입고 내역'!$A$5:$O$1005,2,0),"")</f>
        <v/>
      </c>
      <c r="AN61" s="88" t="str">
        <f>IFERROR(VLOOKUP($A61&amp;"_"&amp;AN$3,'물품 입고 내역'!$A$5:$O$1005,2,0),"")</f>
        <v/>
      </c>
      <c r="AO61" s="88" t="str">
        <f>IFERROR(VLOOKUP($A61&amp;"_"&amp;AO$3,'물품 입고 내역'!$A$5:$O$1005,2,0),"")</f>
        <v/>
      </c>
      <c r="AP61" s="88" t="str">
        <f>IFERROR(VLOOKUP($A61&amp;"_"&amp;AP$3,'물품 입고 내역'!$A$5:$O$1005,2,0),"")</f>
        <v/>
      </c>
      <c r="AQ61" s="88" t="str">
        <f>IFERROR(VLOOKUP($A61&amp;"_"&amp;AQ$3,'물품 입고 내역'!$A$5:$O$1005,2,0),"")</f>
        <v/>
      </c>
      <c r="AR61" s="88" t="str">
        <f>IFERROR(VLOOKUP($A61&amp;"_"&amp;AR$3,'물품 입고 내역'!$A$5:$O$1005,2,0),"")</f>
        <v/>
      </c>
      <c r="AS61" s="88" t="str">
        <f>IFERROR(VLOOKUP($A61&amp;"_"&amp;AS$3,'물품 입고 내역'!$A$5:$O$1005,2,0),"")</f>
        <v/>
      </c>
      <c r="AT61" s="88" t="str">
        <f>IFERROR(VLOOKUP($A61&amp;"_"&amp;AT$3,'물품 입고 내역'!$A$5:$O$1005,2,0),"")</f>
        <v/>
      </c>
      <c r="AU61" s="88" t="str">
        <f>IFERROR(VLOOKUP($A61&amp;"_"&amp;AU$3,'물품 입고 내역'!$A$5:$O$1005,2,0),"")</f>
        <v/>
      </c>
      <c r="AV61" s="88" t="str">
        <f>IFERROR(VLOOKUP($A61&amp;"_"&amp;AV$3,'물품 입고 내역'!$A$5:$O$1005,2,0),"")</f>
        <v/>
      </c>
      <c r="AW61" s="88" t="str">
        <f>IFERROR(VLOOKUP($A61&amp;"_"&amp;AW$3,'물품 입고 내역'!$A$5:$O$1005,2,0),"")</f>
        <v/>
      </c>
      <c r="AX61" s="88" t="str">
        <f>IFERROR(VLOOKUP($A61&amp;"_"&amp;AX$3,'물품 입고 내역'!$A$5:$O$1005,2,0),"")</f>
        <v/>
      </c>
      <c r="AY61" s="88" t="str">
        <f>IFERROR(VLOOKUP($A61&amp;"_"&amp;AY$3,'물품 입고 내역'!$A$5:$O$1005,2,0),"")</f>
        <v/>
      </c>
      <c r="AZ61" s="88" t="str">
        <f>IFERROR(VLOOKUP($A61&amp;"_"&amp;AZ$3,'물품 입고 내역'!$A$5:$O$1005,2,0),"")</f>
        <v/>
      </c>
      <c r="BA61" s="88" t="str">
        <f>IFERROR(VLOOKUP($A61&amp;"_"&amp;BA$3,'물품 입고 내역'!$A$5:$O$1005,2,0),"")</f>
        <v/>
      </c>
      <c r="BB61" s="88" t="str">
        <f>IFERROR(VLOOKUP($A61&amp;"_"&amp;BB$3,'물품 입고 내역'!$A$5:$O$1005,2,0),"")</f>
        <v/>
      </c>
      <c r="BC61" s="88" t="str">
        <f>IFERROR(VLOOKUP($A61&amp;"_"&amp;BC$3,'물품 입고 내역'!$A$5:$O$1005,2,0),"")</f>
        <v/>
      </c>
      <c r="BD61" s="88" t="str">
        <f>IFERROR(VLOOKUP($A61&amp;"_"&amp;BD$3,'물품 입고 내역'!$A$5:$O$1005,2,0),"")</f>
        <v/>
      </c>
      <c r="BE61" s="88" t="str">
        <f>IFERROR(VLOOKUP($A61&amp;"_"&amp;BE$3,'물품 입고 내역'!$A$5:$O$1005,2,0),"")</f>
        <v/>
      </c>
      <c r="BF61" s="88" t="str">
        <f>IFERROR(VLOOKUP($A61&amp;"_"&amp;BF$3,'물품 입고 내역'!$A$5:$O$1005,2,0),"")</f>
        <v/>
      </c>
      <c r="BG61" s="88" t="str">
        <f>IFERROR(VLOOKUP($A61&amp;"_"&amp;BG$3,'물품 입고 내역'!$A$5:$O$1005,2,0),"")</f>
        <v/>
      </c>
      <c r="BH61" s="88" t="str">
        <f>IFERROR(VLOOKUP($A61&amp;"_"&amp;BH$3,'물품 입고 내역'!$A$5:$O$1005,2,0),"")</f>
        <v/>
      </c>
      <c r="BI61" s="88" t="str">
        <f>IFERROR(VLOOKUP($A61&amp;"_"&amp;BI$3,'물품 입고 내역'!$A$5:$O$1005,2,0),"")</f>
        <v/>
      </c>
      <c r="BJ61" s="88" t="str">
        <f>IFERROR(VLOOKUP($A61&amp;"_"&amp;BJ$3,'물품 입고 내역'!$A$5:$O$1005,2,0),"")</f>
        <v/>
      </c>
      <c r="BK61" s="88" t="str">
        <f>IFERROR(VLOOKUP($A61&amp;"_"&amp;BK$3,'물품 입고 내역'!$A$5:$O$1005,2,0),"")</f>
        <v/>
      </c>
      <c r="BL61" s="88" t="str">
        <f>IFERROR(VLOOKUP($A61&amp;"_"&amp;BL$3,'물품 입고 내역'!$A$5:$O$1005,2,0),"")</f>
        <v/>
      </c>
      <c r="BM61" s="88" t="str">
        <f>IFERROR(VLOOKUP($A61&amp;"_"&amp;BM$3,'물품 입고 내역'!$A$5:$O$1005,2,0),"")</f>
        <v/>
      </c>
      <c r="BN61" s="88" t="str">
        <f>IFERROR(VLOOKUP($A61&amp;"_"&amp;BN$3,'물품 입고 내역'!$A$5:$O$1005,2,0),"")</f>
        <v/>
      </c>
      <c r="BO61" s="88" t="str">
        <f>IFERROR(VLOOKUP($A61&amp;"_"&amp;BO$3,'물품 입고 내역'!$A$5:$O$1005,2,0),"")</f>
        <v/>
      </c>
      <c r="BP61" s="88" t="str">
        <f>IFERROR(VLOOKUP($A61&amp;"_"&amp;BP$3,'물품 입고 내역'!$A$5:$O$1005,2,0),"")</f>
        <v/>
      </c>
      <c r="BQ61" s="88" t="str">
        <f>IFERROR(VLOOKUP($A61&amp;"_"&amp;BQ$3,'물품 입고 내역'!$A$5:$O$1005,2,0),"")</f>
        <v/>
      </c>
      <c r="BR61" s="88" t="str">
        <f>IFERROR(VLOOKUP($A61&amp;"_"&amp;BR$3,'물품 입고 내역'!$A$5:$O$1005,2,0),"")</f>
        <v/>
      </c>
      <c r="BS61" s="88" t="str">
        <f>IFERROR(VLOOKUP($A61&amp;"_"&amp;BS$3,'물품 입고 내역'!$A$5:$O$1005,2,0),"")</f>
        <v/>
      </c>
      <c r="BT61" s="88" t="str">
        <f>IFERROR(VLOOKUP($A61&amp;"_"&amp;BT$3,'물품 입고 내역'!$A$5:$O$1005,2,0),"")</f>
        <v/>
      </c>
      <c r="BU61" s="88" t="str">
        <f>IFERROR(VLOOKUP($A61&amp;"_"&amp;BU$3,'물품 입고 내역'!$A$5:$O$1005,2,0),"")</f>
        <v/>
      </c>
      <c r="BV61" s="88" t="str">
        <f>IFERROR(VLOOKUP($A61&amp;"_"&amp;BV$3,'물품 입고 내역'!$A$5:$O$1005,2,0),"")</f>
        <v/>
      </c>
      <c r="BW61" s="88" t="str">
        <f>IFERROR(VLOOKUP($A61&amp;"_"&amp;BW$3,'물품 입고 내역'!$A$5:$O$1005,2,0),"")</f>
        <v/>
      </c>
      <c r="BX61" s="88" t="str">
        <f>IFERROR(VLOOKUP($A61&amp;"_"&amp;BX$3,'물품 입고 내역'!$A$5:$O$1005,2,0),"")</f>
        <v/>
      </c>
      <c r="BY61" s="88" t="str">
        <f>IFERROR(VLOOKUP($A61&amp;"_"&amp;BY$3,'물품 입고 내역'!$A$5:$O$1005,2,0),"")</f>
        <v/>
      </c>
      <c r="BZ61" s="88" t="str">
        <f>IFERROR(VLOOKUP($A61&amp;"_"&amp;BZ$3,'물품 입고 내역'!$A$5:$O$1005,2,0),"")</f>
        <v/>
      </c>
      <c r="CA61" s="88" t="str">
        <f>IFERROR(VLOOKUP($A61&amp;"_"&amp;CA$3,'물품 입고 내역'!$A$5:$O$1005,2,0),"")</f>
        <v/>
      </c>
      <c r="CB61" s="88" t="str">
        <f>IFERROR(VLOOKUP($A61&amp;"_"&amp;CB$3,'물품 입고 내역'!$A$5:$O$1005,2,0),"")</f>
        <v/>
      </c>
      <c r="CC61" s="88" t="str">
        <f>IFERROR(VLOOKUP($A61&amp;"_"&amp;CC$3,'물품 입고 내역'!$A$5:$O$1005,2,0),"")</f>
        <v/>
      </c>
      <c r="CD61" s="88" t="str">
        <f>IFERROR(VLOOKUP($A61&amp;"_"&amp;CD$3,'물품 입고 내역'!$A$5:$O$1005,2,0),"")</f>
        <v/>
      </c>
      <c r="CE61" s="88" t="str">
        <f>IFERROR(VLOOKUP($A61&amp;"_"&amp;CE$3,'물품 입고 내역'!$A$5:$O$1005,2,0),"")</f>
        <v/>
      </c>
      <c r="CF61" s="88" t="str">
        <f>IFERROR(VLOOKUP($A61&amp;"_"&amp;CF$3,'물품 입고 내역'!$A$5:$O$1005,2,0),"")</f>
        <v/>
      </c>
      <c r="CG61" s="88" t="str">
        <f>IFERROR(VLOOKUP($A61&amp;"_"&amp;CG$3,'물품 입고 내역'!$A$5:$O$1005,2,0),"")</f>
        <v/>
      </c>
      <c r="CH61" s="88" t="str">
        <f>IFERROR(VLOOKUP($A61&amp;"_"&amp;CH$3,'물품 입고 내역'!$A$5:$O$1005,2,0),"")</f>
        <v/>
      </c>
      <c r="CI61" s="88" t="str">
        <f>IFERROR(VLOOKUP($A61&amp;"_"&amp;CI$3,'물품 입고 내역'!$A$5:$O$1005,2,0),"")</f>
        <v/>
      </c>
      <c r="CJ61" s="88" t="str">
        <f>IFERROR(VLOOKUP($A61&amp;"_"&amp;CJ$3,'물품 입고 내역'!$A$5:$O$1005,2,0),"")</f>
        <v/>
      </c>
      <c r="CK61" s="88" t="str">
        <f>IFERROR(VLOOKUP($A61&amp;"_"&amp;CK$3,'물품 입고 내역'!$A$5:$O$1005,2,0),"")</f>
        <v/>
      </c>
      <c r="CL61" s="88" t="str">
        <f>IFERROR(VLOOKUP($A61&amp;"_"&amp;CL$3,'물품 입고 내역'!$A$5:$O$1005,2,0),"")</f>
        <v/>
      </c>
      <c r="CM61" s="88" t="str">
        <f>IFERROR(VLOOKUP($A61&amp;"_"&amp;CM$3,'물품 입고 내역'!$A$5:$O$1005,2,0),"")</f>
        <v/>
      </c>
      <c r="CN61" s="88" t="str">
        <f>IFERROR(VLOOKUP($A61&amp;"_"&amp;CN$3,'물품 입고 내역'!$A$5:$O$1005,2,0),"")</f>
        <v/>
      </c>
      <c r="CO61" s="88" t="str">
        <f>IFERROR(VLOOKUP($A61&amp;"_"&amp;CO$3,'물품 입고 내역'!$A$5:$O$1005,2,0),"")</f>
        <v/>
      </c>
      <c r="CP61" s="88" t="str">
        <f>IFERROR(VLOOKUP($A61&amp;"_"&amp;CP$3,'물품 입고 내역'!$A$5:$O$1005,2,0),"")</f>
        <v/>
      </c>
      <c r="CQ61" s="88" t="str">
        <f>IFERROR(VLOOKUP($A61&amp;"_"&amp;CQ$3,'물품 입고 내역'!$A$5:$O$1005,2,0),"")</f>
        <v/>
      </c>
      <c r="CR61" s="88" t="str">
        <f>IFERROR(VLOOKUP($A61&amp;"_"&amp;CR$3,'물품 입고 내역'!$A$5:$O$1005,2,0),"")</f>
        <v/>
      </c>
      <c r="CS61" s="88" t="str">
        <f>IFERROR(VLOOKUP($A61&amp;"_"&amp;CS$3,'물품 입고 내역'!$A$5:$O$1005,2,0),"")</f>
        <v/>
      </c>
      <c r="CT61" s="88" t="str">
        <f>IFERROR(VLOOKUP($A61&amp;"_"&amp;CT$3,'물품 입고 내역'!$A$5:$O$1005,2,0),"")</f>
        <v/>
      </c>
      <c r="CU61" s="88" t="str">
        <f>IFERROR(VLOOKUP($A61&amp;"_"&amp;CU$3,'물품 입고 내역'!$A$5:$O$1005,2,0),"")</f>
        <v/>
      </c>
      <c r="CV61" s="88" t="str">
        <f>IFERROR(VLOOKUP($A61&amp;"_"&amp;CV$3,'물품 입고 내역'!$A$5:$O$1005,2,0),"")</f>
        <v/>
      </c>
      <c r="CW61" s="88" t="str">
        <f>IFERROR(VLOOKUP($A61&amp;"_"&amp;CW$3,'물품 입고 내역'!$A$5:$O$1005,2,0),"")</f>
        <v/>
      </c>
      <c r="CX61" s="88" t="str">
        <f>IFERROR(VLOOKUP($A61&amp;"_"&amp;CX$3,'물품 입고 내역'!$A$5:$O$1005,2,0),"")</f>
        <v/>
      </c>
      <c r="CY61" s="88" t="str">
        <f>IFERROR(VLOOKUP($A61&amp;"_"&amp;CY$3,'물품 입고 내역'!$A$5:$O$1005,2,0),"")</f>
        <v/>
      </c>
      <c r="CZ61" s="88" t="str">
        <f>IFERROR(VLOOKUP($A61&amp;"_"&amp;CZ$3,'물품 입고 내역'!$A$5:$O$1005,2,0),"")</f>
        <v/>
      </c>
      <c r="DA61" s="88" t="str">
        <f>IFERROR(VLOOKUP($A61&amp;"_"&amp;DA$3,'물품 입고 내역'!$A$5:$O$1005,2,0),"")</f>
        <v/>
      </c>
      <c r="DB61" s="88" t="str">
        <f>IFERROR(VLOOKUP($A61&amp;"_"&amp;DB$3,'물품 입고 내역'!$A$5:$O$1005,2,0),"")</f>
        <v/>
      </c>
      <c r="DC61" s="88" t="str">
        <f>IFERROR(VLOOKUP($A61&amp;"_"&amp;DC$3,'물품 입고 내역'!$A$5:$O$1005,2,0),"")</f>
        <v/>
      </c>
      <c r="DD61" s="88" t="str">
        <f>IFERROR(VLOOKUP($A61&amp;"_"&amp;DD$3,'물품 입고 내역'!$A$5:$O$1005,2,0),"")</f>
        <v/>
      </c>
      <c r="DE61" s="88" t="str">
        <f>IFERROR(VLOOKUP($A61&amp;"_"&amp;DE$3,'물품 입고 내역'!$A$5:$O$1005,2,0),"")</f>
        <v/>
      </c>
      <c r="DF61" s="88" t="str">
        <f>IFERROR(VLOOKUP($A61&amp;"_"&amp;DF$3,'물품 입고 내역'!$A$5:$O$1005,2,0),"")</f>
        <v/>
      </c>
      <c r="DG61" s="88" t="str">
        <f>IFERROR(VLOOKUP($A61&amp;"_"&amp;DG$3,'물품 입고 내역'!$A$5:$O$1005,2,0),"")</f>
        <v/>
      </c>
      <c r="DH61" s="88" t="str">
        <f>IFERROR(VLOOKUP($A61&amp;"_"&amp;DH$3,'물품 입고 내역'!$A$5:$O$1005,2,0),"")</f>
        <v/>
      </c>
      <c r="DI61" s="88" t="str">
        <f>IFERROR(VLOOKUP($A61&amp;"_"&amp;DI$3,'물품 입고 내역'!$A$5:$O$1005,2,0),"")</f>
        <v/>
      </c>
      <c r="DJ61" s="88" t="str">
        <f>IFERROR(VLOOKUP($A61&amp;"_"&amp;DJ$3,'물품 입고 내역'!$A$5:$O$1005,2,0),"")</f>
        <v/>
      </c>
      <c r="DK61" s="88" t="str">
        <f>IFERROR(VLOOKUP($A61&amp;"_"&amp;DK$3,'물품 입고 내역'!$A$5:$O$1005,2,0),"")</f>
        <v/>
      </c>
      <c r="DL61" s="88" t="str">
        <f>IFERROR(VLOOKUP($A61&amp;"_"&amp;DL$3,'물품 입고 내역'!$A$5:$O$1005,2,0),"")</f>
        <v/>
      </c>
    </row>
    <row r="62" spans="1:116" ht="35.25" customHeight="1">
      <c r="A62" s="89" t="s">
        <v>1019</v>
      </c>
      <c r="B62" s="129" t="str">
        <f>IFERROR(INDEX('물품 입고 내역'!$E$6:$O$1005,MATCH($A62,'물품 입고 내역'!$N$6:$N$1005,0),1)," ")</f>
        <v xml:space="preserve"> </v>
      </c>
      <c r="C62" s="89" t="str">
        <f t="shared" si="0"/>
        <v xml:space="preserve"> </v>
      </c>
      <c r="D62" s="129" t="str">
        <f t="shared" si="2"/>
        <v xml:space="preserve">                                                                                                             </v>
      </c>
      <c r="E62" s="89"/>
      <c r="F62" s="88">
        <f t="shared" si="1"/>
        <v>0</v>
      </c>
      <c r="G62" s="88" t="str">
        <f>IFERROR(VLOOKUP($A62&amp;"_"&amp;G$3,'물품 입고 내역'!$A$5:$O$1005,2,0),"")</f>
        <v/>
      </c>
      <c r="H62" s="88" t="str">
        <f>IFERROR(VLOOKUP($A62&amp;"_"&amp;H$3,'물품 입고 내역'!$A$5:$O$1005,2,0),"")</f>
        <v/>
      </c>
      <c r="I62" s="88" t="str">
        <f>IFERROR(VLOOKUP($A62&amp;"_"&amp;I$3,'물품 입고 내역'!$A$5:$O$1005,2,0),"")</f>
        <v/>
      </c>
      <c r="J62" s="88" t="str">
        <f>IFERROR(VLOOKUP($A62&amp;"_"&amp;J$3,'물품 입고 내역'!$A$5:$O$1005,2,0),"")</f>
        <v/>
      </c>
      <c r="K62" s="88" t="str">
        <f>IFERROR(VLOOKUP($A62&amp;"_"&amp;K$3,'물품 입고 내역'!$A$5:$O$1005,2,0),"")</f>
        <v/>
      </c>
      <c r="L62" s="88" t="str">
        <f>IFERROR(VLOOKUP($A62&amp;"_"&amp;L$3,'물품 입고 내역'!$A$5:$O$1005,2,0),"")</f>
        <v/>
      </c>
      <c r="M62" s="88" t="str">
        <f>IFERROR(VLOOKUP($A62&amp;"_"&amp;M$3,'물품 입고 내역'!$A$5:$O$1005,2,0),"")</f>
        <v/>
      </c>
      <c r="N62" s="88" t="str">
        <f>IFERROR(VLOOKUP($A62&amp;"_"&amp;N$3,'물품 입고 내역'!$A$5:$O$1005,2,0),"")</f>
        <v/>
      </c>
      <c r="O62" s="88" t="str">
        <f>IFERROR(VLOOKUP($A62&amp;"_"&amp;O$3,'물품 입고 내역'!$A$5:$O$1005,2,0),"")</f>
        <v/>
      </c>
      <c r="P62" s="88" t="str">
        <f>IFERROR(VLOOKUP($A62&amp;"_"&amp;P$3,'물품 입고 내역'!$A$5:$O$1005,2,0),"")</f>
        <v/>
      </c>
      <c r="Q62" s="88" t="str">
        <f>IFERROR(VLOOKUP($A62&amp;"_"&amp;Q$3,'물품 입고 내역'!$A$5:$O$1005,2,0),"")</f>
        <v/>
      </c>
      <c r="R62" s="88" t="str">
        <f>IFERROR(VLOOKUP($A62&amp;"_"&amp;R$3,'물품 입고 내역'!$A$5:$O$1005,2,0),"")</f>
        <v/>
      </c>
      <c r="S62" s="88" t="str">
        <f>IFERROR(VLOOKUP($A62&amp;"_"&amp;S$3,'물품 입고 내역'!$A$5:$O$1005,2,0),"")</f>
        <v/>
      </c>
      <c r="T62" s="88" t="str">
        <f>IFERROR(VLOOKUP($A62&amp;"_"&amp;T$3,'물품 입고 내역'!$A$5:$O$1005,2,0),"")</f>
        <v/>
      </c>
      <c r="U62" s="88" t="str">
        <f>IFERROR(VLOOKUP($A62&amp;"_"&amp;U$3,'물품 입고 내역'!$A$5:$O$1005,2,0),"")</f>
        <v/>
      </c>
      <c r="V62" s="88" t="str">
        <f>IFERROR(VLOOKUP($A62&amp;"_"&amp;V$3,'물품 입고 내역'!$A$5:$O$1005,2,0),"")</f>
        <v/>
      </c>
      <c r="W62" s="88" t="str">
        <f>IFERROR(VLOOKUP($A62&amp;"_"&amp;W$3,'물품 입고 내역'!$A$5:$O$1005,2,0),"")</f>
        <v/>
      </c>
      <c r="X62" s="88" t="str">
        <f>IFERROR(VLOOKUP($A62&amp;"_"&amp;X$3,'물품 입고 내역'!$A$5:$O$1005,2,0),"")</f>
        <v/>
      </c>
      <c r="Y62" s="88" t="str">
        <f>IFERROR(VLOOKUP($A62&amp;"_"&amp;Y$3,'물품 입고 내역'!$A$5:$O$1005,2,0),"")</f>
        <v/>
      </c>
      <c r="Z62" s="88" t="str">
        <f>IFERROR(VLOOKUP($A62&amp;"_"&amp;Z$3,'물품 입고 내역'!$A$5:$O$1005,2,0),"")</f>
        <v/>
      </c>
      <c r="AA62" s="88" t="str">
        <f>IFERROR(VLOOKUP($A62&amp;"_"&amp;AA$3,'물품 입고 내역'!$A$5:$O$1005,2,0),"")</f>
        <v/>
      </c>
      <c r="AB62" s="88" t="str">
        <f>IFERROR(VLOOKUP($A62&amp;"_"&amp;AB$3,'물품 입고 내역'!$A$5:$O$1005,2,0),"")</f>
        <v/>
      </c>
      <c r="AC62" s="88" t="str">
        <f>IFERROR(VLOOKUP($A62&amp;"_"&amp;AC$3,'물품 입고 내역'!$A$5:$O$1005,2,0),"")</f>
        <v/>
      </c>
      <c r="AD62" s="88" t="str">
        <f>IFERROR(VLOOKUP($A62&amp;"_"&amp;AD$3,'물품 입고 내역'!$A$5:$O$1005,2,0),"")</f>
        <v/>
      </c>
      <c r="AE62" s="88" t="str">
        <f>IFERROR(VLOOKUP($A62&amp;"_"&amp;AE$3,'물품 입고 내역'!$A$5:$O$1005,2,0),"")</f>
        <v/>
      </c>
      <c r="AF62" s="88" t="str">
        <f>IFERROR(VLOOKUP($A62&amp;"_"&amp;AF$3,'물품 입고 내역'!$A$5:$O$1005,2,0),"")</f>
        <v/>
      </c>
      <c r="AG62" s="88" t="str">
        <f>IFERROR(VLOOKUP($A62&amp;"_"&amp;AG$3,'물품 입고 내역'!$A$5:$O$1005,2,0),"")</f>
        <v/>
      </c>
      <c r="AH62" s="88" t="str">
        <f>IFERROR(VLOOKUP($A62&amp;"_"&amp;AH$3,'물품 입고 내역'!$A$5:$O$1005,2,0),"")</f>
        <v/>
      </c>
      <c r="AI62" s="88" t="str">
        <f>IFERROR(VLOOKUP($A62&amp;"_"&amp;AI$3,'물품 입고 내역'!$A$5:$O$1005,2,0),"")</f>
        <v/>
      </c>
      <c r="AJ62" s="88" t="str">
        <f>IFERROR(VLOOKUP($A62&amp;"_"&amp;AJ$3,'물품 입고 내역'!$A$5:$O$1005,2,0),"")</f>
        <v/>
      </c>
      <c r="AK62" s="88" t="str">
        <f>IFERROR(VLOOKUP($A62&amp;"_"&amp;AK$3,'물품 입고 내역'!$A$5:$O$1005,2,0),"")</f>
        <v/>
      </c>
      <c r="AL62" s="88" t="str">
        <f>IFERROR(VLOOKUP($A62&amp;"_"&amp;AL$3,'물품 입고 내역'!$A$5:$O$1005,2,0),"")</f>
        <v/>
      </c>
      <c r="AM62" s="88" t="str">
        <f>IFERROR(VLOOKUP($A62&amp;"_"&amp;AM$3,'물품 입고 내역'!$A$5:$O$1005,2,0),"")</f>
        <v/>
      </c>
      <c r="AN62" s="88" t="str">
        <f>IFERROR(VLOOKUP($A62&amp;"_"&amp;AN$3,'물품 입고 내역'!$A$5:$O$1005,2,0),"")</f>
        <v/>
      </c>
      <c r="AO62" s="88" t="str">
        <f>IFERROR(VLOOKUP($A62&amp;"_"&amp;AO$3,'물품 입고 내역'!$A$5:$O$1005,2,0),"")</f>
        <v/>
      </c>
      <c r="AP62" s="88" t="str">
        <f>IFERROR(VLOOKUP($A62&amp;"_"&amp;AP$3,'물품 입고 내역'!$A$5:$O$1005,2,0),"")</f>
        <v/>
      </c>
      <c r="AQ62" s="88" t="str">
        <f>IFERROR(VLOOKUP($A62&amp;"_"&amp;AQ$3,'물품 입고 내역'!$A$5:$O$1005,2,0),"")</f>
        <v/>
      </c>
      <c r="AR62" s="88" t="str">
        <f>IFERROR(VLOOKUP($A62&amp;"_"&amp;AR$3,'물품 입고 내역'!$A$5:$O$1005,2,0),"")</f>
        <v/>
      </c>
      <c r="AS62" s="88" t="str">
        <f>IFERROR(VLOOKUP($A62&amp;"_"&amp;AS$3,'물품 입고 내역'!$A$5:$O$1005,2,0),"")</f>
        <v/>
      </c>
      <c r="AT62" s="88" t="str">
        <f>IFERROR(VLOOKUP($A62&amp;"_"&amp;AT$3,'물품 입고 내역'!$A$5:$O$1005,2,0),"")</f>
        <v/>
      </c>
      <c r="AU62" s="88" t="str">
        <f>IFERROR(VLOOKUP($A62&amp;"_"&amp;AU$3,'물품 입고 내역'!$A$5:$O$1005,2,0),"")</f>
        <v/>
      </c>
      <c r="AV62" s="88" t="str">
        <f>IFERROR(VLOOKUP($A62&amp;"_"&amp;AV$3,'물품 입고 내역'!$A$5:$O$1005,2,0),"")</f>
        <v/>
      </c>
      <c r="AW62" s="88" t="str">
        <f>IFERROR(VLOOKUP($A62&amp;"_"&amp;AW$3,'물품 입고 내역'!$A$5:$O$1005,2,0),"")</f>
        <v/>
      </c>
      <c r="AX62" s="88" t="str">
        <f>IFERROR(VLOOKUP($A62&amp;"_"&amp;AX$3,'물품 입고 내역'!$A$5:$O$1005,2,0),"")</f>
        <v/>
      </c>
      <c r="AY62" s="88" t="str">
        <f>IFERROR(VLOOKUP($A62&amp;"_"&amp;AY$3,'물품 입고 내역'!$A$5:$O$1005,2,0),"")</f>
        <v/>
      </c>
      <c r="AZ62" s="88" t="str">
        <f>IFERROR(VLOOKUP($A62&amp;"_"&amp;AZ$3,'물품 입고 내역'!$A$5:$O$1005,2,0),"")</f>
        <v/>
      </c>
      <c r="BA62" s="88" t="str">
        <f>IFERROR(VLOOKUP($A62&amp;"_"&amp;BA$3,'물품 입고 내역'!$A$5:$O$1005,2,0),"")</f>
        <v/>
      </c>
      <c r="BB62" s="88" t="str">
        <f>IFERROR(VLOOKUP($A62&amp;"_"&amp;BB$3,'물품 입고 내역'!$A$5:$O$1005,2,0),"")</f>
        <v/>
      </c>
      <c r="BC62" s="88" t="str">
        <f>IFERROR(VLOOKUP($A62&amp;"_"&amp;BC$3,'물품 입고 내역'!$A$5:$O$1005,2,0),"")</f>
        <v/>
      </c>
      <c r="BD62" s="88" t="str">
        <f>IFERROR(VLOOKUP($A62&amp;"_"&amp;BD$3,'물품 입고 내역'!$A$5:$O$1005,2,0),"")</f>
        <v/>
      </c>
      <c r="BE62" s="88" t="str">
        <f>IFERROR(VLOOKUP($A62&amp;"_"&amp;BE$3,'물품 입고 내역'!$A$5:$O$1005,2,0),"")</f>
        <v/>
      </c>
      <c r="BF62" s="88" t="str">
        <f>IFERROR(VLOOKUP($A62&amp;"_"&amp;BF$3,'물품 입고 내역'!$A$5:$O$1005,2,0),"")</f>
        <v/>
      </c>
      <c r="BG62" s="88" t="str">
        <f>IFERROR(VLOOKUP($A62&amp;"_"&amp;BG$3,'물품 입고 내역'!$A$5:$O$1005,2,0),"")</f>
        <v/>
      </c>
      <c r="BH62" s="88" t="str">
        <f>IFERROR(VLOOKUP($A62&amp;"_"&amp;BH$3,'물품 입고 내역'!$A$5:$O$1005,2,0),"")</f>
        <v/>
      </c>
      <c r="BI62" s="88" t="str">
        <f>IFERROR(VLOOKUP($A62&amp;"_"&amp;BI$3,'물품 입고 내역'!$A$5:$O$1005,2,0),"")</f>
        <v/>
      </c>
      <c r="BJ62" s="88" t="str">
        <f>IFERROR(VLOOKUP($A62&amp;"_"&amp;BJ$3,'물품 입고 내역'!$A$5:$O$1005,2,0),"")</f>
        <v/>
      </c>
      <c r="BK62" s="88" t="str">
        <f>IFERROR(VLOOKUP($A62&amp;"_"&amp;BK$3,'물품 입고 내역'!$A$5:$O$1005,2,0),"")</f>
        <v/>
      </c>
      <c r="BL62" s="88" t="str">
        <f>IFERROR(VLOOKUP($A62&amp;"_"&amp;BL$3,'물품 입고 내역'!$A$5:$O$1005,2,0),"")</f>
        <v/>
      </c>
      <c r="BM62" s="88" t="str">
        <f>IFERROR(VLOOKUP($A62&amp;"_"&amp;BM$3,'물품 입고 내역'!$A$5:$O$1005,2,0),"")</f>
        <v/>
      </c>
      <c r="BN62" s="88" t="str">
        <f>IFERROR(VLOOKUP($A62&amp;"_"&amp;BN$3,'물품 입고 내역'!$A$5:$O$1005,2,0),"")</f>
        <v/>
      </c>
      <c r="BO62" s="88" t="str">
        <f>IFERROR(VLOOKUP($A62&amp;"_"&amp;BO$3,'물품 입고 내역'!$A$5:$O$1005,2,0),"")</f>
        <v/>
      </c>
      <c r="BP62" s="88" t="str">
        <f>IFERROR(VLOOKUP($A62&amp;"_"&amp;BP$3,'물품 입고 내역'!$A$5:$O$1005,2,0),"")</f>
        <v/>
      </c>
      <c r="BQ62" s="88" t="str">
        <f>IFERROR(VLOOKUP($A62&amp;"_"&amp;BQ$3,'물품 입고 내역'!$A$5:$O$1005,2,0),"")</f>
        <v/>
      </c>
      <c r="BR62" s="88" t="str">
        <f>IFERROR(VLOOKUP($A62&amp;"_"&amp;BR$3,'물품 입고 내역'!$A$5:$O$1005,2,0),"")</f>
        <v/>
      </c>
      <c r="BS62" s="88" t="str">
        <f>IFERROR(VLOOKUP($A62&amp;"_"&amp;BS$3,'물품 입고 내역'!$A$5:$O$1005,2,0),"")</f>
        <v/>
      </c>
      <c r="BT62" s="88" t="str">
        <f>IFERROR(VLOOKUP($A62&amp;"_"&amp;BT$3,'물품 입고 내역'!$A$5:$O$1005,2,0),"")</f>
        <v/>
      </c>
      <c r="BU62" s="88" t="str">
        <f>IFERROR(VLOOKUP($A62&amp;"_"&amp;BU$3,'물품 입고 내역'!$A$5:$O$1005,2,0),"")</f>
        <v/>
      </c>
      <c r="BV62" s="88" t="str">
        <f>IFERROR(VLOOKUP($A62&amp;"_"&amp;BV$3,'물품 입고 내역'!$A$5:$O$1005,2,0),"")</f>
        <v/>
      </c>
      <c r="BW62" s="88" t="str">
        <f>IFERROR(VLOOKUP($A62&amp;"_"&amp;BW$3,'물품 입고 내역'!$A$5:$O$1005,2,0),"")</f>
        <v/>
      </c>
      <c r="BX62" s="88" t="str">
        <f>IFERROR(VLOOKUP($A62&amp;"_"&amp;BX$3,'물품 입고 내역'!$A$5:$O$1005,2,0),"")</f>
        <v/>
      </c>
      <c r="BY62" s="88" t="str">
        <f>IFERROR(VLOOKUP($A62&amp;"_"&amp;BY$3,'물품 입고 내역'!$A$5:$O$1005,2,0),"")</f>
        <v/>
      </c>
      <c r="BZ62" s="88" t="str">
        <f>IFERROR(VLOOKUP($A62&amp;"_"&amp;BZ$3,'물품 입고 내역'!$A$5:$O$1005,2,0),"")</f>
        <v/>
      </c>
      <c r="CA62" s="88" t="str">
        <f>IFERROR(VLOOKUP($A62&amp;"_"&amp;CA$3,'물품 입고 내역'!$A$5:$O$1005,2,0),"")</f>
        <v/>
      </c>
      <c r="CB62" s="88" t="str">
        <f>IFERROR(VLOOKUP($A62&amp;"_"&amp;CB$3,'물품 입고 내역'!$A$5:$O$1005,2,0),"")</f>
        <v/>
      </c>
      <c r="CC62" s="88" t="str">
        <f>IFERROR(VLOOKUP($A62&amp;"_"&amp;CC$3,'물품 입고 내역'!$A$5:$O$1005,2,0),"")</f>
        <v/>
      </c>
      <c r="CD62" s="88" t="str">
        <f>IFERROR(VLOOKUP($A62&amp;"_"&amp;CD$3,'물품 입고 내역'!$A$5:$O$1005,2,0),"")</f>
        <v/>
      </c>
      <c r="CE62" s="88" t="str">
        <f>IFERROR(VLOOKUP($A62&amp;"_"&amp;CE$3,'물품 입고 내역'!$A$5:$O$1005,2,0),"")</f>
        <v/>
      </c>
      <c r="CF62" s="88" t="str">
        <f>IFERROR(VLOOKUP($A62&amp;"_"&amp;CF$3,'물품 입고 내역'!$A$5:$O$1005,2,0),"")</f>
        <v/>
      </c>
      <c r="CG62" s="88" t="str">
        <f>IFERROR(VLOOKUP($A62&amp;"_"&amp;CG$3,'물품 입고 내역'!$A$5:$O$1005,2,0),"")</f>
        <v/>
      </c>
      <c r="CH62" s="88" t="str">
        <f>IFERROR(VLOOKUP($A62&amp;"_"&amp;CH$3,'물품 입고 내역'!$A$5:$O$1005,2,0),"")</f>
        <v/>
      </c>
      <c r="CI62" s="88" t="str">
        <f>IFERROR(VLOOKUP($A62&amp;"_"&amp;CI$3,'물품 입고 내역'!$A$5:$O$1005,2,0),"")</f>
        <v/>
      </c>
      <c r="CJ62" s="88" t="str">
        <f>IFERROR(VLOOKUP($A62&amp;"_"&amp;CJ$3,'물품 입고 내역'!$A$5:$O$1005,2,0),"")</f>
        <v/>
      </c>
      <c r="CK62" s="88" t="str">
        <f>IFERROR(VLOOKUP($A62&amp;"_"&amp;CK$3,'물품 입고 내역'!$A$5:$O$1005,2,0),"")</f>
        <v/>
      </c>
      <c r="CL62" s="88" t="str">
        <f>IFERROR(VLOOKUP($A62&amp;"_"&amp;CL$3,'물품 입고 내역'!$A$5:$O$1005,2,0),"")</f>
        <v/>
      </c>
      <c r="CM62" s="88" t="str">
        <f>IFERROR(VLOOKUP($A62&amp;"_"&amp;CM$3,'물품 입고 내역'!$A$5:$O$1005,2,0),"")</f>
        <v/>
      </c>
      <c r="CN62" s="88" t="str">
        <f>IFERROR(VLOOKUP($A62&amp;"_"&amp;CN$3,'물품 입고 내역'!$A$5:$O$1005,2,0),"")</f>
        <v/>
      </c>
      <c r="CO62" s="88" t="str">
        <f>IFERROR(VLOOKUP($A62&amp;"_"&amp;CO$3,'물품 입고 내역'!$A$5:$O$1005,2,0),"")</f>
        <v/>
      </c>
      <c r="CP62" s="88" t="str">
        <f>IFERROR(VLOOKUP($A62&amp;"_"&amp;CP$3,'물품 입고 내역'!$A$5:$O$1005,2,0),"")</f>
        <v/>
      </c>
      <c r="CQ62" s="88" t="str">
        <f>IFERROR(VLOOKUP($A62&amp;"_"&amp;CQ$3,'물품 입고 내역'!$A$5:$O$1005,2,0),"")</f>
        <v/>
      </c>
      <c r="CR62" s="88" t="str">
        <f>IFERROR(VLOOKUP($A62&amp;"_"&amp;CR$3,'물품 입고 내역'!$A$5:$O$1005,2,0),"")</f>
        <v/>
      </c>
      <c r="CS62" s="88" t="str">
        <f>IFERROR(VLOOKUP($A62&amp;"_"&amp;CS$3,'물품 입고 내역'!$A$5:$O$1005,2,0),"")</f>
        <v/>
      </c>
      <c r="CT62" s="88" t="str">
        <f>IFERROR(VLOOKUP($A62&amp;"_"&amp;CT$3,'물품 입고 내역'!$A$5:$O$1005,2,0),"")</f>
        <v/>
      </c>
      <c r="CU62" s="88" t="str">
        <f>IFERROR(VLOOKUP($A62&amp;"_"&amp;CU$3,'물품 입고 내역'!$A$5:$O$1005,2,0),"")</f>
        <v/>
      </c>
      <c r="CV62" s="88" t="str">
        <f>IFERROR(VLOOKUP($A62&amp;"_"&amp;CV$3,'물품 입고 내역'!$A$5:$O$1005,2,0),"")</f>
        <v/>
      </c>
      <c r="CW62" s="88" t="str">
        <f>IFERROR(VLOOKUP($A62&amp;"_"&amp;CW$3,'물품 입고 내역'!$A$5:$O$1005,2,0),"")</f>
        <v/>
      </c>
      <c r="CX62" s="88" t="str">
        <f>IFERROR(VLOOKUP($A62&amp;"_"&amp;CX$3,'물품 입고 내역'!$A$5:$O$1005,2,0),"")</f>
        <v/>
      </c>
      <c r="CY62" s="88" t="str">
        <f>IFERROR(VLOOKUP($A62&amp;"_"&amp;CY$3,'물품 입고 내역'!$A$5:$O$1005,2,0),"")</f>
        <v/>
      </c>
      <c r="CZ62" s="88" t="str">
        <f>IFERROR(VLOOKUP($A62&amp;"_"&amp;CZ$3,'물품 입고 내역'!$A$5:$O$1005,2,0),"")</f>
        <v/>
      </c>
      <c r="DA62" s="88" t="str">
        <f>IFERROR(VLOOKUP($A62&amp;"_"&amp;DA$3,'물품 입고 내역'!$A$5:$O$1005,2,0),"")</f>
        <v/>
      </c>
      <c r="DB62" s="88" t="str">
        <f>IFERROR(VLOOKUP($A62&amp;"_"&amp;DB$3,'물품 입고 내역'!$A$5:$O$1005,2,0),"")</f>
        <v/>
      </c>
      <c r="DC62" s="88" t="str">
        <f>IFERROR(VLOOKUP($A62&amp;"_"&amp;DC$3,'물품 입고 내역'!$A$5:$O$1005,2,0),"")</f>
        <v/>
      </c>
      <c r="DD62" s="88" t="str">
        <f>IFERROR(VLOOKUP($A62&amp;"_"&amp;DD$3,'물품 입고 내역'!$A$5:$O$1005,2,0),"")</f>
        <v/>
      </c>
      <c r="DE62" s="88" t="str">
        <f>IFERROR(VLOOKUP($A62&amp;"_"&amp;DE$3,'물품 입고 내역'!$A$5:$O$1005,2,0),"")</f>
        <v/>
      </c>
      <c r="DF62" s="88" t="str">
        <f>IFERROR(VLOOKUP($A62&amp;"_"&amp;DF$3,'물품 입고 내역'!$A$5:$O$1005,2,0),"")</f>
        <v/>
      </c>
      <c r="DG62" s="88" t="str">
        <f>IFERROR(VLOOKUP($A62&amp;"_"&amp;DG$3,'물품 입고 내역'!$A$5:$O$1005,2,0),"")</f>
        <v/>
      </c>
      <c r="DH62" s="88" t="str">
        <f>IFERROR(VLOOKUP($A62&amp;"_"&amp;DH$3,'물품 입고 내역'!$A$5:$O$1005,2,0),"")</f>
        <v/>
      </c>
      <c r="DI62" s="88" t="str">
        <f>IFERROR(VLOOKUP($A62&amp;"_"&amp;DI$3,'물품 입고 내역'!$A$5:$O$1005,2,0),"")</f>
        <v/>
      </c>
      <c r="DJ62" s="88" t="str">
        <f>IFERROR(VLOOKUP($A62&amp;"_"&amp;DJ$3,'물품 입고 내역'!$A$5:$O$1005,2,0),"")</f>
        <v/>
      </c>
      <c r="DK62" s="88" t="str">
        <f>IFERROR(VLOOKUP($A62&amp;"_"&amp;DK$3,'물품 입고 내역'!$A$5:$O$1005,2,0),"")</f>
        <v/>
      </c>
      <c r="DL62" s="88" t="str">
        <f>IFERROR(VLOOKUP($A62&amp;"_"&amp;DL$3,'물품 입고 내역'!$A$5:$O$1005,2,0),"")</f>
        <v/>
      </c>
    </row>
    <row r="63" spans="1:116" ht="35.25" customHeight="1">
      <c r="A63" s="89" t="s">
        <v>1020</v>
      </c>
      <c r="B63" s="129" t="str">
        <f>IFERROR(INDEX('물품 입고 내역'!$E$6:$O$1005,MATCH($A63,'물품 입고 내역'!$N$6:$N$1005,0),1)," ")</f>
        <v xml:space="preserve"> </v>
      </c>
      <c r="C63" s="89" t="str">
        <f t="shared" si="0"/>
        <v xml:space="preserve"> </v>
      </c>
      <c r="D63" s="129" t="str">
        <f t="shared" si="2"/>
        <v xml:space="preserve">                                                                                                             </v>
      </c>
      <c r="E63" s="89"/>
      <c r="F63" s="88">
        <f t="shared" si="1"/>
        <v>0</v>
      </c>
      <c r="G63" s="88" t="str">
        <f>IFERROR(VLOOKUP($A63&amp;"_"&amp;G$3,'물품 입고 내역'!$A$5:$O$1005,2,0),"")</f>
        <v/>
      </c>
      <c r="H63" s="88" t="str">
        <f>IFERROR(VLOOKUP($A63&amp;"_"&amp;H$3,'물품 입고 내역'!$A$5:$O$1005,2,0),"")</f>
        <v/>
      </c>
      <c r="I63" s="88" t="str">
        <f>IFERROR(VLOOKUP($A63&amp;"_"&amp;I$3,'물품 입고 내역'!$A$5:$O$1005,2,0),"")</f>
        <v/>
      </c>
      <c r="J63" s="88" t="str">
        <f>IFERROR(VLOOKUP($A63&amp;"_"&amp;J$3,'물품 입고 내역'!$A$5:$O$1005,2,0),"")</f>
        <v/>
      </c>
      <c r="K63" s="88" t="str">
        <f>IFERROR(VLOOKUP($A63&amp;"_"&amp;K$3,'물품 입고 내역'!$A$5:$O$1005,2,0),"")</f>
        <v/>
      </c>
      <c r="L63" s="88" t="str">
        <f>IFERROR(VLOOKUP($A63&amp;"_"&amp;L$3,'물품 입고 내역'!$A$5:$O$1005,2,0),"")</f>
        <v/>
      </c>
      <c r="M63" s="88" t="str">
        <f>IFERROR(VLOOKUP($A63&amp;"_"&amp;M$3,'물품 입고 내역'!$A$5:$O$1005,2,0),"")</f>
        <v/>
      </c>
      <c r="N63" s="88" t="str">
        <f>IFERROR(VLOOKUP($A63&amp;"_"&amp;N$3,'물품 입고 내역'!$A$5:$O$1005,2,0),"")</f>
        <v/>
      </c>
      <c r="O63" s="88" t="str">
        <f>IFERROR(VLOOKUP($A63&amp;"_"&amp;O$3,'물품 입고 내역'!$A$5:$O$1005,2,0),"")</f>
        <v/>
      </c>
      <c r="P63" s="88" t="str">
        <f>IFERROR(VLOOKUP($A63&amp;"_"&amp;P$3,'물품 입고 내역'!$A$5:$O$1005,2,0),"")</f>
        <v/>
      </c>
      <c r="Q63" s="88" t="str">
        <f>IFERROR(VLOOKUP($A63&amp;"_"&amp;Q$3,'물품 입고 내역'!$A$5:$O$1005,2,0),"")</f>
        <v/>
      </c>
      <c r="R63" s="88" t="str">
        <f>IFERROR(VLOOKUP($A63&amp;"_"&amp;R$3,'물품 입고 내역'!$A$5:$O$1005,2,0),"")</f>
        <v/>
      </c>
      <c r="S63" s="88" t="str">
        <f>IFERROR(VLOOKUP($A63&amp;"_"&amp;S$3,'물품 입고 내역'!$A$5:$O$1005,2,0),"")</f>
        <v/>
      </c>
      <c r="T63" s="88" t="str">
        <f>IFERROR(VLOOKUP($A63&amp;"_"&amp;T$3,'물품 입고 내역'!$A$5:$O$1005,2,0),"")</f>
        <v/>
      </c>
      <c r="U63" s="88" t="str">
        <f>IFERROR(VLOOKUP($A63&amp;"_"&amp;U$3,'물품 입고 내역'!$A$5:$O$1005,2,0),"")</f>
        <v/>
      </c>
      <c r="V63" s="88" t="str">
        <f>IFERROR(VLOOKUP($A63&amp;"_"&amp;V$3,'물품 입고 내역'!$A$5:$O$1005,2,0),"")</f>
        <v/>
      </c>
      <c r="W63" s="88" t="str">
        <f>IFERROR(VLOOKUP($A63&amp;"_"&amp;W$3,'물품 입고 내역'!$A$5:$O$1005,2,0),"")</f>
        <v/>
      </c>
      <c r="X63" s="88" t="str">
        <f>IFERROR(VLOOKUP($A63&amp;"_"&amp;X$3,'물품 입고 내역'!$A$5:$O$1005,2,0),"")</f>
        <v/>
      </c>
      <c r="Y63" s="88" t="str">
        <f>IFERROR(VLOOKUP($A63&amp;"_"&amp;Y$3,'물품 입고 내역'!$A$5:$O$1005,2,0),"")</f>
        <v/>
      </c>
      <c r="Z63" s="88" t="str">
        <f>IFERROR(VLOOKUP($A63&amp;"_"&amp;Z$3,'물품 입고 내역'!$A$5:$O$1005,2,0),"")</f>
        <v/>
      </c>
      <c r="AA63" s="88" t="str">
        <f>IFERROR(VLOOKUP($A63&amp;"_"&amp;AA$3,'물품 입고 내역'!$A$5:$O$1005,2,0),"")</f>
        <v/>
      </c>
      <c r="AB63" s="88" t="str">
        <f>IFERROR(VLOOKUP($A63&amp;"_"&amp;AB$3,'물품 입고 내역'!$A$5:$O$1005,2,0),"")</f>
        <v/>
      </c>
      <c r="AC63" s="88" t="str">
        <f>IFERROR(VLOOKUP($A63&amp;"_"&amp;AC$3,'물품 입고 내역'!$A$5:$O$1005,2,0),"")</f>
        <v/>
      </c>
      <c r="AD63" s="88" t="str">
        <f>IFERROR(VLOOKUP($A63&amp;"_"&amp;AD$3,'물품 입고 내역'!$A$5:$O$1005,2,0),"")</f>
        <v/>
      </c>
      <c r="AE63" s="88" t="str">
        <f>IFERROR(VLOOKUP($A63&amp;"_"&amp;AE$3,'물품 입고 내역'!$A$5:$O$1005,2,0),"")</f>
        <v/>
      </c>
      <c r="AF63" s="88" t="str">
        <f>IFERROR(VLOOKUP($A63&amp;"_"&amp;AF$3,'물품 입고 내역'!$A$5:$O$1005,2,0),"")</f>
        <v/>
      </c>
      <c r="AG63" s="88" t="str">
        <f>IFERROR(VLOOKUP($A63&amp;"_"&amp;AG$3,'물품 입고 내역'!$A$5:$O$1005,2,0),"")</f>
        <v/>
      </c>
      <c r="AH63" s="88" t="str">
        <f>IFERROR(VLOOKUP($A63&amp;"_"&amp;AH$3,'물품 입고 내역'!$A$5:$O$1005,2,0),"")</f>
        <v/>
      </c>
      <c r="AI63" s="88" t="str">
        <f>IFERROR(VLOOKUP($A63&amp;"_"&amp;AI$3,'물품 입고 내역'!$A$5:$O$1005,2,0),"")</f>
        <v/>
      </c>
      <c r="AJ63" s="88" t="str">
        <f>IFERROR(VLOOKUP($A63&amp;"_"&amp;AJ$3,'물품 입고 내역'!$A$5:$O$1005,2,0),"")</f>
        <v/>
      </c>
      <c r="AK63" s="88" t="str">
        <f>IFERROR(VLOOKUP($A63&amp;"_"&amp;AK$3,'물품 입고 내역'!$A$5:$O$1005,2,0),"")</f>
        <v/>
      </c>
      <c r="AL63" s="88" t="str">
        <f>IFERROR(VLOOKUP($A63&amp;"_"&amp;AL$3,'물품 입고 내역'!$A$5:$O$1005,2,0),"")</f>
        <v/>
      </c>
      <c r="AM63" s="88" t="str">
        <f>IFERROR(VLOOKUP($A63&amp;"_"&amp;AM$3,'물품 입고 내역'!$A$5:$O$1005,2,0),"")</f>
        <v/>
      </c>
      <c r="AN63" s="88" t="str">
        <f>IFERROR(VLOOKUP($A63&amp;"_"&amp;AN$3,'물품 입고 내역'!$A$5:$O$1005,2,0),"")</f>
        <v/>
      </c>
      <c r="AO63" s="88" t="str">
        <f>IFERROR(VLOOKUP($A63&amp;"_"&amp;AO$3,'물품 입고 내역'!$A$5:$O$1005,2,0),"")</f>
        <v/>
      </c>
      <c r="AP63" s="88" t="str">
        <f>IFERROR(VLOOKUP($A63&amp;"_"&amp;AP$3,'물품 입고 내역'!$A$5:$O$1005,2,0),"")</f>
        <v/>
      </c>
      <c r="AQ63" s="88" t="str">
        <f>IFERROR(VLOOKUP($A63&amp;"_"&amp;AQ$3,'물품 입고 내역'!$A$5:$O$1005,2,0),"")</f>
        <v/>
      </c>
      <c r="AR63" s="88" t="str">
        <f>IFERROR(VLOOKUP($A63&amp;"_"&amp;AR$3,'물품 입고 내역'!$A$5:$O$1005,2,0),"")</f>
        <v/>
      </c>
      <c r="AS63" s="88" t="str">
        <f>IFERROR(VLOOKUP($A63&amp;"_"&amp;AS$3,'물품 입고 내역'!$A$5:$O$1005,2,0),"")</f>
        <v/>
      </c>
      <c r="AT63" s="88" t="str">
        <f>IFERROR(VLOOKUP($A63&amp;"_"&amp;AT$3,'물품 입고 내역'!$A$5:$O$1005,2,0),"")</f>
        <v/>
      </c>
      <c r="AU63" s="88" t="str">
        <f>IFERROR(VLOOKUP($A63&amp;"_"&amp;AU$3,'물품 입고 내역'!$A$5:$O$1005,2,0),"")</f>
        <v/>
      </c>
      <c r="AV63" s="88" t="str">
        <f>IFERROR(VLOOKUP($A63&amp;"_"&amp;AV$3,'물품 입고 내역'!$A$5:$O$1005,2,0),"")</f>
        <v/>
      </c>
      <c r="AW63" s="88" t="str">
        <f>IFERROR(VLOOKUP($A63&amp;"_"&amp;AW$3,'물품 입고 내역'!$A$5:$O$1005,2,0),"")</f>
        <v/>
      </c>
      <c r="AX63" s="88" t="str">
        <f>IFERROR(VLOOKUP($A63&amp;"_"&amp;AX$3,'물품 입고 내역'!$A$5:$O$1005,2,0),"")</f>
        <v/>
      </c>
      <c r="AY63" s="88" t="str">
        <f>IFERROR(VLOOKUP($A63&amp;"_"&amp;AY$3,'물품 입고 내역'!$A$5:$O$1005,2,0),"")</f>
        <v/>
      </c>
      <c r="AZ63" s="88" t="str">
        <f>IFERROR(VLOOKUP($A63&amp;"_"&amp;AZ$3,'물품 입고 내역'!$A$5:$O$1005,2,0),"")</f>
        <v/>
      </c>
      <c r="BA63" s="88" t="str">
        <f>IFERROR(VLOOKUP($A63&amp;"_"&amp;BA$3,'물품 입고 내역'!$A$5:$O$1005,2,0),"")</f>
        <v/>
      </c>
      <c r="BB63" s="88" t="str">
        <f>IFERROR(VLOOKUP($A63&amp;"_"&amp;BB$3,'물품 입고 내역'!$A$5:$O$1005,2,0),"")</f>
        <v/>
      </c>
      <c r="BC63" s="88" t="str">
        <f>IFERROR(VLOOKUP($A63&amp;"_"&amp;BC$3,'물품 입고 내역'!$A$5:$O$1005,2,0),"")</f>
        <v/>
      </c>
      <c r="BD63" s="88" t="str">
        <f>IFERROR(VLOOKUP($A63&amp;"_"&amp;BD$3,'물품 입고 내역'!$A$5:$O$1005,2,0),"")</f>
        <v/>
      </c>
      <c r="BE63" s="88" t="str">
        <f>IFERROR(VLOOKUP($A63&amp;"_"&amp;BE$3,'물품 입고 내역'!$A$5:$O$1005,2,0),"")</f>
        <v/>
      </c>
      <c r="BF63" s="88" t="str">
        <f>IFERROR(VLOOKUP($A63&amp;"_"&amp;BF$3,'물품 입고 내역'!$A$5:$O$1005,2,0),"")</f>
        <v/>
      </c>
      <c r="BG63" s="88" t="str">
        <f>IFERROR(VLOOKUP($A63&amp;"_"&amp;BG$3,'물품 입고 내역'!$A$5:$O$1005,2,0),"")</f>
        <v/>
      </c>
      <c r="BH63" s="88" t="str">
        <f>IFERROR(VLOOKUP($A63&amp;"_"&amp;BH$3,'물품 입고 내역'!$A$5:$O$1005,2,0),"")</f>
        <v/>
      </c>
      <c r="BI63" s="88" t="str">
        <f>IFERROR(VLOOKUP($A63&amp;"_"&amp;BI$3,'물품 입고 내역'!$A$5:$O$1005,2,0),"")</f>
        <v/>
      </c>
      <c r="BJ63" s="88" t="str">
        <f>IFERROR(VLOOKUP($A63&amp;"_"&amp;BJ$3,'물품 입고 내역'!$A$5:$O$1005,2,0),"")</f>
        <v/>
      </c>
      <c r="BK63" s="88" t="str">
        <f>IFERROR(VLOOKUP($A63&amp;"_"&amp;BK$3,'물품 입고 내역'!$A$5:$O$1005,2,0),"")</f>
        <v/>
      </c>
      <c r="BL63" s="88" t="str">
        <f>IFERROR(VLOOKUP($A63&amp;"_"&amp;BL$3,'물품 입고 내역'!$A$5:$O$1005,2,0),"")</f>
        <v/>
      </c>
      <c r="BM63" s="88" t="str">
        <f>IFERROR(VLOOKUP($A63&amp;"_"&amp;BM$3,'물품 입고 내역'!$A$5:$O$1005,2,0),"")</f>
        <v/>
      </c>
      <c r="BN63" s="88" t="str">
        <f>IFERROR(VLOOKUP($A63&amp;"_"&amp;BN$3,'물품 입고 내역'!$A$5:$O$1005,2,0),"")</f>
        <v/>
      </c>
      <c r="BO63" s="88" t="str">
        <f>IFERROR(VLOOKUP($A63&amp;"_"&amp;BO$3,'물품 입고 내역'!$A$5:$O$1005,2,0),"")</f>
        <v/>
      </c>
      <c r="BP63" s="88" t="str">
        <f>IFERROR(VLOOKUP($A63&amp;"_"&amp;BP$3,'물품 입고 내역'!$A$5:$O$1005,2,0),"")</f>
        <v/>
      </c>
      <c r="BQ63" s="88" t="str">
        <f>IFERROR(VLOOKUP($A63&amp;"_"&amp;BQ$3,'물품 입고 내역'!$A$5:$O$1005,2,0),"")</f>
        <v/>
      </c>
      <c r="BR63" s="88" t="str">
        <f>IFERROR(VLOOKUP($A63&amp;"_"&amp;BR$3,'물품 입고 내역'!$A$5:$O$1005,2,0),"")</f>
        <v/>
      </c>
      <c r="BS63" s="88" t="str">
        <f>IFERROR(VLOOKUP($A63&amp;"_"&amp;BS$3,'물품 입고 내역'!$A$5:$O$1005,2,0),"")</f>
        <v/>
      </c>
      <c r="BT63" s="88" t="str">
        <f>IFERROR(VLOOKUP($A63&amp;"_"&amp;BT$3,'물품 입고 내역'!$A$5:$O$1005,2,0),"")</f>
        <v/>
      </c>
      <c r="BU63" s="88" t="str">
        <f>IFERROR(VLOOKUP($A63&amp;"_"&amp;BU$3,'물품 입고 내역'!$A$5:$O$1005,2,0),"")</f>
        <v/>
      </c>
      <c r="BV63" s="88" t="str">
        <f>IFERROR(VLOOKUP($A63&amp;"_"&amp;BV$3,'물품 입고 내역'!$A$5:$O$1005,2,0),"")</f>
        <v/>
      </c>
      <c r="BW63" s="88" t="str">
        <f>IFERROR(VLOOKUP($A63&amp;"_"&amp;BW$3,'물품 입고 내역'!$A$5:$O$1005,2,0),"")</f>
        <v/>
      </c>
      <c r="BX63" s="88" t="str">
        <f>IFERROR(VLOOKUP($A63&amp;"_"&amp;BX$3,'물품 입고 내역'!$A$5:$O$1005,2,0),"")</f>
        <v/>
      </c>
      <c r="BY63" s="88" t="str">
        <f>IFERROR(VLOOKUP($A63&amp;"_"&amp;BY$3,'물품 입고 내역'!$A$5:$O$1005,2,0),"")</f>
        <v/>
      </c>
      <c r="BZ63" s="88" t="str">
        <f>IFERROR(VLOOKUP($A63&amp;"_"&amp;BZ$3,'물품 입고 내역'!$A$5:$O$1005,2,0),"")</f>
        <v/>
      </c>
      <c r="CA63" s="88" t="str">
        <f>IFERROR(VLOOKUP($A63&amp;"_"&amp;CA$3,'물품 입고 내역'!$A$5:$O$1005,2,0),"")</f>
        <v/>
      </c>
      <c r="CB63" s="88" t="str">
        <f>IFERROR(VLOOKUP($A63&amp;"_"&amp;CB$3,'물품 입고 내역'!$A$5:$O$1005,2,0),"")</f>
        <v/>
      </c>
      <c r="CC63" s="88" t="str">
        <f>IFERROR(VLOOKUP($A63&amp;"_"&amp;CC$3,'물품 입고 내역'!$A$5:$O$1005,2,0),"")</f>
        <v/>
      </c>
      <c r="CD63" s="88" t="str">
        <f>IFERROR(VLOOKUP($A63&amp;"_"&amp;CD$3,'물품 입고 내역'!$A$5:$O$1005,2,0),"")</f>
        <v/>
      </c>
      <c r="CE63" s="88" t="str">
        <f>IFERROR(VLOOKUP($A63&amp;"_"&amp;CE$3,'물품 입고 내역'!$A$5:$O$1005,2,0),"")</f>
        <v/>
      </c>
      <c r="CF63" s="88" t="str">
        <f>IFERROR(VLOOKUP($A63&amp;"_"&amp;CF$3,'물품 입고 내역'!$A$5:$O$1005,2,0),"")</f>
        <v/>
      </c>
      <c r="CG63" s="88" t="str">
        <f>IFERROR(VLOOKUP($A63&amp;"_"&amp;CG$3,'물품 입고 내역'!$A$5:$O$1005,2,0),"")</f>
        <v/>
      </c>
      <c r="CH63" s="88" t="str">
        <f>IFERROR(VLOOKUP($A63&amp;"_"&amp;CH$3,'물품 입고 내역'!$A$5:$O$1005,2,0),"")</f>
        <v/>
      </c>
      <c r="CI63" s="88" t="str">
        <f>IFERROR(VLOOKUP($A63&amp;"_"&amp;CI$3,'물품 입고 내역'!$A$5:$O$1005,2,0),"")</f>
        <v/>
      </c>
      <c r="CJ63" s="88" t="str">
        <f>IFERROR(VLOOKUP($A63&amp;"_"&amp;CJ$3,'물품 입고 내역'!$A$5:$O$1005,2,0),"")</f>
        <v/>
      </c>
      <c r="CK63" s="88" t="str">
        <f>IFERROR(VLOOKUP($A63&amp;"_"&amp;CK$3,'물품 입고 내역'!$A$5:$O$1005,2,0),"")</f>
        <v/>
      </c>
      <c r="CL63" s="88" t="str">
        <f>IFERROR(VLOOKUP($A63&amp;"_"&amp;CL$3,'물품 입고 내역'!$A$5:$O$1005,2,0),"")</f>
        <v/>
      </c>
      <c r="CM63" s="88" t="str">
        <f>IFERROR(VLOOKUP($A63&amp;"_"&amp;CM$3,'물품 입고 내역'!$A$5:$O$1005,2,0),"")</f>
        <v/>
      </c>
      <c r="CN63" s="88" t="str">
        <f>IFERROR(VLOOKUP($A63&amp;"_"&amp;CN$3,'물품 입고 내역'!$A$5:$O$1005,2,0),"")</f>
        <v/>
      </c>
      <c r="CO63" s="88" t="str">
        <f>IFERROR(VLOOKUP($A63&amp;"_"&amp;CO$3,'물품 입고 내역'!$A$5:$O$1005,2,0),"")</f>
        <v/>
      </c>
      <c r="CP63" s="88" t="str">
        <f>IFERROR(VLOOKUP($A63&amp;"_"&amp;CP$3,'물품 입고 내역'!$A$5:$O$1005,2,0),"")</f>
        <v/>
      </c>
      <c r="CQ63" s="88" t="str">
        <f>IFERROR(VLOOKUP($A63&amp;"_"&amp;CQ$3,'물품 입고 내역'!$A$5:$O$1005,2,0),"")</f>
        <v/>
      </c>
      <c r="CR63" s="88" t="str">
        <f>IFERROR(VLOOKUP($A63&amp;"_"&amp;CR$3,'물품 입고 내역'!$A$5:$O$1005,2,0),"")</f>
        <v/>
      </c>
      <c r="CS63" s="88" t="str">
        <f>IFERROR(VLOOKUP($A63&amp;"_"&amp;CS$3,'물품 입고 내역'!$A$5:$O$1005,2,0),"")</f>
        <v/>
      </c>
      <c r="CT63" s="88" t="str">
        <f>IFERROR(VLOOKUP($A63&amp;"_"&amp;CT$3,'물품 입고 내역'!$A$5:$O$1005,2,0),"")</f>
        <v/>
      </c>
      <c r="CU63" s="88" t="str">
        <f>IFERROR(VLOOKUP($A63&amp;"_"&amp;CU$3,'물품 입고 내역'!$A$5:$O$1005,2,0),"")</f>
        <v/>
      </c>
      <c r="CV63" s="88" t="str">
        <f>IFERROR(VLOOKUP($A63&amp;"_"&amp;CV$3,'물품 입고 내역'!$A$5:$O$1005,2,0),"")</f>
        <v/>
      </c>
      <c r="CW63" s="88" t="str">
        <f>IFERROR(VLOOKUP($A63&amp;"_"&amp;CW$3,'물품 입고 내역'!$A$5:$O$1005,2,0),"")</f>
        <v/>
      </c>
      <c r="CX63" s="88" t="str">
        <f>IFERROR(VLOOKUP($A63&amp;"_"&amp;CX$3,'물품 입고 내역'!$A$5:$O$1005,2,0),"")</f>
        <v/>
      </c>
      <c r="CY63" s="88" t="str">
        <f>IFERROR(VLOOKUP($A63&amp;"_"&amp;CY$3,'물품 입고 내역'!$A$5:$O$1005,2,0),"")</f>
        <v/>
      </c>
      <c r="CZ63" s="88" t="str">
        <f>IFERROR(VLOOKUP($A63&amp;"_"&amp;CZ$3,'물품 입고 내역'!$A$5:$O$1005,2,0),"")</f>
        <v/>
      </c>
      <c r="DA63" s="88" t="str">
        <f>IFERROR(VLOOKUP($A63&amp;"_"&amp;DA$3,'물품 입고 내역'!$A$5:$O$1005,2,0),"")</f>
        <v/>
      </c>
      <c r="DB63" s="88" t="str">
        <f>IFERROR(VLOOKUP($A63&amp;"_"&amp;DB$3,'물품 입고 내역'!$A$5:$O$1005,2,0),"")</f>
        <v/>
      </c>
      <c r="DC63" s="88" t="str">
        <f>IFERROR(VLOOKUP($A63&amp;"_"&amp;DC$3,'물품 입고 내역'!$A$5:$O$1005,2,0),"")</f>
        <v/>
      </c>
      <c r="DD63" s="88" t="str">
        <f>IFERROR(VLOOKUP($A63&amp;"_"&amp;DD$3,'물품 입고 내역'!$A$5:$O$1005,2,0),"")</f>
        <v/>
      </c>
      <c r="DE63" s="88" t="str">
        <f>IFERROR(VLOOKUP($A63&amp;"_"&amp;DE$3,'물품 입고 내역'!$A$5:$O$1005,2,0),"")</f>
        <v/>
      </c>
      <c r="DF63" s="88" t="str">
        <f>IFERROR(VLOOKUP($A63&amp;"_"&amp;DF$3,'물품 입고 내역'!$A$5:$O$1005,2,0),"")</f>
        <v/>
      </c>
      <c r="DG63" s="88" t="str">
        <f>IFERROR(VLOOKUP($A63&amp;"_"&amp;DG$3,'물품 입고 내역'!$A$5:$O$1005,2,0),"")</f>
        <v/>
      </c>
      <c r="DH63" s="88" t="str">
        <f>IFERROR(VLOOKUP($A63&amp;"_"&amp;DH$3,'물품 입고 내역'!$A$5:$O$1005,2,0),"")</f>
        <v/>
      </c>
      <c r="DI63" s="88" t="str">
        <f>IFERROR(VLOOKUP($A63&amp;"_"&amp;DI$3,'물품 입고 내역'!$A$5:$O$1005,2,0),"")</f>
        <v/>
      </c>
      <c r="DJ63" s="88" t="str">
        <f>IFERROR(VLOOKUP($A63&amp;"_"&amp;DJ$3,'물품 입고 내역'!$A$5:$O$1005,2,0),"")</f>
        <v/>
      </c>
      <c r="DK63" s="88" t="str">
        <f>IFERROR(VLOOKUP($A63&amp;"_"&amp;DK$3,'물품 입고 내역'!$A$5:$O$1005,2,0),"")</f>
        <v/>
      </c>
      <c r="DL63" s="88" t="str">
        <f>IFERROR(VLOOKUP($A63&amp;"_"&amp;DL$3,'물품 입고 내역'!$A$5:$O$1005,2,0),"")</f>
        <v/>
      </c>
    </row>
    <row r="64" spans="1:116" ht="35.25" customHeight="1">
      <c r="A64" s="89" t="s">
        <v>1021</v>
      </c>
      <c r="B64" s="129" t="str">
        <f>IFERROR(INDEX('물품 입고 내역'!$E$6:$O$1005,MATCH($A64,'물품 입고 내역'!$N$6:$N$1005,0),1)," ")</f>
        <v xml:space="preserve"> </v>
      </c>
      <c r="C64" s="89" t="str">
        <f t="shared" si="0"/>
        <v xml:space="preserve"> </v>
      </c>
      <c r="D64" s="129" t="str">
        <f t="shared" si="2"/>
        <v xml:space="preserve">                                                                                                             </v>
      </c>
      <c r="E64" s="89"/>
      <c r="F64" s="88">
        <f t="shared" si="1"/>
        <v>0</v>
      </c>
      <c r="G64" s="88" t="str">
        <f>IFERROR(VLOOKUP($A64&amp;"_"&amp;G$3,'물품 입고 내역'!$A$5:$O$1005,2,0),"")</f>
        <v/>
      </c>
      <c r="H64" s="88" t="str">
        <f>IFERROR(VLOOKUP($A64&amp;"_"&amp;H$3,'물품 입고 내역'!$A$5:$O$1005,2,0),"")</f>
        <v/>
      </c>
      <c r="I64" s="88" t="str">
        <f>IFERROR(VLOOKUP($A64&amp;"_"&amp;I$3,'물품 입고 내역'!$A$5:$O$1005,2,0),"")</f>
        <v/>
      </c>
      <c r="J64" s="88" t="str">
        <f>IFERROR(VLOOKUP($A64&amp;"_"&amp;J$3,'물품 입고 내역'!$A$5:$O$1005,2,0),"")</f>
        <v/>
      </c>
      <c r="K64" s="88" t="str">
        <f>IFERROR(VLOOKUP($A64&amp;"_"&amp;K$3,'물품 입고 내역'!$A$5:$O$1005,2,0),"")</f>
        <v/>
      </c>
      <c r="L64" s="88" t="str">
        <f>IFERROR(VLOOKUP($A64&amp;"_"&amp;L$3,'물품 입고 내역'!$A$5:$O$1005,2,0),"")</f>
        <v/>
      </c>
      <c r="M64" s="88" t="str">
        <f>IFERROR(VLOOKUP($A64&amp;"_"&amp;M$3,'물품 입고 내역'!$A$5:$O$1005,2,0),"")</f>
        <v/>
      </c>
      <c r="N64" s="88" t="str">
        <f>IFERROR(VLOOKUP($A64&amp;"_"&amp;N$3,'물품 입고 내역'!$A$5:$O$1005,2,0),"")</f>
        <v/>
      </c>
      <c r="O64" s="88" t="str">
        <f>IFERROR(VLOOKUP($A64&amp;"_"&amp;O$3,'물품 입고 내역'!$A$5:$O$1005,2,0),"")</f>
        <v/>
      </c>
      <c r="P64" s="88" t="str">
        <f>IFERROR(VLOOKUP($A64&amp;"_"&amp;P$3,'물품 입고 내역'!$A$5:$O$1005,2,0),"")</f>
        <v/>
      </c>
      <c r="Q64" s="88" t="str">
        <f>IFERROR(VLOOKUP($A64&amp;"_"&amp;Q$3,'물품 입고 내역'!$A$5:$O$1005,2,0),"")</f>
        <v/>
      </c>
      <c r="R64" s="88" t="str">
        <f>IFERROR(VLOOKUP($A64&amp;"_"&amp;R$3,'물품 입고 내역'!$A$5:$O$1005,2,0),"")</f>
        <v/>
      </c>
      <c r="S64" s="88" t="str">
        <f>IFERROR(VLOOKUP($A64&amp;"_"&amp;S$3,'물품 입고 내역'!$A$5:$O$1005,2,0),"")</f>
        <v/>
      </c>
      <c r="T64" s="88" t="str">
        <f>IFERROR(VLOOKUP($A64&amp;"_"&amp;T$3,'물품 입고 내역'!$A$5:$O$1005,2,0),"")</f>
        <v/>
      </c>
      <c r="U64" s="88" t="str">
        <f>IFERROR(VLOOKUP($A64&amp;"_"&amp;U$3,'물품 입고 내역'!$A$5:$O$1005,2,0),"")</f>
        <v/>
      </c>
      <c r="V64" s="88" t="str">
        <f>IFERROR(VLOOKUP($A64&amp;"_"&amp;V$3,'물품 입고 내역'!$A$5:$O$1005,2,0),"")</f>
        <v/>
      </c>
      <c r="W64" s="88" t="str">
        <f>IFERROR(VLOOKUP($A64&amp;"_"&amp;W$3,'물품 입고 내역'!$A$5:$O$1005,2,0),"")</f>
        <v/>
      </c>
      <c r="X64" s="88" t="str">
        <f>IFERROR(VLOOKUP($A64&amp;"_"&amp;X$3,'물품 입고 내역'!$A$5:$O$1005,2,0),"")</f>
        <v/>
      </c>
      <c r="Y64" s="88" t="str">
        <f>IFERROR(VLOOKUP($A64&amp;"_"&amp;Y$3,'물품 입고 내역'!$A$5:$O$1005,2,0),"")</f>
        <v/>
      </c>
      <c r="Z64" s="88" t="str">
        <f>IFERROR(VLOOKUP($A64&amp;"_"&amp;Z$3,'물품 입고 내역'!$A$5:$O$1005,2,0),"")</f>
        <v/>
      </c>
      <c r="AA64" s="88" t="str">
        <f>IFERROR(VLOOKUP($A64&amp;"_"&amp;AA$3,'물품 입고 내역'!$A$5:$O$1005,2,0),"")</f>
        <v/>
      </c>
      <c r="AB64" s="88" t="str">
        <f>IFERROR(VLOOKUP($A64&amp;"_"&amp;AB$3,'물품 입고 내역'!$A$5:$O$1005,2,0),"")</f>
        <v/>
      </c>
      <c r="AC64" s="88" t="str">
        <f>IFERROR(VLOOKUP($A64&amp;"_"&amp;AC$3,'물품 입고 내역'!$A$5:$O$1005,2,0),"")</f>
        <v/>
      </c>
      <c r="AD64" s="88" t="str">
        <f>IFERROR(VLOOKUP($A64&amp;"_"&amp;AD$3,'물품 입고 내역'!$A$5:$O$1005,2,0),"")</f>
        <v/>
      </c>
      <c r="AE64" s="88" t="str">
        <f>IFERROR(VLOOKUP($A64&amp;"_"&amp;AE$3,'물품 입고 내역'!$A$5:$O$1005,2,0),"")</f>
        <v/>
      </c>
      <c r="AF64" s="88" t="str">
        <f>IFERROR(VLOOKUP($A64&amp;"_"&amp;AF$3,'물품 입고 내역'!$A$5:$O$1005,2,0),"")</f>
        <v/>
      </c>
      <c r="AG64" s="88" t="str">
        <f>IFERROR(VLOOKUP($A64&amp;"_"&amp;AG$3,'물품 입고 내역'!$A$5:$O$1005,2,0),"")</f>
        <v/>
      </c>
      <c r="AH64" s="88" t="str">
        <f>IFERROR(VLOOKUP($A64&amp;"_"&amp;AH$3,'물품 입고 내역'!$A$5:$O$1005,2,0),"")</f>
        <v/>
      </c>
      <c r="AI64" s="88" t="str">
        <f>IFERROR(VLOOKUP($A64&amp;"_"&amp;AI$3,'물품 입고 내역'!$A$5:$O$1005,2,0),"")</f>
        <v/>
      </c>
      <c r="AJ64" s="88" t="str">
        <f>IFERROR(VLOOKUP($A64&amp;"_"&amp;AJ$3,'물품 입고 내역'!$A$5:$O$1005,2,0),"")</f>
        <v/>
      </c>
      <c r="AK64" s="88" t="str">
        <f>IFERROR(VLOOKUP($A64&amp;"_"&amp;AK$3,'물품 입고 내역'!$A$5:$O$1005,2,0),"")</f>
        <v/>
      </c>
      <c r="AL64" s="88" t="str">
        <f>IFERROR(VLOOKUP($A64&amp;"_"&amp;AL$3,'물품 입고 내역'!$A$5:$O$1005,2,0),"")</f>
        <v/>
      </c>
      <c r="AM64" s="88" t="str">
        <f>IFERROR(VLOOKUP($A64&amp;"_"&amp;AM$3,'물품 입고 내역'!$A$5:$O$1005,2,0),"")</f>
        <v/>
      </c>
      <c r="AN64" s="88" t="str">
        <f>IFERROR(VLOOKUP($A64&amp;"_"&amp;AN$3,'물품 입고 내역'!$A$5:$O$1005,2,0),"")</f>
        <v/>
      </c>
      <c r="AO64" s="88" t="str">
        <f>IFERROR(VLOOKUP($A64&amp;"_"&amp;AO$3,'물품 입고 내역'!$A$5:$O$1005,2,0),"")</f>
        <v/>
      </c>
      <c r="AP64" s="88" t="str">
        <f>IFERROR(VLOOKUP($A64&amp;"_"&amp;AP$3,'물품 입고 내역'!$A$5:$O$1005,2,0),"")</f>
        <v/>
      </c>
      <c r="AQ64" s="88" t="str">
        <f>IFERROR(VLOOKUP($A64&amp;"_"&amp;AQ$3,'물품 입고 내역'!$A$5:$O$1005,2,0),"")</f>
        <v/>
      </c>
      <c r="AR64" s="88" t="str">
        <f>IFERROR(VLOOKUP($A64&amp;"_"&amp;AR$3,'물품 입고 내역'!$A$5:$O$1005,2,0),"")</f>
        <v/>
      </c>
      <c r="AS64" s="88" t="str">
        <f>IFERROR(VLOOKUP($A64&amp;"_"&amp;AS$3,'물품 입고 내역'!$A$5:$O$1005,2,0),"")</f>
        <v/>
      </c>
      <c r="AT64" s="88" t="str">
        <f>IFERROR(VLOOKUP($A64&amp;"_"&amp;AT$3,'물품 입고 내역'!$A$5:$O$1005,2,0),"")</f>
        <v/>
      </c>
      <c r="AU64" s="88" t="str">
        <f>IFERROR(VLOOKUP($A64&amp;"_"&amp;AU$3,'물품 입고 내역'!$A$5:$O$1005,2,0),"")</f>
        <v/>
      </c>
      <c r="AV64" s="88" t="str">
        <f>IFERROR(VLOOKUP($A64&amp;"_"&amp;AV$3,'물품 입고 내역'!$A$5:$O$1005,2,0),"")</f>
        <v/>
      </c>
      <c r="AW64" s="88" t="str">
        <f>IFERROR(VLOOKUP($A64&amp;"_"&amp;AW$3,'물품 입고 내역'!$A$5:$O$1005,2,0),"")</f>
        <v/>
      </c>
      <c r="AX64" s="88" t="str">
        <f>IFERROR(VLOOKUP($A64&amp;"_"&amp;AX$3,'물품 입고 내역'!$A$5:$O$1005,2,0),"")</f>
        <v/>
      </c>
      <c r="AY64" s="88" t="str">
        <f>IFERROR(VLOOKUP($A64&amp;"_"&amp;AY$3,'물품 입고 내역'!$A$5:$O$1005,2,0),"")</f>
        <v/>
      </c>
      <c r="AZ64" s="88" t="str">
        <f>IFERROR(VLOOKUP($A64&amp;"_"&amp;AZ$3,'물품 입고 내역'!$A$5:$O$1005,2,0),"")</f>
        <v/>
      </c>
      <c r="BA64" s="88" t="str">
        <f>IFERROR(VLOOKUP($A64&amp;"_"&amp;BA$3,'물품 입고 내역'!$A$5:$O$1005,2,0),"")</f>
        <v/>
      </c>
      <c r="BB64" s="88" t="str">
        <f>IFERROR(VLOOKUP($A64&amp;"_"&amp;BB$3,'물품 입고 내역'!$A$5:$O$1005,2,0),"")</f>
        <v/>
      </c>
      <c r="BC64" s="88" t="str">
        <f>IFERROR(VLOOKUP($A64&amp;"_"&amp;BC$3,'물품 입고 내역'!$A$5:$O$1005,2,0),"")</f>
        <v/>
      </c>
      <c r="BD64" s="88" t="str">
        <f>IFERROR(VLOOKUP($A64&amp;"_"&amp;BD$3,'물품 입고 내역'!$A$5:$O$1005,2,0),"")</f>
        <v/>
      </c>
      <c r="BE64" s="88" t="str">
        <f>IFERROR(VLOOKUP($A64&amp;"_"&amp;BE$3,'물품 입고 내역'!$A$5:$O$1005,2,0),"")</f>
        <v/>
      </c>
      <c r="BF64" s="88" t="str">
        <f>IFERROR(VLOOKUP($A64&amp;"_"&amp;BF$3,'물품 입고 내역'!$A$5:$O$1005,2,0),"")</f>
        <v/>
      </c>
      <c r="BG64" s="88" t="str">
        <f>IFERROR(VLOOKUP($A64&amp;"_"&amp;BG$3,'물품 입고 내역'!$A$5:$O$1005,2,0),"")</f>
        <v/>
      </c>
      <c r="BH64" s="88" t="str">
        <f>IFERROR(VLOOKUP($A64&amp;"_"&amp;BH$3,'물품 입고 내역'!$A$5:$O$1005,2,0),"")</f>
        <v/>
      </c>
      <c r="BI64" s="88" t="str">
        <f>IFERROR(VLOOKUP($A64&amp;"_"&amp;BI$3,'물품 입고 내역'!$A$5:$O$1005,2,0),"")</f>
        <v/>
      </c>
      <c r="BJ64" s="88" t="str">
        <f>IFERROR(VLOOKUP($A64&amp;"_"&amp;BJ$3,'물품 입고 내역'!$A$5:$O$1005,2,0),"")</f>
        <v/>
      </c>
      <c r="BK64" s="88" t="str">
        <f>IFERROR(VLOOKUP($A64&amp;"_"&amp;BK$3,'물품 입고 내역'!$A$5:$O$1005,2,0),"")</f>
        <v/>
      </c>
      <c r="BL64" s="88" t="str">
        <f>IFERROR(VLOOKUP($A64&amp;"_"&amp;BL$3,'물품 입고 내역'!$A$5:$O$1005,2,0),"")</f>
        <v/>
      </c>
      <c r="BM64" s="88" t="str">
        <f>IFERROR(VLOOKUP($A64&amp;"_"&amp;BM$3,'물품 입고 내역'!$A$5:$O$1005,2,0),"")</f>
        <v/>
      </c>
      <c r="BN64" s="88" t="str">
        <f>IFERROR(VLOOKUP($A64&amp;"_"&amp;BN$3,'물품 입고 내역'!$A$5:$O$1005,2,0),"")</f>
        <v/>
      </c>
      <c r="BO64" s="88" t="str">
        <f>IFERROR(VLOOKUP($A64&amp;"_"&amp;BO$3,'물품 입고 내역'!$A$5:$O$1005,2,0),"")</f>
        <v/>
      </c>
      <c r="BP64" s="88" t="str">
        <f>IFERROR(VLOOKUP($A64&amp;"_"&amp;BP$3,'물품 입고 내역'!$A$5:$O$1005,2,0),"")</f>
        <v/>
      </c>
      <c r="BQ64" s="88" t="str">
        <f>IFERROR(VLOOKUP($A64&amp;"_"&amp;BQ$3,'물품 입고 내역'!$A$5:$O$1005,2,0),"")</f>
        <v/>
      </c>
      <c r="BR64" s="88" t="str">
        <f>IFERROR(VLOOKUP($A64&amp;"_"&amp;BR$3,'물품 입고 내역'!$A$5:$O$1005,2,0),"")</f>
        <v/>
      </c>
      <c r="BS64" s="88" t="str">
        <f>IFERROR(VLOOKUP($A64&amp;"_"&amp;BS$3,'물품 입고 내역'!$A$5:$O$1005,2,0),"")</f>
        <v/>
      </c>
      <c r="BT64" s="88" t="str">
        <f>IFERROR(VLOOKUP($A64&amp;"_"&amp;BT$3,'물품 입고 내역'!$A$5:$O$1005,2,0),"")</f>
        <v/>
      </c>
      <c r="BU64" s="88" t="str">
        <f>IFERROR(VLOOKUP($A64&amp;"_"&amp;BU$3,'물품 입고 내역'!$A$5:$O$1005,2,0),"")</f>
        <v/>
      </c>
      <c r="BV64" s="88" t="str">
        <f>IFERROR(VLOOKUP($A64&amp;"_"&amp;BV$3,'물품 입고 내역'!$A$5:$O$1005,2,0),"")</f>
        <v/>
      </c>
      <c r="BW64" s="88" t="str">
        <f>IFERROR(VLOOKUP($A64&amp;"_"&amp;BW$3,'물품 입고 내역'!$A$5:$O$1005,2,0),"")</f>
        <v/>
      </c>
      <c r="BX64" s="88" t="str">
        <f>IFERROR(VLOOKUP($A64&amp;"_"&amp;BX$3,'물품 입고 내역'!$A$5:$O$1005,2,0),"")</f>
        <v/>
      </c>
      <c r="BY64" s="88" t="str">
        <f>IFERROR(VLOOKUP($A64&amp;"_"&amp;BY$3,'물품 입고 내역'!$A$5:$O$1005,2,0),"")</f>
        <v/>
      </c>
      <c r="BZ64" s="88" t="str">
        <f>IFERROR(VLOOKUP($A64&amp;"_"&amp;BZ$3,'물품 입고 내역'!$A$5:$O$1005,2,0),"")</f>
        <v/>
      </c>
      <c r="CA64" s="88" t="str">
        <f>IFERROR(VLOOKUP($A64&amp;"_"&amp;CA$3,'물품 입고 내역'!$A$5:$O$1005,2,0),"")</f>
        <v/>
      </c>
      <c r="CB64" s="88" t="str">
        <f>IFERROR(VLOOKUP($A64&amp;"_"&amp;CB$3,'물품 입고 내역'!$A$5:$O$1005,2,0),"")</f>
        <v/>
      </c>
      <c r="CC64" s="88" t="str">
        <f>IFERROR(VLOOKUP($A64&amp;"_"&amp;CC$3,'물품 입고 내역'!$A$5:$O$1005,2,0),"")</f>
        <v/>
      </c>
      <c r="CD64" s="88" t="str">
        <f>IFERROR(VLOOKUP($A64&amp;"_"&amp;CD$3,'물품 입고 내역'!$A$5:$O$1005,2,0),"")</f>
        <v/>
      </c>
      <c r="CE64" s="88" t="str">
        <f>IFERROR(VLOOKUP($A64&amp;"_"&amp;CE$3,'물품 입고 내역'!$A$5:$O$1005,2,0),"")</f>
        <v/>
      </c>
      <c r="CF64" s="88" t="str">
        <f>IFERROR(VLOOKUP($A64&amp;"_"&amp;CF$3,'물품 입고 내역'!$A$5:$O$1005,2,0),"")</f>
        <v/>
      </c>
      <c r="CG64" s="88" t="str">
        <f>IFERROR(VLOOKUP($A64&amp;"_"&amp;CG$3,'물품 입고 내역'!$A$5:$O$1005,2,0),"")</f>
        <v/>
      </c>
      <c r="CH64" s="88" t="str">
        <f>IFERROR(VLOOKUP($A64&amp;"_"&amp;CH$3,'물품 입고 내역'!$A$5:$O$1005,2,0),"")</f>
        <v/>
      </c>
      <c r="CI64" s="88" t="str">
        <f>IFERROR(VLOOKUP($A64&amp;"_"&amp;CI$3,'물품 입고 내역'!$A$5:$O$1005,2,0),"")</f>
        <v/>
      </c>
      <c r="CJ64" s="88" t="str">
        <f>IFERROR(VLOOKUP($A64&amp;"_"&amp;CJ$3,'물품 입고 내역'!$A$5:$O$1005,2,0),"")</f>
        <v/>
      </c>
      <c r="CK64" s="88" t="str">
        <f>IFERROR(VLOOKUP($A64&amp;"_"&amp;CK$3,'물품 입고 내역'!$A$5:$O$1005,2,0),"")</f>
        <v/>
      </c>
      <c r="CL64" s="88" t="str">
        <f>IFERROR(VLOOKUP($A64&amp;"_"&amp;CL$3,'물품 입고 내역'!$A$5:$O$1005,2,0),"")</f>
        <v/>
      </c>
      <c r="CM64" s="88" t="str">
        <f>IFERROR(VLOOKUP($A64&amp;"_"&amp;CM$3,'물품 입고 내역'!$A$5:$O$1005,2,0),"")</f>
        <v/>
      </c>
      <c r="CN64" s="88" t="str">
        <f>IFERROR(VLOOKUP($A64&amp;"_"&amp;CN$3,'물품 입고 내역'!$A$5:$O$1005,2,0),"")</f>
        <v/>
      </c>
      <c r="CO64" s="88" t="str">
        <f>IFERROR(VLOOKUP($A64&amp;"_"&amp;CO$3,'물품 입고 내역'!$A$5:$O$1005,2,0),"")</f>
        <v/>
      </c>
      <c r="CP64" s="88" t="str">
        <f>IFERROR(VLOOKUP($A64&amp;"_"&amp;CP$3,'물품 입고 내역'!$A$5:$O$1005,2,0),"")</f>
        <v/>
      </c>
      <c r="CQ64" s="88" t="str">
        <f>IFERROR(VLOOKUP($A64&amp;"_"&amp;CQ$3,'물품 입고 내역'!$A$5:$O$1005,2,0),"")</f>
        <v/>
      </c>
      <c r="CR64" s="88" t="str">
        <f>IFERROR(VLOOKUP($A64&amp;"_"&amp;CR$3,'물품 입고 내역'!$A$5:$O$1005,2,0),"")</f>
        <v/>
      </c>
      <c r="CS64" s="88" t="str">
        <f>IFERROR(VLOOKUP($A64&amp;"_"&amp;CS$3,'물품 입고 내역'!$A$5:$O$1005,2,0),"")</f>
        <v/>
      </c>
      <c r="CT64" s="88" t="str">
        <f>IFERROR(VLOOKUP($A64&amp;"_"&amp;CT$3,'물품 입고 내역'!$A$5:$O$1005,2,0),"")</f>
        <v/>
      </c>
      <c r="CU64" s="88" t="str">
        <f>IFERROR(VLOOKUP($A64&amp;"_"&amp;CU$3,'물품 입고 내역'!$A$5:$O$1005,2,0),"")</f>
        <v/>
      </c>
      <c r="CV64" s="88" t="str">
        <f>IFERROR(VLOOKUP($A64&amp;"_"&amp;CV$3,'물품 입고 내역'!$A$5:$O$1005,2,0),"")</f>
        <v/>
      </c>
      <c r="CW64" s="88" t="str">
        <f>IFERROR(VLOOKUP($A64&amp;"_"&amp;CW$3,'물품 입고 내역'!$A$5:$O$1005,2,0),"")</f>
        <v/>
      </c>
      <c r="CX64" s="88" t="str">
        <f>IFERROR(VLOOKUP($A64&amp;"_"&amp;CX$3,'물품 입고 내역'!$A$5:$O$1005,2,0),"")</f>
        <v/>
      </c>
      <c r="CY64" s="88" t="str">
        <f>IFERROR(VLOOKUP($A64&amp;"_"&amp;CY$3,'물품 입고 내역'!$A$5:$O$1005,2,0),"")</f>
        <v/>
      </c>
      <c r="CZ64" s="88" t="str">
        <f>IFERROR(VLOOKUP($A64&amp;"_"&amp;CZ$3,'물품 입고 내역'!$A$5:$O$1005,2,0),"")</f>
        <v/>
      </c>
      <c r="DA64" s="88" t="str">
        <f>IFERROR(VLOOKUP($A64&amp;"_"&amp;DA$3,'물품 입고 내역'!$A$5:$O$1005,2,0),"")</f>
        <v/>
      </c>
      <c r="DB64" s="88" t="str">
        <f>IFERROR(VLOOKUP($A64&amp;"_"&amp;DB$3,'물품 입고 내역'!$A$5:$O$1005,2,0),"")</f>
        <v/>
      </c>
      <c r="DC64" s="88" t="str">
        <f>IFERROR(VLOOKUP($A64&amp;"_"&amp;DC$3,'물품 입고 내역'!$A$5:$O$1005,2,0),"")</f>
        <v/>
      </c>
      <c r="DD64" s="88" t="str">
        <f>IFERROR(VLOOKUP($A64&amp;"_"&amp;DD$3,'물품 입고 내역'!$A$5:$O$1005,2,0),"")</f>
        <v/>
      </c>
      <c r="DE64" s="88" t="str">
        <f>IFERROR(VLOOKUP($A64&amp;"_"&amp;DE$3,'물품 입고 내역'!$A$5:$O$1005,2,0),"")</f>
        <v/>
      </c>
      <c r="DF64" s="88" t="str">
        <f>IFERROR(VLOOKUP($A64&amp;"_"&amp;DF$3,'물품 입고 내역'!$A$5:$O$1005,2,0),"")</f>
        <v/>
      </c>
      <c r="DG64" s="88" t="str">
        <f>IFERROR(VLOOKUP($A64&amp;"_"&amp;DG$3,'물품 입고 내역'!$A$5:$O$1005,2,0),"")</f>
        <v/>
      </c>
      <c r="DH64" s="88" t="str">
        <f>IFERROR(VLOOKUP($A64&amp;"_"&amp;DH$3,'물품 입고 내역'!$A$5:$O$1005,2,0),"")</f>
        <v/>
      </c>
      <c r="DI64" s="88" t="str">
        <f>IFERROR(VLOOKUP($A64&amp;"_"&amp;DI$3,'물품 입고 내역'!$A$5:$O$1005,2,0),"")</f>
        <v/>
      </c>
      <c r="DJ64" s="88" t="str">
        <f>IFERROR(VLOOKUP($A64&amp;"_"&amp;DJ$3,'물품 입고 내역'!$A$5:$O$1005,2,0),"")</f>
        <v/>
      </c>
      <c r="DK64" s="88" t="str">
        <f>IFERROR(VLOOKUP($A64&amp;"_"&amp;DK$3,'물품 입고 내역'!$A$5:$O$1005,2,0),"")</f>
        <v/>
      </c>
      <c r="DL64" s="88" t="str">
        <f>IFERROR(VLOOKUP($A64&amp;"_"&amp;DL$3,'물품 입고 내역'!$A$5:$O$1005,2,0),"")</f>
        <v/>
      </c>
    </row>
    <row r="65" spans="1:116" ht="35.25" customHeight="1">
      <c r="A65" s="89" t="s">
        <v>1022</v>
      </c>
      <c r="B65" s="129" t="str">
        <f>IFERROR(INDEX('물품 입고 내역'!$E$6:$O$1005,MATCH($A65,'물품 입고 내역'!$N$6:$N$1005,0),1)," ")</f>
        <v xml:space="preserve"> </v>
      </c>
      <c r="C65" s="89" t="str">
        <f t="shared" si="0"/>
        <v xml:space="preserve"> </v>
      </c>
      <c r="D65" s="129" t="str">
        <f t="shared" si="2"/>
        <v xml:space="preserve">                                                                                                             </v>
      </c>
      <c r="E65" s="89"/>
      <c r="F65" s="88">
        <f t="shared" si="1"/>
        <v>0</v>
      </c>
      <c r="G65" s="88" t="str">
        <f>IFERROR(VLOOKUP($A65&amp;"_"&amp;G$3,'물품 입고 내역'!$A$5:$O$1005,2,0),"")</f>
        <v/>
      </c>
      <c r="H65" s="88" t="str">
        <f>IFERROR(VLOOKUP($A65&amp;"_"&amp;H$3,'물품 입고 내역'!$A$5:$O$1005,2,0),"")</f>
        <v/>
      </c>
      <c r="I65" s="88" t="str">
        <f>IFERROR(VLOOKUP($A65&amp;"_"&amp;I$3,'물품 입고 내역'!$A$5:$O$1005,2,0),"")</f>
        <v/>
      </c>
      <c r="J65" s="88" t="str">
        <f>IFERROR(VLOOKUP($A65&amp;"_"&amp;J$3,'물품 입고 내역'!$A$5:$O$1005,2,0),"")</f>
        <v/>
      </c>
      <c r="K65" s="88" t="str">
        <f>IFERROR(VLOOKUP($A65&amp;"_"&amp;K$3,'물품 입고 내역'!$A$5:$O$1005,2,0),"")</f>
        <v/>
      </c>
      <c r="L65" s="88" t="str">
        <f>IFERROR(VLOOKUP($A65&amp;"_"&amp;L$3,'물품 입고 내역'!$A$5:$O$1005,2,0),"")</f>
        <v/>
      </c>
      <c r="M65" s="88" t="str">
        <f>IFERROR(VLOOKUP($A65&amp;"_"&amp;M$3,'물품 입고 내역'!$A$5:$O$1005,2,0),"")</f>
        <v/>
      </c>
      <c r="N65" s="88" t="str">
        <f>IFERROR(VLOOKUP($A65&amp;"_"&amp;N$3,'물품 입고 내역'!$A$5:$O$1005,2,0),"")</f>
        <v/>
      </c>
      <c r="O65" s="88" t="str">
        <f>IFERROR(VLOOKUP($A65&amp;"_"&amp;O$3,'물품 입고 내역'!$A$5:$O$1005,2,0),"")</f>
        <v/>
      </c>
      <c r="P65" s="88" t="str">
        <f>IFERROR(VLOOKUP($A65&amp;"_"&amp;P$3,'물품 입고 내역'!$A$5:$O$1005,2,0),"")</f>
        <v/>
      </c>
      <c r="Q65" s="88" t="str">
        <f>IFERROR(VLOOKUP($A65&amp;"_"&amp;Q$3,'물품 입고 내역'!$A$5:$O$1005,2,0),"")</f>
        <v/>
      </c>
      <c r="R65" s="88" t="str">
        <f>IFERROR(VLOOKUP($A65&amp;"_"&amp;R$3,'물품 입고 내역'!$A$5:$O$1005,2,0),"")</f>
        <v/>
      </c>
      <c r="S65" s="88" t="str">
        <f>IFERROR(VLOOKUP($A65&amp;"_"&amp;S$3,'물품 입고 내역'!$A$5:$O$1005,2,0),"")</f>
        <v/>
      </c>
      <c r="T65" s="88" t="str">
        <f>IFERROR(VLOOKUP($A65&amp;"_"&amp;T$3,'물품 입고 내역'!$A$5:$O$1005,2,0),"")</f>
        <v/>
      </c>
      <c r="U65" s="88" t="str">
        <f>IFERROR(VLOOKUP($A65&amp;"_"&amp;U$3,'물품 입고 내역'!$A$5:$O$1005,2,0),"")</f>
        <v/>
      </c>
      <c r="V65" s="88" t="str">
        <f>IFERROR(VLOOKUP($A65&amp;"_"&amp;V$3,'물품 입고 내역'!$A$5:$O$1005,2,0),"")</f>
        <v/>
      </c>
      <c r="W65" s="88" t="str">
        <f>IFERROR(VLOOKUP($A65&amp;"_"&amp;W$3,'물품 입고 내역'!$A$5:$O$1005,2,0),"")</f>
        <v/>
      </c>
      <c r="X65" s="88" t="str">
        <f>IFERROR(VLOOKUP($A65&amp;"_"&amp;X$3,'물품 입고 내역'!$A$5:$O$1005,2,0),"")</f>
        <v/>
      </c>
      <c r="Y65" s="88" t="str">
        <f>IFERROR(VLOOKUP($A65&amp;"_"&amp;Y$3,'물품 입고 내역'!$A$5:$O$1005,2,0),"")</f>
        <v/>
      </c>
      <c r="Z65" s="88" t="str">
        <f>IFERROR(VLOOKUP($A65&amp;"_"&amp;Z$3,'물품 입고 내역'!$A$5:$O$1005,2,0),"")</f>
        <v/>
      </c>
      <c r="AA65" s="88" t="str">
        <f>IFERROR(VLOOKUP($A65&amp;"_"&amp;AA$3,'물품 입고 내역'!$A$5:$O$1005,2,0),"")</f>
        <v/>
      </c>
      <c r="AB65" s="88" t="str">
        <f>IFERROR(VLOOKUP($A65&amp;"_"&amp;AB$3,'물품 입고 내역'!$A$5:$O$1005,2,0),"")</f>
        <v/>
      </c>
      <c r="AC65" s="88" t="str">
        <f>IFERROR(VLOOKUP($A65&amp;"_"&amp;AC$3,'물품 입고 내역'!$A$5:$O$1005,2,0),"")</f>
        <v/>
      </c>
      <c r="AD65" s="88" t="str">
        <f>IFERROR(VLOOKUP($A65&amp;"_"&amp;AD$3,'물품 입고 내역'!$A$5:$O$1005,2,0),"")</f>
        <v/>
      </c>
      <c r="AE65" s="88" t="str">
        <f>IFERROR(VLOOKUP($A65&amp;"_"&amp;AE$3,'물품 입고 내역'!$A$5:$O$1005,2,0),"")</f>
        <v/>
      </c>
      <c r="AF65" s="88" t="str">
        <f>IFERROR(VLOOKUP($A65&amp;"_"&amp;AF$3,'물품 입고 내역'!$A$5:$O$1005,2,0),"")</f>
        <v/>
      </c>
      <c r="AG65" s="88" t="str">
        <f>IFERROR(VLOOKUP($A65&amp;"_"&amp;AG$3,'물품 입고 내역'!$A$5:$O$1005,2,0),"")</f>
        <v/>
      </c>
      <c r="AH65" s="88" t="str">
        <f>IFERROR(VLOOKUP($A65&amp;"_"&amp;AH$3,'물품 입고 내역'!$A$5:$O$1005,2,0),"")</f>
        <v/>
      </c>
      <c r="AI65" s="88" t="str">
        <f>IFERROR(VLOOKUP($A65&amp;"_"&amp;AI$3,'물품 입고 내역'!$A$5:$O$1005,2,0),"")</f>
        <v/>
      </c>
      <c r="AJ65" s="88" t="str">
        <f>IFERROR(VLOOKUP($A65&amp;"_"&amp;AJ$3,'물품 입고 내역'!$A$5:$O$1005,2,0),"")</f>
        <v/>
      </c>
      <c r="AK65" s="88" t="str">
        <f>IFERROR(VLOOKUP($A65&amp;"_"&amp;AK$3,'물품 입고 내역'!$A$5:$O$1005,2,0),"")</f>
        <v/>
      </c>
      <c r="AL65" s="88" t="str">
        <f>IFERROR(VLOOKUP($A65&amp;"_"&amp;AL$3,'물품 입고 내역'!$A$5:$O$1005,2,0),"")</f>
        <v/>
      </c>
      <c r="AM65" s="88" t="str">
        <f>IFERROR(VLOOKUP($A65&amp;"_"&amp;AM$3,'물품 입고 내역'!$A$5:$O$1005,2,0),"")</f>
        <v/>
      </c>
      <c r="AN65" s="88" t="str">
        <f>IFERROR(VLOOKUP($A65&amp;"_"&amp;AN$3,'물품 입고 내역'!$A$5:$O$1005,2,0),"")</f>
        <v/>
      </c>
      <c r="AO65" s="88" t="str">
        <f>IFERROR(VLOOKUP($A65&amp;"_"&amp;AO$3,'물품 입고 내역'!$A$5:$O$1005,2,0),"")</f>
        <v/>
      </c>
      <c r="AP65" s="88" t="str">
        <f>IFERROR(VLOOKUP($A65&amp;"_"&amp;AP$3,'물품 입고 내역'!$A$5:$O$1005,2,0),"")</f>
        <v/>
      </c>
      <c r="AQ65" s="88" t="str">
        <f>IFERROR(VLOOKUP($A65&amp;"_"&amp;AQ$3,'물품 입고 내역'!$A$5:$O$1005,2,0),"")</f>
        <v/>
      </c>
      <c r="AR65" s="88" t="str">
        <f>IFERROR(VLOOKUP($A65&amp;"_"&amp;AR$3,'물품 입고 내역'!$A$5:$O$1005,2,0),"")</f>
        <v/>
      </c>
      <c r="AS65" s="88" t="str">
        <f>IFERROR(VLOOKUP($A65&amp;"_"&amp;AS$3,'물품 입고 내역'!$A$5:$O$1005,2,0),"")</f>
        <v/>
      </c>
      <c r="AT65" s="88" t="str">
        <f>IFERROR(VLOOKUP($A65&amp;"_"&amp;AT$3,'물품 입고 내역'!$A$5:$O$1005,2,0),"")</f>
        <v/>
      </c>
      <c r="AU65" s="88" t="str">
        <f>IFERROR(VLOOKUP($A65&amp;"_"&amp;AU$3,'물품 입고 내역'!$A$5:$O$1005,2,0),"")</f>
        <v/>
      </c>
      <c r="AV65" s="88" t="str">
        <f>IFERROR(VLOOKUP($A65&amp;"_"&amp;AV$3,'물품 입고 내역'!$A$5:$O$1005,2,0),"")</f>
        <v/>
      </c>
      <c r="AW65" s="88" t="str">
        <f>IFERROR(VLOOKUP($A65&amp;"_"&amp;AW$3,'물품 입고 내역'!$A$5:$O$1005,2,0),"")</f>
        <v/>
      </c>
      <c r="AX65" s="88" t="str">
        <f>IFERROR(VLOOKUP($A65&amp;"_"&amp;AX$3,'물품 입고 내역'!$A$5:$O$1005,2,0),"")</f>
        <v/>
      </c>
      <c r="AY65" s="88" t="str">
        <f>IFERROR(VLOOKUP($A65&amp;"_"&amp;AY$3,'물품 입고 내역'!$A$5:$O$1005,2,0),"")</f>
        <v/>
      </c>
      <c r="AZ65" s="88" t="str">
        <f>IFERROR(VLOOKUP($A65&amp;"_"&amp;AZ$3,'물품 입고 내역'!$A$5:$O$1005,2,0),"")</f>
        <v/>
      </c>
      <c r="BA65" s="88" t="str">
        <f>IFERROR(VLOOKUP($A65&amp;"_"&amp;BA$3,'물품 입고 내역'!$A$5:$O$1005,2,0),"")</f>
        <v/>
      </c>
      <c r="BB65" s="88" t="str">
        <f>IFERROR(VLOOKUP($A65&amp;"_"&amp;BB$3,'물품 입고 내역'!$A$5:$O$1005,2,0),"")</f>
        <v/>
      </c>
      <c r="BC65" s="88" t="str">
        <f>IFERROR(VLOOKUP($A65&amp;"_"&amp;BC$3,'물품 입고 내역'!$A$5:$O$1005,2,0),"")</f>
        <v/>
      </c>
      <c r="BD65" s="88" t="str">
        <f>IFERROR(VLOOKUP($A65&amp;"_"&amp;BD$3,'물품 입고 내역'!$A$5:$O$1005,2,0),"")</f>
        <v/>
      </c>
      <c r="BE65" s="88" t="str">
        <f>IFERROR(VLOOKUP($A65&amp;"_"&amp;BE$3,'물품 입고 내역'!$A$5:$O$1005,2,0),"")</f>
        <v/>
      </c>
      <c r="BF65" s="88" t="str">
        <f>IFERROR(VLOOKUP($A65&amp;"_"&amp;BF$3,'물품 입고 내역'!$A$5:$O$1005,2,0),"")</f>
        <v/>
      </c>
      <c r="BG65" s="88" t="str">
        <f>IFERROR(VLOOKUP($A65&amp;"_"&amp;BG$3,'물품 입고 내역'!$A$5:$O$1005,2,0),"")</f>
        <v/>
      </c>
      <c r="BH65" s="88" t="str">
        <f>IFERROR(VLOOKUP($A65&amp;"_"&amp;BH$3,'물품 입고 내역'!$A$5:$O$1005,2,0),"")</f>
        <v/>
      </c>
      <c r="BI65" s="88" t="str">
        <f>IFERROR(VLOOKUP($A65&amp;"_"&amp;BI$3,'물품 입고 내역'!$A$5:$O$1005,2,0),"")</f>
        <v/>
      </c>
      <c r="BJ65" s="88" t="str">
        <f>IFERROR(VLOOKUP($A65&amp;"_"&amp;BJ$3,'물품 입고 내역'!$A$5:$O$1005,2,0),"")</f>
        <v/>
      </c>
      <c r="BK65" s="88" t="str">
        <f>IFERROR(VLOOKUP($A65&amp;"_"&amp;BK$3,'물품 입고 내역'!$A$5:$O$1005,2,0),"")</f>
        <v/>
      </c>
      <c r="BL65" s="88" t="str">
        <f>IFERROR(VLOOKUP($A65&amp;"_"&amp;BL$3,'물품 입고 내역'!$A$5:$O$1005,2,0),"")</f>
        <v/>
      </c>
      <c r="BM65" s="88" t="str">
        <f>IFERROR(VLOOKUP($A65&amp;"_"&amp;BM$3,'물품 입고 내역'!$A$5:$O$1005,2,0),"")</f>
        <v/>
      </c>
      <c r="BN65" s="88" t="str">
        <f>IFERROR(VLOOKUP($A65&amp;"_"&amp;BN$3,'물품 입고 내역'!$A$5:$O$1005,2,0),"")</f>
        <v/>
      </c>
      <c r="BO65" s="88" t="str">
        <f>IFERROR(VLOOKUP($A65&amp;"_"&amp;BO$3,'물품 입고 내역'!$A$5:$O$1005,2,0),"")</f>
        <v/>
      </c>
      <c r="BP65" s="88" t="str">
        <f>IFERROR(VLOOKUP($A65&amp;"_"&amp;BP$3,'물품 입고 내역'!$A$5:$O$1005,2,0),"")</f>
        <v/>
      </c>
      <c r="BQ65" s="88" t="str">
        <f>IFERROR(VLOOKUP($A65&amp;"_"&amp;BQ$3,'물품 입고 내역'!$A$5:$O$1005,2,0),"")</f>
        <v/>
      </c>
      <c r="BR65" s="88" t="str">
        <f>IFERROR(VLOOKUP($A65&amp;"_"&amp;BR$3,'물품 입고 내역'!$A$5:$O$1005,2,0),"")</f>
        <v/>
      </c>
      <c r="BS65" s="88" t="str">
        <f>IFERROR(VLOOKUP($A65&amp;"_"&amp;BS$3,'물품 입고 내역'!$A$5:$O$1005,2,0),"")</f>
        <v/>
      </c>
      <c r="BT65" s="88" t="str">
        <f>IFERROR(VLOOKUP($A65&amp;"_"&amp;BT$3,'물품 입고 내역'!$A$5:$O$1005,2,0),"")</f>
        <v/>
      </c>
      <c r="BU65" s="88" t="str">
        <f>IFERROR(VLOOKUP($A65&amp;"_"&amp;BU$3,'물품 입고 내역'!$A$5:$O$1005,2,0),"")</f>
        <v/>
      </c>
      <c r="BV65" s="88" t="str">
        <f>IFERROR(VLOOKUP($A65&amp;"_"&amp;BV$3,'물품 입고 내역'!$A$5:$O$1005,2,0),"")</f>
        <v/>
      </c>
      <c r="BW65" s="88" t="str">
        <f>IFERROR(VLOOKUP($A65&amp;"_"&amp;BW$3,'물품 입고 내역'!$A$5:$O$1005,2,0),"")</f>
        <v/>
      </c>
      <c r="BX65" s="88" t="str">
        <f>IFERROR(VLOOKUP($A65&amp;"_"&amp;BX$3,'물품 입고 내역'!$A$5:$O$1005,2,0),"")</f>
        <v/>
      </c>
      <c r="BY65" s="88" t="str">
        <f>IFERROR(VLOOKUP($A65&amp;"_"&amp;BY$3,'물품 입고 내역'!$A$5:$O$1005,2,0),"")</f>
        <v/>
      </c>
      <c r="BZ65" s="88" t="str">
        <f>IFERROR(VLOOKUP($A65&amp;"_"&amp;BZ$3,'물품 입고 내역'!$A$5:$O$1005,2,0),"")</f>
        <v/>
      </c>
      <c r="CA65" s="88" t="str">
        <f>IFERROR(VLOOKUP($A65&amp;"_"&amp;CA$3,'물품 입고 내역'!$A$5:$O$1005,2,0),"")</f>
        <v/>
      </c>
      <c r="CB65" s="88" t="str">
        <f>IFERROR(VLOOKUP($A65&amp;"_"&amp;CB$3,'물품 입고 내역'!$A$5:$O$1005,2,0),"")</f>
        <v/>
      </c>
      <c r="CC65" s="88" t="str">
        <f>IFERROR(VLOOKUP($A65&amp;"_"&amp;CC$3,'물품 입고 내역'!$A$5:$O$1005,2,0),"")</f>
        <v/>
      </c>
      <c r="CD65" s="88" t="str">
        <f>IFERROR(VLOOKUP($A65&amp;"_"&amp;CD$3,'물품 입고 내역'!$A$5:$O$1005,2,0),"")</f>
        <v/>
      </c>
      <c r="CE65" s="88" t="str">
        <f>IFERROR(VLOOKUP($A65&amp;"_"&amp;CE$3,'물품 입고 내역'!$A$5:$O$1005,2,0),"")</f>
        <v/>
      </c>
      <c r="CF65" s="88" t="str">
        <f>IFERROR(VLOOKUP($A65&amp;"_"&amp;CF$3,'물품 입고 내역'!$A$5:$O$1005,2,0),"")</f>
        <v/>
      </c>
      <c r="CG65" s="88" t="str">
        <f>IFERROR(VLOOKUP($A65&amp;"_"&amp;CG$3,'물품 입고 내역'!$A$5:$O$1005,2,0),"")</f>
        <v/>
      </c>
      <c r="CH65" s="88" t="str">
        <f>IFERROR(VLOOKUP($A65&amp;"_"&amp;CH$3,'물품 입고 내역'!$A$5:$O$1005,2,0),"")</f>
        <v/>
      </c>
      <c r="CI65" s="88" t="str">
        <f>IFERROR(VLOOKUP($A65&amp;"_"&amp;CI$3,'물품 입고 내역'!$A$5:$O$1005,2,0),"")</f>
        <v/>
      </c>
      <c r="CJ65" s="88" t="str">
        <f>IFERROR(VLOOKUP($A65&amp;"_"&amp;CJ$3,'물품 입고 내역'!$A$5:$O$1005,2,0),"")</f>
        <v/>
      </c>
      <c r="CK65" s="88" t="str">
        <f>IFERROR(VLOOKUP($A65&amp;"_"&amp;CK$3,'물품 입고 내역'!$A$5:$O$1005,2,0),"")</f>
        <v/>
      </c>
      <c r="CL65" s="88" t="str">
        <f>IFERROR(VLOOKUP($A65&amp;"_"&amp;CL$3,'물품 입고 내역'!$A$5:$O$1005,2,0),"")</f>
        <v/>
      </c>
      <c r="CM65" s="88" t="str">
        <f>IFERROR(VLOOKUP($A65&amp;"_"&amp;CM$3,'물품 입고 내역'!$A$5:$O$1005,2,0),"")</f>
        <v/>
      </c>
      <c r="CN65" s="88" t="str">
        <f>IFERROR(VLOOKUP($A65&amp;"_"&amp;CN$3,'물품 입고 내역'!$A$5:$O$1005,2,0),"")</f>
        <v/>
      </c>
      <c r="CO65" s="88" t="str">
        <f>IFERROR(VLOOKUP($A65&amp;"_"&amp;CO$3,'물품 입고 내역'!$A$5:$O$1005,2,0),"")</f>
        <v/>
      </c>
      <c r="CP65" s="88" t="str">
        <f>IFERROR(VLOOKUP($A65&amp;"_"&amp;CP$3,'물품 입고 내역'!$A$5:$O$1005,2,0),"")</f>
        <v/>
      </c>
      <c r="CQ65" s="88" t="str">
        <f>IFERROR(VLOOKUP($A65&amp;"_"&amp;CQ$3,'물품 입고 내역'!$A$5:$O$1005,2,0),"")</f>
        <v/>
      </c>
      <c r="CR65" s="88" t="str">
        <f>IFERROR(VLOOKUP($A65&amp;"_"&amp;CR$3,'물품 입고 내역'!$A$5:$O$1005,2,0),"")</f>
        <v/>
      </c>
      <c r="CS65" s="88" t="str">
        <f>IFERROR(VLOOKUP($A65&amp;"_"&amp;CS$3,'물품 입고 내역'!$A$5:$O$1005,2,0),"")</f>
        <v/>
      </c>
      <c r="CT65" s="88" t="str">
        <f>IFERROR(VLOOKUP($A65&amp;"_"&amp;CT$3,'물품 입고 내역'!$A$5:$O$1005,2,0),"")</f>
        <v/>
      </c>
      <c r="CU65" s="88" t="str">
        <f>IFERROR(VLOOKUP($A65&amp;"_"&amp;CU$3,'물품 입고 내역'!$A$5:$O$1005,2,0),"")</f>
        <v/>
      </c>
      <c r="CV65" s="88" t="str">
        <f>IFERROR(VLOOKUP($A65&amp;"_"&amp;CV$3,'물품 입고 내역'!$A$5:$O$1005,2,0),"")</f>
        <v/>
      </c>
      <c r="CW65" s="88" t="str">
        <f>IFERROR(VLOOKUP($A65&amp;"_"&amp;CW$3,'물품 입고 내역'!$A$5:$O$1005,2,0),"")</f>
        <v/>
      </c>
      <c r="CX65" s="88" t="str">
        <f>IFERROR(VLOOKUP($A65&amp;"_"&amp;CX$3,'물품 입고 내역'!$A$5:$O$1005,2,0),"")</f>
        <v/>
      </c>
      <c r="CY65" s="88" t="str">
        <f>IFERROR(VLOOKUP($A65&amp;"_"&amp;CY$3,'물품 입고 내역'!$A$5:$O$1005,2,0),"")</f>
        <v/>
      </c>
      <c r="CZ65" s="88" t="str">
        <f>IFERROR(VLOOKUP($A65&amp;"_"&amp;CZ$3,'물품 입고 내역'!$A$5:$O$1005,2,0),"")</f>
        <v/>
      </c>
      <c r="DA65" s="88" t="str">
        <f>IFERROR(VLOOKUP($A65&amp;"_"&amp;DA$3,'물품 입고 내역'!$A$5:$O$1005,2,0),"")</f>
        <v/>
      </c>
      <c r="DB65" s="88" t="str">
        <f>IFERROR(VLOOKUP($A65&amp;"_"&amp;DB$3,'물품 입고 내역'!$A$5:$O$1005,2,0),"")</f>
        <v/>
      </c>
      <c r="DC65" s="88" t="str">
        <f>IFERROR(VLOOKUP($A65&amp;"_"&amp;DC$3,'물품 입고 내역'!$A$5:$O$1005,2,0),"")</f>
        <v/>
      </c>
      <c r="DD65" s="88" t="str">
        <f>IFERROR(VLOOKUP($A65&amp;"_"&amp;DD$3,'물품 입고 내역'!$A$5:$O$1005,2,0),"")</f>
        <v/>
      </c>
      <c r="DE65" s="88" t="str">
        <f>IFERROR(VLOOKUP($A65&amp;"_"&amp;DE$3,'물품 입고 내역'!$A$5:$O$1005,2,0),"")</f>
        <v/>
      </c>
      <c r="DF65" s="88" t="str">
        <f>IFERROR(VLOOKUP($A65&amp;"_"&amp;DF$3,'물품 입고 내역'!$A$5:$O$1005,2,0),"")</f>
        <v/>
      </c>
      <c r="DG65" s="88" t="str">
        <f>IFERROR(VLOOKUP($A65&amp;"_"&amp;DG$3,'물품 입고 내역'!$A$5:$O$1005,2,0),"")</f>
        <v/>
      </c>
      <c r="DH65" s="88" t="str">
        <f>IFERROR(VLOOKUP($A65&amp;"_"&amp;DH$3,'물품 입고 내역'!$A$5:$O$1005,2,0),"")</f>
        <v/>
      </c>
      <c r="DI65" s="88" t="str">
        <f>IFERROR(VLOOKUP($A65&amp;"_"&amp;DI$3,'물품 입고 내역'!$A$5:$O$1005,2,0),"")</f>
        <v/>
      </c>
      <c r="DJ65" s="88" t="str">
        <f>IFERROR(VLOOKUP($A65&amp;"_"&amp;DJ$3,'물품 입고 내역'!$A$5:$O$1005,2,0),"")</f>
        <v/>
      </c>
      <c r="DK65" s="88" t="str">
        <f>IFERROR(VLOOKUP($A65&amp;"_"&amp;DK$3,'물품 입고 내역'!$A$5:$O$1005,2,0),"")</f>
        <v/>
      </c>
      <c r="DL65" s="88" t="str">
        <f>IFERROR(VLOOKUP($A65&amp;"_"&amp;DL$3,'물품 입고 내역'!$A$5:$O$1005,2,0),"")</f>
        <v/>
      </c>
    </row>
    <row r="66" spans="1:116" ht="35.25" customHeight="1">
      <c r="A66" s="89" t="s">
        <v>1023</v>
      </c>
      <c r="B66" s="129" t="str">
        <f>IFERROR(INDEX('물품 입고 내역'!$E$6:$O$1005,MATCH($A66,'물품 입고 내역'!$N$6:$N$1005,0),1)," ")</f>
        <v xml:space="preserve"> </v>
      </c>
      <c r="C66" s="89" t="str">
        <f t="shared" si="0"/>
        <v xml:space="preserve"> </v>
      </c>
      <c r="D66" s="129" t="str">
        <f t="shared" si="2"/>
        <v xml:space="preserve">                                                                                                             </v>
      </c>
      <c r="E66" s="89"/>
      <c r="F66" s="88">
        <f t="shared" si="1"/>
        <v>0</v>
      </c>
      <c r="G66" s="88" t="str">
        <f>IFERROR(VLOOKUP($A66&amp;"_"&amp;G$3,'물품 입고 내역'!$A$5:$O$1005,2,0),"")</f>
        <v/>
      </c>
      <c r="H66" s="88" t="str">
        <f>IFERROR(VLOOKUP($A66&amp;"_"&amp;H$3,'물품 입고 내역'!$A$5:$O$1005,2,0),"")</f>
        <v/>
      </c>
      <c r="I66" s="88" t="str">
        <f>IFERROR(VLOOKUP($A66&amp;"_"&amp;I$3,'물품 입고 내역'!$A$5:$O$1005,2,0),"")</f>
        <v/>
      </c>
      <c r="J66" s="88" t="str">
        <f>IFERROR(VLOOKUP($A66&amp;"_"&amp;J$3,'물품 입고 내역'!$A$5:$O$1005,2,0),"")</f>
        <v/>
      </c>
      <c r="K66" s="88" t="str">
        <f>IFERROR(VLOOKUP($A66&amp;"_"&amp;K$3,'물품 입고 내역'!$A$5:$O$1005,2,0),"")</f>
        <v/>
      </c>
      <c r="L66" s="88" t="str">
        <f>IFERROR(VLOOKUP($A66&amp;"_"&amp;L$3,'물품 입고 내역'!$A$5:$O$1005,2,0),"")</f>
        <v/>
      </c>
      <c r="M66" s="88" t="str">
        <f>IFERROR(VLOOKUP($A66&amp;"_"&amp;M$3,'물품 입고 내역'!$A$5:$O$1005,2,0),"")</f>
        <v/>
      </c>
      <c r="N66" s="88" t="str">
        <f>IFERROR(VLOOKUP($A66&amp;"_"&amp;N$3,'물품 입고 내역'!$A$5:$O$1005,2,0),"")</f>
        <v/>
      </c>
      <c r="O66" s="88" t="str">
        <f>IFERROR(VLOOKUP($A66&amp;"_"&amp;O$3,'물품 입고 내역'!$A$5:$O$1005,2,0),"")</f>
        <v/>
      </c>
      <c r="P66" s="88" t="str">
        <f>IFERROR(VLOOKUP($A66&amp;"_"&amp;P$3,'물품 입고 내역'!$A$5:$O$1005,2,0),"")</f>
        <v/>
      </c>
      <c r="Q66" s="88" t="str">
        <f>IFERROR(VLOOKUP($A66&amp;"_"&amp;Q$3,'물품 입고 내역'!$A$5:$O$1005,2,0),"")</f>
        <v/>
      </c>
      <c r="R66" s="88" t="str">
        <f>IFERROR(VLOOKUP($A66&amp;"_"&amp;R$3,'물품 입고 내역'!$A$5:$O$1005,2,0),"")</f>
        <v/>
      </c>
      <c r="S66" s="88" t="str">
        <f>IFERROR(VLOOKUP($A66&amp;"_"&amp;S$3,'물품 입고 내역'!$A$5:$O$1005,2,0),"")</f>
        <v/>
      </c>
      <c r="T66" s="88" t="str">
        <f>IFERROR(VLOOKUP($A66&amp;"_"&amp;T$3,'물품 입고 내역'!$A$5:$O$1005,2,0),"")</f>
        <v/>
      </c>
      <c r="U66" s="88" t="str">
        <f>IFERROR(VLOOKUP($A66&amp;"_"&amp;U$3,'물품 입고 내역'!$A$5:$O$1005,2,0),"")</f>
        <v/>
      </c>
      <c r="V66" s="88" t="str">
        <f>IFERROR(VLOOKUP($A66&amp;"_"&amp;V$3,'물품 입고 내역'!$A$5:$O$1005,2,0),"")</f>
        <v/>
      </c>
      <c r="W66" s="88" t="str">
        <f>IFERROR(VLOOKUP($A66&amp;"_"&amp;W$3,'물품 입고 내역'!$A$5:$O$1005,2,0),"")</f>
        <v/>
      </c>
      <c r="X66" s="88" t="str">
        <f>IFERROR(VLOOKUP($A66&amp;"_"&amp;X$3,'물품 입고 내역'!$A$5:$O$1005,2,0),"")</f>
        <v/>
      </c>
      <c r="Y66" s="88" t="str">
        <f>IFERROR(VLOOKUP($A66&amp;"_"&amp;Y$3,'물품 입고 내역'!$A$5:$O$1005,2,0),"")</f>
        <v/>
      </c>
      <c r="Z66" s="88" t="str">
        <f>IFERROR(VLOOKUP($A66&amp;"_"&amp;Z$3,'물품 입고 내역'!$A$5:$O$1005,2,0),"")</f>
        <v/>
      </c>
      <c r="AA66" s="88" t="str">
        <f>IFERROR(VLOOKUP($A66&amp;"_"&amp;AA$3,'물품 입고 내역'!$A$5:$O$1005,2,0),"")</f>
        <v/>
      </c>
      <c r="AB66" s="88" t="str">
        <f>IFERROR(VLOOKUP($A66&amp;"_"&amp;AB$3,'물품 입고 내역'!$A$5:$O$1005,2,0),"")</f>
        <v/>
      </c>
      <c r="AC66" s="88" t="str">
        <f>IFERROR(VLOOKUP($A66&amp;"_"&amp;AC$3,'물품 입고 내역'!$A$5:$O$1005,2,0),"")</f>
        <v/>
      </c>
      <c r="AD66" s="88" t="str">
        <f>IFERROR(VLOOKUP($A66&amp;"_"&amp;AD$3,'물품 입고 내역'!$A$5:$O$1005,2,0),"")</f>
        <v/>
      </c>
      <c r="AE66" s="88" t="str">
        <f>IFERROR(VLOOKUP($A66&amp;"_"&amp;AE$3,'물품 입고 내역'!$A$5:$O$1005,2,0),"")</f>
        <v/>
      </c>
      <c r="AF66" s="88" t="str">
        <f>IFERROR(VLOOKUP($A66&amp;"_"&amp;AF$3,'물품 입고 내역'!$A$5:$O$1005,2,0),"")</f>
        <v/>
      </c>
      <c r="AG66" s="88" t="str">
        <f>IFERROR(VLOOKUP($A66&amp;"_"&amp;AG$3,'물품 입고 내역'!$A$5:$O$1005,2,0),"")</f>
        <v/>
      </c>
      <c r="AH66" s="88" t="str">
        <f>IFERROR(VLOOKUP($A66&amp;"_"&amp;AH$3,'물품 입고 내역'!$A$5:$O$1005,2,0),"")</f>
        <v/>
      </c>
      <c r="AI66" s="88" t="str">
        <f>IFERROR(VLOOKUP($A66&amp;"_"&amp;AI$3,'물품 입고 내역'!$A$5:$O$1005,2,0),"")</f>
        <v/>
      </c>
      <c r="AJ66" s="88" t="str">
        <f>IFERROR(VLOOKUP($A66&amp;"_"&amp;AJ$3,'물품 입고 내역'!$A$5:$O$1005,2,0),"")</f>
        <v/>
      </c>
      <c r="AK66" s="88" t="str">
        <f>IFERROR(VLOOKUP($A66&amp;"_"&amp;AK$3,'물품 입고 내역'!$A$5:$O$1005,2,0),"")</f>
        <v/>
      </c>
      <c r="AL66" s="88" t="str">
        <f>IFERROR(VLOOKUP($A66&amp;"_"&amp;AL$3,'물품 입고 내역'!$A$5:$O$1005,2,0),"")</f>
        <v/>
      </c>
      <c r="AM66" s="88" t="str">
        <f>IFERROR(VLOOKUP($A66&amp;"_"&amp;AM$3,'물품 입고 내역'!$A$5:$O$1005,2,0),"")</f>
        <v/>
      </c>
      <c r="AN66" s="88" t="str">
        <f>IFERROR(VLOOKUP($A66&amp;"_"&amp;AN$3,'물품 입고 내역'!$A$5:$O$1005,2,0),"")</f>
        <v/>
      </c>
      <c r="AO66" s="88" t="str">
        <f>IFERROR(VLOOKUP($A66&amp;"_"&amp;AO$3,'물품 입고 내역'!$A$5:$O$1005,2,0),"")</f>
        <v/>
      </c>
      <c r="AP66" s="88" t="str">
        <f>IFERROR(VLOOKUP($A66&amp;"_"&amp;AP$3,'물품 입고 내역'!$A$5:$O$1005,2,0),"")</f>
        <v/>
      </c>
      <c r="AQ66" s="88" t="str">
        <f>IFERROR(VLOOKUP($A66&amp;"_"&amp;AQ$3,'물품 입고 내역'!$A$5:$O$1005,2,0),"")</f>
        <v/>
      </c>
      <c r="AR66" s="88" t="str">
        <f>IFERROR(VLOOKUP($A66&amp;"_"&amp;AR$3,'물품 입고 내역'!$A$5:$O$1005,2,0),"")</f>
        <v/>
      </c>
      <c r="AS66" s="88" t="str">
        <f>IFERROR(VLOOKUP($A66&amp;"_"&amp;AS$3,'물품 입고 내역'!$A$5:$O$1005,2,0),"")</f>
        <v/>
      </c>
      <c r="AT66" s="88" t="str">
        <f>IFERROR(VLOOKUP($A66&amp;"_"&amp;AT$3,'물품 입고 내역'!$A$5:$O$1005,2,0),"")</f>
        <v/>
      </c>
      <c r="AU66" s="88" t="str">
        <f>IFERROR(VLOOKUP($A66&amp;"_"&amp;AU$3,'물품 입고 내역'!$A$5:$O$1005,2,0),"")</f>
        <v/>
      </c>
      <c r="AV66" s="88" t="str">
        <f>IFERROR(VLOOKUP($A66&amp;"_"&amp;AV$3,'물품 입고 내역'!$A$5:$O$1005,2,0),"")</f>
        <v/>
      </c>
      <c r="AW66" s="88" t="str">
        <f>IFERROR(VLOOKUP($A66&amp;"_"&amp;AW$3,'물품 입고 내역'!$A$5:$O$1005,2,0),"")</f>
        <v/>
      </c>
      <c r="AX66" s="88" t="str">
        <f>IFERROR(VLOOKUP($A66&amp;"_"&amp;AX$3,'물품 입고 내역'!$A$5:$O$1005,2,0),"")</f>
        <v/>
      </c>
      <c r="AY66" s="88" t="str">
        <f>IFERROR(VLOOKUP($A66&amp;"_"&amp;AY$3,'물품 입고 내역'!$A$5:$O$1005,2,0),"")</f>
        <v/>
      </c>
      <c r="AZ66" s="88" t="str">
        <f>IFERROR(VLOOKUP($A66&amp;"_"&amp;AZ$3,'물품 입고 내역'!$A$5:$O$1005,2,0),"")</f>
        <v/>
      </c>
      <c r="BA66" s="88" t="str">
        <f>IFERROR(VLOOKUP($A66&amp;"_"&amp;BA$3,'물품 입고 내역'!$A$5:$O$1005,2,0),"")</f>
        <v/>
      </c>
      <c r="BB66" s="88" t="str">
        <f>IFERROR(VLOOKUP($A66&amp;"_"&amp;BB$3,'물품 입고 내역'!$A$5:$O$1005,2,0),"")</f>
        <v/>
      </c>
      <c r="BC66" s="88" t="str">
        <f>IFERROR(VLOOKUP($A66&amp;"_"&amp;BC$3,'물품 입고 내역'!$A$5:$O$1005,2,0),"")</f>
        <v/>
      </c>
      <c r="BD66" s="88" t="str">
        <f>IFERROR(VLOOKUP($A66&amp;"_"&amp;BD$3,'물품 입고 내역'!$A$5:$O$1005,2,0),"")</f>
        <v/>
      </c>
      <c r="BE66" s="88" t="str">
        <f>IFERROR(VLOOKUP($A66&amp;"_"&amp;BE$3,'물품 입고 내역'!$A$5:$O$1005,2,0),"")</f>
        <v/>
      </c>
      <c r="BF66" s="88" t="str">
        <f>IFERROR(VLOOKUP($A66&amp;"_"&amp;BF$3,'물품 입고 내역'!$A$5:$O$1005,2,0),"")</f>
        <v/>
      </c>
      <c r="BG66" s="88" t="str">
        <f>IFERROR(VLOOKUP($A66&amp;"_"&amp;BG$3,'물품 입고 내역'!$A$5:$O$1005,2,0),"")</f>
        <v/>
      </c>
      <c r="BH66" s="88" t="str">
        <f>IFERROR(VLOOKUP($A66&amp;"_"&amp;BH$3,'물품 입고 내역'!$A$5:$O$1005,2,0),"")</f>
        <v/>
      </c>
      <c r="BI66" s="88" t="str">
        <f>IFERROR(VLOOKUP($A66&amp;"_"&amp;BI$3,'물품 입고 내역'!$A$5:$O$1005,2,0),"")</f>
        <v/>
      </c>
      <c r="BJ66" s="88" t="str">
        <f>IFERROR(VLOOKUP($A66&amp;"_"&amp;BJ$3,'물품 입고 내역'!$A$5:$O$1005,2,0),"")</f>
        <v/>
      </c>
      <c r="BK66" s="88" t="str">
        <f>IFERROR(VLOOKUP($A66&amp;"_"&amp;BK$3,'물품 입고 내역'!$A$5:$O$1005,2,0),"")</f>
        <v/>
      </c>
      <c r="BL66" s="88" t="str">
        <f>IFERROR(VLOOKUP($A66&amp;"_"&amp;BL$3,'물품 입고 내역'!$A$5:$O$1005,2,0),"")</f>
        <v/>
      </c>
      <c r="BM66" s="88" t="str">
        <f>IFERROR(VLOOKUP($A66&amp;"_"&amp;BM$3,'물품 입고 내역'!$A$5:$O$1005,2,0),"")</f>
        <v/>
      </c>
      <c r="BN66" s="88" t="str">
        <f>IFERROR(VLOOKUP($A66&amp;"_"&amp;BN$3,'물품 입고 내역'!$A$5:$O$1005,2,0),"")</f>
        <v/>
      </c>
      <c r="BO66" s="88" t="str">
        <f>IFERROR(VLOOKUP($A66&amp;"_"&amp;BO$3,'물품 입고 내역'!$A$5:$O$1005,2,0),"")</f>
        <v/>
      </c>
      <c r="BP66" s="88" t="str">
        <f>IFERROR(VLOOKUP($A66&amp;"_"&amp;BP$3,'물품 입고 내역'!$A$5:$O$1005,2,0),"")</f>
        <v/>
      </c>
      <c r="BQ66" s="88" t="str">
        <f>IFERROR(VLOOKUP($A66&amp;"_"&amp;BQ$3,'물품 입고 내역'!$A$5:$O$1005,2,0),"")</f>
        <v/>
      </c>
      <c r="BR66" s="88" t="str">
        <f>IFERROR(VLOOKUP($A66&amp;"_"&amp;BR$3,'물품 입고 내역'!$A$5:$O$1005,2,0),"")</f>
        <v/>
      </c>
      <c r="BS66" s="88" t="str">
        <f>IFERROR(VLOOKUP($A66&amp;"_"&amp;BS$3,'물품 입고 내역'!$A$5:$O$1005,2,0),"")</f>
        <v/>
      </c>
      <c r="BT66" s="88" t="str">
        <f>IFERROR(VLOOKUP($A66&amp;"_"&amp;BT$3,'물품 입고 내역'!$A$5:$O$1005,2,0),"")</f>
        <v/>
      </c>
      <c r="BU66" s="88" t="str">
        <f>IFERROR(VLOOKUP($A66&amp;"_"&amp;BU$3,'물품 입고 내역'!$A$5:$O$1005,2,0),"")</f>
        <v/>
      </c>
      <c r="BV66" s="88" t="str">
        <f>IFERROR(VLOOKUP($A66&amp;"_"&amp;BV$3,'물품 입고 내역'!$A$5:$O$1005,2,0),"")</f>
        <v/>
      </c>
      <c r="BW66" s="88" t="str">
        <f>IFERROR(VLOOKUP($A66&amp;"_"&amp;BW$3,'물품 입고 내역'!$A$5:$O$1005,2,0),"")</f>
        <v/>
      </c>
      <c r="BX66" s="88" t="str">
        <f>IFERROR(VLOOKUP($A66&amp;"_"&amp;BX$3,'물품 입고 내역'!$A$5:$O$1005,2,0),"")</f>
        <v/>
      </c>
      <c r="BY66" s="88" t="str">
        <f>IFERROR(VLOOKUP($A66&amp;"_"&amp;BY$3,'물품 입고 내역'!$A$5:$O$1005,2,0),"")</f>
        <v/>
      </c>
      <c r="BZ66" s="88" t="str">
        <f>IFERROR(VLOOKUP($A66&amp;"_"&amp;BZ$3,'물품 입고 내역'!$A$5:$O$1005,2,0),"")</f>
        <v/>
      </c>
      <c r="CA66" s="88" t="str">
        <f>IFERROR(VLOOKUP($A66&amp;"_"&amp;CA$3,'물품 입고 내역'!$A$5:$O$1005,2,0),"")</f>
        <v/>
      </c>
      <c r="CB66" s="88" t="str">
        <f>IFERROR(VLOOKUP($A66&amp;"_"&amp;CB$3,'물품 입고 내역'!$A$5:$O$1005,2,0),"")</f>
        <v/>
      </c>
      <c r="CC66" s="88" t="str">
        <f>IFERROR(VLOOKUP($A66&amp;"_"&amp;CC$3,'물품 입고 내역'!$A$5:$O$1005,2,0),"")</f>
        <v/>
      </c>
      <c r="CD66" s="88" t="str">
        <f>IFERROR(VLOOKUP($A66&amp;"_"&amp;CD$3,'물품 입고 내역'!$A$5:$O$1005,2,0),"")</f>
        <v/>
      </c>
      <c r="CE66" s="88" t="str">
        <f>IFERROR(VLOOKUP($A66&amp;"_"&amp;CE$3,'물품 입고 내역'!$A$5:$O$1005,2,0),"")</f>
        <v/>
      </c>
      <c r="CF66" s="88" t="str">
        <f>IFERROR(VLOOKUP($A66&amp;"_"&amp;CF$3,'물품 입고 내역'!$A$5:$O$1005,2,0),"")</f>
        <v/>
      </c>
      <c r="CG66" s="88" t="str">
        <f>IFERROR(VLOOKUP($A66&amp;"_"&amp;CG$3,'물품 입고 내역'!$A$5:$O$1005,2,0),"")</f>
        <v/>
      </c>
      <c r="CH66" s="88" t="str">
        <f>IFERROR(VLOOKUP($A66&amp;"_"&amp;CH$3,'물품 입고 내역'!$A$5:$O$1005,2,0),"")</f>
        <v/>
      </c>
      <c r="CI66" s="88" t="str">
        <f>IFERROR(VLOOKUP($A66&amp;"_"&amp;CI$3,'물품 입고 내역'!$A$5:$O$1005,2,0),"")</f>
        <v/>
      </c>
      <c r="CJ66" s="88" t="str">
        <f>IFERROR(VLOOKUP($A66&amp;"_"&amp;CJ$3,'물품 입고 내역'!$A$5:$O$1005,2,0),"")</f>
        <v/>
      </c>
      <c r="CK66" s="88" t="str">
        <f>IFERROR(VLOOKUP($A66&amp;"_"&amp;CK$3,'물품 입고 내역'!$A$5:$O$1005,2,0),"")</f>
        <v/>
      </c>
      <c r="CL66" s="88" t="str">
        <f>IFERROR(VLOOKUP($A66&amp;"_"&amp;CL$3,'물품 입고 내역'!$A$5:$O$1005,2,0),"")</f>
        <v/>
      </c>
      <c r="CM66" s="88" t="str">
        <f>IFERROR(VLOOKUP($A66&amp;"_"&amp;CM$3,'물품 입고 내역'!$A$5:$O$1005,2,0),"")</f>
        <v/>
      </c>
      <c r="CN66" s="88" t="str">
        <f>IFERROR(VLOOKUP($A66&amp;"_"&amp;CN$3,'물품 입고 내역'!$A$5:$O$1005,2,0),"")</f>
        <v/>
      </c>
      <c r="CO66" s="88" t="str">
        <f>IFERROR(VLOOKUP($A66&amp;"_"&amp;CO$3,'물품 입고 내역'!$A$5:$O$1005,2,0),"")</f>
        <v/>
      </c>
      <c r="CP66" s="88" t="str">
        <f>IFERROR(VLOOKUP($A66&amp;"_"&amp;CP$3,'물품 입고 내역'!$A$5:$O$1005,2,0),"")</f>
        <v/>
      </c>
      <c r="CQ66" s="88" t="str">
        <f>IFERROR(VLOOKUP($A66&amp;"_"&amp;CQ$3,'물품 입고 내역'!$A$5:$O$1005,2,0),"")</f>
        <v/>
      </c>
      <c r="CR66" s="88" t="str">
        <f>IFERROR(VLOOKUP($A66&amp;"_"&amp;CR$3,'물품 입고 내역'!$A$5:$O$1005,2,0),"")</f>
        <v/>
      </c>
      <c r="CS66" s="88" t="str">
        <f>IFERROR(VLOOKUP($A66&amp;"_"&amp;CS$3,'물품 입고 내역'!$A$5:$O$1005,2,0),"")</f>
        <v/>
      </c>
      <c r="CT66" s="88" t="str">
        <f>IFERROR(VLOOKUP($A66&amp;"_"&amp;CT$3,'물품 입고 내역'!$A$5:$O$1005,2,0),"")</f>
        <v/>
      </c>
      <c r="CU66" s="88" t="str">
        <f>IFERROR(VLOOKUP($A66&amp;"_"&amp;CU$3,'물품 입고 내역'!$A$5:$O$1005,2,0),"")</f>
        <v/>
      </c>
      <c r="CV66" s="88" t="str">
        <f>IFERROR(VLOOKUP($A66&amp;"_"&amp;CV$3,'물품 입고 내역'!$A$5:$O$1005,2,0),"")</f>
        <v/>
      </c>
      <c r="CW66" s="88" t="str">
        <f>IFERROR(VLOOKUP($A66&amp;"_"&amp;CW$3,'물품 입고 내역'!$A$5:$O$1005,2,0),"")</f>
        <v/>
      </c>
      <c r="CX66" s="88" t="str">
        <f>IFERROR(VLOOKUP($A66&amp;"_"&amp;CX$3,'물품 입고 내역'!$A$5:$O$1005,2,0),"")</f>
        <v/>
      </c>
      <c r="CY66" s="88" t="str">
        <f>IFERROR(VLOOKUP($A66&amp;"_"&amp;CY$3,'물품 입고 내역'!$A$5:$O$1005,2,0),"")</f>
        <v/>
      </c>
      <c r="CZ66" s="88" t="str">
        <f>IFERROR(VLOOKUP($A66&amp;"_"&amp;CZ$3,'물품 입고 내역'!$A$5:$O$1005,2,0),"")</f>
        <v/>
      </c>
      <c r="DA66" s="88" t="str">
        <f>IFERROR(VLOOKUP($A66&amp;"_"&amp;DA$3,'물품 입고 내역'!$A$5:$O$1005,2,0),"")</f>
        <v/>
      </c>
      <c r="DB66" s="88" t="str">
        <f>IFERROR(VLOOKUP($A66&amp;"_"&amp;DB$3,'물품 입고 내역'!$A$5:$O$1005,2,0),"")</f>
        <v/>
      </c>
      <c r="DC66" s="88" t="str">
        <f>IFERROR(VLOOKUP($A66&amp;"_"&amp;DC$3,'물품 입고 내역'!$A$5:$O$1005,2,0),"")</f>
        <v/>
      </c>
      <c r="DD66" s="88" t="str">
        <f>IFERROR(VLOOKUP($A66&amp;"_"&amp;DD$3,'물품 입고 내역'!$A$5:$O$1005,2,0),"")</f>
        <v/>
      </c>
      <c r="DE66" s="88" t="str">
        <f>IFERROR(VLOOKUP($A66&amp;"_"&amp;DE$3,'물품 입고 내역'!$A$5:$O$1005,2,0),"")</f>
        <v/>
      </c>
      <c r="DF66" s="88" t="str">
        <f>IFERROR(VLOOKUP($A66&amp;"_"&amp;DF$3,'물품 입고 내역'!$A$5:$O$1005,2,0),"")</f>
        <v/>
      </c>
      <c r="DG66" s="88" t="str">
        <f>IFERROR(VLOOKUP($A66&amp;"_"&amp;DG$3,'물품 입고 내역'!$A$5:$O$1005,2,0),"")</f>
        <v/>
      </c>
      <c r="DH66" s="88" t="str">
        <f>IFERROR(VLOOKUP($A66&amp;"_"&amp;DH$3,'물품 입고 내역'!$A$5:$O$1005,2,0),"")</f>
        <v/>
      </c>
      <c r="DI66" s="88" t="str">
        <f>IFERROR(VLOOKUP($A66&amp;"_"&amp;DI$3,'물품 입고 내역'!$A$5:$O$1005,2,0),"")</f>
        <v/>
      </c>
      <c r="DJ66" s="88" t="str">
        <f>IFERROR(VLOOKUP($A66&amp;"_"&amp;DJ$3,'물품 입고 내역'!$A$5:$O$1005,2,0),"")</f>
        <v/>
      </c>
      <c r="DK66" s="88" t="str">
        <f>IFERROR(VLOOKUP($A66&amp;"_"&amp;DK$3,'물품 입고 내역'!$A$5:$O$1005,2,0),"")</f>
        <v/>
      </c>
      <c r="DL66" s="88" t="str">
        <f>IFERROR(VLOOKUP($A66&amp;"_"&amp;DL$3,'물품 입고 내역'!$A$5:$O$1005,2,0),"")</f>
        <v/>
      </c>
    </row>
    <row r="67" spans="1:116" ht="35.25" customHeight="1">
      <c r="A67" s="89" t="s">
        <v>1024</v>
      </c>
      <c r="B67" s="129" t="str">
        <f>IFERROR(INDEX('물품 입고 내역'!$E$6:$O$1005,MATCH($A67,'물품 입고 내역'!$N$6:$N$1005,0),1)," ")</f>
        <v xml:space="preserve"> </v>
      </c>
      <c r="C67" s="89" t="str">
        <f t="shared" si="0"/>
        <v xml:space="preserve"> </v>
      </c>
      <c r="D67" s="129" t="str">
        <f t="shared" si="2"/>
        <v xml:space="preserve">                                                                                                             </v>
      </c>
      <c r="E67" s="89"/>
      <c r="F67" s="88">
        <f t="shared" si="1"/>
        <v>0</v>
      </c>
      <c r="G67" s="88" t="str">
        <f>IFERROR(VLOOKUP($A67&amp;"_"&amp;G$3,'물품 입고 내역'!$A$5:$O$1005,2,0),"")</f>
        <v/>
      </c>
      <c r="H67" s="88" t="str">
        <f>IFERROR(VLOOKUP($A67&amp;"_"&amp;H$3,'물품 입고 내역'!$A$5:$O$1005,2,0),"")</f>
        <v/>
      </c>
      <c r="I67" s="88" t="str">
        <f>IFERROR(VLOOKUP($A67&amp;"_"&amp;I$3,'물품 입고 내역'!$A$5:$O$1005,2,0),"")</f>
        <v/>
      </c>
      <c r="J67" s="88" t="str">
        <f>IFERROR(VLOOKUP($A67&amp;"_"&amp;J$3,'물품 입고 내역'!$A$5:$O$1005,2,0),"")</f>
        <v/>
      </c>
      <c r="K67" s="88" t="str">
        <f>IFERROR(VLOOKUP($A67&amp;"_"&amp;K$3,'물품 입고 내역'!$A$5:$O$1005,2,0),"")</f>
        <v/>
      </c>
      <c r="L67" s="88" t="str">
        <f>IFERROR(VLOOKUP($A67&amp;"_"&amp;L$3,'물품 입고 내역'!$A$5:$O$1005,2,0),"")</f>
        <v/>
      </c>
      <c r="M67" s="88" t="str">
        <f>IFERROR(VLOOKUP($A67&amp;"_"&amp;M$3,'물품 입고 내역'!$A$5:$O$1005,2,0),"")</f>
        <v/>
      </c>
      <c r="N67" s="88" t="str">
        <f>IFERROR(VLOOKUP($A67&amp;"_"&amp;N$3,'물품 입고 내역'!$A$5:$O$1005,2,0),"")</f>
        <v/>
      </c>
      <c r="O67" s="88" t="str">
        <f>IFERROR(VLOOKUP($A67&amp;"_"&amp;O$3,'물품 입고 내역'!$A$5:$O$1005,2,0),"")</f>
        <v/>
      </c>
      <c r="P67" s="88" t="str">
        <f>IFERROR(VLOOKUP($A67&amp;"_"&amp;P$3,'물품 입고 내역'!$A$5:$O$1005,2,0),"")</f>
        <v/>
      </c>
      <c r="Q67" s="88" t="str">
        <f>IFERROR(VLOOKUP($A67&amp;"_"&amp;Q$3,'물품 입고 내역'!$A$5:$O$1005,2,0),"")</f>
        <v/>
      </c>
      <c r="R67" s="88" t="str">
        <f>IFERROR(VLOOKUP($A67&amp;"_"&amp;R$3,'물품 입고 내역'!$A$5:$O$1005,2,0),"")</f>
        <v/>
      </c>
      <c r="S67" s="88" t="str">
        <f>IFERROR(VLOOKUP($A67&amp;"_"&amp;S$3,'물품 입고 내역'!$A$5:$O$1005,2,0),"")</f>
        <v/>
      </c>
      <c r="T67" s="88" t="str">
        <f>IFERROR(VLOOKUP($A67&amp;"_"&amp;T$3,'물품 입고 내역'!$A$5:$O$1005,2,0),"")</f>
        <v/>
      </c>
      <c r="U67" s="88" t="str">
        <f>IFERROR(VLOOKUP($A67&amp;"_"&amp;U$3,'물품 입고 내역'!$A$5:$O$1005,2,0),"")</f>
        <v/>
      </c>
      <c r="V67" s="88" t="str">
        <f>IFERROR(VLOOKUP($A67&amp;"_"&amp;V$3,'물품 입고 내역'!$A$5:$O$1005,2,0),"")</f>
        <v/>
      </c>
      <c r="W67" s="88" t="str">
        <f>IFERROR(VLOOKUP($A67&amp;"_"&amp;W$3,'물품 입고 내역'!$A$5:$O$1005,2,0),"")</f>
        <v/>
      </c>
      <c r="X67" s="88" t="str">
        <f>IFERROR(VLOOKUP($A67&amp;"_"&amp;X$3,'물품 입고 내역'!$A$5:$O$1005,2,0),"")</f>
        <v/>
      </c>
      <c r="Y67" s="88" t="str">
        <f>IFERROR(VLOOKUP($A67&amp;"_"&amp;Y$3,'물품 입고 내역'!$A$5:$O$1005,2,0),"")</f>
        <v/>
      </c>
      <c r="Z67" s="88" t="str">
        <f>IFERROR(VLOOKUP($A67&amp;"_"&amp;Z$3,'물품 입고 내역'!$A$5:$O$1005,2,0),"")</f>
        <v/>
      </c>
      <c r="AA67" s="88" t="str">
        <f>IFERROR(VLOOKUP($A67&amp;"_"&amp;AA$3,'물품 입고 내역'!$A$5:$O$1005,2,0),"")</f>
        <v/>
      </c>
      <c r="AB67" s="88" t="str">
        <f>IFERROR(VLOOKUP($A67&amp;"_"&amp;AB$3,'물품 입고 내역'!$A$5:$O$1005,2,0),"")</f>
        <v/>
      </c>
      <c r="AC67" s="88" t="str">
        <f>IFERROR(VLOOKUP($A67&amp;"_"&amp;AC$3,'물품 입고 내역'!$A$5:$O$1005,2,0),"")</f>
        <v/>
      </c>
      <c r="AD67" s="88" t="str">
        <f>IFERROR(VLOOKUP($A67&amp;"_"&amp;AD$3,'물품 입고 내역'!$A$5:$O$1005,2,0),"")</f>
        <v/>
      </c>
      <c r="AE67" s="88" t="str">
        <f>IFERROR(VLOOKUP($A67&amp;"_"&amp;AE$3,'물품 입고 내역'!$A$5:$O$1005,2,0),"")</f>
        <v/>
      </c>
      <c r="AF67" s="88" t="str">
        <f>IFERROR(VLOOKUP($A67&amp;"_"&amp;AF$3,'물품 입고 내역'!$A$5:$O$1005,2,0),"")</f>
        <v/>
      </c>
      <c r="AG67" s="88" t="str">
        <f>IFERROR(VLOOKUP($A67&amp;"_"&amp;AG$3,'물품 입고 내역'!$A$5:$O$1005,2,0),"")</f>
        <v/>
      </c>
      <c r="AH67" s="88" t="str">
        <f>IFERROR(VLOOKUP($A67&amp;"_"&amp;AH$3,'물품 입고 내역'!$A$5:$O$1005,2,0),"")</f>
        <v/>
      </c>
      <c r="AI67" s="88" t="str">
        <f>IFERROR(VLOOKUP($A67&amp;"_"&amp;AI$3,'물품 입고 내역'!$A$5:$O$1005,2,0),"")</f>
        <v/>
      </c>
      <c r="AJ67" s="88" t="str">
        <f>IFERROR(VLOOKUP($A67&amp;"_"&amp;AJ$3,'물품 입고 내역'!$A$5:$O$1005,2,0),"")</f>
        <v/>
      </c>
      <c r="AK67" s="88" t="str">
        <f>IFERROR(VLOOKUP($A67&amp;"_"&amp;AK$3,'물품 입고 내역'!$A$5:$O$1005,2,0),"")</f>
        <v/>
      </c>
      <c r="AL67" s="88" t="str">
        <f>IFERROR(VLOOKUP($A67&amp;"_"&amp;AL$3,'물품 입고 내역'!$A$5:$O$1005,2,0),"")</f>
        <v/>
      </c>
      <c r="AM67" s="88" t="str">
        <f>IFERROR(VLOOKUP($A67&amp;"_"&amp;AM$3,'물품 입고 내역'!$A$5:$O$1005,2,0),"")</f>
        <v/>
      </c>
      <c r="AN67" s="88" t="str">
        <f>IFERROR(VLOOKUP($A67&amp;"_"&amp;AN$3,'물품 입고 내역'!$A$5:$O$1005,2,0),"")</f>
        <v/>
      </c>
      <c r="AO67" s="88" t="str">
        <f>IFERROR(VLOOKUP($A67&amp;"_"&amp;AO$3,'물품 입고 내역'!$A$5:$O$1005,2,0),"")</f>
        <v/>
      </c>
      <c r="AP67" s="88" t="str">
        <f>IFERROR(VLOOKUP($A67&amp;"_"&amp;AP$3,'물품 입고 내역'!$A$5:$O$1005,2,0),"")</f>
        <v/>
      </c>
      <c r="AQ67" s="88" t="str">
        <f>IFERROR(VLOOKUP($A67&amp;"_"&amp;AQ$3,'물품 입고 내역'!$A$5:$O$1005,2,0),"")</f>
        <v/>
      </c>
      <c r="AR67" s="88" t="str">
        <f>IFERROR(VLOOKUP($A67&amp;"_"&amp;AR$3,'물품 입고 내역'!$A$5:$O$1005,2,0),"")</f>
        <v/>
      </c>
      <c r="AS67" s="88" t="str">
        <f>IFERROR(VLOOKUP($A67&amp;"_"&amp;AS$3,'물품 입고 내역'!$A$5:$O$1005,2,0),"")</f>
        <v/>
      </c>
      <c r="AT67" s="88" t="str">
        <f>IFERROR(VLOOKUP($A67&amp;"_"&amp;AT$3,'물품 입고 내역'!$A$5:$O$1005,2,0),"")</f>
        <v/>
      </c>
      <c r="AU67" s="88" t="str">
        <f>IFERROR(VLOOKUP($A67&amp;"_"&amp;AU$3,'물품 입고 내역'!$A$5:$O$1005,2,0),"")</f>
        <v/>
      </c>
      <c r="AV67" s="88" t="str">
        <f>IFERROR(VLOOKUP($A67&amp;"_"&amp;AV$3,'물품 입고 내역'!$A$5:$O$1005,2,0),"")</f>
        <v/>
      </c>
      <c r="AW67" s="88" t="str">
        <f>IFERROR(VLOOKUP($A67&amp;"_"&amp;AW$3,'물품 입고 내역'!$A$5:$O$1005,2,0),"")</f>
        <v/>
      </c>
      <c r="AX67" s="88" t="str">
        <f>IFERROR(VLOOKUP($A67&amp;"_"&amp;AX$3,'물품 입고 내역'!$A$5:$O$1005,2,0),"")</f>
        <v/>
      </c>
      <c r="AY67" s="88" t="str">
        <f>IFERROR(VLOOKUP($A67&amp;"_"&amp;AY$3,'물품 입고 내역'!$A$5:$O$1005,2,0),"")</f>
        <v/>
      </c>
      <c r="AZ67" s="88" t="str">
        <f>IFERROR(VLOOKUP($A67&amp;"_"&amp;AZ$3,'물품 입고 내역'!$A$5:$O$1005,2,0),"")</f>
        <v/>
      </c>
      <c r="BA67" s="88" t="str">
        <f>IFERROR(VLOOKUP($A67&amp;"_"&amp;BA$3,'물품 입고 내역'!$A$5:$O$1005,2,0),"")</f>
        <v/>
      </c>
      <c r="BB67" s="88" t="str">
        <f>IFERROR(VLOOKUP($A67&amp;"_"&amp;BB$3,'물품 입고 내역'!$A$5:$O$1005,2,0),"")</f>
        <v/>
      </c>
      <c r="BC67" s="88" t="str">
        <f>IFERROR(VLOOKUP($A67&amp;"_"&amp;BC$3,'물품 입고 내역'!$A$5:$O$1005,2,0),"")</f>
        <v/>
      </c>
      <c r="BD67" s="88" t="str">
        <f>IFERROR(VLOOKUP($A67&amp;"_"&amp;BD$3,'물품 입고 내역'!$A$5:$O$1005,2,0),"")</f>
        <v/>
      </c>
      <c r="BE67" s="88" t="str">
        <f>IFERROR(VLOOKUP($A67&amp;"_"&amp;BE$3,'물품 입고 내역'!$A$5:$O$1005,2,0),"")</f>
        <v/>
      </c>
      <c r="BF67" s="88" t="str">
        <f>IFERROR(VLOOKUP($A67&amp;"_"&amp;BF$3,'물품 입고 내역'!$A$5:$O$1005,2,0),"")</f>
        <v/>
      </c>
      <c r="BG67" s="88" t="str">
        <f>IFERROR(VLOOKUP($A67&amp;"_"&amp;BG$3,'물품 입고 내역'!$A$5:$O$1005,2,0),"")</f>
        <v/>
      </c>
      <c r="BH67" s="88" t="str">
        <f>IFERROR(VLOOKUP($A67&amp;"_"&amp;BH$3,'물품 입고 내역'!$A$5:$O$1005,2,0),"")</f>
        <v/>
      </c>
      <c r="BI67" s="88" t="str">
        <f>IFERROR(VLOOKUP($A67&amp;"_"&amp;BI$3,'물품 입고 내역'!$A$5:$O$1005,2,0),"")</f>
        <v/>
      </c>
      <c r="BJ67" s="88" t="str">
        <f>IFERROR(VLOOKUP($A67&amp;"_"&amp;BJ$3,'물품 입고 내역'!$A$5:$O$1005,2,0),"")</f>
        <v/>
      </c>
      <c r="BK67" s="88" t="str">
        <f>IFERROR(VLOOKUP($A67&amp;"_"&amp;BK$3,'물품 입고 내역'!$A$5:$O$1005,2,0),"")</f>
        <v/>
      </c>
      <c r="BL67" s="88" t="str">
        <f>IFERROR(VLOOKUP($A67&amp;"_"&amp;BL$3,'물품 입고 내역'!$A$5:$O$1005,2,0),"")</f>
        <v/>
      </c>
      <c r="BM67" s="88" t="str">
        <f>IFERROR(VLOOKUP($A67&amp;"_"&amp;BM$3,'물품 입고 내역'!$A$5:$O$1005,2,0),"")</f>
        <v/>
      </c>
      <c r="BN67" s="88" t="str">
        <f>IFERROR(VLOOKUP($A67&amp;"_"&amp;BN$3,'물품 입고 내역'!$A$5:$O$1005,2,0),"")</f>
        <v/>
      </c>
      <c r="BO67" s="88" t="str">
        <f>IFERROR(VLOOKUP($A67&amp;"_"&amp;BO$3,'물품 입고 내역'!$A$5:$O$1005,2,0),"")</f>
        <v/>
      </c>
      <c r="BP67" s="88" t="str">
        <f>IFERROR(VLOOKUP($A67&amp;"_"&amp;BP$3,'물품 입고 내역'!$A$5:$O$1005,2,0),"")</f>
        <v/>
      </c>
      <c r="BQ67" s="88" t="str">
        <f>IFERROR(VLOOKUP($A67&amp;"_"&amp;BQ$3,'물품 입고 내역'!$A$5:$O$1005,2,0),"")</f>
        <v/>
      </c>
      <c r="BR67" s="88" t="str">
        <f>IFERROR(VLOOKUP($A67&amp;"_"&amp;BR$3,'물품 입고 내역'!$A$5:$O$1005,2,0),"")</f>
        <v/>
      </c>
      <c r="BS67" s="88" t="str">
        <f>IFERROR(VLOOKUP($A67&amp;"_"&amp;BS$3,'물품 입고 내역'!$A$5:$O$1005,2,0),"")</f>
        <v/>
      </c>
      <c r="BT67" s="88" t="str">
        <f>IFERROR(VLOOKUP($A67&amp;"_"&amp;BT$3,'물품 입고 내역'!$A$5:$O$1005,2,0),"")</f>
        <v/>
      </c>
      <c r="BU67" s="88" t="str">
        <f>IFERROR(VLOOKUP($A67&amp;"_"&amp;BU$3,'물품 입고 내역'!$A$5:$O$1005,2,0),"")</f>
        <v/>
      </c>
      <c r="BV67" s="88" t="str">
        <f>IFERROR(VLOOKUP($A67&amp;"_"&amp;BV$3,'물품 입고 내역'!$A$5:$O$1005,2,0),"")</f>
        <v/>
      </c>
      <c r="BW67" s="88" t="str">
        <f>IFERROR(VLOOKUP($A67&amp;"_"&amp;BW$3,'물품 입고 내역'!$A$5:$O$1005,2,0),"")</f>
        <v/>
      </c>
      <c r="BX67" s="88" t="str">
        <f>IFERROR(VLOOKUP($A67&amp;"_"&amp;BX$3,'물품 입고 내역'!$A$5:$O$1005,2,0),"")</f>
        <v/>
      </c>
      <c r="BY67" s="88" t="str">
        <f>IFERROR(VLOOKUP($A67&amp;"_"&amp;BY$3,'물품 입고 내역'!$A$5:$O$1005,2,0),"")</f>
        <v/>
      </c>
      <c r="BZ67" s="88" t="str">
        <f>IFERROR(VLOOKUP($A67&amp;"_"&amp;BZ$3,'물품 입고 내역'!$A$5:$O$1005,2,0),"")</f>
        <v/>
      </c>
      <c r="CA67" s="88" t="str">
        <f>IFERROR(VLOOKUP($A67&amp;"_"&amp;CA$3,'물품 입고 내역'!$A$5:$O$1005,2,0),"")</f>
        <v/>
      </c>
      <c r="CB67" s="88" t="str">
        <f>IFERROR(VLOOKUP($A67&amp;"_"&amp;CB$3,'물품 입고 내역'!$A$5:$O$1005,2,0),"")</f>
        <v/>
      </c>
      <c r="CC67" s="88" t="str">
        <f>IFERROR(VLOOKUP($A67&amp;"_"&amp;CC$3,'물품 입고 내역'!$A$5:$O$1005,2,0),"")</f>
        <v/>
      </c>
      <c r="CD67" s="88" t="str">
        <f>IFERROR(VLOOKUP($A67&amp;"_"&amp;CD$3,'물품 입고 내역'!$A$5:$O$1005,2,0),"")</f>
        <v/>
      </c>
      <c r="CE67" s="88" t="str">
        <f>IFERROR(VLOOKUP($A67&amp;"_"&amp;CE$3,'물품 입고 내역'!$A$5:$O$1005,2,0),"")</f>
        <v/>
      </c>
      <c r="CF67" s="88" t="str">
        <f>IFERROR(VLOOKUP($A67&amp;"_"&amp;CF$3,'물품 입고 내역'!$A$5:$O$1005,2,0),"")</f>
        <v/>
      </c>
      <c r="CG67" s="88" t="str">
        <f>IFERROR(VLOOKUP($A67&amp;"_"&amp;CG$3,'물품 입고 내역'!$A$5:$O$1005,2,0),"")</f>
        <v/>
      </c>
      <c r="CH67" s="88" t="str">
        <f>IFERROR(VLOOKUP($A67&amp;"_"&amp;CH$3,'물품 입고 내역'!$A$5:$O$1005,2,0),"")</f>
        <v/>
      </c>
      <c r="CI67" s="88" t="str">
        <f>IFERROR(VLOOKUP($A67&amp;"_"&amp;CI$3,'물품 입고 내역'!$A$5:$O$1005,2,0),"")</f>
        <v/>
      </c>
      <c r="CJ67" s="88" t="str">
        <f>IFERROR(VLOOKUP($A67&amp;"_"&amp;CJ$3,'물품 입고 내역'!$A$5:$O$1005,2,0),"")</f>
        <v/>
      </c>
      <c r="CK67" s="88" t="str">
        <f>IFERROR(VLOOKUP($A67&amp;"_"&amp;CK$3,'물품 입고 내역'!$A$5:$O$1005,2,0),"")</f>
        <v/>
      </c>
      <c r="CL67" s="88" t="str">
        <f>IFERROR(VLOOKUP($A67&amp;"_"&amp;CL$3,'물품 입고 내역'!$A$5:$O$1005,2,0),"")</f>
        <v/>
      </c>
      <c r="CM67" s="88" t="str">
        <f>IFERROR(VLOOKUP($A67&amp;"_"&amp;CM$3,'물품 입고 내역'!$A$5:$O$1005,2,0),"")</f>
        <v/>
      </c>
      <c r="CN67" s="88" t="str">
        <f>IFERROR(VLOOKUP($A67&amp;"_"&amp;CN$3,'물품 입고 내역'!$A$5:$O$1005,2,0),"")</f>
        <v/>
      </c>
      <c r="CO67" s="88" t="str">
        <f>IFERROR(VLOOKUP($A67&amp;"_"&amp;CO$3,'물품 입고 내역'!$A$5:$O$1005,2,0),"")</f>
        <v/>
      </c>
      <c r="CP67" s="88" t="str">
        <f>IFERROR(VLOOKUP($A67&amp;"_"&amp;CP$3,'물품 입고 내역'!$A$5:$O$1005,2,0),"")</f>
        <v/>
      </c>
      <c r="CQ67" s="88" t="str">
        <f>IFERROR(VLOOKUP($A67&amp;"_"&amp;CQ$3,'물품 입고 내역'!$A$5:$O$1005,2,0),"")</f>
        <v/>
      </c>
      <c r="CR67" s="88" t="str">
        <f>IFERROR(VLOOKUP($A67&amp;"_"&amp;CR$3,'물품 입고 내역'!$A$5:$O$1005,2,0),"")</f>
        <v/>
      </c>
      <c r="CS67" s="88" t="str">
        <f>IFERROR(VLOOKUP($A67&amp;"_"&amp;CS$3,'물품 입고 내역'!$A$5:$O$1005,2,0),"")</f>
        <v/>
      </c>
      <c r="CT67" s="88" t="str">
        <f>IFERROR(VLOOKUP($A67&amp;"_"&amp;CT$3,'물품 입고 내역'!$A$5:$O$1005,2,0),"")</f>
        <v/>
      </c>
      <c r="CU67" s="88" t="str">
        <f>IFERROR(VLOOKUP($A67&amp;"_"&amp;CU$3,'물품 입고 내역'!$A$5:$O$1005,2,0),"")</f>
        <v/>
      </c>
      <c r="CV67" s="88" t="str">
        <f>IFERROR(VLOOKUP($A67&amp;"_"&amp;CV$3,'물품 입고 내역'!$A$5:$O$1005,2,0),"")</f>
        <v/>
      </c>
      <c r="CW67" s="88" t="str">
        <f>IFERROR(VLOOKUP($A67&amp;"_"&amp;CW$3,'물품 입고 내역'!$A$5:$O$1005,2,0),"")</f>
        <v/>
      </c>
      <c r="CX67" s="88" t="str">
        <f>IFERROR(VLOOKUP($A67&amp;"_"&amp;CX$3,'물품 입고 내역'!$A$5:$O$1005,2,0),"")</f>
        <v/>
      </c>
      <c r="CY67" s="88" t="str">
        <f>IFERROR(VLOOKUP($A67&amp;"_"&amp;CY$3,'물품 입고 내역'!$A$5:$O$1005,2,0),"")</f>
        <v/>
      </c>
      <c r="CZ67" s="88" t="str">
        <f>IFERROR(VLOOKUP($A67&amp;"_"&amp;CZ$3,'물품 입고 내역'!$A$5:$O$1005,2,0),"")</f>
        <v/>
      </c>
      <c r="DA67" s="88" t="str">
        <f>IFERROR(VLOOKUP($A67&amp;"_"&amp;DA$3,'물품 입고 내역'!$A$5:$O$1005,2,0),"")</f>
        <v/>
      </c>
      <c r="DB67" s="88" t="str">
        <f>IFERROR(VLOOKUP($A67&amp;"_"&amp;DB$3,'물품 입고 내역'!$A$5:$O$1005,2,0),"")</f>
        <v/>
      </c>
      <c r="DC67" s="88" t="str">
        <f>IFERROR(VLOOKUP($A67&amp;"_"&amp;DC$3,'물품 입고 내역'!$A$5:$O$1005,2,0),"")</f>
        <v/>
      </c>
      <c r="DD67" s="88" t="str">
        <f>IFERROR(VLOOKUP($A67&amp;"_"&amp;DD$3,'물품 입고 내역'!$A$5:$O$1005,2,0),"")</f>
        <v/>
      </c>
      <c r="DE67" s="88" t="str">
        <f>IFERROR(VLOOKUP($A67&amp;"_"&amp;DE$3,'물품 입고 내역'!$A$5:$O$1005,2,0),"")</f>
        <v/>
      </c>
      <c r="DF67" s="88" t="str">
        <f>IFERROR(VLOOKUP($A67&amp;"_"&amp;DF$3,'물품 입고 내역'!$A$5:$O$1005,2,0),"")</f>
        <v/>
      </c>
      <c r="DG67" s="88" t="str">
        <f>IFERROR(VLOOKUP($A67&amp;"_"&amp;DG$3,'물품 입고 내역'!$A$5:$O$1005,2,0),"")</f>
        <v/>
      </c>
      <c r="DH67" s="88" t="str">
        <f>IFERROR(VLOOKUP($A67&amp;"_"&amp;DH$3,'물품 입고 내역'!$A$5:$O$1005,2,0),"")</f>
        <v/>
      </c>
      <c r="DI67" s="88" t="str">
        <f>IFERROR(VLOOKUP($A67&amp;"_"&amp;DI$3,'물품 입고 내역'!$A$5:$O$1005,2,0),"")</f>
        <v/>
      </c>
      <c r="DJ67" s="88" t="str">
        <f>IFERROR(VLOOKUP($A67&amp;"_"&amp;DJ$3,'물품 입고 내역'!$A$5:$O$1005,2,0),"")</f>
        <v/>
      </c>
      <c r="DK67" s="88" t="str">
        <f>IFERROR(VLOOKUP($A67&amp;"_"&amp;DK$3,'물품 입고 내역'!$A$5:$O$1005,2,0),"")</f>
        <v/>
      </c>
      <c r="DL67" s="88" t="str">
        <f>IFERROR(VLOOKUP($A67&amp;"_"&amp;DL$3,'물품 입고 내역'!$A$5:$O$1005,2,0),"")</f>
        <v/>
      </c>
    </row>
    <row r="68" spans="1:116" ht="35.25" customHeight="1">
      <c r="A68" s="89" t="s">
        <v>1025</v>
      </c>
      <c r="B68" s="129" t="str">
        <f>IFERROR(INDEX('물품 입고 내역'!$E$6:$O$1005,MATCH($A68,'물품 입고 내역'!$N$6:$N$1005,0),1)," ")</f>
        <v xml:space="preserve"> </v>
      </c>
      <c r="C68" s="89" t="str">
        <f t="shared" ref="C68:C113" si="3">IFERROR(VLOOKUP(F68,$C$117:$D$120,2,TRUE)," ")</f>
        <v xml:space="preserve"> </v>
      </c>
      <c r="D68" s="129" t="str">
        <f t="shared" si="2"/>
        <v xml:space="preserve">                                                                                                             </v>
      </c>
      <c r="E68" s="89"/>
      <c r="F68" s="88">
        <f t="shared" si="1"/>
        <v>0</v>
      </c>
      <c r="G68" s="88" t="str">
        <f>IFERROR(VLOOKUP($A68&amp;"_"&amp;G$3,'물품 입고 내역'!$A$5:$O$1005,2,0),"")</f>
        <v/>
      </c>
      <c r="H68" s="88" t="str">
        <f>IFERROR(VLOOKUP($A68&amp;"_"&amp;H$3,'물품 입고 내역'!$A$5:$O$1005,2,0),"")</f>
        <v/>
      </c>
      <c r="I68" s="88" t="str">
        <f>IFERROR(VLOOKUP($A68&amp;"_"&amp;I$3,'물품 입고 내역'!$A$5:$O$1005,2,0),"")</f>
        <v/>
      </c>
      <c r="J68" s="88" t="str">
        <f>IFERROR(VLOOKUP($A68&amp;"_"&amp;J$3,'물품 입고 내역'!$A$5:$O$1005,2,0),"")</f>
        <v/>
      </c>
      <c r="K68" s="88" t="str">
        <f>IFERROR(VLOOKUP($A68&amp;"_"&amp;K$3,'물품 입고 내역'!$A$5:$O$1005,2,0),"")</f>
        <v/>
      </c>
      <c r="L68" s="88" t="str">
        <f>IFERROR(VLOOKUP($A68&amp;"_"&amp;L$3,'물품 입고 내역'!$A$5:$O$1005,2,0),"")</f>
        <v/>
      </c>
      <c r="M68" s="88" t="str">
        <f>IFERROR(VLOOKUP($A68&amp;"_"&amp;M$3,'물품 입고 내역'!$A$5:$O$1005,2,0),"")</f>
        <v/>
      </c>
      <c r="N68" s="88" t="str">
        <f>IFERROR(VLOOKUP($A68&amp;"_"&amp;N$3,'물품 입고 내역'!$A$5:$O$1005,2,0),"")</f>
        <v/>
      </c>
      <c r="O68" s="88" t="str">
        <f>IFERROR(VLOOKUP($A68&amp;"_"&amp;O$3,'물품 입고 내역'!$A$5:$O$1005,2,0),"")</f>
        <v/>
      </c>
      <c r="P68" s="88" t="str">
        <f>IFERROR(VLOOKUP($A68&amp;"_"&amp;P$3,'물품 입고 내역'!$A$5:$O$1005,2,0),"")</f>
        <v/>
      </c>
      <c r="Q68" s="88" t="str">
        <f>IFERROR(VLOOKUP($A68&amp;"_"&amp;Q$3,'물품 입고 내역'!$A$5:$O$1005,2,0),"")</f>
        <v/>
      </c>
      <c r="R68" s="88" t="str">
        <f>IFERROR(VLOOKUP($A68&amp;"_"&amp;R$3,'물품 입고 내역'!$A$5:$O$1005,2,0),"")</f>
        <v/>
      </c>
      <c r="S68" s="88" t="str">
        <f>IFERROR(VLOOKUP($A68&amp;"_"&amp;S$3,'물품 입고 내역'!$A$5:$O$1005,2,0),"")</f>
        <v/>
      </c>
      <c r="T68" s="88" t="str">
        <f>IFERROR(VLOOKUP($A68&amp;"_"&amp;T$3,'물품 입고 내역'!$A$5:$O$1005,2,0),"")</f>
        <v/>
      </c>
      <c r="U68" s="88" t="str">
        <f>IFERROR(VLOOKUP($A68&amp;"_"&amp;U$3,'물품 입고 내역'!$A$5:$O$1005,2,0),"")</f>
        <v/>
      </c>
      <c r="V68" s="88" t="str">
        <f>IFERROR(VLOOKUP($A68&amp;"_"&amp;V$3,'물품 입고 내역'!$A$5:$O$1005,2,0),"")</f>
        <v/>
      </c>
      <c r="W68" s="88" t="str">
        <f>IFERROR(VLOOKUP($A68&amp;"_"&amp;W$3,'물품 입고 내역'!$A$5:$O$1005,2,0),"")</f>
        <v/>
      </c>
      <c r="X68" s="88" t="str">
        <f>IFERROR(VLOOKUP($A68&amp;"_"&amp;X$3,'물품 입고 내역'!$A$5:$O$1005,2,0),"")</f>
        <v/>
      </c>
      <c r="Y68" s="88" t="str">
        <f>IFERROR(VLOOKUP($A68&amp;"_"&amp;Y$3,'물품 입고 내역'!$A$5:$O$1005,2,0),"")</f>
        <v/>
      </c>
      <c r="Z68" s="88" t="str">
        <f>IFERROR(VLOOKUP($A68&amp;"_"&amp;Z$3,'물품 입고 내역'!$A$5:$O$1005,2,0),"")</f>
        <v/>
      </c>
      <c r="AA68" s="88" t="str">
        <f>IFERROR(VLOOKUP($A68&amp;"_"&amp;AA$3,'물품 입고 내역'!$A$5:$O$1005,2,0),"")</f>
        <v/>
      </c>
      <c r="AB68" s="88" t="str">
        <f>IFERROR(VLOOKUP($A68&amp;"_"&amp;AB$3,'물품 입고 내역'!$A$5:$O$1005,2,0),"")</f>
        <v/>
      </c>
      <c r="AC68" s="88" t="str">
        <f>IFERROR(VLOOKUP($A68&amp;"_"&amp;AC$3,'물품 입고 내역'!$A$5:$O$1005,2,0),"")</f>
        <v/>
      </c>
      <c r="AD68" s="88" t="str">
        <f>IFERROR(VLOOKUP($A68&amp;"_"&amp;AD$3,'물품 입고 내역'!$A$5:$O$1005,2,0),"")</f>
        <v/>
      </c>
      <c r="AE68" s="88" t="str">
        <f>IFERROR(VLOOKUP($A68&amp;"_"&amp;AE$3,'물품 입고 내역'!$A$5:$O$1005,2,0),"")</f>
        <v/>
      </c>
      <c r="AF68" s="88" t="str">
        <f>IFERROR(VLOOKUP($A68&amp;"_"&amp;AF$3,'물품 입고 내역'!$A$5:$O$1005,2,0),"")</f>
        <v/>
      </c>
      <c r="AG68" s="88" t="str">
        <f>IFERROR(VLOOKUP($A68&amp;"_"&amp;AG$3,'물품 입고 내역'!$A$5:$O$1005,2,0),"")</f>
        <v/>
      </c>
      <c r="AH68" s="88" t="str">
        <f>IFERROR(VLOOKUP($A68&amp;"_"&amp;AH$3,'물품 입고 내역'!$A$5:$O$1005,2,0),"")</f>
        <v/>
      </c>
      <c r="AI68" s="88" t="str">
        <f>IFERROR(VLOOKUP($A68&amp;"_"&amp;AI$3,'물품 입고 내역'!$A$5:$O$1005,2,0),"")</f>
        <v/>
      </c>
      <c r="AJ68" s="88" t="str">
        <f>IFERROR(VLOOKUP($A68&amp;"_"&amp;AJ$3,'물품 입고 내역'!$A$5:$O$1005,2,0),"")</f>
        <v/>
      </c>
      <c r="AK68" s="88" t="str">
        <f>IFERROR(VLOOKUP($A68&amp;"_"&amp;AK$3,'물품 입고 내역'!$A$5:$O$1005,2,0),"")</f>
        <v/>
      </c>
      <c r="AL68" s="88" t="str">
        <f>IFERROR(VLOOKUP($A68&amp;"_"&amp;AL$3,'물품 입고 내역'!$A$5:$O$1005,2,0),"")</f>
        <v/>
      </c>
      <c r="AM68" s="88" t="str">
        <f>IFERROR(VLOOKUP($A68&amp;"_"&amp;AM$3,'물품 입고 내역'!$A$5:$O$1005,2,0),"")</f>
        <v/>
      </c>
      <c r="AN68" s="88" t="str">
        <f>IFERROR(VLOOKUP($A68&amp;"_"&amp;AN$3,'물품 입고 내역'!$A$5:$O$1005,2,0),"")</f>
        <v/>
      </c>
      <c r="AO68" s="88" t="str">
        <f>IFERROR(VLOOKUP($A68&amp;"_"&amp;AO$3,'물품 입고 내역'!$A$5:$O$1005,2,0),"")</f>
        <v/>
      </c>
      <c r="AP68" s="88" t="str">
        <f>IFERROR(VLOOKUP($A68&amp;"_"&amp;AP$3,'물품 입고 내역'!$A$5:$O$1005,2,0),"")</f>
        <v/>
      </c>
      <c r="AQ68" s="88" t="str">
        <f>IFERROR(VLOOKUP($A68&amp;"_"&amp;AQ$3,'물품 입고 내역'!$A$5:$O$1005,2,0),"")</f>
        <v/>
      </c>
      <c r="AR68" s="88" t="str">
        <f>IFERROR(VLOOKUP($A68&amp;"_"&amp;AR$3,'물품 입고 내역'!$A$5:$O$1005,2,0),"")</f>
        <v/>
      </c>
      <c r="AS68" s="88" t="str">
        <f>IFERROR(VLOOKUP($A68&amp;"_"&amp;AS$3,'물품 입고 내역'!$A$5:$O$1005,2,0),"")</f>
        <v/>
      </c>
      <c r="AT68" s="88" t="str">
        <f>IFERROR(VLOOKUP($A68&amp;"_"&amp;AT$3,'물품 입고 내역'!$A$5:$O$1005,2,0),"")</f>
        <v/>
      </c>
      <c r="AU68" s="88" t="str">
        <f>IFERROR(VLOOKUP($A68&amp;"_"&amp;AU$3,'물품 입고 내역'!$A$5:$O$1005,2,0),"")</f>
        <v/>
      </c>
      <c r="AV68" s="88" t="str">
        <f>IFERROR(VLOOKUP($A68&amp;"_"&amp;AV$3,'물품 입고 내역'!$A$5:$O$1005,2,0),"")</f>
        <v/>
      </c>
      <c r="AW68" s="88" t="str">
        <f>IFERROR(VLOOKUP($A68&amp;"_"&amp;AW$3,'물품 입고 내역'!$A$5:$O$1005,2,0),"")</f>
        <v/>
      </c>
      <c r="AX68" s="88" t="str">
        <f>IFERROR(VLOOKUP($A68&amp;"_"&amp;AX$3,'물품 입고 내역'!$A$5:$O$1005,2,0),"")</f>
        <v/>
      </c>
      <c r="AY68" s="88" t="str">
        <f>IFERROR(VLOOKUP($A68&amp;"_"&amp;AY$3,'물품 입고 내역'!$A$5:$O$1005,2,0),"")</f>
        <v/>
      </c>
      <c r="AZ68" s="88" t="str">
        <f>IFERROR(VLOOKUP($A68&amp;"_"&amp;AZ$3,'물품 입고 내역'!$A$5:$O$1005,2,0),"")</f>
        <v/>
      </c>
      <c r="BA68" s="88" t="str">
        <f>IFERROR(VLOOKUP($A68&amp;"_"&amp;BA$3,'물품 입고 내역'!$A$5:$O$1005,2,0),"")</f>
        <v/>
      </c>
      <c r="BB68" s="88" t="str">
        <f>IFERROR(VLOOKUP($A68&amp;"_"&amp;BB$3,'물품 입고 내역'!$A$5:$O$1005,2,0),"")</f>
        <v/>
      </c>
      <c r="BC68" s="88" t="str">
        <f>IFERROR(VLOOKUP($A68&amp;"_"&amp;BC$3,'물품 입고 내역'!$A$5:$O$1005,2,0),"")</f>
        <v/>
      </c>
      <c r="BD68" s="88" t="str">
        <f>IFERROR(VLOOKUP($A68&amp;"_"&amp;BD$3,'물품 입고 내역'!$A$5:$O$1005,2,0),"")</f>
        <v/>
      </c>
      <c r="BE68" s="88" t="str">
        <f>IFERROR(VLOOKUP($A68&amp;"_"&amp;BE$3,'물품 입고 내역'!$A$5:$O$1005,2,0),"")</f>
        <v/>
      </c>
      <c r="BF68" s="88" t="str">
        <f>IFERROR(VLOOKUP($A68&amp;"_"&amp;BF$3,'물품 입고 내역'!$A$5:$O$1005,2,0),"")</f>
        <v/>
      </c>
      <c r="BG68" s="88" t="str">
        <f>IFERROR(VLOOKUP($A68&amp;"_"&amp;BG$3,'물품 입고 내역'!$A$5:$O$1005,2,0),"")</f>
        <v/>
      </c>
      <c r="BH68" s="88" t="str">
        <f>IFERROR(VLOOKUP($A68&amp;"_"&amp;BH$3,'물품 입고 내역'!$A$5:$O$1005,2,0),"")</f>
        <v/>
      </c>
      <c r="BI68" s="88" t="str">
        <f>IFERROR(VLOOKUP($A68&amp;"_"&amp;BI$3,'물품 입고 내역'!$A$5:$O$1005,2,0),"")</f>
        <v/>
      </c>
      <c r="BJ68" s="88" t="str">
        <f>IFERROR(VLOOKUP($A68&amp;"_"&amp;BJ$3,'물품 입고 내역'!$A$5:$O$1005,2,0),"")</f>
        <v/>
      </c>
      <c r="BK68" s="88" t="str">
        <f>IFERROR(VLOOKUP($A68&amp;"_"&amp;BK$3,'물품 입고 내역'!$A$5:$O$1005,2,0),"")</f>
        <v/>
      </c>
      <c r="BL68" s="88" t="str">
        <f>IFERROR(VLOOKUP($A68&amp;"_"&amp;BL$3,'물품 입고 내역'!$A$5:$O$1005,2,0),"")</f>
        <v/>
      </c>
      <c r="BM68" s="88" t="str">
        <f>IFERROR(VLOOKUP($A68&amp;"_"&amp;BM$3,'물품 입고 내역'!$A$5:$O$1005,2,0),"")</f>
        <v/>
      </c>
      <c r="BN68" s="88" t="str">
        <f>IFERROR(VLOOKUP($A68&amp;"_"&amp;BN$3,'물품 입고 내역'!$A$5:$O$1005,2,0),"")</f>
        <v/>
      </c>
      <c r="BO68" s="88" t="str">
        <f>IFERROR(VLOOKUP($A68&amp;"_"&amp;BO$3,'물품 입고 내역'!$A$5:$O$1005,2,0),"")</f>
        <v/>
      </c>
      <c r="BP68" s="88" t="str">
        <f>IFERROR(VLOOKUP($A68&amp;"_"&amp;BP$3,'물품 입고 내역'!$A$5:$O$1005,2,0),"")</f>
        <v/>
      </c>
      <c r="BQ68" s="88" t="str">
        <f>IFERROR(VLOOKUP($A68&amp;"_"&amp;BQ$3,'물품 입고 내역'!$A$5:$O$1005,2,0),"")</f>
        <v/>
      </c>
      <c r="BR68" s="88" t="str">
        <f>IFERROR(VLOOKUP($A68&amp;"_"&amp;BR$3,'물품 입고 내역'!$A$5:$O$1005,2,0),"")</f>
        <v/>
      </c>
      <c r="BS68" s="88" t="str">
        <f>IFERROR(VLOOKUP($A68&amp;"_"&amp;BS$3,'물품 입고 내역'!$A$5:$O$1005,2,0),"")</f>
        <v/>
      </c>
      <c r="BT68" s="88" t="str">
        <f>IFERROR(VLOOKUP($A68&amp;"_"&amp;BT$3,'물품 입고 내역'!$A$5:$O$1005,2,0),"")</f>
        <v/>
      </c>
      <c r="BU68" s="88" t="str">
        <f>IFERROR(VLOOKUP($A68&amp;"_"&amp;BU$3,'물품 입고 내역'!$A$5:$O$1005,2,0),"")</f>
        <v/>
      </c>
      <c r="BV68" s="88" t="str">
        <f>IFERROR(VLOOKUP($A68&amp;"_"&amp;BV$3,'물품 입고 내역'!$A$5:$O$1005,2,0),"")</f>
        <v/>
      </c>
      <c r="BW68" s="88" t="str">
        <f>IFERROR(VLOOKUP($A68&amp;"_"&amp;BW$3,'물품 입고 내역'!$A$5:$O$1005,2,0),"")</f>
        <v/>
      </c>
      <c r="BX68" s="88" t="str">
        <f>IFERROR(VLOOKUP($A68&amp;"_"&amp;BX$3,'물품 입고 내역'!$A$5:$O$1005,2,0),"")</f>
        <v/>
      </c>
      <c r="BY68" s="88" t="str">
        <f>IFERROR(VLOOKUP($A68&amp;"_"&amp;BY$3,'물품 입고 내역'!$A$5:$O$1005,2,0),"")</f>
        <v/>
      </c>
      <c r="BZ68" s="88" t="str">
        <f>IFERROR(VLOOKUP($A68&amp;"_"&amp;BZ$3,'물품 입고 내역'!$A$5:$O$1005,2,0),"")</f>
        <v/>
      </c>
      <c r="CA68" s="88" t="str">
        <f>IFERROR(VLOOKUP($A68&amp;"_"&amp;CA$3,'물품 입고 내역'!$A$5:$O$1005,2,0),"")</f>
        <v/>
      </c>
      <c r="CB68" s="88" t="str">
        <f>IFERROR(VLOOKUP($A68&amp;"_"&amp;CB$3,'물품 입고 내역'!$A$5:$O$1005,2,0),"")</f>
        <v/>
      </c>
      <c r="CC68" s="88" t="str">
        <f>IFERROR(VLOOKUP($A68&amp;"_"&amp;CC$3,'물품 입고 내역'!$A$5:$O$1005,2,0),"")</f>
        <v/>
      </c>
      <c r="CD68" s="88" t="str">
        <f>IFERROR(VLOOKUP($A68&amp;"_"&amp;CD$3,'물품 입고 내역'!$A$5:$O$1005,2,0),"")</f>
        <v/>
      </c>
      <c r="CE68" s="88" t="str">
        <f>IFERROR(VLOOKUP($A68&amp;"_"&amp;CE$3,'물품 입고 내역'!$A$5:$O$1005,2,0),"")</f>
        <v/>
      </c>
      <c r="CF68" s="88" t="str">
        <f>IFERROR(VLOOKUP($A68&amp;"_"&amp;CF$3,'물품 입고 내역'!$A$5:$O$1005,2,0),"")</f>
        <v/>
      </c>
      <c r="CG68" s="88" t="str">
        <f>IFERROR(VLOOKUP($A68&amp;"_"&amp;CG$3,'물품 입고 내역'!$A$5:$O$1005,2,0),"")</f>
        <v/>
      </c>
      <c r="CH68" s="88" t="str">
        <f>IFERROR(VLOOKUP($A68&amp;"_"&amp;CH$3,'물품 입고 내역'!$A$5:$O$1005,2,0),"")</f>
        <v/>
      </c>
      <c r="CI68" s="88" t="str">
        <f>IFERROR(VLOOKUP($A68&amp;"_"&amp;CI$3,'물품 입고 내역'!$A$5:$O$1005,2,0),"")</f>
        <v/>
      </c>
      <c r="CJ68" s="88" t="str">
        <f>IFERROR(VLOOKUP($A68&amp;"_"&amp;CJ$3,'물품 입고 내역'!$A$5:$O$1005,2,0),"")</f>
        <v/>
      </c>
      <c r="CK68" s="88" t="str">
        <f>IFERROR(VLOOKUP($A68&amp;"_"&amp;CK$3,'물품 입고 내역'!$A$5:$O$1005,2,0),"")</f>
        <v/>
      </c>
      <c r="CL68" s="88" t="str">
        <f>IFERROR(VLOOKUP($A68&amp;"_"&amp;CL$3,'물품 입고 내역'!$A$5:$O$1005,2,0),"")</f>
        <v/>
      </c>
      <c r="CM68" s="88" t="str">
        <f>IFERROR(VLOOKUP($A68&amp;"_"&amp;CM$3,'물품 입고 내역'!$A$5:$O$1005,2,0),"")</f>
        <v/>
      </c>
      <c r="CN68" s="88" t="str">
        <f>IFERROR(VLOOKUP($A68&amp;"_"&amp;CN$3,'물품 입고 내역'!$A$5:$O$1005,2,0),"")</f>
        <v/>
      </c>
      <c r="CO68" s="88" t="str">
        <f>IFERROR(VLOOKUP($A68&amp;"_"&amp;CO$3,'물품 입고 내역'!$A$5:$O$1005,2,0),"")</f>
        <v/>
      </c>
      <c r="CP68" s="88" t="str">
        <f>IFERROR(VLOOKUP($A68&amp;"_"&amp;CP$3,'물품 입고 내역'!$A$5:$O$1005,2,0),"")</f>
        <v/>
      </c>
      <c r="CQ68" s="88" t="str">
        <f>IFERROR(VLOOKUP($A68&amp;"_"&amp;CQ$3,'물품 입고 내역'!$A$5:$O$1005,2,0),"")</f>
        <v/>
      </c>
      <c r="CR68" s="88" t="str">
        <f>IFERROR(VLOOKUP($A68&amp;"_"&amp;CR$3,'물품 입고 내역'!$A$5:$O$1005,2,0),"")</f>
        <v/>
      </c>
      <c r="CS68" s="88" t="str">
        <f>IFERROR(VLOOKUP($A68&amp;"_"&amp;CS$3,'물품 입고 내역'!$A$5:$O$1005,2,0),"")</f>
        <v/>
      </c>
      <c r="CT68" s="88" t="str">
        <f>IFERROR(VLOOKUP($A68&amp;"_"&amp;CT$3,'물품 입고 내역'!$A$5:$O$1005,2,0),"")</f>
        <v/>
      </c>
      <c r="CU68" s="88" t="str">
        <f>IFERROR(VLOOKUP($A68&amp;"_"&amp;CU$3,'물품 입고 내역'!$A$5:$O$1005,2,0),"")</f>
        <v/>
      </c>
      <c r="CV68" s="88" t="str">
        <f>IFERROR(VLOOKUP($A68&amp;"_"&amp;CV$3,'물품 입고 내역'!$A$5:$O$1005,2,0),"")</f>
        <v/>
      </c>
      <c r="CW68" s="88" t="str">
        <f>IFERROR(VLOOKUP($A68&amp;"_"&amp;CW$3,'물품 입고 내역'!$A$5:$O$1005,2,0),"")</f>
        <v/>
      </c>
      <c r="CX68" s="88" t="str">
        <f>IFERROR(VLOOKUP($A68&amp;"_"&amp;CX$3,'물품 입고 내역'!$A$5:$O$1005,2,0),"")</f>
        <v/>
      </c>
      <c r="CY68" s="88" t="str">
        <f>IFERROR(VLOOKUP($A68&amp;"_"&amp;CY$3,'물품 입고 내역'!$A$5:$O$1005,2,0),"")</f>
        <v/>
      </c>
      <c r="CZ68" s="88" t="str">
        <f>IFERROR(VLOOKUP($A68&amp;"_"&amp;CZ$3,'물품 입고 내역'!$A$5:$O$1005,2,0),"")</f>
        <v/>
      </c>
      <c r="DA68" s="88" t="str">
        <f>IFERROR(VLOOKUP($A68&amp;"_"&amp;DA$3,'물품 입고 내역'!$A$5:$O$1005,2,0),"")</f>
        <v/>
      </c>
      <c r="DB68" s="88" t="str">
        <f>IFERROR(VLOOKUP($A68&amp;"_"&amp;DB$3,'물품 입고 내역'!$A$5:$O$1005,2,0),"")</f>
        <v/>
      </c>
      <c r="DC68" s="88" t="str">
        <f>IFERROR(VLOOKUP($A68&amp;"_"&amp;DC$3,'물품 입고 내역'!$A$5:$O$1005,2,0),"")</f>
        <v/>
      </c>
      <c r="DD68" s="88" t="str">
        <f>IFERROR(VLOOKUP($A68&amp;"_"&amp;DD$3,'물품 입고 내역'!$A$5:$O$1005,2,0),"")</f>
        <v/>
      </c>
      <c r="DE68" s="88" t="str">
        <f>IFERROR(VLOOKUP($A68&amp;"_"&amp;DE$3,'물품 입고 내역'!$A$5:$O$1005,2,0),"")</f>
        <v/>
      </c>
      <c r="DF68" s="88" t="str">
        <f>IFERROR(VLOOKUP($A68&amp;"_"&amp;DF$3,'물품 입고 내역'!$A$5:$O$1005,2,0),"")</f>
        <v/>
      </c>
      <c r="DG68" s="88" t="str">
        <f>IFERROR(VLOOKUP($A68&amp;"_"&amp;DG$3,'물품 입고 내역'!$A$5:$O$1005,2,0),"")</f>
        <v/>
      </c>
      <c r="DH68" s="88" t="str">
        <f>IFERROR(VLOOKUP($A68&amp;"_"&amp;DH$3,'물품 입고 내역'!$A$5:$O$1005,2,0),"")</f>
        <v/>
      </c>
      <c r="DI68" s="88" t="str">
        <f>IFERROR(VLOOKUP($A68&amp;"_"&amp;DI$3,'물품 입고 내역'!$A$5:$O$1005,2,0),"")</f>
        <v/>
      </c>
      <c r="DJ68" s="88" t="str">
        <f>IFERROR(VLOOKUP($A68&amp;"_"&amp;DJ$3,'물품 입고 내역'!$A$5:$O$1005,2,0),"")</f>
        <v/>
      </c>
      <c r="DK68" s="88" t="str">
        <f>IFERROR(VLOOKUP($A68&amp;"_"&amp;DK$3,'물품 입고 내역'!$A$5:$O$1005,2,0),"")</f>
        <v/>
      </c>
      <c r="DL68" s="88" t="str">
        <f>IFERROR(VLOOKUP($A68&amp;"_"&amp;DL$3,'물품 입고 내역'!$A$5:$O$1005,2,0),"")</f>
        <v/>
      </c>
    </row>
    <row r="69" spans="1:116" ht="35.25" customHeight="1">
      <c r="A69" s="89" t="s">
        <v>1026</v>
      </c>
      <c r="B69" s="129" t="str">
        <f>IFERROR(INDEX('물품 입고 내역'!$E$6:$O$1005,MATCH($A69,'물품 입고 내역'!$N$6:$N$1005,0),1)," ")</f>
        <v xml:space="preserve"> </v>
      </c>
      <c r="C69" s="89" t="str">
        <f t="shared" si="3"/>
        <v xml:space="preserve"> </v>
      </c>
      <c r="D69" s="129" t="str">
        <f t="shared" ref="D69:D113" si="4">CONCATENATE(G69," ",H69," ",I69," ",J69," ",K69," ",L69," ",M69," ",N69," ",O69," ",P69," ",Q69," ",R69," ",S69," ",T69," ",U69," ",V69," ",W69," ",X69," ",Y69," ",Z69," ",AA69," ",AB69," ",AC69," ",AD69," ",AE69," ",AF69," ",AG69," ",AH69," ",AI69," ",AJ69," ",AK69," ",AL69," ",AM69," ",AN69," ",AO69," ",AP69," ",AQ69," ",AR69," ",AS69," ",AT69," ",AU69," ",AV69," ",AW69," ",AX69," ",AY69," ",AZ69," ",BA69," ",BB69," ",BC69," ",BD69," ",BE69," ",BF69," ",BG69," ",BH69," ",BI69," ",BJ69," ",BK69," ",BL69," ",BM69," ",BN69," ",BO69," ",BP69," ",BQ69," ",BR69," ",BS69," ",BT69," ",BU69," ",BV69," ",BW69," ",BX69," ",BY69," ",BZ69," ",CA69," ",CB69," ",CC69," ",CD69," ",CE69," ",CF69," ",CG69," ",CH69," ",CI69," ",CJ69," ",CK69," ",CL69," ",CM69," ",CN69," ",CO69," ",CP69," ",CQ69," ",CR69," ",CS69," ",CT69," ",CU69," ",CV69," ",CW69," ",CX69," ",CY69," ",CZ69," ",DA69," ",DB69," ",DC69," ",DD69," ",DE69," ",DF69," ",DG69," ",DH69," ",DI69," ",DJ69," ",DK69," ",DL69)</f>
        <v xml:space="preserve">                                                                                                             </v>
      </c>
      <c r="E69" s="89"/>
      <c r="F69" s="88">
        <f t="shared" ref="F69:F113" si="5">COUNTA(G69:DL69)-COUNTBLANK(G69:DL69)</f>
        <v>0</v>
      </c>
      <c r="G69" s="88" t="str">
        <f>IFERROR(VLOOKUP($A69&amp;"_"&amp;G$3,'물품 입고 내역'!$A$5:$O$1005,2,0),"")</f>
        <v/>
      </c>
      <c r="H69" s="88" t="str">
        <f>IFERROR(VLOOKUP($A69&amp;"_"&amp;H$3,'물품 입고 내역'!$A$5:$O$1005,2,0),"")</f>
        <v/>
      </c>
      <c r="I69" s="88" t="str">
        <f>IFERROR(VLOOKUP($A69&amp;"_"&amp;I$3,'물품 입고 내역'!$A$5:$O$1005,2,0),"")</f>
        <v/>
      </c>
      <c r="J69" s="88" t="str">
        <f>IFERROR(VLOOKUP($A69&amp;"_"&amp;J$3,'물품 입고 내역'!$A$5:$O$1005,2,0),"")</f>
        <v/>
      </c>
      <c r="K69" s="88" t="str">
        <f>IFERROR(VLOOKUP($A69&amp;"_"&amp;K$3,'물품 입고 내역'!$A$5:$O$1005,2,0),"")</f>
        <v/>
      </c>
      <c r="L69" s="88" t="str">
        <f>IFERROR(VLOOKUP($A69&amp;"_"&amp;L$3,'물품 입고 내역'!$A$5:$O$1005,2,0),"")</f>
        <v/>
      </c>
      <c r="M69" s="88" t="str">
        <f>IFERROR(VLOOKUP($A69&amp;"_"&amp;M$3,'물품 입고 내역'!$A$5:$O$1005,2,0),"")</f>
        <v/>
      </c>
      <c r="N69" s="88" t="str">
        <f>IFERROR(VLOOKUP($A69&amp;"_"&amp;N$3,'물품 입고 내역'!$A$5:$O$1005,2,0),"")</f>
        <v/>
      </c>
      <c r="O69" s="88" t="str">
        <f>IFERROR(VLOOKUP($A69&amp;"_"&amp;O$3,'물품 입고 내역'!$A$5:$O$1005,2,0),"")</f>
        <v/>
      </c>
      <c r="P69" s="88" t="str">
        <f>IFERROR(VLOOKUP($A69&amp;"_"&amp;P$3,'물품 입고 내역'!$A$5:$O$1005,2,0),"")</f>
        <v/>
      </c>
      <c r="Q69" s="88" t="str">
        <f>IFERROR(VLOOKUP($A69&amp;"_"&amp;Q$3,'물품 입고 내역'!$A$5:$O$1005,2,0),"")</f>
        <v/>
      </c>
      <c r="R69" s="88" t="str">
        <f>IFERROR(VLOOKUP($A69&amp;"_"&amp;R$3,'물품 입고 내역'!$A$5:$O$1005,2,0),"")</f>
        <v/>
      </c>
      <c r="S69" s="88" t="str">
        <f>IFERROR(VLOOKUP($A69&amp;"_"&amp;S$3,'물품 입고 내역'!$A$5:$O$1005,2,0),"")</f>
        <v/>
      </c>
      <c r="T69" s="88" t="str">
        <f>IFERROR(VLOOKUP($A69&amp;"_"&amp;T$3,'물품 입고 내역'!$A$5:$O$1005,2,0),"")</f>
        <v/>
      </c>
      <c r="U69" s="88" t="str">
        <f>IFERROR(VLOOKUP($A69&amp;"_"&amp;U$3,'물품 입고 내역'!$A$5:$O$1005,2,0),"")</f>
        <v/>
      </c>
      <c r="V69" s="88" t="str">
        <f>IFERROR(VLOOKUP($A69&amp;"_"&amp;V$3,'물품 입고 내역'!$A$5:$O$1005,2,0),"")</f>
        <v/>
      </c>
      <c r="W69" s="88" t="str">
        <f>IFERROR(VLOOKUP($A69&amp;"_"&amp;W$3,'물품 입고 내역'!$A$5:$O$1005,2,0),"")</f>
        <v/>
      </c>
      <c r="X69" s="88" t="str">
        <f>IFERROR(VLOOKUP($A69&amp;"_"&amp;X$3,'물품 입고 내역'!$A$5:$O$1005,2,0),"")</f>
        <v/>
      </c>
      <c r="Y69" s="88" t="str">
        <f>IFERROR(VLOOKUP($A69&amp;"_"&amp;Y$3,'물품 입고 내역'!$A$5:$O$1005,2,0),"")</f>
        <v/>
      </c>
      <c r="Z69" s="88" t="str">
        <f>IFERROR(VLOOKUP($A69&amp;"_"&amp;Z$3,'물품 입고 내역'!$A$5:$O$1005,2,0),"")</f>
        <v/>
      </c>
      <c r="AA69" s="88" t="str">
        <f>IFERROR(VLOOKUP($A69&amp;"_"&amp;AA$3,'물품 입고 내역'!$A$5:$O$1005,2,0),"")</f>
        <v/>
      </c>
      <c r="AB69" s="88" t="str">
        <f>IFERROR(VLOOKUP($A69&amp;"_"&amp;AB$3,'물품 입고 내역'!$A$5:$O$1005,2,0),"")</f>
        <v/>
      </c>
      <c r="AC69" s="88" t="str">
        <f>IFERROR(VLOOKUP($A69&amp;"_"&amp;AC$3,'물품 입고 내역'!$A$5:$O$1005,2,0),"")</f>
        <v/>
      </c>
      <c r="AD69" s="88" t="str">
        <f>IFERROR(VLOOKUP($A69&amp;"_"&amp;AD$3,'물품 입고 내역'!$A$5:$O$1005,2,0),"")</f>
        <v/>
      </c>
      <c r="AE69" s="88" t="str">
        <f>IFERROR(VLOOKUP($A69&amp;"_"&amp;AE$3,'물품 입고 내역'!$A$5:$O$1005,2,0),"")</f>
        <v/>
      </c>
      <c r="AF69" s="88" t="str">
        <f>IFERROR(VLOOKUP($A69&amp;"_"&amp;AF$3,'물품 입고 내역'!$A$5:$O$1005,2,0),"")</f>
        <v/>
      </c>
      <c r="AG69" s="88" t="str">
        <f>IFERROR(VLOOKUP($A69&amp;"_"&amp;AG$3,'물품 입고 내역'!$A$5:$O$1005,2,0),"")</f>
        <v/>
      </c>
      <c r="AH69" s="88" t="str">
        <f>IFERROR(VLOOKUP($A69&amp;"_"&amp;AH$3,'물품 입고 내역'!$A$5:$O$1005,2,0),"")</f>
        <v/>
      </c>
      <c r="AI69" s="88" t="str">
        <f>IFERROR(VLOOKUP($A69&amp;"_"&amp;AI$3,'물품 입고 내역'!$A$5:$O$1005,2,0),"")</f>
        <v/>
      </c>
      <c r="AJ69" s="88" t="str">
        <f>IFERROR(VLOOKUP($A69&amp;"_"&amp;AJ$3,'물품 입고 내역'!$A$5:$O$1005,2,0),"")</f>
        <v/>
      </c>
      <c r="AK69" s="88" t="str">
        <f>IFERROR(VLOOKUP($A69&amp;"_"&amp;AK$3,'물품 입고 내역'!$A$5:$O$1005,2,0),"")</f>
        <v/>
      </c>
      <c r="AL69" s="88" t="str">
        <f>IFERROR(VLOOKUP($A69&amp;"_"&amp;AL$3,'물품 입고 내역'!$A$5:$O$1005,2,0),"")</f>
        <v/>
      </c>
      <c r="AM69" s="88" t="str">
        <f>IFERROR(VLOOKUP($A69&amp;"_"&amp;AM$3,'물품 입고 내역'!$A$5:$O$1005,2,0),"")</f>
        <v/>
      </c>
      <c r="AN69" s="88" t="str">
        <f>IFERROR(VLOOKUP($A69&amp;"_"&amp;AN$3,'물품 입고 내역'!$A$5:$O$1005,2,0),"")</f>
        <v/>
      </c>
      <c r="AO69" s="88" t="str">
        <f>IFERROR(VLOOKUP($A69&amp;"_"&amp;AO$3,'물품 입고 내역'!$A$5:$O$1005,2,0),"")</f>
        <v/>
      </c>
      <c r="AP69" s="88" t="str">
        <f>IFERROR(VLOOKUP($A69&amp;"_"&amp;AP$3,'물품 입고 내역'!$A$5:$O$1005,2,0),"")</f>
        <v/>
      </c>
      <c r="AQ69" s="88" t="str">
        <f>IFERROR(VLOOKUP($A69&amp;"_"&amp;AQ$3,'물품 입고 내역'!$A$5:$O$1005,2,0),"")</f>
        <v/>
      </c>
      <c r="AR69" s="88" t="str">
        <f>IFERROR(VLOOKUP($A69&amp;"_"&amp;AR$3,'물품 입고 내역'!$A$5:$O$1005,2,0),"")</f>
        <v/>
      </c>
      <c r="AS69" s="88" t="str">
        <f>IFERROR(VLOOKUP($A69&amp;"_"&amp;AS$3,'물품 입고 내역'!$A$5:$O$1005,2,0),"")</f>
        <v/>
      </c>
      <c r="AT69" s="88" t="str">
        <f>IFERROR(VLOOKUP($A69&amp;"_"&amp;AT$3,'물품 입고 내역'!$A$5:$O$1005,2,0),"")</f>
        <v/>
      </c>
      <c r="AU69" s="88" t="str">
        <f>IFERROR(VLOOKUP($A69&amp;"_"&amp;AU$3,'물품 입고 내역'!$A$5:$O$1005,2,0),"")</f>
        <v/>
      </c>
      <c r="AV69" s="88" t="str">
        <f>IFERROR(VLOOKUP($A69&amp;"_"&amp;AV$3,'물품 입고 내역'!$A$5:$O$1005,2,0),"")</f>
        <v/>
      </c>
      <c r="AW69" s="88" t="str">
        <f>IFERROR(VLOOKUP($A69&amp;"_"&amp;AW$3,'물품 입고 내역'!$A$5:$O$1005,2,0),"")</f>
        <v/>
      </c>
      <c r="AX69" s="88" t="str">
        <f>IFERROR(VLOOKUP($A69&amp;"_"&amp;AX$3,'물품 입고 내역'!$A$5:$O$1005,2,0),"")</f>
        <v/>
      </c>
      <c r="AY69" s="88" t="str">
        <f>IFERROR(VLOOKUP($A69&amp;"_"&amp;AY$3,'물품 입고 내역'!$A$5:$O$1005,2,0),"")</f>
        <v/>
      </c>
      <c r="AZ69" s="88" t="str">
        <f>IFERROR(VLOOKUP($A69&amp;"_"&amp;AZ$3,'물품 입고 내역'!$A$5:$O$1005,2,0),"")</f>
        <v/>
      </c>
      <c r="BA69" s="88" t="str">
        <f>IFERROR(VLOOKUP($A69&amp;"_"&amp;BA$3,'물품 입고 내역'!$A$5:$O$1005,2,0),"")</f>
        <v/>
      </c>
      <c r="BB69" s="88" t="str">
        <f>IFERROR(VLOOKUP($A69&amp;"_"&amp;BB$3,'물품 입고 내역'!$A$5:$O$1005,2,0),"")</f>
        <v/>
      </c>
      <c r="BC69" s="88" t="str">
        <f>IFERROR(VLOOKUP($A69&amp;"_"&amp;BC$3,'물품 입고 내역'!$A$5:$O$1005,2,0),"")</f>
        <v/>
      </c>
      <c r="BD69" s="88" t="str">
        <f>IFERROR(VLOOKUP($A69&amp;"_"&amp;BD$3,'물품 입고 내역'!$A$5:$O$1005,2,0),"")</f>
        <v/>
      </c>
      <c r="BE69" s="88" t="str">
        <f>IFERROR(VLOOKUP($A69&amp;"_"&amp;BE$3,'물품 입고 내역'!$A$5:$O$1005,2,0),"")</f>
        <v/>
      </c>
      <c r="BF69" s="88" t="str">
        <f>IFERROR(VLOOKUP($A69&amp;"_"&amp;BF$3,'물품 입고 내역'!$A$5:$O$1005,2,0),"")</f>
        <v/>
      </c>
      <c r="BG69" s="88" t="str">
        <f>IFERROR(VLOOKUP($A69&amp;"_"&amp;BG$3,'물품 입고 내역'!$A$5:$O$1005,2,0),"")</f>
        <v/>
      </c>
      <c r="BH69" s="88" t="str">
        <f>IFERROR(VLOOKUP($A69&amp;"_"&amp;BH$3,'물품 입고 내역'!$A$5:$O$1005,2,0),"")</f>
        <v/>
      </c>
      <c r="BI69" s="88" t="str">
        <f>IFERROR(VLOOKUP($A69&amp;"_"&amp;BI$3,'물품 입고 내역'!$A$5:$O$1005,2,0),"")</f>
        <v/>
      </c>
      <c r="BJ69" s="88" t="str">
        <f>IFERROR(VLOOKUP($A69&amp;"_"&amp;BJ$3,'물품 입고 내역'!$A$5:$O$1005,2,0),"")</f>
        <v/>
      </c>
      <c r="BK69" s="88" t="str">
        <f>IFERROR(VLOOKUP($A69&amp;"_"&amp;BK$3,'물품 입고 내역'!$A$5:$O$1005,2,0),"")</f>
        <v/>
      </c>
      <c r="BL69" s="88" t="str">
        <f>IFERROR(VLOOKUP($A69&amp;"_"&amp;BL$3,'물품 입고 내역'!$A$5:$O$1005,2,0),"")</f>
        <v/>
      </c>
      <c r="BM69" s="88" t="str">
        <f>IFERROR(VLOOKUP($A69&amp;"_"&amp;BM$3,'물품 입고 내역'!$A$5:$O$1005,2,0),"")</f>
        <v/>
      </c>
      <c r="BN69" s="88" t="str">
        <f>IFERROR(VLOOKUP($A69&amp;"_"&amp;BN$3,'물품 입고 내역'!$A$5:$O$1005,2,0),"")</f>
        <v/>
      </c>
      <c r="BO69" s="88" t="str">
        <f>IFERROR(VLOOKUP($A69&amp;"_"&amp;BO$3,'물품 입고 내역'!$A$5:$O$1005,2,0),"")</f>
        <v/>
      </c>
      <c r="BP69" s="88" t="str">
        <f>IFERROR(VLOOKUP($A69&amp;"_"&amp;BP$3,'물품 입고 내역'!$A$5:$O$1005,2,0),"")</f>
        <v/>
      </c>
      <c r="BQ69" s="88" t="str">
        <f>IFERROR(VLOOKUP($A69&amp;"_"&amp;BQ$3,'물품 입고 내역'!$A$5:$O$1005,2,0),"")</f>
        <v/>
      </c>
      <c r="BR69" s="88" t="str">
        <f>IFERROR(VLOOKUP($A69&amp;"_"&amp;BR$3,'물품 입고 내역'!$A$5:$O$1005,2,0),"")</f>
        <v/>
      </c>
      <c r="BS69" s="88" t="str">
        <f>IFERROR(VLOOKUP($A69&amp;"_"&amp;BS$3,'물품 입고 내역'!$A$5:$O$1005,2,0),"")</f>
        <v/>
      </c>
      <c r="BT69" s="88" t="str">
        <f>IFERROR(VLOOKUP($A69&amp;"_"&amp;BT$3,'물품 입고 내역'!$A$5:$O$1005,2,0),"")</f>
        <v/>
      </c>
      <c r="BU69" s="88" t="str">
        <f>IFERROR(VLOOKUP($A69&amp;"_"&amp;BU$3,'물품 입고 내역'!$A$5:$O$1005,2,0),"")</f>
        <v/>
      </c>
      <c r="BV69" s="88" t="str">
        <f>IFERROR(VLOOKUP($A69&amp;"_"&amp;BV$3,'물품 입고 내역'!$A$5:$O$1005,2,0),"")</f>
        <v/>
      </c>
      <c r="BW69" s="88" t="str">
        <f>IFERROR(VLOOKUP($A69&amp;"_"&amp;BW$3,'물품 입고 내역'!$A$5:$O$1005,2,0),"")</f>
        <v/>
      </c>
      <c r="BX69" s="88" t="str">
        <f>IFERROR(VLOOKUP($A69&amp;"_"&amp;BX$3,'물품 입고 내역'!$A$5:$O$1005,2,0),"")</f>
        <v/>
      </c>
      <c r="BY69" s="88" t="str">
        <f>IFERROR(VLOOKUP($A69&amp;"_"&amp;BY$3,'물품 입고 내역'!$A$5:$O$1005,2,0),"")</f>
        <v/>
      </c>
      <c r="BZ69" s="88" t="str">
        <f>IFERROR(VLOOKUP($A69&amp;"_"&amp;BZ$3,'물품 입고 내역'!$A$5:$O$1005,2,0),"")</f>
        <v/>
      </c>
      <c r="CA69" s="88" t="str">
        <f>IFERROR(VLOOKUP($A69&amp;"_"&amp;CA$3,'물품 입고 내역'!$A$5:$O$1005,2,0),"")</f>
        <v/>
      </c>
      <c r="CB69" s="88" t="str">
        <f>IFERROR(VLOOKUP($A69&amp;"_"&amp;CB$3,'물품 입고 내역'!$A$5:$O$1005,2,0),"")</f>
        <v/>
      </c>
      <c r="CC69" s="88" t="str">
        <f>IFERROR(VLOOKUP($A69&amp;"_"&amp;CC$3,'물품 입고 내역'!$A$5:$O$1005,2,0),"")</f>
        <v/>
      </c>
      <c r="CD69" s="88" t="str">
        <f>IFERROR(VLOOKUP($A69&amp;"_"&amp;CD$3,'물품 입고 내역'!$A$5:$O$1005,2,0),"")</f>
        <v/>
      </c>
      <c r="CE69" s="88" t="str">
        <f>IFERROR(VLOOKUP($A69&amp;"_"&amp;CE$3,'물품 입고 내역'!$A$5:$O$1005,2,0),"")</f>
        <v/>
      </c>
      <c r="CF69" s="88" t="str">
        <f>IFERROR(VLOOKUP($A69&amp;"_"&amp;CF$3,'물품 입고 내역'!$A$5:$O$1005,2,0),"")</f>
        <v/>
      </c>
      <c r="CG69" s="88" t="str">
        <f>IFERROR(VLOOKUP($A69&amp;"_"&amp;CG$3,'물품 입고 내역'!$A$5:$O$1005,2,0),"")</f>
        <v/>
      </c>
      <c r="CH69" s="88" t="str">
        <f>IFERROR(VLOOKUP($A69&amp;"_"&amp;CH$3,'물품 입고 내역'!$A$5:$O$1005,2,0),"")</f>
        <v/>
      </c>
      <c r="CI69" s="88" t="str">
        <f>IFERROR(VLOOKUP($A69&amp;"_"&amp;CI$3,'물품 입고 내역'!$A$5:$O$1005,2,0),"")</f>
        <v/>
      </c>
      <c r="CJ69" s="88" t="str">
        <f>IFERROR(VLOOKUP($A69&amp;"_"&amp;CJ$3,'물품 입고 내역'!$A$5:$O$1005,2,0),"")</f>
        <v/>
      </c>
      <c r="CK69" s="88" t="str">
        <f>IFERROR(VLOOKUP($A69&amp;"_"&amp;CK$3,'물품 입고 내역'!$A$5:$O$1005,2,0),"")</f>
        <v/>
      </c>
      <c r="CL69" s="88" t="str">
        <f>IFERROR(VLOOKUP($A69&amp;"_"&amp;CL$3,'물품 입고 내역'!$A$5:$O$1005,2,0),"")</f>
        <v/>
      </c>
      <c r="CM69" s="88" t="str">
        <f>IFERROR(VLOOKUP($A69&amp;"_"&amp;CM$3,'물품 입고 내역'!$A$5:$O$1005,2,0),"")</f>
        <v/>
      </c>
      <c r="CN69" s="88" t="str">
        <f>IFERROR(VLOOKUP($A69&amp;"_"&amp;CN$3,'물품 입고 내역'!$A$5:$O$1005,2,0),"")</f>
        <v/>
      </c>
      <c r="CO69" s="88" t="str">
        <f>IFERROR(VLOOKUP($A69&amp;"_"&amp;CO$3,'물품 입고 내역'!$A$5:$O$1005,2,0),"")</f>
        <v/>
      </c>
      <c r="CP69" s="88" t="str">
        <f>IFERROR(VLOOKUP($A69&amp;"_"&amp;CP$3,'물품 입고 내역'!$A$5:$O$1005,2,0),"")</f>
        <v/>
      </c>
      <c r="CQ69" s="88" t="str">
        <f>IFERROR(VLOOKUP($A69&amp;"_"&amp;CQ$3,'물품 입고 내역'!$A$5:$O$1005,2,0),"")</f>
        <v/>
      </c>
      <c r="CR69" s="88" t="str">
        <f>IFERROR(VLOOKUP($A69&amp;"_"&amp;CR$3,'물품 입고 내역'!$A$5:$O$1005,2,0),"")</f>
        <v/>
      </c>
      <c r="CS69" s="88" t="str">
        <f>IFERROR(VLOOKUP($A69&amp;"_"&amp;CS$3,'물품 입고 내역'!$A$5:$O$1005,2,0),"")</f>
        <v/>
      </c>
      <c r="CT69" s="88" t="str">
        <f>IFERROR(VLOOKUP($A69&amp;"_"&amp;CT$3,'물품 입고 내역'!$A$5:$O$1005,2,0),"")</f>
        <v/>
      </c>
      <c r="CU69" s="88" t="str">
        <f>IFERROR(VLOOKUP($A69&amp;"_"&amp;CU$3,'물품 입고 내역'!$A$5:$O$1005,2,0),"")</f>
        <v/>
      </c>
      <c r="CV69" s="88" t="str">
        <f>IFERROR(VLOOKUP($A69&amp;"_"&amp;CV$3,'물품 입고 내역'!$A$5:$O$1005,2,0),"")</f>
        <v/>
      </c>
      <c r="CW69" s="88" t="str">
        <f>IFERROR(VLOOKUP($A69&amp;"_"&amp;CW$3,'물품 입고 내역'!$A$5:$O$1005,2,0),"")</f>
        <v/>
      </c>
      <c r="CX69" s="88" t="str">
        <f>IFERROR(VLOOKUP($A69&amp;"_"&amp;CX$3,'물품 입고 내역'!$A$5:$O$1005,2,0),"")</f>
        <v/>
      </c>
      <c r="CY69" s="88" t="str">
        <f>IFERROR(VLOOKUP($A69&amp;"_"&amp;CY$3,'물품 입고 내역'!$A$5:$O$1005,2,0),"")</f>
        <v/>
      </c>
      <c r="CZ69" s="88" t="str">
        <f>IFERROR(VLOOKUP($A69&amp;"_"&amp;CZ$3,'물품 입고 내역'!$A$5:$O$1005,2,0),"")</f>
        <v/>
      </c>
      <c r="DA69" s="88" t="str">
        <f>IFERROR(VLOOKUP($A69&amp;"_"&amp;DA$3,'물품 입고 내역'!$A$5:$O$1005,2,0),"")</f>
        <v/>
      </c>
      <c r="DB69" s="88" t="str">
        <f>IFERROR(VLOOKUP($A69&amp;"_"&amp;DB$3,'물품 입고 내역'!$A$5:$O$1005,2,0),"")</f>
        <v/>
      </c>
      <c r="DC69" s="88" t="str">
        <f>IFERROR(VLOOKUP($A69&amp;"_"&amp;DC$3,'물품 입고 내역'!$A$5:$O$1005,2,0),"")</f>
        <v/>
      </c>
      <c r="DD69" s="88" t="str">
        <f>IFERROR(VLOOKUP($A69&amp;"_"&amp;DD$3,'물품 입고 내역'!$A$5:$O$1005,2,0),"")</f>
        <v/>
      </c>
      <c r="DE69" s="88" t="str">
        <f>IFERROR(VLOOKUP($A69&amp;"_"&amp;DE$3,'물품 입고 내역'!$A$5:$O$1005,2,0),"")</f>
        <v/>
      </c>
      <c r="DF69" s="88" t="str">
        <f>IFERROR(VLOOKUP($A69&amp;"_"&amp;DF$3,'물품 입고 내역'!$A$5:$O$1005,2,0),"")</f>
        <v/>
      </c>
      <c r="DG69" s="88" t="str">
        <f>IFERROR(VLOOKUP($A69&amp;"_"&amp;DG$3,'물품 입고 내역'!$A$5:$O$1005,2,0),"")</f>
        <v/>
      </c>
      <c r="DH69" s="88" t="str">
        <f>IFERROR(VLOOKUP($A69&amp;"_"&amp;DH$3,'물품 입고 내역'!$A$5:$O$1005,2,0),"")</f>
        <v/>
      </c>
      <c r="DI69" s="88" t="str">
        <f>IFERROR(VLOOKUP($A69&amp;"_"&amp;DI$3,'물품 입고 내역'!$A$5:$O$1005,2,0),"")</f>
        <v/>
      </c>
      <c r="DJ69" s="88" t="str">
        <f>IFERROR(VLOOKUP($A69&amp;"_"&amp;DJ$3,'물품 입고 내역'!$A$5:$O$1005,2,0),"")</f>
        <v/>
      </c>
      <c r="DK69" s="88" t="str">
        <f>IFERROR(VLOOKUP($A69&amp;"_"&amp;DK$3,'물품 입고 내역'!$A$5:$O$1005,2,0),"")</f>
        <v/>
      </c>
      <c r="DL69" s="88" t="str">
        <f>IFERROR(VLOOKUP($A69&amp;"_"&amp;DL$3,'물품 입고 내역'!$A$5:$O$1005,2,0),"")</f>
        <v/>
      </c>
    </row>
    <row r="70" spans="1:116" ht="35.25" customHeight="1">
      <c r="A70" s="89" t="s">
        <v>1027</v>
      </c>
      <c r="B70" s="129" t="str">
        <f>IFERROR(INDEX('물품 입고 내역'!$E$6:$O$1005,MATCH($A70,'물품 입고 내역'!$N$6:$N$1005,0),1)," ")</f>
        <v xml:space="preserve"> </v>
      </c>
      <c r="C70" s="89" t="str">
        <f t="shared" si="3"/>
        <v xml:space="preserve"> </v>
      </c>
      <c r="D70" s="129" t="str">
        <f t="shared" si="4"/>
        <v xml:space="preserve">                                                                                                             </v>
      </c>
      <c r="E70" s="89"/>
      <c r="F70" s="88">
        <f t="shared" si="5"/>
        <v>0</v>
      </c>
      <c r="G70" s="88" t="str">
        <f>IFERROR(VLOOKUP($A70&amp;"_"&amp;G$3,'물품 입고 내역'!$A$5:$O$1005,2,0),"")</f>
        <v/>
      </c>
      <c r="H70" s="88" t="str">
        <f>IFERROR(VLOOKUP($A70&amp;"_"&amp;H$3,'물품 입고 내역'!$A$5:$O$1005,2,0),"")</f>
        <v/>
      </c>
      <c r="I70" s="88" t="str">
        <f>IFERROR(VLOOKUP($A70&amp;"_"&amp;I$3,'물품 입고 내역'!$A$5:$O$1005,2,0),"")</f>
        <v/>
      </c>
      <c r="J70" s="88" t="str">
        <f>IFERROR(VLOOKUP($A70&amp;"_"&amp;J$3,'물품 입고 내역'!$A$5:$O$1005,2,0),"")</f>
        <v/>
      </c>
      <c r="K70" s="88" t="str">
        <f>IFERROR(VLOOKUP($A70&amp;"_"&amp;K$3,'물품 입고 내역'!$A$5:$O$1005,2,0),"")</f>
        <v/>
      </c>
      <c r="L70" s="88" t="str">
        <f>IFERROR(VLOOKUP($A70&amp;"_"&amp;L$3,'물품 입고 내역'!$A$5:$O$1005,2,0),"")</f>
        <v/>
      </c>
      <c r="M70" s="88" t="str">
        <f>IFERROR(VLOOKUP($A70&amp;"_"&amp;M$3,'물품 입고 내역'!$A$5:$O$1005,2,0),"")</f>
        <v/>
      </c>
      <c r="N70" s="88" t="str">
        <f>IFERROR(VLOOKUP($A70&amp;"_"&amp;N$3,'물품 입고 내역'!$A$5:$O$1005,2,0),"")</f>
        <v/>
      </c>
      <c r="O70" s="88" t="str">
        <f>IFERROR(VLOOKUP($A70&amp;"_"&amp;O$3,'물품 입고 내역'!$A$5:$O$1005,2,0),"")</f>
        <v/>
      </c>
      <c r="P70" s="88" t="str">
        <f>IFERROR(VLOOKUP($A70&amp;"_"&amp;P$3,'물품 입고 내역'!$A$5:$O$1005,2,0),"")</f>
        <v/>
      </c>
      <c r="Q70" s="88" t="str">
        <f>IFERROR(VLOOKUP($A70&amp;"_"&amp;Q$3,'물품 입고 내역'!$A$5:$O$1005,2,0),"")</f>
        <v/>
      </c>
      <c r="R70" s="88" t="str">
        <f>IFERROR(VLOOKUP($A70&amp;"_"&amp;R$3,'물품 입고 내역'!$A$5:$O$1005,2,0),"")</f>
        <v/>
      </c>
      <c r="S70" s="88" t="str">
        <f>IFERROR(VLOOKUP($A70&amp;"_"&amp;S$3,'물품 입고 내역'!$A$5:$O$1005,2,0),"")</f>
        <v/>
      </c>
      <c r="T70" s="88" t="str">
        <f>IFERROR(VLOOKUP($A70&amp;"_"&amp;T$3,'물품 입고 내역'!$A$5:$O$1005,2,0),"")</f>
        <v/>
      </c>
      <c r="U70" s="88" t="str">
        <f>IFERROR(VLOOKUP($A70&amp;"_"&amp;U$3,'물품 입고 내역'!$A$5:$O$1005,2,0),"")</f>
        <v/>
      </c>
      <c r="V70" s="88" t="str">
        <f>IFERROR(VLOOKUP($A70&amp;"_"&amp;V$3,'물품 입고 내역'!$A$5:$O$1005,2,0),"")</f>
        <v/>
      </c>
      <c r="W70" s="88" t="str">
        <f>IFERROR(VLOOKUP($A70&amp;"_"&amp;W$3,'물품 입고 내역'!$A$5:$O$1005,2,0),"")</f>
        <v/>
      </c>
      <c r="X70" s="88" t="str">
        <f>IFERROR(VLOOKUP($A70&amp;"_"&amp;X$3,'물품 입고 내역'!$A$5:$O$1005,2,0),"")</f>
        <v/>
      </c>
      <c r="Y70" s="88" t="str">
        <f>IFERROR(VLOOKUP($A70&amp;"_"&amp;Y$3,'물품 입고 내역'!$A$5:$O$1005,2,0),"")</f>
        <v/>
      </c>
      <c r="Z70" s="88" t="str">
        <f>IFERROR(VLOOKUP($A70&amp;"_"&amp;Z$3,'물품 입고 내역'!$A$5:$O$1005,2,0),"")</f>
        <v/>
      </c>
      <c r="AA70" s="88" t="str">
        <f>IFERROR(VLOOKUP($A70&amp;"_"&amp;AA$3,'물품 입고 내역'!$A$5:$O$1005,2,0),"")</f>
        <v/>
      </c>
      <c r="AB70" s="88" t="str">
        <f>IFERROR(VLOOKUP($A70&amp;"_"&amp;AB$3,'물품 입고 내역'!$A$5:$O$1005,2,0),"")</f>
        <v/>
      </c>
      <c r="AC70" s="88" t="str">
        <f>IFERROR(VLOOKUP($A70&amp;"_"&amp;AC$3,'물품 입고 내역'!$A$5:$O$1005,2,0),"")</f>
        <v/>
      </c>
      <c r="AD70" s="88" t="str">
        <f>IFERROR(VLOOKUP($A70&amp;"_"&amp;AD$3,'물품 입고 내역'!$A$5:$O$1005,2,0),"")</f>
        <v/>
      </c>
      <c r="AE70" s="88" t="str">
        <f>IFERROR(VLOOKUP($A70&amp;"_"&amp;AE$3,'물품 입고 내역'!$A$5:$O$1005,2,0),"")</f>
        <v/>
      </c>
      <c r="AF70" s="88" t="str">
        <f>IFERROR(VLOOKUP($A70&amp;"_"&amp;AF$3,'물품 입고 내역'!$A$5:$O$1005,2,0),"")</f>
        <v/>
      </c>
      <c r="AG70" s="88" t="str">
        <f>IFERROR(VLOOKUP($A70&amp;"_"&amp;AG$3,'물품 입고 내역'!$A$5:$O$1005,2,0),"")</f>
        <v/>
      </c>
      <c r="AH70" s="88" t="str">
        <f>IFERROR(VLOOKUP($A70&amp;"_"&amp;AH$3,'물품 입고 내역'!$A$5:$O$1005,2,0),"")</f>
        <v/>
      </c>
      <c r="AI70" s="88" t="str">
        <f>IFERROR(VLOOKUP($A70&amp;"_"&amp;AI$3,'물품 입고 내역'!$A$5:$O$1005,2,0),"")</f>
        <v/>
      </c>
      <c r="AJ70" s="88" t="str">
        <f>IFERROR(VLOOKUP($A70&amp;"_"&amp;AJ$3,'물품 입고 내역'!$A$5:$O$1005,2,0),"")</f>
        <v/>
      </c>
      <c r="AK70" s="88" t="str">
        <f>IFERROR(VLOOKUP($A70&amp;"_"&amp;AK$3,'물품 입고 내역'!$A$5:$O$1005,2,0),"")</f>
        <v/>
      </c>
      <c r="AL70" s="88" t="str">
        <f>IFERROR(VLOOKUP($A70&amp;"_"&amp;AL$3,'물품 입고 내역'!$A$5:$O$1005,2,0),"")</f>
        <v/>
      </c>
      <c r="AM70" s="88" t="str">
        <f>IFERROR(VLOOKUP($A70&amp;"_"&amp;AM$3,'물품 입고 내역'!$A$5:$O$1005,2,0),"")</f>
        <v/>
      </c>
      <c r="AN70" s="88" t="str">
        <f>IFERROR(VLOOKUP($A70&amp;"_"&amp;AN$3,'물품 입고 내역'!$A$5:$O$1005,2,0),"")</f>
        <v/>
      </c>
      <c r="AO70" s="88" t="str">
        <f>IFERROR(VLOOKUP($A70&amp;"_"&amp;AO$3,'물품 입고 내역'!$A$5:$O$1005,2,0),"")</f>
        <v/>
      </c>
      <c r="AP70" s="88" t="str">
        <f>IFERROR(VLOOKUP($A70&amp;"_"&amp;AP$3,'물품 입고 내역'!$A$5:$O$1005,2,0),"")</f>
        <v/>
      </c>
      <c r="AQ70" s="88" t="str">
        <f>IFERROR(VLOOKUP($A70&amp;"_"&amp;AQ$3,'물품 입고 내역'!$A$5:$O$1005,2,0),"")</f>
        <v/>
      </c>
      <c r="AR70" s="88" t="str">
        <f>IFERROR(VLOOKUP($A70&amp;"_"&amp;AR$3,'물품 입고 내역'!$A$5:$O$1005,2,0),"")</f>
        <v/>
      </c>
      <c r="AS70" s="88" t="str">
        <f>IFERROR(VLOOKUP($A70&amp;"_"&amp;AS$3,'물품 입고 내역'!$A$5:$O$1005,2,0),"")</f>
        <v/>
      </c>
      <c r="AT70" s="88" t="str">
        <f>IFERROR(VLOOKUP($A70&amp;"_"&amp;AT$3,'물품 입고 내역'!$A$5:$O$1005,2,0),"")</f>
        <v/>
      </c>
      <c r="AU70" s="88" t="str">
        <f>IFERROR(VLOOKUP($A70&amp;"_"&amp;AU$3,'물품 입고 내역'!$A$5:$O$1005,2,0),"")</f>
        <v/>
      </c>
      <c r="AV70" s="88" t="str">
        <f>IFERROR(VLOOKUP($A70&amp;"_"&amp;AV$3,'물품 입고 내역'!$A$5:$O$1005,2,0),"")</f>
        <v/>
      </c>
      <c r="AW70" s="88" t="str">
        <f>IFERROR(VLOOKUP($A70&amp;"_"&amp;AW$3,'물품 입고 내역'!$A$5:$O$1005,2,0),"")</f>
        <v/>
      </c>
      <c r="AX70" s="88" t="str">
        <f>IFERROR(VLOOKUP($A70&amp;"_"&amp;AX$3,'물품 입고 내역'!$A$5:$O$1005,2,0),"")</f>
        <v/>
      </c>
      <c r="AY70" s="88" t="str">
        <f>IFERROR(VLOOKUP($A70&amp;"_"&amp;AY$3,'물품 입고 내역'!$A$5:$O$1005,2,0),"")</f>
        <v/>
      </c>
      <c r="AZ70" s="88" t="str">
        <f>IFERROR(VLOOKUP($A70&amp;"_"&amp;AZ$3,'물품 입고 내역'!$A$5:$O$1005,2,0),"")</f>
        <v/>
      </c>
      <c r="BA70" s="88" t="str">
        <f>IFERROR(VLOOKUP($A70&amp;"_"&amp;BA$3,'물품 입고 내역'!$A$5:$O$1005,2,0),"")</f>
        <v/>
      </c>
      <c r="BB70" s="88" t="str">
        <f>IFERROR(VLOOKUP($A70&amp;"_"&amp;BB$3,'물품 입고 내역'!$A$5:$O$1005,2,0),"")</f>
        <v/>
      </c>
      <c r="BC70" s="88" t="str">
        <f>IFERROR(VLOOKUP($A70&amp;"_"&amp;BC$3,'물품 입고 내역'!$A$5:$O$1005,2,0),"")</f>
        <v/>
      </c>
      <c r="BD70" s="88" t="str">
        <f>IFERROR(VLOOKUP($A70&amp;"_"&amp;BD$3,'물품 입고 내역'!$A$5:$O$1005,2,0),"")</f>
        <v/>
      </c>
      <c r="BE70" s="88" t="str">
        <f>IFERROR(VLOOKUP($A70&amp;"_"&amp;BE$3,'물품 입고 내역'!$A$5:$O$1005,2,0),"")</f>
        <v/>
      </c>
      <c r="BF70" s="88" t="str">
        <f>IFERROR(VLOOKUP($A70&amp;"_"&amp;BF$3,'물품 입고 내역'!$A$5:$O$1005,2,0),"")</f>
        <v/>
      </c>
      <c r="BG70" s="88" t="str">
        <f>IFERROR(VLOOKUP($A70&amp;"_"&amp;BG$3,'물품 입고 내역'!$A$5:$O$1005,2,0),"")</f>
        <v/>
      </c>
      <c r="BH70" s="88" t="str">
        <f>IFERROR(VLOOKUP($A70&amp;"_"&amp;BH$3,'물품 입고 내역'!$A$5:$O$1005,2,0),"")</f>
        <v/>
      </c>
      <c r="BI70" s="88" t="str">
        <f>IFERROR(VLOOKUP($A70&amp;"_"&amp;BI$3,'물품 입고 내역'!$A$5:$O$1005,2,0),"")</f>
        <v/>
      </c>
      <c r="BJ70" s="88" t="str">
        <f>IFERROR(VLOOKUP($A70&amp;"_"&amp;BJ$3,'물품 입고 내역'!$A$5:$O$1005,2,0),"")</f>
        <v/>
      </c>
      <c r="BK70" s="88" t="str">
        <f>IFERROR(VLOOKUP($A70&amp;"_"&amp;BK$3,'물품 입고 내역'!$A$5:$O$1005,2,0),"")</f>
        <v/>
      </c>
      <c r="BL70" s="88" t="str">
        <f>IFERROR(VLOOKUP($A70&amp;"_"&amp;BL$3,'물품 입고 내역'!$A$5:$O$1005,2,0),"")</f>
        <v/>
      </c>
      <c r="BM70" s="88" t="str">
        <f>IFERROR(VLOOKUP($A70&amp;"_"&amp;BM$3,'물품 입고 내역'!$A$5:$O$1005,2,0),"")</f>
        <v/>
      </c>
      <c r="BN70" s="88" t="str">
        <f>IFERROR(VLOOKUP($A70&amp;"_"&amp;BN$3,'물품 입고 내역'!$A$5:$O$1005,2,0),"")</f>
        <v/>
      </c>
      <c r="BO70" s="88" t="str">
        <f>IFERROR(VLOOKUP($A70&amp;"_"&amp;BO$3,'물품 입고 내역'!$A$5:$O$1005,2,0),"")</f>
        <v/>
      </c>
      <c r="BP70" s="88" t="str">
        <f>IFERROR(VLOOKUP($A70&amp;"_"&amp;BP$3,'물품 입고 내역'!$A$5:$O$1005,2,0),"")</f>
        <v/>
      </c>
      <c r="BQ70" s="88" t="str">
        <f>IFERROR(VLOOKUP($A70&amp;"_"&amp;BQ$3,'물품 입고 내역'!$A$5:$O$1005,2,0),"")</f>
        <v/>
      </c>
      <c r="BR70" s="88" t="str">
        <f>IFERROR(VLOOKUP($A70&amp;"_"&amp;BR$3,'물품 입고 내역'!$A$5:$O$1005,2,0),"")</f>
        <v/>
      </c>
      <c r="BS70" s="88" t="str">
        <f>IFERROR(VLOOKUP($A70&amp;"_"&amp;BS$3,'물품 입고 내역'!$A$5:$O$1005,2,0),"")</f>
        <v/>
      </c>
      <c r="BT70" s="88" t="str">
        <f>IFERROR(VLOOKUP($A70&amp;"_"&amp;BT$3,'물품 입고 내역'!$A$5:$O$1005,2,0),"")</f>
        <v/>
      </c>
      <c r="BU70" s="88" t="str">
        <f>IFERROR(VLOOKUP($A70&amp;"_"&amp;BU$3,'물품 입고 내역'!$A$5:$O$1005,2,0),"")</f>
        <v/>
      </c>
      <c r="BV70" s="88" t="str">
        <f>IFERROR(VLOOKUP($A70&amp;"_"&amp;BV$3,'물품 입고 내역'!$A$5:$O$1005,2,0),"")</f>
        <v/>
      </c>
      <c r="BW70" s="88" t="str">
        <f>IFERROR(VLOOKUP($A70&amp;"_"&amp;BW$3,'물품 입고 내역'!$A$5:$O$1005,2,0),"")</f>
        <v/>
      </c>
      <c r="BX70" s="88" t="str">
        <f>IFERROR(VLOOKUP($A70&amp;"_"&amp;BX$3,'물품 입고 내역'!$A$5:$O$1005,2,0),"")</f>
        <v/>
      </c>
      <c r="BY70" s="88" t="str">
        <f>IFERROR(VLOOKUP($A70&amp;"_"&amp;BY$3,'물품 입고 내역'!$A$5:$O$1005,2,0),"")</f>
        <v/>
      </c>
      <c r="BZ70" s="88" t="str">
        <f>IFERROR(VLOOKUP($A70&amp;"_"&amp;BZ$3,'물품 입고 내역'!$A$5:$O$1005,2,0),"")</f>
        <v/>
      </c>
      <c r="CA70" s="88" t="str">
        <f>IFERROR(VLOOKUP($A70&amp;"_"&amp;CA$3,'물품 입고 내역'!$A$5:$O$1005,2,0),"")</f>
        <v/>
      </c>
      <c r="CB70" s="88" t="str">
        <f>IFERROR(VLOOKUP($A70&amp;"_"&amp;CB$3,'물품 입고 내역'!$A$5:$O$1005,2,0),"")</f>
        <v/>
      </c>
      <c r="CC70" s="88" t="str">
        <f>IFERROR(VLOOKUP($A70&amp;"_"&amp;CC$3,'물품 입고 내역'!$A$5:$O$1005,2,0),"")</f>
        <v/>
      </c>
      <c r="CD70" s="88" t="str">
        <f>IFERROR(VLOOKUP($A70&amp;"_"&amp;CD$3,'물품 입고 내역'!$A$5:$O$1005,2,0),"")</f>
        <v/>
      </c>
      <c r="CE70" s="88" t="str">
        <f>IFERROR(VLOOKUP($A70&amp;"_"&amp;CE$3,'물품 입고 내역'!$A$5:$O$1005,2,0),"")</f>
        <v/>
      </c>
      <c r="CF70" s="88" t="str">
        <f>IFERROR(VLOOKUP($A70&amp;"_"&amp;CF$3,'물품 입고 내역'!$A$5:$O$1005,2,0),"")</f>
        <v/>
      </c>
      <c r="CG70" s="88" t="str">
        <f>IFERROR(VLOOKUP($A70&amp;"_"&amp;CG$3,'물품 입고 내역'!$A$5:$O$1005,2,0),"")</f>
        <v/>
      </c>
      <c r="CH70" s="88" t="str">
        <f>IFERROR(VLOOKUP($A70&amp;"_"&amp;CH$3,'물품 입고 내역'!$A$5:$O$1005,2,0),"")</f>
        <v/>
      </c>
      <c r="CI70" s="88" t="str">
        <f>IFERROR(VLOOKUP($A70&amp;"_"&amp;CI$3,'물품 입고 내역'!$A$5:$O$1005,2,0),"")</f>
        <v/>
      </c>
      <c r="CJ70" s="88" t="str">
        <f>IFERROR(VLOOKUP($A70&amp;"_"&amp;CJ$3,'물품 입고 내역'!$A$5:$O$1005,2,0),"")</f>
        <v/>
      </c>
      <c r="CK70" s="88" t="str">
        <f>IFERROR(VLOOKUP($A70&amp;"_"&amp;CK$3,'물품 입고 내역'!$A$5:$O$1005,2,0),"")</f>
        <v/>
      </c>
      <c r="CL70" s="88" t="str">
        <f>IFERROR(VLOOKUP($A70&amp;"_"&amp;CL$3,'물품 입고 내역'!$A$5:$O$1005,2,0),"")</f>
        <v/>
      </c>
      <c r="CM70" s="88" t="str">
        <f>IFERROR(VLOOKUP($A70&amp;"_"&amp;CM$3,'물품 입고 내역'!$A$5:$O$1005,2,0),"")</f>
        <v/>
      </c>
      <c r="CN70" s="88" t="str">
        <f>IFERROR(VLOOKUP($A70&amp;"_"&amp;CN$3,'물품 입고 내역'!$A$5:$O$1005,2,0),"")</f>
        <v/>
      </c>
      <c r="CO70" s="88" t="str">
        <f>IFERROR(VLOOKUP($A70&amp;"_"&amp;CO$3,'물품 입고 내역'!$A$5:$O$1005,2,0),"")</f>
        <v/>
      </c>
      <c r="CP70" s="88" t="str">
        <f>IFERROR(VLOOKUP($A70&amp;"_"&amp;CP$3,'물품 입고 내역'!$A$5:$O$1005,2,0),"")</f>
        <v/>
      </c>
      <c r="CQ70" s="88" t="str">
        <f>IFERROR(VLOOKUP($A70&amp;"_"&amp;CQ$3,'물품 입고 내역'!$A$5:$O$1005,2,0),"")</f>
        <v/>
      </c>
      <c r="CR70" s="88" t="str">
        <f>IFERROR(VLOOKUP($A70&amp;"_"&amp;CR$3,'물품 입고 내역'!$A$5:$O$1005,2,0),"")</f>
        <v/>
      </c>
      <c r="CS70" s="88" t="str">
        <f>IFERROR(VLOOKUP($A70&amp;"_"&amp;CS$3,'물품 입고 내역'!$A$5:$O$1005,2,0),"")</f>
        <v/>
      </c>
      <c r="CT70" s="88" t="str">
        <f>IFERROR(VLOOKUP($A70&amp;"_"&amp;CT$3,'물품 입고 내역'!$A$5:$O$1005,2,0),"")</f>
        <v/>
      </c>
      <c r="CU70" s="88" t="str">
        <f>IFERROR(VLOOKUP($A70&amp;"_"&amp;CU$3,'물품 입고 내역'!$A$5:$O$1005,2,0),"")</f>
        <v/>
      </c>
      <c r="CV70" s="88" t="str">
        <f>IFERROR(VLOOKUP($A70&amp;"_"&amp;CV$3,'물품 입고 내역'!$A$5:$O$1005,2,0),"")</f>
        <v/>
      </c>
      <c r="CW70" s="88" t="str">
        <f>IFERROR(VLOOKUP($A70&amp;"_"&amp;CW$3,'물품 입고 내역'!$A$5:$O$1005,2,0),"")</f>
        <v/>
      </c>
      <c r="CX70" s="88" t="str">
        <f>IFERROR(VLOOKUP($A70&amp;"_"&amp;CX$3,'물품 입고 내역'!$A$5:$O$1005,2,0),"")</f>
        <v/>
      </c>
      <c r="CY70" s="88" t="str">
        <f>IFERROR(VLOOKUP($A70&amp;"_"&amp;CY$3,'물품 입고 내역'!$A$5:$O$1005,2,0),"")</f>
        <v/>
      </c>
      <c r="CZ70" s="88" t="str">
        <f>IFERROR(VLOOKUP($A70&amp;"_"&amp;CZ$3,'물품 입고 내역'!$A$5:$O$1005,2,0),"")</f>
        <v/>
      </c>
      <c r="DA70" s="88" t="str">
        <f>IFERROR(VLOOKUP($A70&amp;"_"&amp;DA$3,'물품 입고 내역'!$A$5:$O$1005,2,0),"")</f>
        <v/>
      </c>
      <c r="DB70" s="88" t="str">
        <f>IFERROR(VLOOKUP($A70&amp;"_"&amp;DB$3,'물품 입고 내역'!$A$5:$O$1005,2,0),"")</f>
        <v/>
      </c>
      <c r="DC70" s="88" t="str">
        <f>IFERROR(VLOOKUP($A70&amp;"_"&amp;DC$3,'물품 입고 내역'!$A$5:$O$1005,2,0),"")</f>
        <v/>
      </c>
      <c r="DD70" s="88" t="str">
        <f>IFERROR(VLOOKUP($A70&amp;"_"&amp;DD$3,'물품 입고 내역'!$A$5:$O$1005,2,0),"")</f>
        <v/>
      </c>
      <c r="DE70" s="88" t="str">
        <f>IFERROR(VLOOKUP($A70&amp;"_"&amp;DE$3,'물품 입고 내역'!$A$5:$O$1005,2,0),"")</f>
        <v/>
      </c>
      <c r="DF70" s="88" t="str">
        <f>IFERROR(VLOOKUP($A70&amp;"_"&amp;DF$3,'물품 입고 내역'!$A$5:$O$1005,2,0),"")</f>
        <v/>
      </c>
      <c r="DG70" s="88" t="str">
        <f>IFERROR(VLOOKUP($A70&amp;"_"&amp;DG$3,'물품 입고 내역'!$A$5:$O$1005,2,0),"")</f>
        <v/>
      </c>
      <c r="DH70" s="88" t="str">
        <f>IFERROR(VLOOKUP($A70&amp;"_"&amp;DH$3,'물품 입고 내역'!$A$5:$O$1005,2,0),"")</f>
        <v/>
      </c>
      <c r="DI70" s="88" t="str">
        <f>IFERROR(VLOOKUP($A70&amp;"_"&amp;DI$3,'물품 입고 내역'!$A$5:$O$1005,2,0),"")</f>
        <v/>
      </c>
      <c r="DJ70" s="88" t="str">
        <f>IFERROR(VLOOKUP($A70&amp;"_"&amp;DJ$3,'물품 입고 내역'!$A$5:$O$1005,2,0),"")</f>
        <v/>
      </c>
      <c r="DK70" s="88" t="str">
        <f>IFERROR(VLOOKUP($A70&amp;"_"&amp;DK$3,'물품 입고 내역'!$A$5:$O$1005,2,0),"")</f>
        <v/>
      </c>
      <c r="DL70" s="88" t="str">
        <f>IFERROR(VLOOKUP($A70&amp;"_"&amp;DL$3,'물품 입고 내역'!$A$5:$O$1005,2,0),"")</f>
        <v/>
      </c>
    </row>
    <row r="71" spans="1:116" ht="35.25" customHeight="1">
      <c r="A71" s="89" t="s">
        <v>1028</v>
      </c>
      <c r="B71" s="129" t="str">
        <f>IFERROR(INDEX('물품 입고 내역'!$E$6:$O$1005,MATCH($A71,'물품 입고 내역'!$N$6:$N$1005,0),1)," ")</f>
        <v xml:space="preserve"> </v>
      </c>
      <c r="C71" s="89" t="str">
        <f t="shared" si="3"/>
        <v xml:space="preserve"> </v>
      </c>
      <c r="D71" s="129" t="str">
        <f t="shared" si="4"/>
        <v xml:space="preserve">                                                                                                             </v>
      </c>
      <c r="E71" s="89"/>
      <c r="F71" s="88">
        <f t="shared" si="5"/>
        <v>0</v>
      </c>
      <c r="G71" s="88" t="str">
        <f>IFERROR(VLOOKUP($A71&amp;"_"&amp;G$3,'물품 입고 내역'!$A$5:$O$1005,2,0),"")</f>
        <v/>
      </c>
      <c r="H71" s="88" t="str">
        <f>IFERROR(VLOOKUP($A71&amp;"_"&amp;H$3,'물품 입고 내역'!$A$5:$O$1005,2,0),"")</f>
        <v/>
      </c>
      <c r="I71" s="88" t="str">
        <f>IFERROR(VLOOKUP($A71&amp;"_"&amp;I$3,'물품 입고 내역'!$A$5:$O$1005,2,0),"")</f>
        <v/>
      </c>
      <c r="J71" s="88" t="str">
        <f>IFERROR(VLOOKUP($A71&amp;"_"&amp;J$3,'물품 입고 내역'!$A$5:$O$1005,2,0),"")</f>
        <v/>
      </c>
      <c r="K71" s="88" t="str">
        <f>IFERROR(VLOOKUP($A71&amp;"_"&amp;K$3,'물품 입고 내역'!$A$5:$O$1005,2,0),"")</f>
        <v/>
      </c>
      <c r="L71" s="88" t="str">
        <f>IFERROR(VLOOKUP($A71&amp;"_"&amp;L$3,'물품 입고 내역'!$A$5:$O$1005,2,0),"")</f>
        <v/>
      </c>
      <c r="M71" s="88" t="str">
        <f>IFERROR(VLOOKUP($A71&amp;"_"&amp;M$3,'물품 입고 내역'!$A$5:$O$1005,2,0),"")</f>
        <v/>
      </c>
      <c r="N71" s="88" t="str">
        <f>IFERROR(VLOOKUP($A71&amp;"_"&amp;N$3,'물품 입고 내역'!$A$5:$O$1005,2,0),"")</f>
        <v/>
      </c>
      <c r="O71" s="88" t="str">
        <f>IFERROR(VLOOKUP($A71&amp;"_"&amp;O$3,'물품 입고 내역'!$A$5:$O$1005,2,0),"")</f>
        <v/>
      </c>
      <c r="P71" s="88" t="str">
        <f>IFERROR(VLOOKUP($A71&amp;"_"&amp;P$3,'물품 입고 내역'!$A$5:$O$1005,2,0),"")</f>
        <v/>
      </c>
      <c r="Q71" s="88" t="str">
        <f>IFERROR(VLOOKUP($A71&amp;"_"&amp;Q$3,'물품 입고 내역'!$A$5:$O$1005,2,0),"")</f>
        <v/>
      </c>
      <c r="R71" s="88" t="str">
        <f>IFERROR(VLOOKUP($A71&amp;"_"&amp;R$3,'물품 입고 내역'!$A$5:$O$1005,2,0),"")</f>
        <v/>
      </c>
      <c r="S71" s="88" t="str">
        <f>IFERROR(VLOOKUP($A71&amp;"_"&amp;S$3,'물품 입고 내역'!$A$5:$O$1005,2,0),"")</f>
        <v/>
      </c>
      <c r="T71" s="88" t="str">
        <f>IFERROR(VLOOKUP($A71&amp;"_"&amp;T$3,'물품 입고 내역'!$A$5:$O$1005,2,0),"")</f>
        <v/>
      </c>
      <c r="U71" s="88" t="str">
        <f>IFERROR(VLOOKUP($A71&amp;"_"&amp;U$3,'물품 입고 내역'!$A$5:$O$1005,2,0),"")</f>
        <v/>
      </c>
      <c r="V71" s="88" t="str">
        <f>IFERROR(VLOOKUP($A71&amp;"_"&amp;V$3,'물품 입고 내역'!$A$5:$O$1005,2,0),"")</f>
        <v/>
      </c>
      <c r="W71" s="88" t="str">
        <f>IFERROR(VLOOKUP($A71&amp;"_"&amp;W$3,'물품 입고 내역'!$A$5:$O$1005,2,0),"")</f>
        <v/>
      </c>
      <c r="X71" s="88" t="str">
        <f>IFERROR(VLOOKUP($A71&amp;"_"&amp;X$3,'물품 입고 내역'!$A$5:$O$1005,2,0),"")</f>
        <v/>
      </c>
      <c r="Y71" s="88" t="str">
        <f>IFERROR(VLOOKUP($A71&amp;"_"&amp;Y$3,'물품 입고 내역'!$A$5:$O$1005,2,0),"")</f>
        <v/>
      </c>
      <c r="Z71" s="88" t="str">
        <f>IFERROR(VLOOKUP($A71&amp;"_"&amp;Z$3,'물품 입고 내역'!$A$5:$O$1005,2,0),"")</f>
        <v/>
      </c>
      <c r="AA71" s="88" t="str">
        <f>IFERROR(VLOOKUP($A71&amp;"_"&amp;AA$3,'물품 입고 내역'!$A$5:$O$1005,2,0),"")</f>
        <v/>
      </c>
      <c r="AB71" s="88" t="str">
        <f>IFERROR(VLOOKUP($A71&amp;"_"&amp;AB$3,'물품 입고 내역'!$A$5:$O$1005,2,0),"")</f>
        <v/>
      </c>
      <c r="AC71" s="88" t="str">
        <f>IFERROR(VLOOKUP($A71&amp;"_"&amp;AC$3,'물품 입고 내역'!$A$5:$O$1005,2,0),"")</f>
        <v/>
      </c>
      <c r="AD71" s="88" t="str">
        <f>IFERROR(VLOOKUP($A71&amp;"_"&amp;AD$3,'물품 입고 내역'!$A$5:$O$1005,2,0),"")</f>
        <v/>
      </c>
      <c r="AE71" s="88" t="str">
        <f>IFERROR(VLOOKUP($A71&amp;"_"&amp;AE$3,'물품 입고 내역'!$A$5:$O$1005,2,0),"")</f>
        <v/>
      </c>
      <c r="AF71" s="88" t="str">
        <f>IFERROR(VLOOKUP($A71&amp;"_"&amp;AF$3,'물품 입고 내역'!$A$5:$O$1005,2,0),"")</f>
        <v/>
      </c>
      <c r="AG71" s="88" t="str">
        <f>IFERROR(VLOOKUP($A71&amp;"_"&amp;AG$3,'물품 입고 내역'!$A$5:$O$1005,2,0),"")</f>
        <v/>
      </c>
      <c r="AH71" s="88" t="str">
        <f>IFERROR(VLOOKUP($A71&amp;"_"&amp;AH$3,'물품 입고 내역'!$A$5:$O$1005,2,0),"")</f>
        <v/>
      </c>
      <c r="AI71" s="88" t="str">
        <f>IFERROR(VLOOKUP($A71&amp;"_"&amp;AI$3,'물품 입고 내역'!$A$5:$O$1005,2,0),"")</f>
        <v/>
      </c>
      <c r="AJ71" s="88" t="str">
        <f>IFERROR(VLOOKUP($A71&amp;"_"&amp;AJ$3,'물품 입고 내역'!$A$5:$O$1005,2,0),"")</f>
        <v/>
      </c>
      <c r="AK71" s="88" t="str">
        <f>IFERROR(VLOOKUP($A71&amp;"_"&amp;AK$3,'물품 입고 내역'!$A$5:$O$1005,2,0),"")</f>
        <v/>
      </c>
      <c r="AL71" s="88" t="str">
        <f>IFERROR(VLOOKUP($A71&amp;"_"&amp;AL$3,'물품 입고 내역'!$A$5:$O$1005,2,0),"")</f>
        <v/>
      </c>
      <c r="AM71" s="88" t="str">
        <f>IFERROR(VLOOKUP($A71&amp;"_"&amp;AM$3,'물품 입고 내역'!$A$5:$O$1005,2,0),"")</f>
        <v/>
      </c>
      <c r="AN71" s="88" t="str">
        <f>IFERROR(VLOOKUP($A71&amp;"_"&amp;AN$3,'물품 입고 내역'!$A$5:$O$1005,2,0),"")</f>
        <v/>
      </c>
      <c r="AO71" s="88" t="str">
        <f>IFERROR(VLOOKUP($A71&amp;"_"&amp;AO$3,'물품 입고 내역'!$A$5:$O$1005,2,0),"")</f>
        <v/>
      </c>
      <c r="AP71" s="88" t="str">
        <f>IFERROR(VLOOKUP($A71&amp;"_"&amp;AP$3,'물품 입고 내역'!$A$5:$O$1005,2,0),"")</f>
        <v/>
      </c>
      <c r="AQ71" s="88" t="str">
        <f>IFERROR(VLOOKUP($A71&amp;"_"&amp;AQ$3,'물품 입고 내역'!$A$5:$O$1005,2,0),"")</f>
        <v/>
      </c>
      <c r="AR71" s="88" t="str">
        <f>IFERROR(VLOOKUP($A71&amp;"_"&amp;AR$3,'물품 입고 내역'!$A$5:$O$1005,2,0),"")</f>
        <v/>
      </c>
      <c r="AS71" s="88" t="str">
        <f>IFERROR(VLOOKUP($A71&amp;"_"&amp;AS$3,'물품 입고 내역'!$A$5:$O$1005,2,0),"")</f>
        <v/>
      </c>
      <c r="AT71" s="88" t="str">
        <f>IFERROR(VLOOKUP($A71&amp;"_"&amp;AT$3,'물품 입고 내역'!$A$5:$O$1005,2,0),"")</f>
        <v/>
      </c>
      <c r="AU71" s="88" t="str">
        <f>IFERROR(VLOOKUP($A71&amp;"_"&amp;AU$3,'물품 입고 내역'!$A$5:$O$1005,2,0),"")</f>
        <v/>
      </c>
      <c r="AV71" s="88" t="str">
        <f>IFERROR(VLOOKUP($A71&amp;"_"&amp;AV$3,'물품 입고 내역'!$A$5:$O$1005,2,0),"")</f>
        <v/>
      </c>
      <c r="AW71" s="88" t="str">
        <f>IFERROR(VLOOKUP($A71&amp;"_"&amp;AW$3,'물품 입고 내역'!$A$5:$O$1005,2,0),"")</f>
        <v/>
      </c>
      <c r="AX71" s="88" t="str">
        <f>IFERROR(VLOOKUP($A71&amp;"_"&amp;AX$3,'물품 입고 내역'!$A$5:$O$1005,2,0),"")</f>
        <v/>
      </c>
      <c r="AY71" s="88" t="str">
        <f>IFERROR(VLOOKUP($A71&amp;"_"&amp;AY$3,'물품 입고 내역'!$A$5:$O$1005,2,0),"")</f>
        <v/>
      </c>
      <c r="AZ71" s="88" t="str">
        <f>IFERROR(VLOOKUP($A71&amp;"_"&amp;AZ$3,'물품 입고 내역'!$A$5:$O$1005,2,0),"")</f>
        <v/>
      </c>
      <c r="BA71" s="88" t="str">
        <f>IFERROR(VLOOKUP($A71&amp;"_"&amp;BA$3,'물품 입고 내역'!$A$5:$O$1005,2,0),"")</f>
        <v/>
      </c>
      <c r="BB71" s="88" t="str">
        <f>IFERROR(VLOOKUP($A71&amp;"_"&amp;BB$3,'물품 입고 내역'!$A$5:$O$1005,2,0),"")</f>
        <v/>
      </c>
      <c r="BC71" s="88" t="str">
        <f>IFERROR(VLOOKUP($A71&amp;"_"&amp;BC$3,'물품 입고 내역'!$A$5:$O$1005,2,0),"")</f>
        <v/>
      </c>
      <c r="BD71" s="88" t="str">
        <f>IFERROR(VLOOKUP($A71&amp;"_"&amp;BD$3,'물품 입고 내역'!$A$5:$O$1005,2,0),"")</f>
        <v/>
      </c>
      <c r="BE71" s="88" t="str">
        <f>IFERROR(VLOOKUP($A71&amp;"_"&amp;BE$3,'물품 입고 내역'!$A$5:$O$1005,2,0),"")</f>
        <v/>
      </c>
      <c r="BF71" s="88" t="str">
        <f>IFERROR(VLOOKUP($A71&amp;"_"&amp;BF$3,'물품 입고 내역'!$A$5:$O$1005,2,0),"")</f>
        <v/>
      </c>
      <c r="BG71" s="88" t="str">
        <f>IFERROR(VLOOKUP($A71&amp;"_"&amp;BG$3,'물품 입고 내역'!$A$5:$O$1005,2,0),"")</f>
        <v/>
      </c>
      <c r="BH71" s="88" t="str">
        <f>IFERROR(VLOOKUP($A71&amp;"_"&amp;BH$3,'물품 입고 내역'!$A$5:$O$1005,2,0),"")</f>
        <v/>
      </c>
      <c r="BI71" s="88" t="str">
        <f>IFERROR(VLOOKUP($A71&amp;"_"&amp;BI$3,'물품 입고 내역'!$A$5:$O$1005,2,0),"")</f>
        <v/>
      </c>
      <c r="BJ71" s="88" t="str">
        <f>IFERROR(VLOOKUP($A71&amp;"_"&amp;BJ$3,'물품 입고 내역'!$A$5:$O$1005,2,0),"")</f>
        <v/>
      </c>
      <c r="BK71" s="88" t="str">
        <f>IFERROR(VLOOKUP($A71&amp;"_"&amp;BK$3,'물품 입고 내역'!$A$5:$O$1005,2,0),"")</f>
        <v/>
      </c>
      <c r="BL71" s="88" t="str">
        <f>IFERROR(VLOOKUP($A71&amp;"_"&amp;BL$3,'물품 입고 내역'!$A$5:$O$1005,2,0),"")</f>
        <v/>
      </c>
      <c r="BM71" s="88" t="str">
        <f>IFERROR(VLOOKUP($A71&amp;"_"&amp;BM$3,'물품 입고 내역'!$A$5:$O$1005,2,0),"")</f>
        <v/>
      </c>
      <c r="BN71" s="88" t="str">
        <f>IFERROR(VLOOKUP($A71&amp;"_"&amp;BN$3,'물품 입고 내역'!$A$5:$O$1005,2,0),"")</f>
        <v/>
      </c>
      <c r="BO71" s="88" t="str">
        <f>IFERROR(VLOOKUP($A71&amp;"_"&amp;BO$3,'물품 입고 내역'!$A$5:$O$1005,2,0),"")</f>
        <v/>
      </c>
      <c r="BP71" s="88" t="str">
        <f>IFERROR(VLOOKUP($A71&amp;"_"&amp;BP$3,'물품 입고 내역'!$A$5:$O$1005,2,0),"")</f>
        <v/>
      </c>
      <c r="BQ71" s="88" t="str">
        <f>IFERROR(VLOOKUP($A71&amp;"_"&amp;BQ$3,'물품 입고 내역'!$A$5:$O$1005,2,0),"")</f>
        <v/>
      </c>
      <c r="BR71" s="88" t="str">
        <f>IFERROR(VLOOKUP($A71&amp;"_"&amp;BR$3,'물품 입고 내역'!$A$5:$O$1005,2,0),"")</f>
        <v/>
      </c>
      <c r="BS71" s="88" t="str">
        <f>IFERROR(VLOOKUP($A71&amp;"_"&amp;BS$3,'물품 입고 내역'!$A$5:$O$1005,2,0),"")</f>
        <v/>
      </c>
      <c r="BT71" s="88" t="str">
        <f>IFERROR(VLOOKUP($A71&amp;"_"&amp;BT$3,'물품 입고 내역'!$A$5:$O$1005,2,0),"")</f>
        <v/>
      </c>
      <c r="BU71" s="88" t="str">
        <f>IFERROR(VLOOKUP($A71&amp;"_"&amp;BU$3,'물품 입고 내역'!$A$5:$O$1005,2,0),"")</f>
        <v/>
      </c>
      <c r="BV71" s="88" t="str">
        <f>IFERROR(VLOOKUP($A71&amp;"_"&amp;BV$3,'물품 입고 내역'!$A$5:$O$1005,2,0),"")</f>
        <v/>
      </c>
      <c r="BW71" s="88" t="str">
        <f>IFERROR(VLOOKUP($A71&amp;"_"&amp;BW$3,'물품 입고 내역'!$A$5:$O$1005,2,0),"")</f>
        <v/>
      </c>
      <c r="BX71" s="88" t="str">
        <f>IFERROR(VLOOKUP($A71&amp;"_"&amp;BX$3,'물품 입고 내역'!$A$5:$O$1005,2,0),"")</f>
        <v/>
      </c>
      <c r="BY71" s="88" t="str">
        <f>IFERROR(VLOOKUP($A71&amp;"_"&amp;BY$3,'물품 입고 내역'!$A$5:$O$1005,2,0),"")</f>
        <v/>
      </c>
      <c r="BZ71" s="88" t="str">
        <f>IFERROR(VLOOKUP($A71&amp;"_"&amp;BZ$3,'물품 입고 내역'!$A$5:$O$1005,2,0),"")</f>
        <v/>
      </c>
      <c r="CA71" s="88" t="str">
        <f>IFERROR(VLOOKUP($A71&amp;"_"&amp;CA$3,'물품 입고 내역'!$A$5:$O$1005,2,0),"")</f>
        <v/>
      </c>
      <c r="CB71" s="88" t="str">
        <f>IFERROR(VLOOKUP($A71&amp;"_"&amp;CB$3,'물품 입고 내역'!$A$5:$O$1005,2,0),"")</f>
        <v/>
      </c>
      <c r="CC71" s="88" t="str">
        <f>IFERROR(VLOOKUP($A71&amp;"_"&amp;CC$3,'물품 입고 내역'!$A$5:$O$1005,2,0),"")</f>
        <v/>
      </c>
      <c r="CD71" s="88" t="str">
        <f>IFERROR(VLOOKUP($A71&amp;"_"&amp;CD$3,'물품 입고 내역'!$A$5:$O$1005,2,0),"")</f>
        <v/>
      </c>
      <c r="CE71" s="88" t="str">
        <f>IFERROR(VLOOKUP($A71&amp;"_"&amp;CE$3,'물품 입고 내역'!$A$5:$O$1005,2,0),"")</f>
        <v/>
      </c>
      <c r="CF71" s="88" t="str">
        <f>IFERROR(VLOOKUP($A71&amp;"_"&amp;CF$3,'물품 입고 내역'!$A$5:$O$1005,2,0),"")</f>
        <v/>
      </c>
      <c r="CG71" s="88" t="str">
        <f>IFERROR(VLOOKUP($A71&amp;"_"&amp;CG$3,'물품 입고 내역'!$A$5:$O$1005,2,0),"")</f>
        <v/>
      </c>
      <c r="CH71" s="88" t="str">
        <f>IFERROR(VLOOKUP($A71&amp;"_"&amp;CH$3,'물품 입고 내역'!$A$5:$O$1005,2,0),"")</f>
        <v/>
      </c>
      <c r="CI71" s="88" t="str">
        <f>IFERROR(VLOOKUP($A71&amp;"_"&amp;CI$3,'물품 입고 내역'!$A$5:$O$1005,2,0),"")</f>
        <v/>
      </c>
      <c r="CJ71" s="88" t="str">
        <f>IFERROR(VLOOKUP($A71&amp;"_"&amp;CJ$3,'물품 입고 내역'!$A$5:$O$1005,2,0),"")</f>
        <v/>
      </c>
      <c r="CK71" s="88" t="str">
        <f>IFERROR(VLOOKUP($A71&amp;"_"&amp;CK$3,'물품 입고 내역'!$A$5:$O$1005,2,0),"")</f>
        <v/>
      </c>
      <c r="CL71" s="88" t="str">
        <f>IFERROR(VLOOKUP($A71&amp;"_"&amp;CL$3,'물품 입고 내역'!$A$5:$O$1005,2,0),"")</f>
        <v/>
      </c>
      <c r="CM71" s="88" t="str">
        <f>IFERROR(VLOOKUP($A71&amp;"_"&amp;CM$3,'물품 입고 내역'!$A$5:$O$1005,2,0),"")</f>
        <v/>
      </c>
      <c r="CN71" s="88" t="str">
        <f>IFERROR(VLOOKUP($A71&amp;"_"&amp;CN$3,'물품 입고 내역'!$A$5:$O$1005,2,0),"")</f>
        <v/>
      </c>
      <c r="CO71" s="88" t="str">
        <f>IFERROR(VLOOKUP($A71&amp;"_"&amp;CO$3,'물품 입고 내역'!$A$5:$O$1005,2,0),"")</f>
        <v/>
      </c>
      <c r="CP71" s="88" t="str">
        <f>IFERROR(VLOOKUP($A71&amp;"_"&amp;CP$3,'물품 입고 내역'!$A$5:$O$1005,2,0),"")</f>
        <v/>
      </c>
      <c r="CQ71" s="88" t="str">
        <f>IFERROR(VLOOKUP($A71&amp;"_"&amp;CQ$3,'물품 입고 내역'!$A$5:$O$1005,2,0),"")</f>
        <v/>
      </c>
      <c r="CR71" s="88" t="str">
        <f>IFERROR(VLOOKUP($A71&amp;"_"&amp;CR$3,'물품 입고 내역'!$A$5:$O$1005,2,0),"")</f>
        <v/>
      </c>
      <c r="CS71" s="88" t="str">
        <f>IFERROR(VLOOKUP($A71&amp;"_"&amp;CS$3,'물품 입고 내역'!$A$5:$O$1005,2,0),"")</f>
        <v/>
      </c>
      <c r="CT71" s="88" t="str">
        <f>IFERROR(VLOOKUP($A71&amp;"_"&amp;CT$3,'물품 입고 내역'!$A$5:$O$1005,2,0),"")</f>
        <v/>
      </c>
      <c r="CU71" s="88" t="str">
        <f>IFERROR(VLOOKUP($A71&amp;"_"&amp;CU$3,'물품 입고 내역'!$A$5:$O$1005,2,0),"")</f>
        <v/>
      </c>
      <c r="CV71" s="88" t="str">
        <f>IFERROR(VLOOKUP($A71&amp;"_"&amp;CV$3,'물품 입고 내역'!$A$5:$O$1005,2,0),"")</f>
        <v/>
      </c>
      <c r="CW71" s="88" t="str">
        <f>IFERROR(VLOOKUP($A71&amp;"_"&amp;CW$3,'물품 입고 내역'!$A$5:$O$1005,2,0),"")</f>
        <v/>
      </c>
      <c r="CX71" s="88" t="str">
        <f>IFERROR(VLOOKUP($A71&amp;"_"&amp;CX$3,'물품 입고 내역'!$A$5:$O$1005,2,0),"")</f>
        <v/>
      </c>
      <c r="CY71" s="88" t="str">
        <f>IFERROR(VLOOKUP($A71&amp;"_"&amp;CY$3,'물품 입고 내역'!$A$5:$O$1005,2,0),"")</f>
        <v/>
      </c>
      <c r="CZ71" s="88" t="str">
        <f>IFERROR(VLOOKUP($A71&amp;"_"&amp;CZ$3,'물품 입고 내역'!$A$5:$O$1005,2,0),"")</f>
        <v/>
      </c>
      <c r="DA71" s="88" t="str">
        <f>IFERROR(VLOOKUP($A71&amp;"_"&amp;DA$3,'물품 입고 내역'!$A$5:$O$1005,2,0),"")</f>
        <v/>
      </c>
      <c r="DB71" s="88" t="str">
        <f>IFERROR(VLOOKUP($A71&amp;"_"&amp;DB$3,'물품 입고 내역'!$A$5:$O$1005,2,0),"")</f>
        <v/>
      </c>
      <c r="DC71" s="88" t="str">
        <f>IFERROR(VLOOKUP($A71&amp;"_"&amp;DC$3,'물품 입고 내역'!$A$5:$O$1005,2,0),"")</f>
        <v/>
      </c>
      <c r="DD71" s="88" t="str">
        <f>IFERROR(VLOOKUP($A71&amp;"_"&amp;DD$3,'물품 입고 내역'!$A$5:$O$1005,2,0),"")</f>
        <v/>
      </c>
      <c r="DE71" s="88" t="str">
        <f>IFERROR(VLOOKUP($A71&amp;"_"&amp;DE$3,'물품 입고 내역'!$A$5:$O$1005,2,0),"")</f>
        <v/>
      </c>
      <c r="DF71" s="88" t="str">
        <f>IFERROR(VLOOKUP($A71&amp;"_"&amp;DF$3,'물품 입고 내역'!$A$5:$O$1005,2,0),"")</f>
        <v/>
      </c>
      <c r="DG71" s="88" t="str">
        <f>IFERROR(VLOOKUP($A71&amp;"_"&amp;DG$3,'물품 입고 내역'!$A$5:$O$1005,2,0),"")</f>
        <v/>
      </c>
      <c r="DH71" s="88" t="str">
        <f>IFERROR(VLOOKUP($A71&amp;"_"&amp;DH$3,'물품 입고 내역'!$A$5:$O$1005,2,0),"")</f>
        <v/>
      </c>
      <c r="DI71" s="88" t="str">
        <f>IFERROR(VLOOKUP($A71&amp;"_"&amp;DI$3,'물품 입고 내역'!$A$5:$O$1005,2,0),"")</f>
        <v/>
      </c>
      <c r="DJ71" s="88" t="str">
        <f>IFERROR(VLOOKUP($A71&amp;"_"&amp;DJ$3,'물품 입고 내역'!$A$5:$O$1005,2,0),"")</f>
        <v/>
      </c>
      <c r="DK71" s="88" t="str">
        <f>IFERROR(VLOOKUP($A71&amp;"_"&amp;DK$3,'물품 입고 내역'!$A$5:$O$1005,2,0),"")</f>
        <v/>
      </c>
      <c r="DL71" s="88" t="str">
        <f>IFERROR(VLOOKUP($A71&amp;"_"&amp;DL$3,'물품 입고 내역'!$A$5:$O$1005,2,0),"")</f>
        <v/>
      </c>
    </row>
    <row r="72" spans="1:116" ht="35.25" customHeight="1">
      <c r="A72" s="89" t="s">
        <v>1029</v>
      </c>
      <c r="B72" s="129" t="str">
        <f>IFERROR(INDEX('물품 입고 내역'!$E$6:$O$1005,MATCH($A72,'물품 입고 내역'!$N$6:$N$1005,0),1)," ")</f>
        <v xml:space="preserve"> </v>
      </c>
      <c r="C72" s="89" t="str">
        <f t="shared" si="3"/>
        <v xml:space="preserve"> </v>
      </c>
      <c r="D72" s="129" t="str">
        <f t="shared" si="4"/>
        <v xml:space="preserve">                                                                                                             </v>
      </c>
      <c r="E72" s="89"/>
      <c r="F72" s="88">
        <f t="shared" si="5"/>
        <v>0</v>
      </c>
      <c r="G72" s="88" t="str">
        <f>IFERROR(VLOOKUP($A72&amp;"_"&amp;G$3,'물품 입고 내역'!$A$5:$O$1005,2,0),"")</f>
        <v/>
      </c>
      <c r="H72" s="88" t="str">
        <f>IFERROR(VLOOKUP($A72&amp;"_"&amp;H$3,'물품 입고 내역'!$A$5:$O$1005,2,0),"")</f>
        <v/>
      </c>
      <c r="I72" s="88" t="str">
        <f>IFERROR(VLOOKUP($A72&amp;"_"&amp;I$3,'물품 입고 내역'!$A$5:$O$1005,2,0),"")</f>
        <v/>
      </c>
      <c r="J72" s="88" t="str">
        <f>IFERROR(VLOOKUP($A72&amp;"_"&amp;J$3,'물품 입고 내역'!$A$5:$O$1005,2,0),"")</f>
        <v/>
      </c>
      <c r="K72" s="88" t="str">
        <f>IFERROR(VLOOKUP($A72&amp;"_"&amp;K$3,'물품 입고 내역'!$A$5:$O$1005,2,0),"")</f>
        <v/>
      </c>
      <c r="L72" s="88" t="str">
        <f>IFERROR(VLOOKUP($A72&amp;"_"&amp;L$3,'물품 입고 내역'!$A$5:$O$1005,2,0),"")</f>
        <v/>
      </c>
      <c r="M72" s="88" t="str">
        <f>IFERROR(VLOOKUP($A72&amp;"_"&amp;M$3,'물품 입고 내역'!$A$5:$O$1005,2,0),"")</f>
        <v/>
      </c>
      <c r="N72" s="88" t="str">
        <f>IFERROR(VLOOKUP($A72&amp;"_"&amp;N$3,'물품 입고 내역'!$A$5:$O$1005,2,0),"")</f>
        <v/>
      </c>
      <c r="O72" s="88" t="str">
        <f>IFERROR(VLOOKUP($A72&amp;"_"&amp;O$3,'물품 입고 내역'!$A$5:$O$1005,2,0),"")</f>
        <v/>
      </c>
      <c r="P72" s="88" t="str">
        <f>IFERROR(VLOOKUP($A72&amp;"_"&amp;P$3,'물품 입고 내역'!$A$5:$O$1005,2,0),"")</f>
        <v/>
      </c>
      <c r="Q72" s="88" t="str">
        <f>IFERROR(VLOOKUP($A72&amp;"_"&amp;Q$3,'물품 입고 내역'!$A$5:$O$1005,2,0),"")</f>
        <v/>
      </c>
      <c r="R72" s="88" t="str">
        <f>IFERROR(VLOOKUP($A72&amp;"_"&amp;R$3,'물품 입고 내역'!$A$5:$O$1005,2,0),"")</f>
        <v/>
      </c>
      <c r="S72" s="88" t="str">
        <f>IFERROR(VLOOKUP($A72&amp;"_"&amp;S$3,'물품 입고 내역'!$A$5:$O$1005,2,0),"")</f>
        <v/>
      </c>
      <c r="T72" s="88" t="str">
        <f>IFERROR(VLOOKUP($A72&amp;"_"&amp;T$3,'물품 입고 내역'!$A$5:$O$1005,2,0),"")</f>
        <v/>
      </c>
      <c r="U72" s="88" t="str">
        <f>IFERROR(VLOOKUP($A72&amp;"_"&amp;U$3,'물품 입고 내역'!$A$5:$O$1005,2,0),"")</f>
        <v/>
      </c>
      <c r="V72" s="88" t="str">
        <f>IFERROR(VLOOKUP($A72&amp;"_"&amp;V$3,'물품 입고 내역'!$A$5:$O$1005,2,0),"")</f>
        <v/>
      </c>
      <c r="W72" s="88" t="str">
        <f>IFERROR(VLOOKUP($A72&amp;"_"&amp;W$3,'물품 입고 내역'!$A$5:$O$1005,2,0),"")</f>
        <v/>
      </c>
      <c r="X72" s="88" t="str">
        <f>IFERROR(VLOOKUP($A72&amp;"_"&amp;X$3,'물품 입고 내역'!$A$5:$O$1005,2,0),"")</f>
        <v/>
      </c>
      <c r="Y72" s="88" t="str">
        <f>IFERROR(VLOOKUP($A72&amp;"_"&amp;Y$3,'물품 입고 내역'!$A$5:$O$1005,2,0),"")</f>
        <v/>
      </c>
      <c r="Z72" s="88" t="str">
        <f>IFERROR(VLOOKUP($A72&amp;"_"&amp;Z$3,'물품 입고 내역'!$A$5:$O$1005,2,0),"")</f>
        <v/>
      </c>
      <c r="AA72" s="88" t="str">
        <f>IFERROR(VLOOKUP($A72&amp;"_"&amp;AA$3,'물품 입고 내역'!$A$5:$O$1005,2,0),"")</f>
        <v/>
      </c>
      <c r="AB72" s="88" t="str">
        <f>IFERROR(VLOOKUP($A72&amp;"_"&amp;AB$3,'물품 입고 내역'!$A$5:$O$1005,2,0),"")</f>
        <v/>
      </c>
      <c r="AC72" s="88" t="str">
        <f>IFERROR(VLOOKUP($A72&amp;"_"&amp;AC$3,'물품 입고 내역'!$A$5:$O$1005,2,0),"")</f>
        <v/>
      </c>
      <c r="AD72" s="88" t="str">
        <f>IFERROR(VLOOKUP($A72&amp;"_"&amp;AD$3,'물품 입고 내역'!$A$5:$O$1005,2,0),"")</f>
        <v/>
      </c>
      <c r="AE72" s="88" t="str">
        <f>IFERROR(VLOOKUP($A72&amp;"_"&amp;AE$3,'물품 입고 내역'!$A$5:$O$1005,2,0),"")</f>
        <v/>
      </c>
      <c r="AF72" s="88" t="str">
        <f>IFERROR(VLOOKUP($A72&amp;"_"&amp;AF$3,'물품 입고 내역'!$A$5:$O$1005,2,0),"")</f>
        <v/>
      </c>
      <c r="AG72" s="88" t="str">
        <f>IFERROR(VLOOKUP($A72&amp;"_"&amp;AG$3,'물품 입고 내역'!$A$5:$O$1005,2,0),"")</f>
        <v/>
      </c>
      <c r="AH72" s="88" t="str">
        <f>IFERROR(VLOOKUP($A72&amp;"_"&amp;AH$3,'물품 입고 내역'!$A$5:$O$1005,2,0),"")</f>
        <v/>
      </c>
      <c r="AI72" s="88" t="str">
        <f>IFERROR(VLOOKUP($A72&amp;"_"&amp;AI$3,'물품 입고 내역'!$A$5:$O$1005,2,0),"")</f>
        <v/>
      </c>
      <c r="AJ72" s="88" t="str">
        <f>IFERROR(VLOOKUP($A72&amp;"_"&amp;AJ$3,'물품 입고 내역'!$A$5:$O$1005,2,0),"")</f>
        <v/>
      </c>
      <c r="AK72" s="88" t="str">
        <f>IFERROR(VLOOKUP($A72&amp;"_"&amp;AK$3,'물품 입고 내역'!$A$5:$O$1005,2,0),"")</f>
        <v/>
      </c>
      <c r="AL72" s="88" t="str">
        <f>IFERROR(VLOOKUP($A72&amp;"_"&amp;AL$3,'물품 입고 내역'!$A$5:$O$1005,2,0),"")</f>
        <v/>
      </c>
      <c r="AM72" s="88" t="str">
        <f>IFERROR(VLOOKUP($A72&amp;"_"&amp;AM$3,'물품 입고 내역'!$A$5:$O$1005,2,0),"")</f>
        <v/>
      </c>
      <c r="AN72" s="88" t="str">
        <f>IFERROR(VLOOKUP($A72&amp;"_"&amp;AN$3,'물품 입고 내역'!$A$5:$O$1005,2,0),"")</f>
        <v/>
      </c>
      <c r="AO72" s="88" t="str">
        <f>IFERROR(VLOOKUP($A72&amp;"_"&amp;AO$3,'물품 입고 내역'!$A$5:$O$1005,2,0),"")</f>
        <v/>
      </c>
      <c r="AP72" s="88" t="str">
        <f>IFERROR(VLOOKUP($A72&amp;"_"&amp;AP$3,'물품 입고 내역'!$A$5:$O$1005,2,0),"")</f>
        <v/>
      </c>
      <c r="AQ72" s="88" t="str">
        <f>IFERROR(VLOOKUP($A72&amp;"_"&amp;AQ$3,'물품 입고 내역'!$A$5:$O$1005,2,0),"")</f>
        <v/>
      </c>
      <c r="AR72" s="88" t="str">
        <f>IFERROR(VLOOKUP($A72&amp;"_"&amp;AR$3,'물품 입고 내역'!$A$5:$O$1005,2,0),"")</f>
        <v/>
      </c>
      <c r="AS72" s="88" t="str">
        <f>IFERROR(VLOOKUP($A72&amp;"_"&amp;AS$3,'물품 입고 내역'!$A$5:$O$1005,2,0),"")</f>
        <v/>
      </c>
      <c r="AT72" s="88" t="str">
        <f>IFERROR(VLOOKUP($A72&amp;"_"&amp;AT$3,'물품 입고 내역'!$A$5:$O$1005,2,0),"")</f>
        <v/>
      </c>
      <c r="AU72" s="88" t="str">
        <f>IFERROR(VLOOKUP($A72&amp;"_"&amp;AU$3,'물품 입고 내역'!$A$5:$O$1005,2,0),"")</f>
        <v/>
      </c>
      <c r="AV72" s="88" t="str">
        <f>IFERROR(VLOOKUP($A72&amp;"_"&amp;AV$3,'물품 입고 내역'!$A$5:$O$1005,2,0),"")</f>
        <v/>
      </c>
      <c r="AW72" s="88" t="str">
        <f>IFERROR(VLOOKUP($A72&amp;"_"&amp;AW$3,'물품 입고 내역'!$A$5:$O$1005,2,0),"")</f>
        <v/>
      </c>
      <c r="AX72" s="88" t="str">
        <f>IFERROR(VLOOKUP($A72&amp;"_"&amp;AX$3,'물품 입고 내역'!$A$5:$O$1005,2,0),"")</f>
        <v/>
      </c>
      <c r="AY72" s="88" t="str">
        <f>IFERROR(VLOOKUP($A72&amp;"_"&amp;AY$3,'물품 입고 내역'!$A$5:$O$1005,2,0),"")</f>
        <v/>
      </c>
      <c r="AZ72" s="88" t="str">
        <f>IFERROR(VLOOKUP($A72&amp;"_"&amp;AZ$3,'물품 입고 내역'!$A$5:$O$1005,2,0),"")</f>
        <v/>
      </c>
      <c r="BA72" s="88" t="str">
        <f>IFERROR(VLOOKUP($A72&amp;"_"&amp;BA$3,'물품 입고 내역'!$A$5:$O$1005,2,0),"")</f>
        <v/>
      </c>
      <c r="BB72" s="88" t="str">
        <f>IFERROR(VLOOKUP($A72&amp;"_"&amp;BB$3,'물품 입고 내역'!$A$5:$O$1005,2,0),"")</f>
        <v/>
      </c>
      <c r="BC72" s="88" t="str">
        <f>IFERROR(VLOOKUP($A72&amp;"_"&amp;BC$3,'물품 입고 내역'!$A$5:$O$1005,2,0),"")</f>
        <v/>
      </c>
      <c r="BD72" s="88" t="str">
        <f>IFERROR(VLOOKUP($A72&amp;"_"&amp;BD$3,'물품 입고 내역'!$A$5:$O$1005,2,0),"")</f>
        <v/>
      </c>
      <c r="BE72" s="88" t="str">
        <f>IFERROR(VLOOKUP($A72&amp;"_"&amp;BE$3,'물품 입고 내역'!$A$5:$O$1005,2,0),"")</f>
        <v/>
      </c>
      <c r="BF72" s="88" t="str">
        <f>IFERROR(VLOOKUP($A72&amp;"_"&amp;BF$3,'물품 입고 내역'!$A$5:$O$1005,2,0),"")</f>
        <v/>
      </c>
      <c r="BG72" s="88" t="str">
        <f>IFERROR(VLOOKUP($A72&amp;"_"&amp;BG$3,'물품 입고 내역'!$A$5:$O$1005,2,0),"")</f>
        <v/>
      </c>
      <c r="BH72" s="88" t="str">
        <f>IFERROR(VLOOKUP($A72&amp;"_"&amp;BH$3,'물품 입고 내역'!$A$5:$O$1005,2,0),"")</f>
        <v/>
      </c>
      <c r="BI72" s="88" t="str">
        <f>IFERROR(VLOOKUP($A72&amp;"_"&amp;BI$3,'물품 입고 내역'!$A$5:$O$1005,2,0),"")</f>
        <v/>
      </c>
      <c r="BJ72" s="88" t="str">
        <f>IFERROR(VLOOKUP($A72&amp;"_"&amp;BJ$3,'물품 입고 내역'!$A$5:$O$1005,2,0),"")</f>
        <v/>
      </c>
      <c r="BK72" s="88" t="str">
        <f>IFERROR(VLOOKUP($A72&amp;"_"&amp;BK$3,'물품 입고 내역'!$A$5:$O$1005,2,0),"")</f>
        <v/>
      </c>
      <c r="BL72" s="88" t="str">
        <f>IFERROR(VLOOKUP($A72&amp;"_"&amp;BL$3,'물품 입고 내역'!$A$5:$O$1005,2,0),"")</f>
        <v/>
      </c>
      <c r="BM72" s="88" t="str">
        <f>IFERROR(VLOOKUP($A72&amp;"_"&amp;BM$3,'물품 입고 내역'!$A$5:$O$1005,2,0),"")</f>
        <v/>
      </c>
      <c r="BN72" s="88" t="str">
        <f>IFERROR(VLOOKUP($A72&amp;"_"&amp;BN$3,'물품 입고 내역'!$A$5:$O$1005,2,0),"")</f>
        <v/>
      </c>
      <c r="BO72" s="88" t="str">
        <f>IFERROR(VLOOKUP($A72&amp;"_"&amp;BO$3,'물품 입고 내역'!$A$5:$O$1005,2,0),"")</f>
        <v/>
      </c>
      <c r="BP72" s="88" t="str">
        <f>IFERROR(VLOOKUP($A72&amp;"_"&amp;BP$3,'물품 입고 내역'!$A$5:$O$1005,2,0),"")</f>
        <v/>
      </c>
      <c r="BQ72" s="88" t="str">
        <f>IFERROR(VLOOKUP($A72&amp;"_"&amp;BQ$3,'물품 입고 내역'!$A$5:$O$1005,2,0),"")</f>
        <v/>
      </c>
      <c r="BR72" s="88" t="str">
        <f>IFERROR(VLOOKUP($A72&amp;"_"&amp;BR$3,'물품 입고 내역'!$A$5:$O$1005,2,0),"")</f>
        <v/>
      </c>
      <c r="BS72" s="88" t="str">
        <f>IFERROR(VLOOKUP($A72&amp;"_"&amp;BS$3,'물품 입고 내역'!$A$5:$O$1005,2,0),"")</f>
        <v/>
      </c>
      <c r="BT72" s="88" t="str">
        <f>IFERROR(VLOOKUP($A72&amp;"_"&amp;BT$3,'물품 입고 내역'!$A$5:$O$1005,2,0),"")</f>
        <v/>
      </c>
      <c r="BU72" s="88" t="str">
        <f>IFERROR(VLOOKUP($A72&amp;"_"&amp;BU$3,'물품 입고 내역'!$A$5:$O$1005,2,0),"")</f>
        <v/>
      </c>
      <c r="BV72" s="88" t="str">
        <f>IFERROR(VLOOKUP($A72&amp;"_"&amp;BV$3,'물품 입고 내역'!$A$5:$O$1005,2,0),"")</f>
        <v/>
      </c>
      <c r="BW72" s="88" t="str">
        <f>IFERROR(VLOOKUP($A72&amp;"_"&amp;BW$3,'물품 입고 내역'!$A$5:$O$1005,2,0),"")</f>
        <v/>
      </c>
      <c r="BX72" s="88" t="str">
        <f>IFERROR(VLOOKUP($A72&amp;"_"&amp;BX$3,'물품 입고 내역'!$A$5:$O$1005,2,0),"")</f>
        <v/>
      </c>
      <c r="BY72" s="88" t="str">
        <f>IFERROR(VLOOKUP($A72&amp;"_"&amp;BY$3,'물품 입고 내역'!$A$5:$O$1005,2,0),"")</f>
        <v/>
      </c>
      <c r="BZ72" s="88" t="str">
        <f>IFERROR(VLOOKUP($A72&amp;"_"&amp;BZ$3,'물품 입고 내역'!$A$5:$O$1005,2,0),"")</f>
        <v/>
      </c>
      <c r="CA72" s="88" t="str">
        <f>IFERROR(VLOOKUP($A72&amp;"_"&amp;CA$3,'물품 입고 내역'!$A$5:$O$1005,2,0),"")</f>
        <v/>
      </c>
      <c r="CB72" s="88" t="str">
        <f>IFERROR(VLOOKUP($A72&amp;"_"&amp;CB$3,'물품 입고 내역'!$A$5:$O$1005,2,0),"")</f>
        <v/>
      </c>
      <c r="CC72" s="88" t="str">
        <f>IFERROR(VLOOKUP($A72&amp;"_"&amp;CC$3,'물품 입고 내역'!$A$5:$O$1005,2,0),"")</f>
        <v/>
      </c>
      <c r="CD72" s="88" t="str">
        <f>IFERROR(VLOOKUP($A72&amp;"_"&amp;CD$3,'물품 입고 내역'!$A$5:$O$1005,2,0),"")</f>
        <v/>
      </c>
      <c r="CE72" s="88" t="str">
        <f>IFERROR(VLOOKUP($A72&amp;"_"&amp;CE$3,'물품 입고 내역'!$A$5:$O$1005,2,0),"")</f>
        <v/>
      </c>
      <c r="CF72" s="88" t="str">
        <f>IFERROR(VLOOKUP($A72&amp;"_"&amp;CF$3,'물품 입고 내역'!$A$5:$O$1005,2,0),"")</f>
        <v/>
      </c>
      <c r="CG72" s="88" t="str">
        <f>IFERROR(VLOOKUP($A72&amp;"_"&amp;CG$3,'물품 입고 내역'!$A$5:$O$1005,2,0),"")</f>
        <v/>
      </c>
      <c r="CH72" s="88" t="str">
        <f>IFERROR(VLOOKUP($A72&amp;"_"&amp;CH$3,'물품 입고 내역'!$A$5:$O$1005,2,0),"")</f>
        <v/>
      </c>
      <c r="CI72" s="88" t="str">
        <f>IFERROR(VLOOKUP($A72&amp;"_"&amp;CI$3,'물품 입고 내역'!$A$5:$O$1005,2,0),"")</f>
        <v/>
      </c>
      <c r="CJ72" s="88" t="str">
        <f>IFERROR(VLOOKUP($A72&amp;"_"&amp;CJ$3,'물품 입고 내역'!$A$5:$O$1005,2,0),"")</f>
        <v/>
      </c>
      <c r="CK72" s="88" t="str">
        <f>IFERROR(VLOOKUP($A72&amp;"_"&amp;CK$3,'물품 입고 내역'!$A$5:$O$1005,2,0),"")</f>
        <v/>
      </c>
      <c r="CL72" s="88" t="str">
        <f>IFERROR(VLOOKUP($A72&amp;"_"&amp;CL$3,'물품 입고 내역'!$A$5:$O$1005,2,0),"")</f>
        <v/>
      </c>
      <c r="CM72" s="88" t="str">
        <f>IFERROR(VLOOKUP($A72&amp;"_"&amp;CM$3,'물품 입고 내역'!$A$5:$O$1005,2,0),"")</f>
        <v/>
      </c>
      <c r="CN72" s="88" t="str">
        <f>IFERROR(VLOOKUP($A72&amp;"_"&amp;CN$3,'물품 입고 내역'!$A$5:$O$1005,2,0),"")</f>
        <v/>
      </c>
      <c r="CO72" s="88" t="str">
        <f>IFERROR(VLOOKUP($A72&amp;"_"&amp;CO$3,'물품 입고 내역'!$A$5:$O$1005,2,0),"")</f>
        <v/>
      </c>
      <c r="CP72" s="88" t="str">
        <f>IFERROR(VLOOKUP($A72&amp;"_"&amp;CP$3,'물품 입고 내역'!$A$5:$O$1005,2,0),"")</f>
        <v/>
      </c>
      <c r="CQ72" s="88" t="str">
        <f>IFERROR(VLOOKUP($A72&amp;"_"&amp;CQ$3,'물품 입고 내역'!$A$5:$O$1005,2,0),"")</f>
        <v/>
      </c>
      <c r="CR72" s="88" t="str">
        <f>IFERROR(VLOOKUP($A72&amp;"_"&amp;CR$3,'물품 입고 내역'!$A$5:$O$1005,2,0),"")</f>
        <v/>
      </c>
      <c r="CS72" s="88" t="str">
        <f>IFERROR(VLOOKUP($A72&amp;"_"&amp;CS$3,'물품 입고 내역'!$A$5:$O$1005,2,0),"")</f>
        <v/>
      </c>
      <c r="CT72" s="88" t="str">
        <f>IFERROR(VLOOKUP($A72&amp;"_"&amp;CT$3,'물품 입고 내역'!$A$5:$O$1005,2,0),"")</f>
        <v/>
      </c>
      <c r="CU72" s="88" t="str">
        <f>IFERROR(VLOOKUP($A72&amp;"_"&amp;CU$3,'물품 입고 내역'!$A$5:$O$1005,2,0),"")</f>
        <v/>
      </c>
      <c r="CV72" s="88" t="str">
        <f>IFERROR(VLOOKUP($A72&amp;"_"&amp;CV$3,'물품 입고 내역'!$A$5:$O$1005,2,0),"")</f>
        <v/>
      </c>
      <c r="CW72" s="88" t="str">
        <f>IFERROR(VLOOKUP($A72&amp;"_"&amp;CW$3,'물품 입고 내역'!$A$5:$O$1005,2,0),"")</f>
        <v/>
      </c>
      <c r="CX72" s="88" t="str">
        <f>IFERROR(VLOOKUP($A72&amp;"_"&amp;CX$3,'물품 입고 내역'!$A$5:$O$1005,2,0),"")</f>
        <v/>
      </c>
      <c r="CY72" s="88" t="str">
        <f>IFERROR(VLOOKUP($A72&amp;"_"&amp;CY$3,'물품 입고 내역'!$A$5:$O$1005,2,0),"")</f>
        <v/>
      </c>
      <c r="CZ72" s="88" t="str">
        <f>IFERROR(VLOOKUP($A72&amp;"_"&amp;CZ$3,'물품 입고 내역'!$A$5:$O$1005,2,0),"")</f>
        <v/>
      </c>
      <c r="DA72" s="88" t="str">
        <f>IFERROR(VLOOKUP($A72&amp;"_"&amp;DA$3,'물품 입고 내역'!$A$5:$O$1005,2,0),"")</f>
        <v/>
      </c>
      <c r="DB72" s="88" t="str">
        <f>IFERROR(VLOOKUP($A72&amp;"_"&amp;DB$3,'물품 입고 내역'!$A$5:$O$1005,2,0),"")</f>
        <v/>
      </c>
      <c r="DC72" s="88" t="str">
        <f>IFERROR(VLOOKUP($A72&amp;"_"&amp;DC$3,'물품 입고 내역'!$A$5:$O$1005,2,0),"")</f>
        <v/>
      </c>
      <c r="DD72" s="88" t="str">
        <f>IFERROR(VLOOKUP($A72&amp;"_"&amp;DD$3,'물품 입고 내역'!$A$5:$O$1005,2,0),"")</f>
        <v/>
      </c>
      <c r="DE72" s="88" t="str">
        <f>IFERROR(VLOOKUP($A72&amp;"_"&amp;DE$3,'물품 입고 내역'!$A$5:$O$1005,2,0),"")</f>
        <v/>
      </c>
      <c r="DF72" s="88" t="str">
        <f>IFERROR(VLOOKUP($A72&amp;"_"&amp;DF$3,'물품 입고 내역'!$A$5:$O$1005,2,0),"")</f>
        <v/>
      </c>
      <c r="DG72" s="88" t="str">
        <f>IFERROR(VLOOKUP($A72&amp;"_"&amp;DG$3,'물품 입고 내역'!$A$5:$O$1005,2,0),"")</f>
        <v/>
      </c>
      <c r="DH72" s="88" t="str">
        <f>IFERROR(VLOOKUP($A72&amp;"_"&amp;DH$3,'물품 입고 내역'!$A$5:$O$1005,2,0),"")</f>
        <v/>
      </c>
      <c r="DI72" s="88" t="str">
        <f>IFERROR(VLOOKUP($A72&amp;"_"&amp;DI$3,'물품 입고 내역'!$A$5:$O$1005,2,0),"")</f>
        <v/>
      </c>
      <c r="DJ72" s="88" t="str">
        <f>IFERROR(VLOOKUP($A72&amp;"_"&amp;DJ$3,'물품 입고 내역'!$A$5:$O$1005,2,0),"")</f>
        <v/>
      </c>
      <c r="DK72" s="88" t="str">
        <f>IFERROR(VLOOKUP($A72&amp;"_"&amp;DK$3,'물품 입고 내역'!$A$5:$O$1005,2,0),"")</f>
        <v/>
      </c>
      <c r="DL72" s="88" t="str">
        <f>IFERROR(VLOOKUP($A72&amp;"_"&amp;DL$3,'물품 입고 내역'!$A$5:$O$1005,2,0),"")</f>
        <v/>
      </c>
    </row>
    <row r="73" spans="1:116" ht="35.25" customHeight="1">
      <c r="A73" s="89" t="s">
        <v>1030</v>
      </c>
      <c r="B73" s="129" t="str">
        <f>IFERROR(INDEX('물품 입고 내역'!$E$6:$O$1005,MATCH($A73,'물품 입고 내역'!$N$6:$N$1005,0),1)," ")</f>
        <v xml:space="preserve"> </v>
      </c>
      <c r="C73" s="89" t="str">
        <f t="shared" si="3"/>
        <v xml:space="preserve"> </v>
      </c>
      <c r="D73" s="129" t="str">
        <f t="shared" si="4"/>
        <v xml:space="preserve">                                                                                                             </v>
      </c>
      <c r="E73" s="89"/>
      <c r="F73" s="88">
        <f t="shared" si="5"/>
        <v>0</v>
      </c>
      <c r="G73" s="88" t="str">
        <f>IFERROR(VLOOKUP($A73&amp;"_"&amp;G$3,'물품 입고 내역'!$A$5:$O$1005,2,0),"")</f>
        <v/>
      </c>
      <c r="H73" s="88" t="str">
        <f>IFERROR(VLOOKUP($A73&amp;"_"&amp;H$3,'물품 입고 내역'!$A$5:$O$1005,2,0),"")</f>
        <v/>
      </c>
      <c r="I73" s="88" t="str">
        <f>IFERROR(VLOOKUP($A73&amp;"_"&amp;I$3,'물품 입고 내역'!$A$5:$O$1005,2,0),"")</f>
        <v/>
      </c>
      <c r="J73" s="88" t="str">
        <f>IFERROR(VLOOKUP($A73&amp;"_"&amp;J$3,'물품 입고 내역'!$A$5:$O$1005,2,0),"")</f>
        <v/>
      </c>
      <c r="K73" s="88" t="str">
        <f>IFERROR(VLOOKUP($A73&amp;"_"&amp;K$3,'물품 입고 내역'!$A$5:$O$1005,2,0),"")</f>
        <v/>
      </c>
      <c r="L73" s="88" t="str">
        <f>IFERROR(VLOOKUP($A73&amp;"_"&amp;L$3,'물품 입고 내역'!$A$5:$O$1005,2,0),"")</f>
        <v/>
      </c>
      <c r="M73" s="88" t="str">
        <f>IFERROR(VLOOKUP($A73&amp;"_"&amp;M$3,'물품 입고 내역'!$A$5:$O$1005,2,0),"")</f>
        <v/>
      </c>
      <c r="N73" s="88" t="str">
        <f>IFERROR(VLOOKUP($A73&amp;"_"&amp;N$3,'물품 입고 내역'!$A$5:$O$1005,2,0),"")</f>
        <v/>
      </c>
      <c r="O73" s="88" t="str">
        <f>IFERROR(VLOOKUP($A73&amp;"_"&amp;O$3,'물품 입고 내역'!$A$5:$O$1005,2,0),"")</f>
        <v/>
      </c>
      <c r="P73" s="88" t="str">
        <f>IFERROR(VLOOKUP($A73&amp;"_"&amp;P$3,'물품 입고 내역'!$A$5:$O$1005,2,0),"")</f>
        <v/>
      </c>
      <c r="Q73" s="88" t="str">
        <f>IFERROR(VLOOKUP($A73&amp;"_"&amp;Q$3,'물품 입고 내역'!$A$5:$O$1005,2,0),"")</f>
        <v/>
      </c>
      <c r="R73" s="88" t="str">
        <f>IFERROR(VLOOKUP($A73&amp;"_"&amp;R$3,'물품 입고 내역'!$A$5:$O$1005,2,0),"")</f>
        <v/>
      </c>
      <c r="S73" s="88" t="str">
        <f>IFERROR(VLOOKUP($A73&amp;"_"&amp;S$3,'물품 입고 내역'!$A$5:$O$1005,2,0),"")</f>
        <v/>
      </c>
      <c r="T73" s="88" t="str">
        <f>IFERROR(VLOOKUP($A73&amp;"_"&amp;T$3,'물품 입고 내역'!$A$5:$O$1005,2,0),"")</f>
        <v/>
      </c>
      <c r="U73" s="88" t="str">
        <f>IFERROR(VLOOKUP($A73&amp;"_"&amp;U$3,'물품 입고 내역'!$A$5:$O$1005,2,0),"")</f>
        <v/>
      </c>
      <c r="V73" s="88" t="str">
        <f>IFERROR(VLOOKUP($A73&amp;"_"&amp;V$3,'물품 입고 내역'!$A$5:$O$1005,2,0),"")</f>
        <v/>
      </c>
      <c r="W73" s="88" t="str">
        <f>IFERROR(VLOOKUP($A73&amp;"_"&amp;W$3,'물품 입고 내역'!$A$5:$O$1005,2,0),"")</f>
        <v/>
      </c>
      <c r="X73" s="88" t="str">
        <f>IFERROR(VLOOKUP($A73&amp;"_"&amp;X$3,'물품 입고 내역'!$A$5:$O$1005,2,0),"")</f>
        <v/>
      </c>
      <c r="Y73" s="88" t="str">
        <f>IFERROR(VLOOKUP($A73&amp;"_"&amp;Y$3,'물품 입고 내역'!$A$5:$O$1005,2,0),"")</f>
        <v/>
      </c>
      <c r="Z73" s="88" t="str">
        <f>IFERROR(VLOOKUP($A73&amp;"_"&amp;Z$3,'물품 입고 내역'!$A$5:$O$1005,2,0),"")</f>
        <v/>
      </c>
      <c r="AA73" s="88" t="str">
        <f>IFERROR(VLOOKUP($A73&amp;"_"&amp;AA$3,'물품 입고 내역'!$A$5:$O$1005,2,0),"")</f>
        <v/>
      </c>
      <c r="AB73" s="88" t="str">
        <f>IFERROR(VLOOKUP($A73&amp;"_"&amp;AB$3,'물품 입고 내역'!$A$5:$O$1005,2,0),"")</f>
        <v/>
      </c>
      <c r="AC73" s="88" t="str">
        <f>IFERROR(VLOOKUP($A73&amp;"_"&amp;AC$3,'물품 입고 내역'!$A$5:$O$1005,2,0),"")</f>
        <v/>
      </c>
      <c r="AD73" s="88" t="str">
        <f>IFERROR(VLOOKUP($A73&amp;"_"&amp;AD$3,'물품 입고 내역'!$A$5:$O$1005,2,0),"")</f>
        <v/>
      </c>
      <c r="AE73" s="88" t="str">
        <f>IFERROR(VLOOKUP($A73&amp;"_"&amp;AE$3,'물품 입고 내역'!$A$5:$O$1005,2,0),"")</f>
        <v/>
      </c>
      <c r="AF73" s="88" t="str">
        <f>IFERROR(VLOOKUP($A73&amp;"_"&amp;AF$3,'물품 입고 내역'!$A$5:$O$1005,2,0),"")</f>
        <v/>
      </c>
      <c r="AG73" s="88" t="str">
        <f>IFERROR(VLOOKUP($A73&amp;"_"&amp;AG$3,'물품 입고 내역'!$A$5:$O$1005,2,0),"")</f>
        <v/>
      </c>
      <c r="AH73" s="88" t="str">
        <f>IFERROR(VLOOKUP($A73&amp;"_"&amp;AH$3,'물품 입고 내역'!$A$5:$O$1005,2,0),"")</f>
        <v/>
      </c>
      <c r="AI73" s="88" t="str">
        <f>IFERROR(VLOOKUP($A73&amp;"_"&amp;AI$3,'물품 입고 내역'!$A$5:$O$1005,2,0),"")</f>
        <v/>
      </c>
      <c r="AJ73" s="88" t="str">
        <f>IFERROR(VLOOKUP($A73&amp;"_"&amp;AJ$3,'물품 입고 내역'!$A$5:$O$1005,2,0),"")</f>
        <v/>
      </c>
      <c r="AK73" s="88" t="str">
        <f>IFERROR(VLOOKUP($A73&amp;"_"&amp;AK$3,'물품 입고 내역'!$A$5:$O$1005,2,0),"")</f>
        <v/>
      </c>
      <c r="AL73" s="88" t="str">
        <f>IFERROR(VLOOKUP($A73&amp;"_"&amp;AL$3,'물품 입고 내역'!$A$5:$O$1005,2,0),"")</f>
        <v/>
      </c>
      <c r="AM73" s="88" t="str">
        <f>IFERROR(VLOOKUP($A73&amp;"_"&amp;AM$3,'물품 입고 내역'!$A$5:$O$1005,2,0),"")</f>
        <v/>
      </c>
      <c r="AN73" s="88" t="str">
        <f>IFERROR(VLOOKUP($A73&amp;"_"&amp;AN$3,'물품 입고 내역'!$A$5:$O$1005,2,0),"")</f>
        <v/>
      </c>
      <c r="AO73" s="88" t="str">
        <f>IFERROR(VLOOKUP($A73&amp;"_"&amp;AO$3,'물품 입고 내역'!$A$5:$O$1005,2,0),"")</f>
        <v/>
      </c>
      <c r="AP73" s="88" t="str">
        <f>IFERROR(VLOOKUP($A73&amp;"_"&amp;AP$3,'물품 입고 내역'!$A$5:$O$1005,2,0),"")</f>
        <v/>
      </c>
      <c r="AQ73" s="88" t="str">
        <f>IFERROR(VLOOKUP($A73&amp;"_"&amp;AQ$3,'물품 입고 내역'!$A$5:$O$1005,2,0),"")</f>
        <v/>
      </c>
      <c r="AR73" s="88" t="str">
        <f>IFERROR(VLOOKUP($A73&amp;"_"&amp;AR$3,'물품 입고 내역'!$A$5:$O$1005,2,0),"")</f>
        <v/>
      </c>
      <c r="AS73" s="88" t="str">
        <f>IFERROR(VLOOKUP($A73&amp;"_"&amp;AS$3,'물품 입고 내역'!$A$5:$O$1005,2,0),"")</f>
        <v/>
      </c>
      <c r="AT73" s="88" t="str">
        <f>IFERROR(VLOOKUP($A73&amp;"_"&amp;AT$3,'물품 입고 내역'!$A$5:$O$1005,2,0),"")</f>
        <v/>
      </c>
      <c r="AU73" s="88" t="str">
        <f>IFERROR(VLOOKUP($A73&amp;"_"&amp;AU$3,'물품 입고 내역'!$A$5:$O$1005,2,0),"")</f>
        <v/>
      </c>
      <c r="AV73" s="88" t="str">
        <f>IFERROR(VLOOKUP($A73&amp;"_"&amp;AV$3,'물품 입고 내역'!$A$5:$O$1005,2,0),"")</f>
        <v/>
      </c>
      <c r="AW73" s="88" t="str">
        <f>IFERROR(VLOOKUP($A73&amp;"_"&amp;AW$3,'물품 입고 내역'!$A$5:$O$1005,2,0),"")</f>
        <v/>
      </c>
      <c r="AX73" s="88" t="str">
        <f>IFERROR(VLOOKUP($A73&amp;"_"&amp;AX$3,'물품 입고 내역'!$A$5:$O$1005,2,0),"")</f>
        <v/>
      </c>
      <c r="AY73" s="88" t="str">
        <f>IFERROR(VLOOKUP($A73&amp;"_"&amp;AY$3,'물품 입고 내역'!$A$5:$O$1005,2,0),"")</f>
        <v/>
      </c>
      <c r="AZ73" s="88" t="str">
        <f>IFERROR(VLOOKUP($A73&amp;"_"&amp;AZ$3,'물품 입고 내역'!$A$5:$O$1005,2,0),"")</f>
        <v/>
      </c>
      <c r="BA73" s="88" t="str">
        <f>IFERROR(VLOOKUP($A73&amp;"_"&amp;BA$3,'물품 입고 내역'!$A$5:$O$1005,2,0),"")</f>
        <v/>
      </c>
      <c r="BB73" s="88" t="str">
        <f>IFERROR(VLOOKUP($A73&amp;"_"&amp;BB$3,'물품 입고 내역'!$A$5:$O$1005,2,0),"")</f>
        <v/>
      </c>
      <c r="BC73" s="88" t="str">
        <f>IFERROR(VLOOKUP($A73&amp;"_"&amp;BC$3,'물품 입고 내역'!$A$5:$O$1005,2,0),"")</f>
        <v/>
      </c>
      <c r="BD73" s="88" t="str">
        <f>IFERROR(VLOOKUP($A73&amp;"_"&amp;BD$3,'물품 입고 내역'!$A$5:$O$1005,2,0),"")</f>
        <v/>
      </c>
      <c r="BE73" s="88" t="str">
        <f>IFERROR(VLOOKUP($A73&amp;"_"&amp;BE$3,'물품 입고 내역'!$A$5:$O$1005,2,0),"")</f>
        <v/>
      </c>
      <c r="BF73" s="88" t="str">
        <f>IFERROR(VLOOKUP($A73&amp;"_"&amp;BF$3,'물품 입고 내역'!$A$5:$O$1005,2,0),"")</f>
        <v/>
      </c>
      <c r="BG73" s="88" t="str">
        <f>IFERROR(VLOOKUP($A73&amp;"_"&amp;BG$3,'물품 입고 내역'!$A$5:$O$1005,2,0),"")</f>
        <v/>
      </c>
      <c r="BH73" s="88" t="str">
        <f>IFERROR(VLOOKUP($A73&amp;"_"&amp;BH$3,'물품 입고 내역'!$A$5:$O$1005,2,0),"")</f>
        <v/>
      </c>
      <c r="BI73" s="88" t="str">
        <f>IFERROR(VLOOKUP($A73&amp;"_"&amp;BI$3,'물품 입고 내역'!$A$5:$O$1005,2,0),"")</f>
        <v/>
      </c>
      <c r="BJ73" s="88" t="str">
        <f>IFERROR(VLOOKUP($A73&amp;"_"&amp;BJ$3,'물품 입고 내역'!$A$5:$O$1005,2,0),"")</f>
        <v/>
      </c>
      <c r="BK73" s="88" t="str">
        <f>IFERROR(VLOOKUP($A73&amp;"_"&amp;BK$3,'물품 입고 내역'!$A$5:$O$1005,2,0),"")</f>
        <v/>
      </c>
      <c r="BL73" s="88" t="str">
        <f>IFERROR(VLOOKUP($A73&amp;"_"&amp;BL$3,'물품 입고 내역'!$A$5:$O$1005,2,0),"")</f>
        <v/>
      </c>
      <c r="BM73" s="88" t="str">
        <f>IFERROR(VLOOKUP($A73&amp;"_"&amp;BM$3,'물품 입고 내역'!$A$5:$O$1005,2,0),"")</f>
        <v/>
      </c>
      <c r="BN73" s="88" t="str">
        <f>IFERROR(VLOOKUP($A73&amp;"_"&amp;BN$3,'물품 입고 내역'!$A$5:$O$1005,2,0),"")</f>
        <v/>
      </c>
      <c r="BO73" s="88" t="str">
        <f>IFERROR(VLOOKUP($A73&amp;"_"&amp;BO$3,'물품 입고 내역'!$A$5:$O$1005,2,0),"")</f>
        <v/>
      </c>
      <c r="BP73" s="88" t="str">
        <f>IFERROR(VLOOKUP($A73&amp;"_"&amp;BP$3,'물품 입고 내역'!$A$5:$O$1005,2,0),"")</f>
        <v/>
      </c>
      <c r="BQ73" s="88" t="str">
        <f>IFERROR(VLOOKUP($A73&amp;"_"&amp;BQ$3,'물품 입고 내역'!$A$5:$O$1005,2,0),"")</f>
        <v/>
      </c>
      <c r="BR73" s="88" t="str">
        <f>IFERROR(VLOOKUP($A73&amp;"_"&amp;BR$3,'물품 입고 내역'!$A$5:$O$1005,2,0),"")</f>
        <v/>
      </c>
      <c r="BS73" s="88" t="str">
        <f>IFERROR(VLOOKUP($A73&amp;"_"&amp;BS$3,'물품 입고 내역'!$A$5:$O$1005,2,0),"")</f>
        <v/>
      </c>
      <c r="BT73" s="88" t="str">
        <f>IFERROR(VLOOKUP($A73&amp;"_"&amp;BT$3,'물품 입고 내역'!$A$5:$O$1005,2,0),"")</f>
        <v/>
      </c>
      <c r="BU73" s="88" t="str">
        <f>IFERROR(VLOOKUP($A73&amp;"_"&amp;BU$3,'물품 입고 내역'!$A$5:$O$1005,2,0),"")</f>
        <v/>
      </c>
      <c r="BV73" s="88" t="str">
        <f>IFERROR(VLOOKUP($A73&amp;"_"&amp;BV$3,'물품 입고 내역'!$A$5:$O$1005,2,0),"")</f>
        <v/>
      </c>
      <c r="BW73" s="88" t="str">
        <f>IFERROR(VLOOKUP($A73&amp;"_"&amp;BW$3,'물품 입고 내역'!$A$5:$O$1005,2,0),"")</f>
        <v/>
      </c>
      <c r="BX73" s="88" t="str">
        <f>IFERROR(VLOOKUP($A73&amp;"_"&amp;BX$3,'물품 입고 내역'!$A$5:$O$1005,2,0),"")</f>
        <v/>
      </c>
      <c r="BY73" s="88" t="str">
        <f>IFERROR(VLOOKUP($A73&amp;"_"&amp;BY$3,'물품 입고 내역'!$A$5:$O$1005,2,0),"")</f>
        <v/>
      </c>
      <c r="BZ73" s="88" t="str">
        <f>IFERROR(VLOOKUP($A73&amp;"_"&amp;BZ$3,'물품 입고 내역'!$A$5:$O$1005,2,0),"")</f>
        <v/>
      </c>
      <c r="CA73" s="88" t="str">
        <f>IFERROR(VLOOKUP($A73&amp;"_"&amp;CA$3,'물품 입고 내역'!$A$5:$O$1005,2,0),"")</f>
        <v/>
      </c>
      <c r="CB73" s="88" t="str">
        <f>IFERROR(VLOOKUP($A73&amp;"_"&amp;CB$3,'물품 입고 내역'!$A$5:$O$1005,2,0),"")</f>
        <v/>
      </c>
      <c r="CC73" s="88" t="str">
        <f>IFERROR(VLOOKUP($A73&amp;"_"&amp;CC$3,'물품 입고 내역'!$A$5:$O$1005,2,0),"")</f>
        <v/>
      </c>
      <c r="CD73" s="88" t="str">
        <f>IFERROR(VLOOKUP($A73&amp;"_"&amp;CD$3,'물품 입고 내역'!$A$5:$O$1005,2,0),"")</f>
        <v/>
      </c>
      <c r="CE73" s="88" t="str">
        <f>IFERROR(VLOOKUP($A73&amp;"_"&amp;CE$3,'물품 입고 내역'!$A$5:$O$1005,2,0),"")</f>
        <v/>
      </c>
      <c r="CF73" s="88" t="str">
        <f>IFERROR(VLOOKUP($A73&amp;"_"&amp;CF$3,'물품 입고 내역'!$A$5:$O$1005,2,0),"")</f>
        <v/>
      </c>
      <c r="CG73" s="88" t="str">
        <f>IFERROR(VLOOKUP($A73&amp;"_"&amp;CG$3,'물품 입고 내역'!$A$5:$O$1005,2,0),"")</f>
        <v/>
      </c>
      <c r="CH73" s="88" t="str">
        <f>IFERROR(VLOOKUP($A73&amp;"_"&amp;CH$3,'물품 입고 내역'!$A$5:$O$1005,2,0),"")</f>
        <v/>
      </c>
      <c r="CI73" s="88" t="str">
        <f>IFERROR(VLOOKUP($A73&amp;"_"&amp;CI$3,'물품 입고 내역'!$A$5:$O$1005,2,0),"")</f>
        <v/>
      </c>
      <c r="CJ73" s="88" t="str">
        <f>IFERROR(VLOOKUP($A73&amp;"_"&amp;CJ$3,'물품 입고 내역'!$A$5:$O$1005,2,0),"")</f>
        <v/>
      </c>
      <c r="CK73" s="88" t="str">
        <f>IFERROR(VLOOKUP($A73&amp;"_"&amp;CK$3,'물품 입고 내역'!$A$5:$O$1005,2,0),"")</f>
        <v/>
      </c>
      <c r="CL73" s="88" t="str">
        <f>IFERROR(VLOOKUP($A73&amp;"_"&amp;CL$3,'물품 입고 내역'!$A$5:$O$1005,2,0),"")</f>
        <v/>
      </c>
      <c r="CM73" s="88" t="str">
        <f>IFERROR(VLOOKUP($A73&amp;"_"&amp;CM$3,'물품 입고 내역'!$A$5:$O$1005,2,0),"")</f>
        <v/>
      </c>
      <c r="CN73" s="88" t="str">
        <f>IFERROR(VLOOKUP($A73&amp;"_"&amp;CN$3,'물품 입고 내역'!$A$5:$O$1005,2,0),"")</f>
        <v/>
      </c>
      <c r="CO73" s="88" t="str">
        <f>IFERROR(VLOOKUP($A73&amp;"_"&amp;CO$3,'물품 입고 내역'!$A$5:$O$1005,2,0),"")</f>
        <v/>
      </c>
      <c r="CP73" s="88" t="str">
        <f>IFERROR(VLOOKUP($A73&amp;"_"&amp;CP$3,'물품 입고 내역'!$A$5:$O$1005,2,0),"")</f>
        <v/>
      </c>
      <c r="CQ73" s="88" t="str">
        <f>IFERROR(VLOOKUP($A73&amp;"_"&amp;CQ$3,'물품 입고 내역'!$A$5:$O$1005,2,0),"")</f>
        <v/>
      </c>
      <c r="CR73" s="88" t="str">
        <f>IFERROR(VLOOKUP($A73&amp;"_"&amp;CR$3,'물품 입고 내역'!$A$5:$O$1005,2,0),"")</f>
        <v/>
      </c>
      <c r="CS73" s="88" t="str">
        <f>IFERROR(VLOOKUP($A73&amp;"_"&amp;CS$3,'물품 입고 내역'!$A$5:$O$1005,2,0),"")</f>
        <v/>
      </c>
      <c r="CT73" s="88" t="str">
        <f>IFERROR(VLOOKUP($A73&amp;"_"&amp;CT$3,'물품 입고 내역'!$A$5:$O$1005,2,0),"")</f>
        <v/>
      </c>
      <c r="CU73" s="88" t="str">
        <f>IFERROR(VLOOKUP($A73&amp;"_"&amp;CU$3,'물품 입고 내역'!$A$5:$O$1005,2,0),"")</f>
        <v/>
      </c>
      <c r="CV73" s="88" t="str">
        <f>IFERROR(VLOOKUP($A73&amp;"_"&amp;CV$3,'물품 입고 내역'!$A$5:$O$1005,2,0),"")</f>
        <v/>
      </c>
      <c r="CW73" s="88" t="str">
        <f>IFERROR(VLOOKUP($A73&amp;"_"&amp;CW$3,'물품 입고 내역'!$A$5:$O$1005,2,0),"")</f>
        <v/>
      </c>
      <c r="CX73" s="88" t="str">
        <f>IFERROR(VLOOKUP($A73&amp;"_"&amp;CX$3,'물품 입고 내역'!$A$5:$O$1005,2,0),"")</f>
        <v/>
      </c>
      <c r="CY73" s="88" t="str">
        <f>IFERROR(VLOOKUP($A73&amp;"_"&amp;CY$3,'물품 입고 내역'!$A$5:$O$1005,2,0),"")</f>
        <v/>
      </c>
      <c r="CZ73" s="88" t="str">
        <f>IFERROR(VLOOKUP($A73&amp;"_"&amp;CZ$3,'물품 입고 내역'!$A$5:$O$1005,2,0),"")</f>
        <v/>
      </c>
      <c r="DA73" s="88" t="str">
        <f>IFERROR(VLOOKUP($A73&amp;"_"&amp;DA$3,'물품 입고 내역'!$A$5:$O$1005,2,0),"")</f>
        <v/>
      </c>
      <c r="DB73" s="88" t="str">
        <f>IFERROR(VLOOKUP($A73&amp;"_"&amp;DB$3,'물품 입고 내역'!$A$5:$O$1005,2,0),"")</f>
        <v/>
      </c>
      <c r="DC73" s="88" t="str">
        <f>IFERROR(VLOOKUP($A73&amp;"_"&amp;DC$3,'물품 입고 내역'!$A$5:$O$1005,2,0),"")</f>
        <v/>
      </c>
      <c r="DD73" s="88" t="str">
        <f>IFERROR(VLOOKUP($A73&amp;"_"&amp;DD$3,'물품 입고 내역'!$A$5:$O$1005,2,0),"")</f>
        <v/>
      </c>
      <c r="DE73" s="88" t="str">
        <f>IFERROR(VLOOKUP($A73&amp;"_"&amp;DE$3,'물품 입고 내역'!$A$5:$O$1005,2,0),"")</f>
        <v/>
      </c>
      <c r="DF73" s="88" t="str">
        <f>IFERROR(VLOOKUP($A73&amp;"_"&amp;DF$3,'물품 입고 내역'!$A$5:$O$1005,2,0),"")</f>
        <v/>
      </c>
      <c r="DG73" s="88" t="str">
        <f>IFERROR(VLOOKUP($A73&amp;"_"&amp;DG$3,'물품 입고 내역'!$A$5:$O$1005,2,0),"")</f>
        <v/>
      </c>
      <c r="DH73" s="88" t="str">
        <f>IFERROR(VLOOKUP($A73&amp;"_"&amp;DH$3,'물품 입고 내역'!$A$5:$O$1005,2,0),"")</f>
        <v/>
      </c>
      <c r="DI73" s="88" t="str">
        <f>IFERROR(VLOOKUP($A73&amp;"_"&amp;DI$3,'물품 입고 내역'!$A$5:$O$1005,2,0),"")</f>
        <v/>
      </c>
      <c r="DJ73" s="88" t="str">
        <f>IFERROR(VLOOKUP($A73&amp;"_"&amp;DJ$3,'물품 입고 내역'!$A$5:$O$1005,2,0),"")</f>
        <v/>
      </c>
      <c r="DK73" s="88" t="str">
        <f>IFERROR(VLOOKUP($A73&amp;"_"&amp;DK$3,'물품 입고 내역'!$A$5:$O$1005,2,0),"")</f>
        <v/>
      </c>
      <c r="DL73" s="88" t="str">
        <f>IFERROR(VLOOKUP($A73&amp;"_"&amp;DL$3,'물품 입고 내역'!$A$5:$O$1005,2,0),"")</f>
        <v/>
      </c>
    </row>
    <row r="74" spans="1:116" ht="35.25" customHeight="1">
      <c r="A74" s="89" t="s">
        <v>1031</v>
      </c>
      <c r="B74" s="129" t="str">
        <f>IFERROR(INDEX('물품 입고 내역'!$E$6:$O$1005,MATCH($A74,'물품 입고 내역'!$N$6:$N$1005,0),1)," ")</f>
        <v xml:space="preserve"> </v>
      </c>
      <c r="C74" s="89" t="str">
        <f t="shared" si="3"/>
        <v xml:space="preserve"> </v>
      </c>
      <c r="D74" s="129" t="str">
        <f t="shared" si="4"/>
        <v xml:space="preserve">                                                                                                             </v>
      </c>
      <c r="E74" s="89"/>
      <c r="F74" s="88">
        <f t="shared" si="5"/>
        <v>0</v>
      </c>
      <c r="G74" s="88" t="str">
        <f>IFERROR(VLOOKUP($A74&amp;"_"&amp;G$3,'물품 입고 내역'!$A$5:$O$1005,2,0),"")</f>
        <v/>
      </c>
      <c r="H74" s="88" t="str">
        <f>IFERROR(VLOOKUP($A74&amp;"_"&amp;H$3,'물품 입고 내역'!$A$5:$O$1005,2,0),"")</f>
        <v/>
      </c>
      <c r="I74" s="88" t="str">
        <f>IFERROR(VLOOKUP($A74&amp;"_"&amp;I$3,'물품 입고 내역'!$A$5:$O$1005,2,0),"")</f>
        <v/>
      </c>
      <c r="J74" s="88" t="str">
        <f>IFERROR(VLOOKUP($A74&amp;"_"&amp;J$3,'물품 입고 내역'!$A$5:$O$1005,2,0),"")</f>
        <v/>
      </c>
      <c r="K74" s="88" t="str">
        <f>IFERROR(VLOOKUP($A74&amp;"_"&amp;K$3,'물품 입고 내역'!$A$5:$O$1005,2,0),"")</f>
        <v/>
      </c>
      <c r="L74" s="88" t="str">
        <f>IFERROR(VLOOKUP($A74&amp;"_"&amp;L$3,'물품 입고 내역'!$A$5:$O$1005,2,0),"")</f>
        <v/>
      </c>
      <c r="M74" s="88" t="str">
        <f>IFERROR(VLOOKUP($A74&amp;"_"&amp;M$3,'물품 입고 내역'!$A$5:$O$1005,2,0),"")</f>
        <v/>
      </c>
      <c r="N74" s="88" t="str">
        <f>IFERROR(VLOOKUP($A74&amp;"_"&amp;N$3,'물품 입고 내역'!$A$5:$O$1005,2,0),"")</f>
        <v/>
      </c>
      <c r="O74" s="88" t="str">
        <f>IFERROR(VLOOKUP($A74&amp;"_"&amp;O$3,'물품 입고 내역'!$A$5:$O$1005,2,0),"")</f>
        <v/>
      </c>
      <c r="P74" s="88" t="str">
        <f>IFERROR(VLOOKUP($A74&amp;"_"&amp;P$3,'물품 입고 내역'!$A$5:$O$1005,2,0),"")</f>
        <v/>
      </c>
      <c r="Q74" s="88" t="str">
        <f>IFERROR(VLOOKUP($A74&amp;"_"&amp;Q$3,'물품 입고 내역'!$A$5:$O$1005,2,0),"")</f>
        <v/>
      </c>
      <c r="R74" s="88" t="str">
        <f>IFERROR(VLOOKUP($A74&amp;"_"&amp;R$3,'물품 입고 내역'!$A$5:$O$1005,2,0),"")</f>
        <v/>
      </c>
      <c r="S74" s="88" t="str">
        <f>IFERROR(VLOOKUP($A74&amp;"_"&amp;S$3,'물품 입고 내역'!$A$5:$O$1005,2,0),"")</f>
        <v/>
      </c>
      <c r="T74" s="88" t="str">
        <f>IFERROR(VLOOKUP($A74&amp;"_"&amp;T$3,'물품 입고 내역'!$A$5:$O$1005,2,0),"")</f>
        <v/>
      </c>
      <c r="U74" s="88" t="str">
        <f>IFERROR(VLOOKUP($A74&amp;"_"&amp;U$3,'물품 입고 내역'!$A$5:$O$1005,2,0),"")</f>
        <v/>
      </c>
      <c r="V74" s="88" t="str">
        <f>IFERROR(VLOOKUP($A74&amp;"_"&amp;V$3,'물품 입고 내역'!$A$5:$O$1005,2,0),"")</f>
        <v/>
      </c>
      <c r="W74" s="88" t="str">
        <f>IFERROR(VLOOKUP($A74&amp;"_"&amp;W$3,'물품 입고 내역'!$A$5:$O$1005,2,0),"")</f>
        <v/>
      </c>
      <c r="X74" s="88" t="str">
        <f>IFERROR(VLOOKUP($A74&amp;"_"&amp;X$3,'물품 입고 내역'!$A$5:$O$1005,2,0),"")</f>
        <v/>
      </c>
      <c r="Y74" s="88" t="str">
        <f>IFERROR(VLOOKUP($A74&amp;"_"&amp;Y$3,'물품 입고 내역'!$A$5:$O$1005,2,0),"")</f>
        <v/>
      </c>
      <c r="Z74" s="88" t="str">
        <f>IFERROR(VLOOKUP($A74&amp;"_"&amp;Z$3,'물품 입고 내역'!$A$5:$O$1005,2,0),"")</f>
        <v/>
      </c>
      <c r="AA74" s="88" t="str">
        <f>IFERROR(VLOOKUP($A74&amp;"_"&amp;AA$3,'물품 입고 내역'!$A$5:$O$1005,2,0),"")</f>
        <v/>
      </c>
      <c r="AB74" s="88" t="str">
        <f>IFERROR(VLOOKUP($A74&amp;"_"&amp;AB$3,'물품 입고 내역'!$A$5:$O$1005,2,0),"")</f>
        <v/>
      </c>
      <c r="AC74" s="88" t="str">
        <f>IFERROR(VLOOKUP($A74&amp;"_"&amp;AC$3,'물품 입고 내역'!$A$5:$O$1005,2,0),"")</f>
        <v/>
      </c>
      <c r="AD74" s="88" t="str">
        <f>IFERROR(VLOOKUP($A74&amp;"_"&amp;AD$3,'물품 입고 내역'!$A$5:$O$1005,2,0),"")</f>
        <v/>
      </c>
      <c r="AE74" s="88" t="str">
        <f>IFERROR(VLOOKUP($A74&amp;"_"&amp;AE$3,'물품 입고 내역'!$A$5:$O$1005,2,0),"")</f>
        <v/>
      </c>
      <c r="AF74" s="88" t="str">
        <f>IFERROR(VLOOKUP($A74&amp;"_"&amp;AF$3,'물품 입고 내역'!$A$5:$O$1005,2,0),"")</f>
        <v/>
      </c>
      <c r="AG74" s="88" t="str">
        <f>IFERROR(VLOOKUP($A74&amp;"_"&amp;AG$3,'물품 입고 내역'!$A$5:$O$1005,2,0),"")</f>
        <v/>
      </c>
      <c r="AH74" s="88" t="str">
        <f>IFERROR(VLOOKUP($A74&amp;"_"&amp;AH$3,'물품 입고 내역'!$A$5:$O$1005,2,0),"")</f>
        <v/>
      </c>
      <c r="AI74" s="88" t="str">
        <f>IFERROR(VLOOKUP($A74&amp;"_"&amp;AI$3,'물품 입고 내역'!$A$5:$O$1005,2,0),"")</f>
        <v/>
      </c>
      <c r="AJ74" s="88" t="str">
        <f>IFERROR(VLOOKUP($A74&amp;"_"&amp;AJ$3,'물품 입고 내역'!$A$5:$O$1005,2,0),"")</f>
        <v/>
      </c>
      <c r="AK74" s="88" t="str">
        <f>IFERROR(VLOOKUP($A74&amp;"_"&amp;AK$3,'물품 입고 내역'!$A$5:$O$1005,2,0),"")</f>
        <v/>
      </c>
      <c r="AL74" s="88" t="str">
        <f>IFERROR(VLOOKUP($A74&amp;"_"&amp;AL$3,'물품 입고 내역'!$A$5:$O$1005,2,0),"")</f>
        <v/>
      </c>
      <c r="AM74" s="88" t="str">
        <f>IFERROR(VLOOKUP($A74&amp;"_"&amp;AM$3,'물품 입고 내역'!$A$5:$O$1005,2,0),"")</f>
        <v/>
      </c>
      <c r="AN74" s="88" t="str">
        <f>IFERROR(VLOOKUP($A74&amp;"_"&amp;AN$3,'물품 입고 내역'!$A$5:$O$1005,2,0),"")</f>
        <v/>
      </c>
      <c r="AO74" s="88" t="str">
        <f>IFERROR(VLOOKUP($A74&amp;"_"&amp;AO$3,'물품 입고 내역'!$A$5:$O$1005,2,0),"")</f>
        <v/>
      </c>
      <c r="AP74" s="88" t="str">
        <f>IFERROR(VLOOKUP($A74&amp;"_"&amp;AP$3,'물품 입고 내역'!$A$5:$O$1005,2,0),"")</f>
        <v/>
      </c>
      <c r="AQ74" s="88" t="str">
        <f>IFERROR(VLOOKUP($A74&amp;"_"&amp;AQ$3,'물품 입고 내역'!$A$5:$O$1005,2,0),"")</f>
        <v/>
      </c>
      <c r="AR74" s="88" t="str">
        <f>IFERROR(VLOOKUP($A74&amp;"_"&amp;AR$3,'물품 입고 내역'!$A$5:$O$1005,2,0),"")</f>
        <v/>
      </c>
      <c r="AS74" s="88" t="str">
        <f>IFERROR(VLOOKUP($A74&amp;"_"&amp;AS$3,'물품 입고 내역'!$A$5:$O$1005,2,0),"")</f>
        <v/>
      </c>
      <c r="AT74" s="88" t="str">
        <f>IFERROR(VLOOKUP($A74&amp;"_"&amp;AT$3,'물품 입고 내역'!$A$5:$O$1005,2,0),"")</f>
        <v/>
      </c>
      <c r="AU74" s="88" t="str">
        <f>IFERROR(VLOOKUP($A74&amp;"_"&amp;AU$3,'물품 입고 내역'!$A$5:$O$1005,2,0),"")</f>
        <v/>
      </c>
      <c r="AV74" s="88" t="str">
        <f>IFERROR(VLOOKUP($A74&amp;"_"&amp;AV$3,'물품 입고 내역'!$A$5:$O$1005,2,0),"")</f>
        <v/>
      </c>
      <c r="AW74" s="88" t="str">
        <f>IFERROR(VLOOKUP($A74&amp;"_"&amp;AW$3,'물품 입고 내역'!$A$5:$O$1005,2,0),"")</f>
        <v/>
      </c>
      <c r="AX74" s="88" t="str">
        <f>IFERROR(VLOOKUP($A74&amp;"_"&amp;AX$3,'물품 입고 내역'!$A$5:$O$1005,2,0),"")</f>
        <v/>
      </c>
      <c r="AY74" s="88" t="str">
        <f>IFERROR(VLOOKUP($A74&amp;"_"&amp;AY$3,'물품 입고 내역'!$A$5:$O$1005,2,0),"")</f>
        <v/>
      </c>
      <c r="AZ74" s="88" t="str">
        <f>IFERROR(VLOOKUP($A74&amp;"_"&amp;AZ$3,'물품 입고 내역'!$A$5:$O$1005,2,0),"")</f>
        <v/>
      </c>
      <c r="BA74" s="88" t="str">
        <f>IFERROR(VLOOKUP($A74&amp;"_"&amp;BA$3,'물품 입고 내역'!$A$5:$O$1005,2,0),"")</f>
        <v/>
      </c>
      <c r="BB74" s="88" t="str">
        <f>IFERROR(VLOOKUP($A74&amp;"_"&amp;BB$3,'물품 입고 내역'!$A$5:$O$1005,2,0),"")</f>
        <v/>
      </c>
      <c r="BC74" s="88" t="str">
        <f>IFERROR(VLOOKUP($A74&amp;"_"&amp;BC$3,'물품 입고 내역'!$A$5:$O$1005,2,0),"")</f>
        <v/>
      </c>
      <c r="BD74" s="88" t="str">
        <f>IFERROR(VLOOKUP($A74&amp;"_"&amp;BD$3,'물품 입고 내역'!$A$5:$O$1005,2,0),"")</f>
        <v/>
      </c>
      <c r="BE74" s="88" t="str">
        <f>IFERROR(VLOOKUP($A74&amp;"_"&amp;BE$3,'물품 입고 내역'!$A$5:$O$1005,2,0),"")</f>
        <v/>
      </c>
      <c r="BF74" s="88" t="str">
        <f>IFERROR(VLOOKUP($A74&amp;"_"&amp;BF$3,'물품 입고 내역'!$A$5:$O$1005,2,0),"")</f>
        <v/>
      </c>
      <c r="BG74" s="88" t="str">
        <f>IFERROR(VLOOKUP($A74&amp;"_"&amp;BG$3,'물품 입고 내역'!$A$5:$O$1005,2,0),"")</f>
        <v/>
      </c>
      <c r="BH74" s="88" t="str">
        <f>IFERROR(VLOOKUP($A74&amp;"_"&amp;BH$3,'물품 입고 내역'!$A$5:$O$1005,2,0),"")</f>
        <v/>
      </c>
      <c r="BI74" s="88" t="str">
        <f>IFERROR(VLOOKUP($A74&amp;"_"&amp;BI$3,'물품 입고 내역'!$A$5:$O$1005,2,0),"")</f>
        <v/>
      </c>
      <c r="BJ74" s="88" t="str">
        <f>IFERROR(VLOOKUP($A74&amp;"_"&amp;BJ$3,'물품 입고 내역'!$A$5:$O$1005,2,0),"")</f>
        <v/>
      </c>
      <c r="BK74" s="88" t="str">
        <f>IFERROR(VLOOKUP($A74&amp;"_"&amp;BK$3,'물품 입고 내역'!$A$5:$O$1005,2,0),"")</f>
        <v/>
      </c>
      <c r="BL74" s="88" t="str">
        <f>IFERROR(VLOOKUP($A74&amp;"_"&amp;BL$3,'물품 입고 내역'!$A$5:$O$1005,2,0),"")</f>
        <v/>
      </c>
      <c r="BM74" s="88" t="str">
        <f>IFERROR(VLOOKUP($A74&amp;"_"&amp;BM$3,'물품 입고 내역'!$A$5:$O$1005,2,0),"")</f>
        <v/>
      </c>
      <c r="BN74" s="88" t="str">
        <f>IFERROR(VLOOKUP($A74&amp;"_"&amp;BN$3,'물품 입고 내역'!$A$5:$O$1005,2,0),"")</f>
        <v/>
      </c>
      <c r="BO74" s="88" t="str">
        <f>IFERROR(VLOOKUP($A74&amp;"_"&amp;BO$3,'물품 입고 내역'!$A$5:$O$1005,2,0),"")</f>
        <v/>
      </c>
      <c r="BP74" s="88" t="str">
        <f>IFERROR(VLOOKUP($A74&amp;"_"&amp;BP$3,'물품 입고 내역'!$A$5:$O$1005,2,0),"")</f>
        <v/>
      </c>
      <c r="BQ74" s="88" t="str">
        <f>IFERROR(VLOOKUP($A74&amp;"_"&amp;BQ$3,'물품 입고 내역'!$A$5:$O$1005,2,0),"")</f>
        <v/>
      </c>
      <c r="BR74" s="88" t="str">
        <f>IFERROR(VLOOKUP($A74&amp;"_"&amp;BR$3,'물품 입고 내역'!$A$5:$O$1005,2,0),"")</f>
        <v/>
      </c>
      <c r="BS74" s="88" t="str">
        <f>IFERROR(VLOOKUP($A74&amp;"_"&amp;BS$3,'물품 입고 내역'!$A$5:$O$1005,2,0),"")</f>
        <v/>
      </c>
      <c r="BT74" s="88" t="str">
        <f>IFERROR(VLOOKUP($A74&amp;"_"&amp;BT$3,'물품 입고 내역'!$A$5:$O$1005,2,0),"")</f>
        <v/>
      </c>
      <c r="BU74" s="88" t="str">
        <f>IFERROR(VLOOKUP($A74&amp;"_"&amp;BU$3,'물품 입고 내역'!$A$5:$O$1005,2,0),"")</f>
        <v/>
      </c>
      <c r="BV74" s="88" t="str">
        <f>IFERROR(VLOOKUP($A74&amp;"_"&amp;BV$3,'물품 입고 내역'!$A$5:$O$1005,2,0),"")</f>
        <v/>
      </c>
      <c r="BW74" s="88" t="str">
        <f>IFERROR(VLOOKUP($A74&amp;"_"&amp;BW$3,'물품 입고 내역'!$A$5:$O$1005,2,0),"")</f>
        <v/>
      </c>
      <c r="BX74" s="88" t="str">
        <f>IFERROR(VLOOKUP($A74&amp;"_"&amp;BX$3,'물품 입고 내역'!$A$5:$O$1005,2,0),"")</f>
        <v/>
      </c>
      <c r="BY74" s="88" t="str">
        <f>IFERROR(VLOOKUP($A74&amp;"_"&amp;BY$3,'물품 입고 내역'!$A$5:$O$1005,2,0),"")</f>
        <v/>
      </c>
      <c r="BZ74" s="88" t="str">
        <f>IFERROR(VLOOKUP($A74&amp;"_"&amp;BZ$3,'물품 입고 내역'!$A$5:$O$1005,2,0),"")</f>
        <v/>
      </c>
      <c r="CA74" s="88" t="str">
        <f>IFERROR(VLOOKUP($A74&amp;"_"&amp;CA$3,'물품 입고 내역'!$A$5:$O$1005,2,0),"")</f>
        <v/>
      </c>
      <c r="CB74" s="88" t="str">
        <f>IFERROR(VLOOKUP($A74&amp;"_"&amp;CB$3,'물품 입고 내역'!$A$5:$O$1005,2,0),"")</f>
        <v/>
      </c>
      <c r="CC74" s="88" t="str">
        <f>IFERROR(VLOOKUP($A74&amp;"_"&amp;CC$3,'물품 입고 내역'!$A$5:$O$1005,2,0),"")</f>
        <v/>
      </c>
      <c r="CD74" s="88" t="str">
        <f>IFERROR(VLOOKUP($A74&amp;"_"&amp;CD$3,'물품 입고 내역'!$A$5:$O$1005,2,0),"")</f>
        <v/>
      </c>
      <c r="CE74" s="88" t="str">
        <f>IFERROR(VLOOKUP($A74&amp;"_"&amp;CE$3,'물품 입고 내역'!$A$5:$O$1005,2,0),"")</f>
        <v/>
      </c>
      <c r="CF74" s="88" t="str">
        <f>IFERROR(VLOOKUP($A74&amp;"_"&amp;CF$3,'물품 입고 내역'!$A$5:$O$1005,2,0),"")</f>
        <v/>
      </c>
      <c r="CG74" s="88" t="str">
        <f>IFERROR(VLOOKUP($A74&amp;"_"&amp;CG$3,'물품 입고 내역'!$A$5:$O$1005,2,0),"")</f>
        <v/>
      </c>
      <c r="CH74" s="88" t="str">
        <f>IFERROR(VLOOKUP($A74&amp;"_"&amp;CH$3,'물품 입고 내역'!$A$5:$O$1005,2,0),"")</f>
        <v/>
      </c>
      <c r="CI74" s="88" t="str">
        <f>IFERROR(VLOOKUP($A74&amp;"_"&amp;CI$3,'물품 입고 내역'!$A$5:$O$1005,2,0),"")</f>
        <v/>
      </c>
      <c r="CJ74" s="88" t="str">
        <f>IFERROR(VLOOKUP($A74&amp;"_"&amp;CJ$3,'물품 입고 내역'!$A$5:$O$1005,2,0),"")</f>
        <v/>
      </c>
      <c r="CK74" s="88" t="str">
        <f>IFERROR(VLOOKUP($A74&amp;"_"&amp;CK$3,'물품 입고 내역'!$A$5:$O$1005,2,0),"")</f>
        <v/>
      </c>
      <c r="CL74" s="88" t="str">
        <f>IFERROR(VLOOKUP($A74&amp;"_"&amp;CL$3,'물품 입고 내역'!$A$5:$O$1005,2,0),"")</f>
        <v/>
      </c>
      <c r="CM74" s="88" t="str">
        <f>IFERROR(VLOOKUP($A74&amp;"_"&amp;CM$3,'물품 입고 내역'!$A$5:$O$1005,2,0),"")</f>
        <v/>
      </c>
      <c r="CN74" s="88" t="str">
        <f>IFERROR(VLOOKUP($A74&amp;"_"&amp;CN$3,'물품 입고 내역'!$A$5:$O$1005,2,0),"")</f>
        <v/>
      </c>
      <c r="CO74" s="88" t="str">
        <f>IFERROR(VLOOKUP($A74&amp;"_"&amp;CO$3,'물품 입고 내역'!$A$5:$O$1005,2,0),"")</f>
        <v/>
      </c>
      <c r="CP74" s="88" t="str">
        <f>IFERROR(VLOOKUP($A74&amp;"_"&amp;CP$3,'물품 입고 내역'!$A$5:$O$1005,2,0),"")</f>
        <v/>
      </c>
      <c r="CQ74" s="88" t="str">
        <f>IFERROR(VLOOKUP($A74&amp;"_"&amp;CQ$3,'물품 입고 내역'!$A$5:$O$1005,2,0),"")</f>
        <v/>
      </c>
      <c r="CR74" s="88" t="str">
        <f>IFERROR(VLOOKUP($A74&amp;"_"&amp;CR$3,'물품 입고 내역'!$A$5:$O$1005,2,0),"")</f>
        <v/>
      </c>
      <c r="CS74" s="88" t="str">
        <f>IFERROR(VLOOKUP($A74&amp;"_"&amp;CS$3,'물품 입고 내역'!$A$5:$O$1005,2,0),"")</f>
        <v/>
      </c>
      <c r="CT74" s="88" t="str">
        <f>IFERROR(VLOOKUP($A74&amp;"_"&amp;CT$3,'물품 입고 내역'!$A$5:$O$1005,2,0),"")</f>
        <v/>
      </c>
      <c r="CU74" s="88" t="str">
        <f>IFERROR(VLOOKUP($A74&amp;"_"&amp;CU$3,'물품 입고 내역'!$A$5:$O$1005,2,0),"")</f>
        <v/>
      </c>
      <c r="CV74" s="88" t="str">
        <f>IFERROR(VLOOKUP($A74&amp;"_"&amp;CV$3,'물품 입고 내역'!$A$5:$O$1005,2,0),"")</f>
        <v/>
      </c>
      <c r="CW74" s="88" t="str">
        <f>IFERROR(VLOOKUP($A74&amp;"_"&amp;CW$3,'물품 입고 내역'!$A$5:$O$1005,2,0),"")</f>
        <v/>
      </c>
      <c r="CX74" s="88" t="str">
        <f>IFERROR(VLOOKUP($A74&amp;"_"&amp;CX$3,'물품 입고 내역'!$A$5:$O$1005,2,0),"")</f>
        <v/>
      </c>
      <c r="CY74" s="88" t="str">
        <f>IFERROR(VLOOKUP($A74&amp;"_"&amp;CY$3,'물품 입고 내역'!$A$5:$O$1005,2,0),"")</f>
        <v/>
      </c>
      <c r="CZ74" s="88" t="str">
        <f>IFERROR(VLOOKUP($A74&amp;"_"&amp;CZ$3,'물품 입고 내역'!$A$5:$O$1005,2,0),"")</f>
        <v/>
      </c>
      <c r="DA74" s="88" t="str">
        <f>IFERROR(VLOOKUP($A74&amp;"_"&amp;DA$3,'물품 입고 내역'!$A$5:$O$1005,2,0),"")</f>
        <v/>
      </c>
      <c r="DB74" s="88" t="str">
        <f>IFERROR(VLOOKUP($A74&amp;"_"&amp;DB$3,'물품 입고 내역'!$A$5:$O$1005,2,0),"")</f>
        <v/>
      </c>
      <c r="DC74" s="88" t="str">
        <f>IFERROR(VLOOKUP($A74&amp;"_"&amp;DC$3,'물품 입고 내역'!$A$5:$O$1005,2,0),"")</f>
        <v/>
      </c>
      <c r="DD74" s="88" t="str">
        <f>IFERROR(VLOOKUP($A74&amp;"_"&amp;DD$3,'물품 입고 내역'!$A$5:$O$1005,2,0),"")</f>
        <v/>
      </c>
      <c r="DE74" s="88" t="str">
        <f>IFERROR(VLOOKUP($A74&amp;"_"&amp;DE$3,'물품 입고 내역'!$A$5:$O$1005,2,0),"")</f>
        <v/>
      </c>
      <c r="DF74" s="88" t="str">
        <f>IFERROR(VLOOKUP($A74&amp;"_"&amp;DF$3,'물품 입고 내역'!$A$5:$O$1005,2,0),"")</f>
        <v/>
      </c>
      <c r="DG74" s="88" t="str">
        <f>IFERROR(VLOOKUP($A74&amp;"_"&amp;DG$3,'물품 입고 내역'!$A$5:$O$1005,2,0),"")</f>
        <v/>
      </c>
      <c r="DH74" s="88" t="str">
        <f>IFERROR(VLOOKUP($A74&amp;"_"&amp;DH$3,'물품 입고 내역'!$A$5:$O$1005,2,0),"")</f>
        <v/>
      </c>
      <c r="DI74" s="88" t="str">
        <f>IFERROR(VLOOKUP($A74&amp;"_"&amp;DI$3,'물품 입고 내역'!$A$5:$O$1005,2,0),"")</f>
        <v/>
      </c>
      <c r="DJ74" s="88" t="str">
        <f>IFERROR(VLOOKUP($A74&amp;"_"&amp;DJ$3,'물품 입고 내역'!$A$5:$O$1005,2,0),"")</f>
        <v/>
      </c>
      <c r="DK74" s="88" t="str">
        <f>IFERROR(VLOOKUP($A74&amp;"_"&amp;DK$3,'물품 입고 내역'!$A$5:$O$1005,2,0),"")</f>
        <v/>
      </c>
      <c r="DL74" s="88" t="str">
        <f>IFERROR(VLOOKUP($A74&amp;"_"&amp;DL$3,'물품 입고 내역'!$A$5:$O$1005,2,0),"")</f>
        <v/>
      </c>
    </row>
    <row r="75" spans="1:116" ht="35.25" customHeight="1">
      <c r="A75" s="89" t="s">
        <v>1032</v>
      </c>
      <c r="B75" s="129" t="str">
        <f>IFERROR(INDEX('물품 입고 내역'!$E$6:$O$1005,MATCH($A75,'물품 입고 내역'!$N$6:$N$1005,0),1)," ")</f>
        <v xml:space="preserve"> </v>
      </c>
      <c r="C75" s="89" t="str">
        <f t="shared" si="3"/>
        <v xml:space="preserve"> </v>
      </c>
      <c r="D75" s="129" t="str">
        <f t="shared" si="4"/>
        <v xml:space="preserve">                                                                                                             </v>
      </c>
      <c r="E75" s="89"/>
      <c r="F75" s="88">
        <f t="shared" si="5"/>
        <v>0</v>
      </c>
      <c r="G75" s="88" t="str">
        <f>IFERROR(VLOOKUP($A75&amp;"_"&amp;G$3,'물품 입고 내역'!$A$5:$O$1005,2,0),"")</f>
        <v/>
      </c>
      <c r="H75" s="88" t="str">
        <f>IFERROR(VLOOKUP($A75&amp;"_"&amp;H$3,'물품 입고 내역'!$A$5:$O$1005,2,0),"")</f>
        <v/>
      </c>
      <c r="I75" s="88" t="str">
        <f>IFERROR(VLOOKUP($A75&amp;"_"&amp;I$3,'물품 입고 내역'!$A$5:$O$1005,2,0),"")</f>
        <v/>
      </c>
      <c r="J75" s="88" t="str">
        <f>IFERROR(VLOOKUP($A75&amp;"_"&amp;J$3,'물품 입고 내역'!$A$5:$O$1005,2,0),"")</f>
        <v/>
      </c>
      <c r="K75" s="88" t="str">
        <f>IFERROR(VLOOKUP($A75&amp;"_"&amp;K$3,'물품 입고 내역'!$A$5:$O$1005,2,0),"")</f>
        <v/>
      </c>
      <c r="L75" s="88" t="str">
        <f>IFERROR(VLOOKUP($A75&amp;"_"&amp;L$3,'물품 입고 내역'!$A$5:$O$1005,2,0),"")</f>
        <v/>
      </c>
      <c r="M75" s="88" t="str">
        <f>IFERROR(VLOOKUP($A75&amp;"_"&amp;M$3,'물품 입고 내역'!$A$5:$O$1005,2,0),"")</f>
        <v/>
      </c>
      <c r="N75" s="88" t="str">
        <f>IFERROR(VLOOKUP($A75&amp;"_"&amp;N$3,'물품 입고 내역'!$A$5:$O$1005,2,0),"")</f>
        <v/>
      </c>
      <c r="O75" s="88" t="str">
        <f>IFERROR(VLOOKUP($A75&amp;"_"&amp;O$3,'물품 입고 내역'!$A$5:$O$1005,2,0),"")</f>
        <v/>
      </c>
      <c r="P75" s="88" t="str">
        <f>IFERROR(VLOOKUP($A75&amp;"_"&amp;P$3,'물품 입고 내역'!$A$5:$O$1005,2,0),"")</f>
        <v/>
      </c>
      <c r="Q75" s="88" t="str">
        <f>IFERROR(VLOOKUP($A75&amp;"_"&amp;Q$3,'물품 입고 내역'!$A$5:$O$1005,2,0),"")</f>
        <v/>
      </c>
      <c r="R75" s="88" t="str">
        <f>IFERROR(VLOOKUP($A75&amp;"_"&amp;R$3,'물품 입고 내역'!$A$5:$O$1005,2,0),"")</f>
        <v/>
      </c>
      <c r="S75" s="88" t="str">
        <f>IFERROR(VLOOKUP($A75&amp;"_"&amp;S$3,'물품 입고 내역'!$A$5:$O$1005,2,0),"")</f>
        <v/>
      </c>
      <c r="T75" s="88" t="str">
        <f>IFERROR(VLOOKUP($A75&amp;"_"&amp;T$3,'물품 입고 내역'!$A$5:$O$1005,2,0),"")</f>
        <v/>
      </c>
      <c r="U75" s="88" t="str">
        <f>IFERROR(VLOOKUP($A75&amp;"_"&amp;U$3,'물품 입고 내역'!$A$5:$O$1005,2,0),"")</f>
        <v/>
      </c>
      <c r="V75" s="88" t="str">
        <f>IFERROR(VLOOKUP($A75&amp;"_"&amp;V$3,'물품 입고 내역'!$A$5:$O$1005,2,0),"")</f>
        <v/>
      </c>
      <c r="W75" s="88" t="str">
        <f>IFERROR(VLOOKUP($A75&amp;"_"&amp;W$3,'물품 입고 내역'!$A$5:$O$1005,2,0),"")</f>
        <v/>
      </c>
      <c r="X75" s="88" t="str">
        <f>IFERROR(VLOOKUP($A75&amp;"_"&amp;X$3,'물품 입고 내역'!$A$5:$O$1005,2,0),"")</f>
        <v/>
      </c>
      <c r="Y75" s="88" t="str">
        <f>IFERROR(VLOOKUP($A75&amp;"_"&amp;Y$3,'물품 입고 내역'!$A$5:$O$1005,2,0),"")</f>
        <v/>
      </c>
      <c r="Z75" s="88" t="str">
        <f>IFERROR(VLOOKUP($A75&amp;"_"&amp;Z$3,'물품 입고 내역'!$A$5:$O$1005,2,0),"")</f>
        <v/>
      </c>
      <c r="AA75" s="88" t="str">
        <f>IFERROR(VLOOKUP($A75&amp;"_"&amp;AA$3,'물품 입고 내역'!$A$5:$O$1005,2,0),"")</f>
        <v/>
      </c>
      <c r="AB75" s="88" t="str">
        <f>IFERROR(VLOOKUP($A75&amp;"_"&amp;AB$3,'물품 입고 내역'!$A$5:$O$1005,2,0),"")</f>
        <v/>
      </c>
      <c r="AC75" s="88" t="str">
        <f>IFERROR(VLOOKUP($A75&amp;"_"&amp;AC$3,'물품 입고 내역'!$A$5:$O$1005,2,0),"")</f>
        <v/>
      </c>
      <c r="AD75" s="88" t="str">
        <f>IFERROR(VLOOKUP($A75&amp;"_"&amp;AD$3,'물품 입고 내역'!$A$5:$O$1005,2,0),"")</f>
        <v/>
      </c>
      <c r="AE75" s="88" t="str">
        <f>IFERROR(VLOOKUP($A75&amp;"_"&amp;AE$3,'물품 입고 내역'!$A$5:$O$1005,2,0),"")</f>
        <v/>
      </c>
      <c r="AF75" s="88" t="str">
        <f>IFERROR(VLOOKUP($A75&amp;"_"&amp;AF$3,'물품 입고 내역'!$A$5:$O$1005,2,0),"")</f>
        <v/>
      </c>
      <c r="AG75" s="88" t="str">
        <f>IFERROR(VLOOKUP($A75&amp;"_"&amp;AG$3,'물품 입고 내역'!$A$5:$O$1005,2,0),"")</f>
        <v/>
      </c>
      <c r="AH75" s="88" t="str">
        <f>IFERROR(VLOOKUP($A75&amp;"_"&amp;AH$3,'물품 입고 내역'!$A$5:$O$1005,2,0),"")</f>
        <v/>
      </c>
      <c r="AI75" s="88" t="str">
        <f>IFERROR(VLOOKUP($A75&amp;"_"&amp;AI$3,'물품 입고 내역'!$A$5:$O$1005,2,0),"")</f>
        <v/>
      </c>
      <c r="AJ75" s="88" t="str">
        <f>IFERROR(VLOOKUP($A75&amp;"_"&amp;AJ$3,'물품 입고 내역'!$A$5:$O$1005,2,0),"")</f>
        <v/>
      </c>
      <c r="AK75" s="88" t="str">
        <f>IFERROR(VLOOKUP($A75&amp;"_"&amp;AK$3,'물품 입고 내역'!$A$5:$O$1005,2,0),"")</f>
        <v/>
      </c>
      <c r="AL75" s="88" t="str">
        <f>IFERROR(VLOOKUP($A75&amp;"_"&amp;AL$3,'물품 입고 내역'!$A$5:$O$1005,2,0),"")</f>
        <v/>
      </c>
      <c r="AM75" s="88" t="str">
        <f>IFERROR(VLOOKUP($A75&amp;"_"&amp;AM$3,'물품 입고 내역'!$A$5:$O$1005,2,0),"")</f>
        <v/>
      </c>
      <c r="AN75" s="88" t="str">
        <f>IFERROR(VLOOKUP($A75&amp;"_"&amp;AN$3,'물품 입고 내역'!$A$5:$O$1005,2,0),"")</f>
        <v/>
      </c>
      <c r="AO75" s="88" t="str">
        <f>IFERROR(VLOOKUP($A75&amp;"_"&amp;AO$3,'물품 입고 내역'!$A$5:$O$1005,2,0),"")</f>
        <v/>
      </c>
      <c r="AP75" s="88" t="str">
        <f>IFERROR(VLOOKUP($A75&amp;"_"&amp;AP$3,'물품 입고 내역'!$A$5:$O$1005,2,0),"")</f>
        <v/>
      </c>
      <c r="AQ75" s="88" t="str">
        <f>IFERROR(VLOOKUP($A75&amp;"_"&amp;AQ$3,'물품 입고 내역'!$A$5:$O$1005,2,0),"")</f>
        <v/>
      </c>
      <c r="AR75" s="88" t="str">
        <f>IFERROR(VLOOKUP($A75&amp;"_"&amp;AR$3,'물품 입고 내역'!$A$5:$O$1005,2,0),"")</f>
        <v/>
      </c>
      <c r="AS75" s="88" t="str">
        <f>IFERROR(VLOOKUP($A75&amp;"_"&amp;AS$3,'물품 입고 내역'!$A$5:$O$1005,2,0),"")</f>
        <v/>
      </c>
      <c r="AT75" s="88" t="str">
        <f>IFERROR(VLOOKUP($A75&amp;"_"&amp;AT$3,'물품 입고 내역'!$A$5:$O$1005,2,0),"")</f>
        <v/>
      </c>
      <c r="AU75" s="88" t="str">
        <f>IFERROR(VLOOKUP($A75&amp;"_"&amp;AU$3,'물품 입고 내역'!$A$5:$O$1005,2,0),"")</f>
        <v/>
      </c>
      <c r="AV75" s="88" t="str">
        <f>IFERROR(VLOOKUP($A75&amp;"_"&amp;AV$3,'물품 입고 내역'!$A$5:$O$1005,2,0),"")</f>
        <v/>
      </c>
      <c r="AW75" s="88" t="str">
        <f>IFERROR(VLOOKUP($A75&amp;"_"&amp;AW$3,'물품 입고 내역'!$A$5:$O$1005,2,0),"")</f>
        <v/>
      </c>
      <c r="AX75" s="88" t="str">
        <f>IFERROR(VLOOKUP($A75&amp;"_"&amp;AX$3,'물품 입고 내역'!$A$5:$O$1005,2,0),"")</f>
        <v/>
      </c>
      <c r="AY75" s="88" t="str">
        <f>IFERROR(VLOOKUP($A75&amp;"_"&amp;AY$3,'물품 입고 내역'!$A$5:$O$1005,2,0),"")</f>
        <v/>
      </c>
      <c r="AZ75" s="88" t="str">
        <f>IFERROR(VLOOKUP($A75&amp;"_"&amp;AZ$3,'물품 입고 내역'!$A$5:$O$1005,2,0),"")</f>
        <v/>
      </c>
      <c r="BA75" s="88" t="str">
        <f>IFERROR(VLOOKUP($A75&amp;"_"&amp;BA$3,'물품 입고 내역'!$A$5:$O$1005,2,0),"")</f>
        <v/>
      </c>
      <c r="BB75" s="88" t="str">
        <f>IFERROR(VLOOKUP($A75&amp;"_"&amp;BB$3,'물품 입고 내역'!$A$5:$O$1005,2,0),"")</f>
        <v/>
      </c>
      <c r="BC75" s="88" t="str">
        <f>IFERROR(VLOOKUP($A75&amp;"_"&amp;BC$3,'물품 입고 내역'!$A$5:$O$1005,2,0),"")</f>
        <v/>
      </c>
      <c r="BD75" s="88" t="str">
        <f>IFERROR(VLOOKUP($A75&amp;"_"&amp;BD$3,'물품 입고 내역'!$A$5:$O$1005,2,0),"")</f>
        <v/>
      </c>
      <c r="BE75" s="88" t="str">
        <f>IFERROR(VLOOKUP($A75&amp;"_"&amp;BE$3,'물품 입고 내역'!$A$5:$O$1005,2,0),"")</f>
        <v/>
      </c>
      <c r="BF75" s="88" t="str">
        <f>IFERROR(VLOOKUP($A75&amp;"_"&amp;BF$3,'물품 입고 내역'!$A$5:$O$1005,2,0),"")</f>
        <v/>
      </c>
      <c r="BG75" s="88" t="str">
        <f>IFERROR(VLOOKUP($A75&amp;"_"&amp;BG$3,'물품 입고 내역'!$A$5:$O$1005,2,0),"")</f>
        <v/>
      </c>
      <c r="BH75" s="88" t="str">
        <f>IFERROR(VLOOKUP($A75&amp;"_"&amp;BH$3,'물품 입고 내역'!$A$5:$O$1005,2,0),"")</f>
        <v/>
      </c>
      <c r="BI75" s="88" t="str">
        <f>IFERROR(VLOOKUP($A75&amp;"_"&amp;BI$3,'물품 입고 내역'!$A$5:$O$1005,2,0),"")</f>
        <v/>
      </c>
      <c r="BJ75" s="88" t="str">
        <f>IFERROR(VLOOKUP($A75&amp;"_"&amp;BJ$3,'물품 입고 내역'!$A$5:$O$1005,2,0),"")</f>
        <v/>
      </c>
      <c r="BK75" s="88" t="str">
        <f>IFERROR(VLOOKUP($A75&amp;"_"&amp;BK$3,'물품 입고 내역'!$A$5:$O$1005,2,0),"")</f>
        <v/>
      </c>
      <c r="BL75" s="88" t="str">
        <f>IFERROR(VLOOKUP($A75&amp;"_"&amp;BL$3,'물품 입고 내역'!$A$5:$O$1005,2,0),"")</f>
        <v/>
      </c>
      <c r="BM75" s="88" t="str">
        <f>IFERROR(VLOOKUP($A75&amp;"_"&amp;BM$3,'물품 입고 내역'!$A$5:$O$1005,2,0),"")</f>
        <v/>
      </c>
      <c r="BN75" s="88" t="str">
        <f>IFERROR(VLOOKUP($A75&amp;"_"&amp;BN$3,'물품 입고 내역'!$A$5:$O$1005,2,0),"")</f>
        <v/>
      </c>
      <c r="BO75" s="88" t="str">
        <f>IFERROR(VLOOKUP($A75&amp;"_"&amp;BO$3,'물품 입고 내역'!$A$5:$O$1005,2,0),"")</f>
        <v/>
      </c>
      <c r="BP75" s="88" t="str">
        <f>IFERROR(VLOOKUP($A75&amp;"_"&amp;BP$3,'물품 입고 내역'!$A$5:$O$1005,2,0),"")</f>
        <v/>
      </c>
      <c r="BQ75" s="88" t="str">
        <f>IFERROR(VLOOKUP($A75&amp;"_"&amp;BQ$3,'물품 입고 내역'!$A$5:$O$1005,2,0),"")</f>
        <v/>
      </c>
      <c r="BR75" s="88" t="str">
        <f>IFERROR(VLOOKUP($A75&amp;"_"&amp;BR$3,'물품 입고 내역'!$A$5:$O$1005,2,0),"")</f>
        <v/>
      </c>
      <c r="BS75" s="88" t="str">
        <f>IFERROR(VLOOKUP($A75&amp;"_"&amp;BS$3,'물품 입고 내역'!$A$5:$O$1005,2,0),"")</f>
        <v/>
      </c>
      <c r="BT75" s="88" t="str">
        <f>IFERROR(VLOOKUP($A75&amp;"_"&amp;BT$3,'물품 입고 내역'!$A$5:$O$1005,2,0),"")</f>
        <v/>
      </c>
      <c r="BU75" s="88" t="str">
        <f>IFERROR(VLOOKUP($A75&amp;"_"&amp;BU$3,'물품 입고 내역'!$A$5:$O$1005,2,0),"")</f>
        <v/>
      </c>
      <c r="BV75" s="88" t="str">
        <f>IFERROR(VLOOKUP($A75&amp;"_"&amp;BV$3,'물품 입고 내역'!$A$5:$O$1005,2,0),"")</f>
        <v/>
      </c>
      <c r="BW75" s="88" t="str">
        <f>IFERROR(VLOOKUP($A75&amp;"_"&amp;BW$3,'물품 입고 내역'!$A$5:$O$1005,2,0),"")</f>
        <v/>
      </c>
      <c r="BX75" s="88" t="str">
        <f>IFERROR(VLOOKUP($A75&amp;"_"&amp;BX$3,'물품 입고 내역'!$A$5:$O$1005,2,0),"")</f>
        <v/>
      </c>
      <c r="BY75" s="88" t="str">
        <f>IFERROR(VLOOKUP($A75&amp;"_"&amp;BY$3,'물품 입고 내역'!$A$5:$O$1005,2,0),"")</f>
        <v/>
      </c>
      <c r="BZ75" s="88" t="str">
        <f>IFERROR(VLOOKUP($A75&amp;"_"&amp;BZ$3,'물품 입고 내역'!$A$5:$O$1005,2,0),"")</f>
        <v/>
      </c>
      <c r="CA75" s="88" t="str">
        <f>IFERROR(VLOOKUP($A75&amp;"_"&amp;CA$3,'물품 입고 내역'!$A$5:$O$1005,2,0),"")</f>
        <v/>
      </c>
      <c r="CB75" s="88" t="str">
        <f>IFERROR(VLOOKUP($A75&amp;"_"&amp;CB$3,'물품 입고 내역'!$A$5:$O$1005,2,0),"")</f>
        <v/>
      </c>
      <c r="CC75" s="88" t="str">
        <f>IFERROR(VLOOKUP($A75&amp;"_"&amp;CC$3,'물품 입고 내역'!$A$5:$O$1005,2,0),"")</f>
        <v/>
      </c>
      <c r="CD75" s="88" t="str">
        <f>IFERROR(VLOOKUP($A75&amp;"_"&amp;CD$3,'물품 입고 내역'!$A$5:$O$1005,2,0),"")</f>
        <v/>
      </c>
      <c r="CE75" s="88" t="str">
        <f>IFERROR(VLOOKUP($A75&amp;"_"&amp;CE$3,'물품 입고 내역'!$A$5:$O$1005,2,0),"")</f>
        <v/>
      </c>
      <c r="CF75" s="88" t="str">
        <f>IFERROR(VLOOKUP($A75&amp;"_"&amp;CF$3,'물품 입고 내역'!$A$5:$O$1005,2,0),"")</f>
        <v/>
      </c>
      <c r="CG75" s="88" t="str">
        <f>IFERROR(VLOOKUP($A75&amp;"_"&amp;CG$3,'물품 입고 내역'!$A$5:$O$1005,2,0),"")</f>
        <v/>
      </c>
      <c r="CH75" s="88" t="str">
        <f>IFERROR(VLOOKUP($A75&amp;"_"&amp;CH$3,'물품 입고 내역'!$A$5:$O$1005,2,0),"")</f>
        <v/>
      </c>
      <c r="CI75" s="88" t="str">
        <f>IFERROR(VLOOKUP($A75&amp;"_"&amp;CI$3,'물품 입고 내역'!$A$5:$O$1005,2,0),"")</f>
        <v/>
      </c>
      <c r="CJ75" s="88" t="str">
        <f>IFERROR(VLOOKUP($A75&amp;"_"&amp;CJ$3,'물품 입고 내역'!$A$5:$O$1005,2,0),"")</f>
        <v/>
      </c>
      <c r="CK75" s="88" t="str">
        <f>IFERROR(VLOOKUP($A75&amp;"_"&amp;CK$3,'물품 입고 내역'!$A$5:$O$1005,2,0),"")</f>
        <v/>
      </c>
      <c r="CL75" s="88" t="str">
        <f>IFERROR(VLOOKUP($A75&amp;"_"&amp;CL$3,'물품 입고 내역'!$A$5:$O$1005,2,0),"")</f>
        <v/>
      </c>
      <c r="CM75" s="88" t="str">
        <f>IFERROR(VLOOKUP($A75&amp;"_"&amp;CM$3,'물품 입고 내역'!$A$5:$O$1005,2,0),"")</f>
        <v/>
      </c>
      <c r="CN75" s="88" t="str">
        <f>IFERROR(VLOOKUP($A75&amp;"_"&amp;CN$3,'물품 입고 내역'!$A$5:$O$1005,2,0),"")</f>
        <v/>
      </c>
      <c r="CO75" s="88" t="str">
        <f>IFERROR(VLOOKUP($A75&amp;"_"&amp;CO$3,'물품 입고 내역'!$A$5:$O$1005,2,0),"")</f>
        <v/>
      </c>
      <c r="CP75" s="88" t="str">
        <f>IFERROR(VLOOKUP($A75&amp;"_"&amp;CP$3,'물품 입고 내역'!$A$5:$O$1005,2,0),"")</f>
        <v/>
      </c>
      <c r="CQ75" s="88" t="str">
        <f>IFERROR(VLOOKUP($A75&amp;"_"&amp;CQ$3,'물품 입고 내역'!$A$5:$O$1005,2,0),"")</f>
        <v/>
      </c>
      <c r="CR75" s="88" t="str">
        <f>IFERROR(VLOOKUP($A75&amp;"_"&amp;CR$3,'물품 입고 내역'!$A$5:$O$1005,2,0),"")</f>
        <v/>
      </c>
      <c r="CS75" s="88" t="str">
        <f>IFERROR(VLOOKUP($A75&amp;"_"&amp;CS$3,'물품 입고 내역'!$A$5:$O$1005,2,0),"")</f>
        <v/>
      </c>
      <c r="CT75" s="88" t="str">
        <f>IFERROR(VLOOKUP($A75&amp;"_"&amp;CT$3,'물품 입고 내역'!$A$5:$O$1005,2,0),"")</f>
        <v/>
      </c>
      <c r="CU75" s="88" t="str">
        <f>IFERROR(VLOOKUP($A75&amp;"_"&amp;CU$3,'물품 입고 내역'!$A$5:$O$1005,2,0),"")</f>
        <v/>
      </c>
      <c r="CV75" s="88" t="str">
        <f>IFERROR(VLOOKUP($A75&amp;"_"&amp;CV$3,'물품 입고 내역'!$A$5:$O$1005,2,0),"")</f>
        <v/>
      </c>
      <c r="CW75" s="88" t="str">
        <f>IFERROR(VLOOKUP($A75&amp;"_"&amp;CW$3,'물품 입고 내역'!$A$5:$O$1005,2,0),"")</f>
        <v/>
      </c>
      <c r="CX75" s="88" t="str">
        <f>IFERROR(VLOOKUP($A75&amp;"_"&amp;CX$3,'물품 입고 내역'!$A$5:$O$1005,2,0),"")</f>
        <v/>
      </c>
      <c r="CY75" s="88" t="str">
        <f>IFERROR(VLOOKUP($A75&amp;"_"&amp;CY$3,'물품 입고 내역'!$A$5:$O$1005,2,0),"")</f>
        <v/>
      </c>
      <c r="CZ75" s="88" t="str">
        <f>IFERROR(VLOOKUP($A75&amp;"_"&amp;CZ$3,'물품 입고 내역'!$A$5:$O$1005,2,0),"")</f>
        <v/>
      </c>
      <c r="DA75" s="88" t="str">
        <f>IFERROR(VLOOKUP($A75&amp;"_"&amp;DA$3,'물품 입고 내역'!$A$5:$O$1005,2,0),"")</f>
        <v/>
      </c>
      <c r="DB75" s="88" t="str">
        <f>IFERROR(VLOOKUP($A75&amp;"_"&amp;DB$3,'물품 입고 내역'!$A$5:$O$1005,2,0),"")</f>
        <v/>
      </c>
      <c r="DC75" s="88" t="str">
        <f>IFERROR(VLOOKUP($A75&amp;"_"&amp;DC$3,'물품 입고 내역'!$A$5:$O$1005,2,0),"")</f>
        <v/>
      </c>
      <c r="DD75" s="88" t="str">
        <f>IFERROR(VLOOKUP($A75&amp;"_"&amp;DD$3,'물품 입고 내역'!$A$5:$O$1005,2,0),"")</f>
        <v/>
      </c>
      <c r="DE75" s="88" t="str">
        <f>IFERROR(VLOOKUP($A75&amp;"_"&amp;DE$3,'물품 입고 내역'!$A$5:$O$1005,2,0),"")</f>
        <v/>
      </c>
      <c r="DF75" s="88" t="str">
        <f>IFERROR(VLOOKUP($A75&amp;"_"&amp;DF$3,'물품 입고 내역'!$A$5:$O$1005,2,0),"")</f>
        <v/>
      </c>
      <c r="DG75" s="88" t="str">
        <f>IFERROR(VLOOKUP($A75&amp;"_"&amp;DG$3,'물품 입고 내역'!$A$5:$O$1005,2,0),"")</f>
        <v/>
      </c>
      <c r="DH75" s="88" t="str">
        <f>IFERROR(VLOOKUP($A75&amp;"_"&amp;DH$3,'물품 입고 내역'!$A$5:$O$1005,2,0),"")</f>
        <v/>
      </c>
      <c r="DI75" s="88" t="str">
        <f>IFERROR(VLOOKUP($A75&amp;"_"&amp;DI$3,'물품 입고 내역'!$A$5:$O$1005,2,0),"")</f>
        <v/>
      </c>
      <c r="DJ75" s="88" t="str">
        <f>IFERROR(VLOOKUP($A75&amp;"_"&amp;DJ$3,'물품 입고 내역'!$A$5:$O$1005,2,0),"")</f>
        <v/>
      </c>
      <c r="DK75" s="88" t="str">
        <f>IFERROR(VLOOKUP($A75&amp;"_"&amp;DK$3,'물품 입고 내역'!$A$5:$O$1005,2,0),"")</f>
        <v/>
      </c>
      <c r="DL75" s="88" t="str">
        <f>IFERROR(VLOOKUP($A75&amp;"_"&amp;DL$3,'물품 입고 내역'!$A$5:$O$1005,2,0),"")</f>
        <v/>
      </c>
    </row>
    <row r="76" spans="1:116" ht="35.25" customHeight="1">
      <c r="A76" s="89" t="s">
        <v>1033</v>
      </c>
      <c r="B76" s="129" t="str">
        <f>IFERROR(INDEX('물품 입고 내역'!$E$6:$O$1005,MATCH($A76,'물품 입고 내역'!$N$6:$N$1005,0),1)," ")</f>
        <v xml:space="preserve"> </v>
      </c>
      <c r="C76" s="89" t="str">
        <f t="shared" si="3"/>
        <v xml:space="preserve"> </v>
      </c>
      <c r="D76" s="129" t="str">
        <f t="shared" si="4"/>
        <v xml:space="preserve">                                                                                                             </v>
      </c>
      <c r="E76" s="89"/>
      <c r="F76" s="88">
        <f t="shared" si="5"/>
        <v>0</v>
      </c>
      <c r="G76" s="88" t="str">
        <f>IFERROR(VLOOKUP($A76&amp;"_"&amp;G$3,'물품 입고 내역'!$A$5:$O$1005,2,0),"")</f>
        <v/>
      </c>
      <c r="H76" s="88" t="str">
        <f>IFERROR(VLOOKUP($A76&amp;"_"&amp;H$3,'물품 입고 내역'!$A$5:$O$1005,2,0),"")</f>
        <v/>
      </c>
      <c r="I76" s="88" t="str">
        <f>IFERROR(VLOOKUP($A76&amp;"_"&amp;I$3,'물품 입고 내역'!$A$5:$O$1005,2,0),"")</f>
        <v/>
      </c>
      <c r="J76" s="88" t="str">
        <f>IFERROR(VLOOKUP($A76&amp;"_"&amp;J$3,'물품 입고 내역'!$A$5:$O$1005,2,0),"")</f>
        <v/>
      </c>
      <c r="K76" s="88" t="str">
        <f>IFERROR(VLOOKUP($A76&amp;"_"&amp;K$3,'물품 입고 내역'!$A$5:$O$1005,2,0),"")</f>
        <v/>
      </c>
      <c r="L76" s="88" t="str">
        <f>IFERROR(VLOOKUP($A76&amp;"_"&amp;L$3,'물품 입고 내역'!$A$5:$O$1005,2,0),"")</f>
        <v/>
      </c>
      <c r="M76" s="88" t="str">
        <f>IFERROR(VLOOKUP($A76&amp;"_"&amp;M$3,'물품 입고 내역'!$A$5:$O$1005,2,0),"")</f>
        <v/>
      </c>
      <c r="N76" s="88" t="str">
        <f>IFERROR(VLOOKUP($A76&amp;"_"&amp;N$3,'물품 입고 내역'!$A$5:$O$1005,2,0),"")</f>
        <v/>
      </c>
      <c r="O76" s="88" t="str">
        <f>IFERROR(VLOOKUP($A76&amp;"_"&amp;O$3,'물품 입고 내역'!$A$5:$O$1005,2,0),"")</f>
        <v/>
      </c>
      <c r="P76" s="88" t="str">
        <f>IFERROR(VLOOKUP($A76&amp;"_"&amp;P$3,'물품 입고 내역'!$A$5:$O$1005,2,0),"")</f>
        <v/>
      </c>
      <c r="Q76" s="88" t="str">
        <f>IFERROR(VLOOKUP($A76&amp;"_"&amp;Q$3,'물품 입고 내역'!$A$5:$O$1005,2,0),"")</f>
        <v/>
      </c>
      <c r="R76" s="88" t="str">
        <f>IFERROR(VLOOKUP($A76&amp;"_"&amp;R$3,'물품 입고 내역'!$A$5:$O$1005,2,0),"")</f>
        <v/>
      </c>
      <c r="S76" s="88" t="str">
        <f>IFERROR(VLOOKUP($A76&amp;"_"&amp;S$3,'물품 입고 내역'!$A$5:$O$1005,2,0),"")</f>
        <v/>
      </c>
      <c r="T76" s="88" t="str">
        <f>IFERROR(VLOOKUP($A76&amp;"_"&amp;T$3,'물품 입고 내역'!$A$5:$O$1005,2,0),"")</f>
        <v/>
      </c>
      <c r="U76" s="88" t="str">
        <f>IFERROR(VLOOKUP($A76&amp;"_"&amp;U$3,'물품 입고 내역'!$A$5:$O$1005,2,0),"")</f>
        <v/>
      </c>
      <c r="V76" s="88" t="str">
        <f>IFERROR(VLOOKUP($A76&amp;"_"&amp;V$3,'물품 입고 내역'!$A$5:$O$1005,2,0),"")</f>
        <v/>
      </c>
      <c r="W76" s="88" t="str">
        <f>IFERROR(VLOOKUP($A76&amp;"_"&amp;W$3,'물품 입고 내역'!$A$5:$O$1005,2,0),"")</f>
        <v/>
      </c>
      <c r="X76" s="88" t="str">
        <f>IFERROR(VLOOKUP($A76&amp;"_"&amp;X$3,'물품 입고 내역'!$A$5:$O$1005,2,0),"")</f>
        <v/>
      </c>
      <c r="Y76" s="88" t="str">
        <f>IFERROR(VLOOKUP($A76&amp;"_"&amp;Y$3,'물품 입고 내역'!$A$5:$O$1005,2,0),"")</f>
        <v/>
      </c>
      <c r="Z76" s="88" t="str">
        <f>IFERROR(VLOOKUP($A76&amp;"_"&amp;Z$3,'물품 입고 내역'!$A$5:$O$1005,2,0),"")</f>
        <v/>
      </c>
      <c r="AA76" s="88" t="str">
        <f>IFERROR(VLOOKUP($A76&amp;"_"&amp;AA$3,'물품 입고 내역'!$A$5:$O$1005,2,0),"")</f>
        <v/>
      </c>
      <c r="AB76" s="88" t="str">
        <f>IFERROR(VLOOKUP($A76&amp;"_"&amp;AB$3,'물품 입고 내역'!$A$5:$O$1005,2,0),"")</f>
        <v/>
      </c>
      <c r="AC76" s="88" t="str">
        <f>IFERROR(VLOOKUP($A76&amp;"_"&amp;AC$3,'물품 입고 내역'!$A$5:$O$1005,2,0),"")</f>
        <v/>
      </c>
      <c r="AD76" s="88" t="str">
        <f>IFERROR(VLOOKUP($A76&amp;"_"&amp;AD$3,'물품 입고 내역'!$A$5:$O$1005,2,0),"")</f>
        <v/>
      </c>
      <c r="AE76" s="88" t="str">
        <f>IFERROR(VLOOKUP($A76&amp;"_"&amp;AE$3,'물품 입고 내역'!$A$5:$O$1005,2,0),"")</f>
        <v/>
      </c>
      <c r="AF76" s="88" t="str">
        <f>IFERROR(VLOOKUP($A76&amp;"_"&amp;AF$3,'물품 입고 내역'!$A$5:$O$1005,2,0),"")</f>
        <v/>
      </c>
      <c r="AG76" s="88" t="str">
        <f>IFERROR(VLOOKUP($A76&amp;"_"&amp;AG$3,'물품 입고 내역'!$A$5:$O$1005,2,0),"")</f>
        <v/>
      </c>
      <c r="AH76" s="88" t="str">
        <f>IFERROR(VLOOKUP($A76&amp;"_"&amp;AH$3,'물품 입고 내역'!$A$5:$O$1005,2,0),"")</f>
        <v/>
      </c>
      <c r="AI76" s="88" t="str">
        <f>IFERROR(VLOOKUP($A76&amp;"_"&amp;AI$3,'물품 입고 내역'!$A$5:$O$1005,2,0),"")</f>
        <v/>
      </c>
      <c r="AJ76" s="88" t="str">
        <f>IFERROR(VLOOKUP($A76&amp;"_"&amp;AJ$3,'물품 입고 내역'!$A$5:$O$1005,2,0),"")</f>
        <v/>
      </c>
      <c r="AK76" s="88" t="str">
        <f>IFERROR(VLOOKUP($A76&amp;"_"&amp;AK$3,'물품 입고 내역'!$A$5:$O$1005,2,0),"")</f>
        <v/>
      </c>
      <c r="AL76" s="88" t="str">
        <f>IFERROR(VLOOKUP($A76&amp;"_"&amp;AL$3,'물품 입고 내역'!$A$5:$O$1005,2,0),"")</f>
        <v/>
      </c>
      <c r="AM76" s="88" t="str">
        <f>IFERROR(VLOOKUP($A76&amp;"_"&amp;AM$3,'물품 입고 내역'!$A$5:$O$1005,2,0),"")</f>
        <v/>
      </c>
      <c r="AN76" s="88" t="str">
        <f>IFERROR(VLOOKUP($A76&amp;"_"&amp;AN$3,'물품 입고 내역'!$A$5:$O$1005,2,0),"")</f>
        <v/>
      </c>
      <c r="AO76" s="88" t="str">
        <f>IFERROR(VLOOKUP($A76&amp;"_"&amp;AO$3,'물품 입고 내역'!$A$5:$O$1005,2,0),"")</f>
        <v/>
      </c>
      <c r="AP76" s="88" t="str">
        <f>IFERROR(VLOOKUP($A76&amp;"_"&amp;AP$3,'물품 입고 내역'!$A$5:$O$1005,2,0),"")</f>
        <v/>
      </c>
      <c r="AQ76" s="88" t="str">
        <f>IFERROR(VLOOKUP($A76&amp;"_"&amp;AQ$3,'물품 입고 내역'!$A$5:$O$1005,2,0),"")</f>
        <v/>
      </c>
      <c r="AR76" s="88" t="str">
        <f>IFERROR(VLOOKUP($A76&amp;"_"&amp;AR$3,'물품 입고 내역'!$A$5:$O$1005,2,0),"")</f>
        <v/>
      </c>
      <c r="AS76" s="88" t="str">
        <f>IFERROR(VLOOKUP($A76&amp;"_"&amp;AS$3,'물품 입고 내역'!$A$5:$O$1005,2,0),"")</f>
        <v/>
      </c>
      <c r="AT76" s="88" t="str">
        <f>IFERROR(VLOOKUP($A76&amp;"_"&amp;AT$3,'물품 입고 내역'!$A$5:$O$1005,2,0),"")</f>
        <v/>
      </c>
      <c r="AU76" s="88" t="str">
        <f>IFERROR(VLOOKUP($A76&amp;"_"&amp;AU$3,'물품 입고 내역'!$A$5:$O$1005,2,0),"")</f>
        <v/>
      </c>
      <c r="AV76" s="88" t="str">
        <f>IFERROR(VLOOKUP($A76&amp;"_"&amp;AV$3,'물품 입고 내역'!$A$5:$O$1005,2,0),"")</f>
        <v/>
      </c>
      <c r="AW76" s="88" t="str">
        <f>IFERROR(VLOOKUP($A76&amp;"_"&amp;AW$3,'물품 입고 내역'!$A$5:$O$1005,2,0),"")</f>
        <v/>
      </c>
      <c r="AX76" s="88" t="str">
        <f>IFERROR(VLOOKUP($A76&amp;"_"&amp;AX$3,'물품 입고 내역'!$A$5:$O$1005,2,0),"")</f>
        <v/>
      </c>
      <c r="AY76" s="88" t="str">
        <f>IFERROR(VLOOKUP($A76&amp;"_"&amp;AY$3,'물품 입고 내역'!$A$5:$O$1005,2,0),"")</f>
        <v/>
      </c>
      <c r="AZ76" s="88" t="str">
        <f>IFERROR(VLOOKUP($A76&amp;"_"&amp;AZ$3,'물품 입고 내역'!$A$5:$O$1005,2,0),"")</f>
        <v/>
      </c>
      <c r="BA76" s="88" t="str">
        <f>IFERROR(VLOOKUP($A76&amp;"_"&amp;BA$3,'물품 입고 내역'!$A$5:$O$1005,2,0),"")</f>
        <v/>
      </c>
      <c r="BB76" s="88" t="str">
        <f>IFERROR(VLOOKUP($A76&amp;"_"&amp;BB$3,'물품 입고 내역'!$A$5:$O$1005,2,0),"")</f>
        <v/>
      </c>
      <c r="BC76" s="88" t="str">
        <f>IFERROR(VLOOKUP($A76&amp;"_"&amp;BC$3,'물품 입고 내역'!$A$5:$O$1005,2,0),"")</f>
        <v/>
      </c>
      <c r="BD76" s="88" t="str">
        <f>IFERROR(VLOOKUP($A76&amp;"_"&amp;BD$3,'물품 입고 내역'!$A$5:$O$1005,2,0),"")</f>
        <v/>
      </c>
      <c r="BE76" s="88" t="str">
        <f>IFERROR(VLOOKUP($A76&amp;"_"&amp;BE$3,'물품 입고 내역'!$A$5:$O$1005,2,0),"")</f>
        <v/>
      </c>
      <c r="BF76" s="88" t="str">
        <f>IFERROR(VLOOKUP($A76&amp;"_"&amp;BF$3,'물품 입고 내역'!$A$5:$O$1005,2,0),"")</f>
        <v/>
      </c>
      <c r="BG76" s="88" t="str">
        <f>IFERROR(VLOOKUP($A76&amp;"_"&amp;BG$3,'물품 입고 내역'!$A$5:$O$1005,2,0),"")</f>
        <v/>
      </c>
      <c r="BH76" s="88" t="str">
        <f>IFERROR(VLOOKUP($A76&amp;"_"&amp;BH$3,'물품 입고 내역'!$A$5:$O$1005,2,0),"")</f>
        <v/>
      </c>
      <c r="BI76" s="88" t="str">
        <f>IFERROR(VLOOKUP($A76&amp;"_"&amp;BI$3,'물품 입고 내역'!$A$5:$O$1005,2,0),"")</f>
        <v/>
      </c>
      <c r="BJ76" s="88" t="str">
        <f>IFERROR(VLOOKUP($A76&amp;"_"&amp;BJ$3,'물품 입고 내역'!$A$5:$O$1005,2,0),"")</f>
        <v/>
      </c>
      <c r="BK76" s="88" t="str">
        <f>IFERROR(VLOOKUP($A76&amp;"_"&amp;BK$3,'물품 입고 내역'!$A$5:$O$1005,2,0),"")</f>
        <v/>
      </c>
      <c r="BL76" s="88" t="str">
        <f>IFERROR(VLOOKUP($A76&amp;"_"&amp;BL$3,'물품 입고 내역'!$A$5:$O$1005,2,0),"")</f>
        <v/>
      </c>
      <c r="BM76" s="88" t="str">
        <f>IFERROR(VLOOKUP($A76&amp;"_"&amp;BM$3,'물품 입고 내역'!$A$5:$O$1005,2,0),"")</f>
        <v/>
      </c>
      <c r="BN76" s="88" t="str">
        <f>IFERROR(VLOOKUP($A76&amp;"_"&amp;BN$3,'물품 입고 내역'!$A$5:$O$1005,2,0),"")</f>
        <v/>
      </c>
      <c r="BO76" s="88" t="str">
        <f>IFERROR(VLOOKUP($A76&amp;"_"&amp;BO$3,'물품 입고 내역'!$A$5:$O$1005,2,0),"")</f>
        <v/>
      </c>
      <c r="BP76" s="88" t="str">
        <f>IFERROR(VLOOKUP($A76&amp;"_"&amp;BP$3,'물품 입고 내역'!$A$5:$O$1005,2,0),"")</f>
        <v/>
      </c>
      <c r="BQ76" s="88" t="str">
        <f>IFERROR(VLOOKUP($A76&amp;"_"&amp;BQ$3,'물품 입고 내역'!$A$5:$O$1005,2,0),"")</f>
        <v/>
      </c>
      <c r="BR76" s="88" t="str">
        <f>IFERROR(VLOOKUP($A76&amp;"_"&amp;BR$3,'물품 입고 내역'!$A$5:$O$1005,2,0),"")</f>
        <v/>
      </c>
      <c r="BS76" s="88" t="str">
        <f>IFERROR(VLOOKUP($A76&amp;"_"&amp;BS$3,'물품 입고 내역'!$A$5:$O$1005,2,0),"")</f>
        <v/>
      </c>
      <c r="BT76" s="88" t="str">
        <f>IFERROR(VLOOKUP($A76&amp;"_"&amp;BT$3,'물품 입고 내역'!$A$5:$O$1005,2,0),"")</f>
        <v/>
      </c>
      <c r="BU76" s="88" t="str">
        <f>IFERROR(VLOOKUP($A76&amp;"_"&amp;BU$3,'물품 입고 내역'!$A$5:$O$1005,2,0),"")</f>
        <v/>
      </c>
      <c r="BV76" s="88" t="str">
        <f>IFERROR(VLOOKUP($A76&amp;"_"&amp;BV$3,'물품 입고 내역'!$A$5:$O$1005,2,0),"")</f>
        <v/>
      </c>
      <c r="BW76" s="88" t="str">
        <f>IFERROR(VLOOKUP($A76&amp;"_"&amp;BW$3,'물품 입고 내역'!$A$5:$O$1005,2,0),"")</f>
        <v/>
      </c>
      <c r="BX76" s="88" t="str">
        <f>IFERROR(VLOOKUP($A76&amp;"_"&amp;BX$3,'물품 입고 내역'!$A$5:$O$1005,2,0),"")</f>
        <v/>
      </c>
      <c r="BY76" s="88" t="str">
        <f>IFERROR(VLOOKUP($A76&amp;"_"&amp;BY$3,'물품 입고 내역'!$A$5:$O$1005,2,0),"")</f>
        <v/>
      </c>
      <c r="BZ76" s="88" t="str">
        <f>IFERROR(VLOOKUP($A76&amp;"_"&amp;BZ$3,'물품 입고 내역'!$A$5:$O$1005,2,0),"")</f>
        <v/>
      </c>
      <c r="CA76" s="88" t="str">
        <f>IFERROR(VLOOKUP($A76&amp;"_"&amp;CA$3,'물품 입고 내역'!$A$5:$O$1005,2,0),"")</f>
        <v/>
      </c>
      <c r="CB76" s="88" t="str">
        <f>IFERROR(VLOOKUP($A76&amp;"_"&amp;CB$3,'물품 입고 내역'!$A$5:$O$1005,2,0),"")</f>
        <v/>
      </c>
      <c r="CC76" s="88" t="str">
        <f>IFERROR(VLOOKUP($A76&amp;"_"&amp;CC$3,'물품 입고 내역'!$A$5:$O$1005,2,0),"")</f>
        <v/>
      </c>
      <c r="CD76" s="88" t="str">
        <f>IFERROR(VLOOKUP($A76&amp;"_"&amp;CD$3,'물품 입고 내역'!$A$5:$O$1005,2,0),"")</f>
        <v/>
      </c>
      <c r="CE76" s="88" t="str">
        <f>IFERROR(VLOOKUP($A76&amp;"_"&amp;CE$3,'물품 입고 내역'!$A$5:$O$1005,2,0),"")</f>
        <v/>
      </c>
      <c r="CF76" s="88" t="str">
        <f>IFERROR(VLOOKUP($A76&amp;"_"&amp;CF$3,'물품 입고 내역'!$A$5:$O$1005,2,0),"")</f>
        <v/>
      </c>
      <c r="CG76" s="88" t="str">
        <f>IFERROR(VLOOKUP($A76&amp;"_"&amp;CG$3,'물품 입고 내역'!$A$5:$O$1005,2,0),"")</f>
        <v/>
      </c>
      <c r="CH76" s="88" t="str">
        <f>IFERROR(VLOOKUP($A76&amp;"_"&amp;CH$3,'물품 입고 내역'!$A$5:$O$1005,2,0),"")</f>
        <v/>
      </c>
      <c r="CI76" s="88" t="str">
        <f>IFERROR(VLOOKUP($A76&amp;"_"&amp;CI$3,'물품 입고 내역'!$A$5:$O$1005,2,0),"")</f>
        <v/>
      </c>
      <c r="CJ76" s="88" t="str">
        <f>IFERROR(VLOOKUP($A76&amp;"_"&amp;CJ$3,'물품 입고 내역'!$A$5:$O$1005,2,0),"")</f>
        <v/>
      </c>
      <c r="CK76" s="88" t="str">
        <f>IFERROR(VLOOKUP($A76&amp;"_"&amp;CK$3,'물품 입고 내역'!$A$5:$O$1005,2,0),"")</f>
        <v/>
      </c>
      <c r="CL76" s="88" t="str">
        <f>IFERROR(VLOOKUP($A76&amp;"_"&amp;CL$3,'물품 입고 내역'!$A$5:$O$1005,2,0),"")</f>
        <v/>
      </c>
      <c r="CM76" s="88" t="str">
        <f>IFERROR(VLOOKUP($A76&amp;"_"&amp;CM$3,'물품 입고 내역'!$A$5:$O$1005,2,0),"")</f>
        <v/>
      </c>
      <c r="CN76" s="88" t="str">
        <f>IFERROR(VLOOKUP($A76&amp;"_"&amp;CN$3,'물품 입고 내역'!$A$5:$O$1005,2,0),"")</f>
        <v/>
      </c>
      <c r="CO76" s="88" t="str">
        <f>IFERROR(VLOOKUP($A76&amp;"_"&amp;CO$3,'물품 입고 내역'!$A$5:$O$1005,2,0),"")</f>
        <v/>
      </c>
      <c r="CP76" s="88" t="str">
        <f>IFERROR(VLOOKUP($A76&amp;"_"&amp;CP$3,'물품 입고 내역'!$A$5:$O$1005,2,0),"")</f>
        <v/>
      </c>
      <c r="CQ76" s="88" t="str">
        <f>IFERROR(VLOOKUP($A76&amp;"_"&amp;CQ$3,'물품 입고 내역'!$A$5:$O$1005,2,0),"")</f>
        <v/>
      </c>
      <c r="CR76" s="88" t="str">
        <f>IFERROR(VLOOKUP($A76&amp;"_"&amp;CR$3,'물품 입고 내역'!$A$5:$O$1005,2,0),"")</f>
        <v/>
      </c>
      <c r="CS76" s="88" t="str">
        <f>IFERROR(VLOOKUP($A76&amp;"_"&amp;CS$3,'물품 입고 내역'!$A$5:$O$1005,2,0),"")</f>
        <v/>
      </c>
      <c r="CT76" s="88" t="str">
        <f>IFERROR(VLOOKUP($A76&amp;"_"&amp;CT$3,'물품 입고 내역'!$A$5:$O$1005,2,0),"")</f>
        <v/>
      </c>
      <c r="CU76" s="88" t="str">
        <f>IFERROR(VLOOKUP($A76&amp;"_"&amp;CU$3,'물품 입고 내역'!$A$5:$O$1005,2,0),"")</f>
        <v/>
      </c>
      <c r="CV76" s="88" t="str">
        <f>IFERROR(VLOOKUP($A76&amp;"_"&amp;CV$3,'물품 입고 내역'!$A$5:$O$1005,2,0),"")</f>
        <v/>
      </c>
      <c r="CW76" s="88" t="str">
        <f>IFERROR(VLOOKUP($A76&amp;"_"&amp;CW$3,'물품 입고 내역'!$A$5:$O$1005,2,0),"")</f>
        <v/>
      </c>
      <c r="CX76" s="88" t="str">
        <f>IFERROR(VLOOKUP($A76&amp;"_"&amp;CX$3,'물품 입고 내역'!$A$5:$O$1005,2,0),"")</f>
        <v/>
      </c>
      <c r="CY76" s="88" t="str">
        <f>IFERROR(VLOOKUP($A76&amp;"_"&amp;CY$3,'물품 입고 내역'!$A$5:$O$1005,2,0),"")</f>
        <v/>
      </c>
      <c r="CZ76" s="88" t="str">
        <f>IFERROR(VLOOKUP($A76&amp;"_"&amp;CZ$3,'물품 입고 내역'!$A$5:$O$1005,2,0),"")</f>
        <v/>
      </c>
      <c r="DA76" s="88" t="str">
        <f>IFERROR(VLOOKUP($A76&amp;"_"&amp;DA$3,'물품 입고 내역'!$A$5:$O$1005,2,0),"")</f>
        <v/>
      </c>
      <c r="DB76" s="88" t="str">
        <f>IFERROR(VLOOKUP($A76&amp;"_"&amp;DB$3,'물품 입고 내역'!$A$5:$O$1005,2,0),"")</f>
        <v/>
      </c>
      <c r="DC76" s="88" t="str">
        <f>IFERROR(VLOOKUP($A76&amp;"_"&amp;DC$3,'물품 입고 내역'!$A$5:$O$1005,2,0),"")</f>
        <v/>
      </c>
      <c r="DD76" s="88" t="str">
        <f>IFERROR(VLOOKUP($A76&amp;"_"&amp;DD$3,'물품 입고 내역'!$A$5:$O$1005,2,0),"")</f>
        <v/>
      </c>
      <c r="DE76" s="88" t="str">
        <f>IFERROR(VLOOKUP($A76&amp;"_"&amp;DE$3,'물품 입고 내역'!$A$5:$O$1005,2,0),"")</f>
        <v/>
      </c>
      <c r="DF76" s="88" t="str">
        <f>IFERROR(VLOOKUP($A76&amp;"_"&amp;DF$3,'물품 입고 내역'!$A$5:$O$1005,2,0),"")</f>
        <v/>
      </c>
      <c r="DG76" s="88" t="str">
        <f>IFERROR(VLOOKUP($A76&amp;"_"&amp;DG$3,'물품 입고 내역'!$A$5:$O$1005,2,0),"")</f>
        <v/>
      </c>
      <c r="DH76" s="88" t="str">
        <f>IFERROR(VLOOKUP($A76&amp;"_"&amp;DH$3,'물품 입고 내역'!$A$5:$O$1005,2,0),"")</f>
        <v/>
      </c>
      <c r="DI76" s="88" t="str">
        <f>IFERROR(VLOOKUP($A76&amp;"_"&amp;DI$3,'물품 입고 내역'!$A$5:$O$1005,2,0),"")</f>
        <v/>
      </c>
      <c r="DJ76" s="88" t="str">
        <f>IFERROR(VLOOKUP($A76&amp;"_"&amp;DJ$3,'물품 입고 내역'!$A$5:$O$1005,2,0),"")</f>
        <v/>
      </c>
      <c r="DK76" s="88" t="str">
        <f>IFERROR(VLOOKUP($A76&amp;"_"&amp;DK$3,'물품 입고 내역'!$A$5:$O$1005,2,0),"")</f>
        <v/>
      </c>
      <c r="DL76" s="88" t="str">
        <f>IFERROR(VLOOKUP($A76&amp;"_"&amp;DL$3,'물품 입고 내역'!$A$5:$O$1005,2,0),"")</f>
        <v/>
      </c>
    </row>
    <row r="77" spans="1:116" ht="35.25" customHeight="1">
      <c r="A77" s="89" t="s">
        <v>1034</v>
      </c>
      <c r="B77" s="129" t="str">
        <f>IFERROR(INDEX('물품 입고 내역'!$E$6:$O$1005,MATCH($A77,'물품 입고 내역'!$N$6:$N$1005,0),1)," ")</f>
        <v xml:space="preserve"> </v>
      </c>
      <c r="C77" s="89" t="str">
        <f t="shared" si="3"/>
        <v xml:space="preserve"> </v>
      </c>
      <c r="D77" s="129" t="str">
        <f t="shared" si="4"/>
        <v xml:space="preserve">                                                                                                             </v>
      </c>
      <c r="E77" s="89"/>
      <c r="F77" s="88">
        <f t="shared" si="5"/>
        <v>0</v>
      </c>
      <c r="G77" s="88" t="str">
        <f>IFERROR(VLOOKUP($A77&amp;"_"&amp;G$3,'물품 입고 내역'!$A$5:$O$1005,2,0),"")</f>
        <v/>
      </c>
      <c r="H77" s="88" t="str">
        <f>IFERROR(VLOOKUP($A77&amp;"_"&amp;H$3,'물품 입고 내역'!$A$5:$O$1005,2,0),"")</f>
        <v/>
      </c>
      <c r="I77" s="88" t="str">
        <f>IFERROR(VLOOKUP($A77&amp;"_"&amp;I$3,'물품 입고 내역'!$A$5:$O$1005,2,0),"")</f>
        <v/>
      </c>
      <c r="J77" s="88" t="str">
        <f>IFERROR(VLOOKUP($A77&amp;"_"&amp;J$3,'물품 입고 내역'!$A$5:$O$1005,2,0),"")</f>
        <v/>
      </c>
      <c r="K77" s="88" t="str">
        <f>IFERROR(VLOOKUP($A77&amp;"_"&amp;K$3,'물품 입고 내역'!$A$5:$O$1005,2,0),"")</f>
        <v/>
      </c>
      <c r="L77" s="88" t="str">
        <f>IFERROR(VLOOKUP($A77&amp;"_"&amp;L$3,'물품 입고 내역'!$A$5:$O$1005,2,0),"")</f>
        <v/>
      </c>
      <c r="M77" s="88" t="str">
        <f>IFERROR(VLOOKUP($A77&amp;"_"&amp;M$3,'물품 입고 내역'!$A$5:$O$1005,2,0),"")</f>
        <v/>
      </c>
      <c r="N77" s="88" t="str">
        <f>IFERROR(VLOOKUP($A77&amp;"_"&amp;N$3,'물품 입고 내역'!$A$5:$O$1005,2,0),"")</f>
        <v/>
      </c>
      <c r="O77" s="88" t="str">
        <f>IFERROR(VLOOKUP($A77&amp;"_"&amp;O$3,'물품 입고 내역'!$A$5:$O$1005,2,0),"")</f>
        <v/>
      </c>
      <c r="P77" s="88" t="str">
        <f>IFERROR(VLOOKUP($A77&amp;"_"&amp;P$3,'물품 입고 내역'!$A$5:$O$1005,2,0),"")</f>
        <v/>
      </c>
      <c r="Q77" s="88" t="str">
        <f>IFERROR(VLOOKUP($A77&amp;"_"&amp;Q$3,'물품 입고 내역'!$A$5:$O$1005,2,0),"")</f>
        <v/>
      </c>
      <c r="R77" s="88" t="str">
        <f>IFERROR(VLOOKUP($A77&amp;"_"&amp;R$3,'물품 입고 내역'!$A$5:$O$1005,2,0),"")</f>
        <v/>
      </c>
      <c r="S77" s="88" t="str">
        <f>IFERROR(VLOOKUP($A77&amp;"_"&amp;S$3,'물품 입고 내역'!$A$5:$O$1005,2,0),"")</f>
        <v/>
      </c>
      <c r="T77" s="88" t="str">
        <f>IFERROR(VLOOKUP($A77&amp;"_"&amp;T$3,'물품 입고 내역'!$A$5:$O$1005,2,0),"")</f>
        <v/>
      </c>
      <c r="U77" s="88" t="str">
        <f>IFERROR(VLOOKUP($A77&amp;"_"&amp;U$3,'물품 입고 내역'!$A$5:$O$1005,2,0),"")</f>
        <v/>
      </c>
      <c r="V77" s="88" t="str">
        <f>IFERROR(VLOOKUP($A77&amp;"_"&amp;V$3,'물품 입고 내역'!$A$5:$O$1005,2,0),"")</f>
        <v/>
      </c>
      <c r="W77" s="88" t="str">
        <f>IFERROR(VLOOKUP($A77&amp;"_"&amp;W$3,'물품 입고 내역'!$A$5:$O$1005,2,0),"")</f>
        <v/>
      </c>
      <c r="X77" s="88" t="str">
        <f>IFERROR(VLOOKUP($A77&amp;"_"&amp;X$3,'물품 입고 내역'!$A$5:$O$1005,2,0),"")</f>
        <v/>
      </c>
      <c r="Y77" s="88" t="str">
        <f>IFERROR(VLOOKUP($A77&amp;"_"&amp;Y$3,'물품 입고 내역'!$A$5:$O$1005,2,0),"")</f>
        <v/>
      </c>
      <c r="Z77" s="88" t="str">
        <f>IFERROR(VLOOKUP($A77&amp;"_"&amp;Z$3,'물품 입고 내역'!$A$5:$O$1005,2,0),"")</f>
        <v/>
      </c>
      <c r="AA77" s="88" t="str">
        <f>IFERROR(VLOOKUP($A77&amp;"_"&amp;AA$3,'물품 입고 내역'!$A$5:$O$1005,2,0),"")</f>
        <v/>
      </c>
      <c r="AB77" s="88" t="str">
        <f>IFERROR(VLOOKUP($A77&amp;"_"&amp;AB$3,'물품 입고 내역'!$A$5:$O$1005,2,0),"")</f>
        <v/>
      </c>
      <c r="AC77" s="88" t="str">
        <f>IFERROR(VLOOKUP($A77&amp;"_"&amp;AC$3,'물품 입고 내역'!$A$5:$O$1005,2,0),"")</f>
        <v/>
      </c>
      <c r="AD77" s="88" t="str">
        <f>IFERROR(VLOOKUP($A77&amp;"_"&amp;AD$3,'물품 입고 내역'!$A$5:$O$1005,2,0),"")</f>
        <v/>
      </c>
      <c r="AE77" s="88" t="str">
        <f>IFERROR(VLOOKUP($A77&amp;"_"&amp;AE$3,'물품 입고 내역'!$A$5:$O$1005,2,0),"")</f>
        <v/>
      </c>
      <c r="AF77" s="88" t="str">
        <f>IFERROR(VLOOKUP($A77&amp;"_"&amp;AF$3,'물품 입고 내역'!$A$5:$O$1005,2,0),"")</f>
        <v/>
      </c>
      <c r="AG77" s="88" t="str">
        <f>IFERROR(VLOOKUP($A77&amp;"_"&amp;AG$3,'물품 입고 내역'!$A$5:$O$1005,2,0),"")</f>
        <v/>
      </c>
      <c r="AH77" s="88" t="str">
        <f>IFERROR(VLOOKUP($A77&amp;"_"&amp;AH$3,'물품 입고 내역'!$A$5:$O$1005,2,0),"")</f>
        <v/>
      </c>
      <c r="AI77" s="88" t="str">
        <f>IFERROR(VLOOKUP($A77&amp;"_"&amp;AI$3,'물품 입고 내역'!$A$5:$O$1005,2,0),"")</f>
        <v/>
      </c>
      <c r="AJ77" s="88" t="str">
        <f>IFERROR(VLOOKUP($A77&amp;"_"&amp;AJ$3,'물품 입고 내역'!$A$5:$O$1005,2,0),"")</f>
        <v/>
      </c>
      <c r="AK77" s="88" t="str">
        <f>IFERROR(VLOOKUP($A77&amp;"_"&amp;AK$3,'물품 입고 내역'!$A$5:$O$1005,2,0),"")</f>
        <v/>
      </c>
      <c r="AL77" s="88" t="str">
        <f>IFERROR(VLOOKUP($A77&amp;"_"&amp;AL$3,'물품 입고 내역'!$A$5:$O$1005,2,0),"")</f>
        <v/>
      </c>
      <c r="AM77" s="88" t="str">
        <f>IFERROR(VLOOKUP($A77&amp;"_"&amp;AM$3,'물품 입고 내역'!$A$5:$O$1005,2,0),"")</f>
        <v/>
      </c>
      <c r="AN77" s="88" t="str">
        <f>IFERROR(VLOOKUP($A77&amp;"_"&amp;AN$3,'물품 입고 내역'!$A$5:$O$1005,2,0),"")</f>
        <v/>
      </c>
      <c r="AO77" s="88" t="str">
        <f>IFERROR(VLOOKUP($A77&amp;"_"&amp;AO$3,'물품 입고 내역'!$A$5:$O$1005,2,0),"")</f>
        <v/>
      </c>
      <c r="AP77" s="88" t="str">
        <f>IFERROR(VLOOKUP($A77&amp;"_"&amp;AP$3,'물품 입고 내역'!$A$5:$O$1005,2,0),"")</f>
        <v/>
      </c>
      <c r="AQ77" s="88" t="str">
        <f>IFERROR(VLOOKUP($A77&amp;"_"&amp;AQ$3,'물품 입고 내역'!$A$5:$O$1005,2,0),"")</f>
        <v/>
      </c>
      <c r="AR77" s="88" t="str">
        <f>IFERROR(VLOOKUP($A77&amp;"_"&amp;AR$3,'물품 입고 내역'!$A$5:$O$1005,2,0),"")</f>
        <v/>
      </c>
      <c r="AS77" s="88" t="str">
        <f>IFERROR(VLOOKUP($A77&amp;"_"&amp;AS$3,'물품 입고 내역'!$A$5:$O$1005,2,0),"")</f>
        <v/>
      </c>
      <c r="AT77" s="88" t="str">
        <f>IFERROR(VLOOKUP($A77&amp;"_"&amp;AT$3,'물품 입고 내역'!$A$5:$O$1005,2,0),"")</f>
        <v/>
      </c>
      <c r="AU77" s="88" t="str">
        <f>IFERROR(VLOOKUP($A77&amp;"_"&amp;AU$3,'물품 입고 내역'!$A$5:$O$1005,2,0),"")</f>
        <v/>
      </c>
      <c r="AV77" s="88" t="str">
        <f>IFERROR(VLOOKUP($A77&amp;"_"&amp;AV$3,'물품 입고 내역'!$A$5:$O$1005,2,0),"")</f>
        <v/>
      </c>
      <c r="AW77" s="88" t="str">
        <f>IFERROR(VLOOKUP($A77&amp;"_"&amp;AW$3,'물품 입고 내역'!$A$5:$O$1005,2,0),"")</f>
        <v/>
      </c>
      <c r="AX77" s="88" t="str">
        <f>IFERROR(VLOOKUP($A77&amp;"_"&amp;AX$3,'물품 입고 내역'!$A$5:$O$1005,2,0),"")</f>
        <v/>
      </c>
      <c r="AY77" s="88" t="str">
        <f>IFERROR(VLOOKUP($A77&amp;"_"&amp;AY$3,'물품 입고 내역'!$A$5:$O$1005,2,0),"")</f>
        <v/>
      </c>
      <c r="AZ77" s="88" t="str">
        <f>IFERROR(VLOOKUP($A77&amp;"_"&amp;AZ$3,'물품 입고 내역'!$A$5:$O$1005,2,0),"")</f>
        <v/>
      </c>
      <c r="BA77" s="88" t="str">
        <f>IFERROR(VLOOKUP($A77&amp;"_"&amp;BA$3,'물품 입고 내역'!$A$5:$O$1005,2,0),"")</f>
        <v/>
      </c>
      <c r="BB77" s="88" t="str">
        <f>IFERROR(VLOOKUP($A77&amp;"_"&amp;BB$3,'물품 입고 내역'!$A$5:$O$1005,2,0),"")</f>
        <v/>
      </c>
      <c r="BC77" s="88" t="str">
        <f>IFERROR(VLOOKUP($A77&amp;"_"&amp;BC$3,'물품 입고 내역'!$A$5:$O$1005,2,0),"")</f>
        <v/>
      </c>
      <c r="BD77" s="88" t="str">
        <f>IFERROR(VLOOKUP($A77&amp;"_"&amp;BD$3,'물품 입고 내역'!$A$5:$O$1005,2,0),"")</f>
        <v/>
      </c>
      <c r="BE77" s="88" t="str">
        <f>IFERROR(VLOOKUP($A77&amp;"_"&amp;BE$3,'물품 입고 내역'!$A$5:$O$1005,2,0),"")</f>
        <v/>
      </c>
      <c r="BF77" s="88" t="str">
        <f>IFERROR(VLOOKUP($A77&amp;"_"&amp;BF$3,'물품 입고 내역'!$A$5:$O$1005,2,0),"")</f>
        <v/>
      </c>
      <c r="BG77" s="88" t="str">
        <f>IFERROR(VLOOKUP($A77&amp;"_"&amp;BG$3,'물품 입고 내역'!$A$5:$O$1005,2,0),"")</f>
        <v/>
      </c>
      <c r="BH77" s="88" t="str">
        <f>IFERROR(VLOOKUP($A77&amp;"_"&amp;BH$3,'물품 입고 내역'!$A$5:$O$1005,2,0),"")</f>
        <v/>
      </c>
      <c r="BI77" s="88" t="str">
        <f>IFERROR(VLOOKUP($A77&amp;"_"&amp;BI$3,'물품 입고 내역'!$A$5:$O$1005,2,0),"")</f>
        <v/>
      </c>
      <c r="BJ77" s="88" t="str">
        <f>IFERROR(VLOOKUP($A77&amp;"_"&amp;BJ$3,'물품 입고 내역'!$A$5:$O$1005,2,0),"")</f>
        <v/>
      </c>
      <c r="BK77" s="88" t="str">
        <f>IFERROR(VLOOKUP($A77&amp;"_"&amp;BK$3,'물품 입고 내역'!$A$5:$O$1005,2,0),"")</f>
        <v/>
      </c>
      <c r="BL77" s="88" t="str">
        <f>IFERROR(VLOOKUP($A77&amp;"_"&amp;BL$3,'물품 입고 내역'!$A$5:$O$1005,2,0),"")</f>
        <v/>
      </c>
      <c r="BM77" s="88" t="str">
        <f>IFERROR(VLOOKUP($A77&amp;"_"&amp;BM$3,'물품 입고 내역'!$A$5:$O$1005,2,0),"")</f>
        <v/>
      </c>
      <c r="BN77" s="88" t="str">
        <f>IFERROR(VLOOKUP($A77&amp;"_"&amp;BN$3,'물품 입고 내역'!$A$5:$O$1005,2,0),"")</f>
        <v/>
      </c>
      <c r="BO77" s="88" t="str">
        <f>IFERROR(VLOOKUP($A77&amp;"_"&amp;BO$3,'물품 입고 내역'!$A$5:$O$1005,2,0),"")</f>
        <v/>
      </c>
      <c r="BP77" s="88" t="str">
        <f>IFERROR(VLOOKUP($A77&amp;"_"&amp;BP$3,'물품 입고 내역'!$A$5:$O$1005,2,0),"")</f>
        <v/>
      </c>
      <c r="BQ77" s="88" t="str">
        <f>IFERROR(VLOOKUP($A77&amp;"_"&amp;BQ$3,'물품 입고 내역'!$A$5:$O$1005,2,0),"")</f>
        <v/>
      </c>
      <c r="BR77" s="88" t="str">
        <f>IFERROR(VLOOKUP($A77&amp;"_"&amp;BR$3,'물품 입고 내역'!$A$5:$O$1005,2,0),"")</f>
        <v/>
      </c>
      <c r="BS77" s="88" t="str">
        <f>IFERROR(VLOOKUP($A77&amp;"_"&amp;BS$3,'물품 입고 내역'!$A$5:$O$1005,2,0),"")</f>
        <v/>
      </c>
      <c r="BT77" s="88" t="str">
        <f>IFERROR(VLOOKUP($A77&amp;"_"&amp;BT$3,'물품 입고 내역'!$A$5:$O$1005,2,0),"")</f>
        <v/>
      </c>
      <c r="BU77" s="88" t="str">
        <f>IFERROR(VLOOKUP($A77&amp;"_"&amp;BU$3,'물품 입고 내역'!$A$5:$O$1005,2,0),"")</f>
        <v/>
      </c>
      <c r="BV77" s="88" t="str">
        <f>IFERROR(VLOOKUP($A77&amp;"_"&amp;BV$3,'물품 입고 내역'!$A$5:$O$1005,2,0),"")</f>
        <v/>
      </c>
      <c r="BW77" s="88" t="str">
        <f>IFERROR(VLOOKUP($A77&amp;"_"&amp;BW$3,'물품 입고 내역'!$A$5:$O$1005,2,0),"")</f>
        <v/>
      </c>
      <c r="BX77" s="88" t="str">
        <f>IFERROR(VLOOKUP($A77&amp;"_"&amp;BX$3,'물품 입고 내역'!$A$5:$O$1005,2,0),"")</f>
        <v/>
      </c>
      <c r="BY77" s="88" t="str">
        <f>IFERROR(VLOOKUP($A77&amp;"_"&amp;BY$3,'물품 입고 내역'!$A$5:$O$1005,2,0),"")</f>
        <v/>
      </c>
      <c r="BZ77" s="88" t="str">
        <f>IFERROR(VLOOKUP($A77&amp;"_"&amp;BZ$3,'물품 입고 내역'!$A$5:$O$1005,2,0),"")</f>
        <v/>
      </c>
      <c r="CA77" s="88" t="str">
        <f>IFERROR(VLOOKUP($A77&amp;"_"&amp;CA$3,'물품 입고 내역'!$A$5:$O$1005,2,0),"")</f>
        <v/>
      </c>
      <c r="CB77" s="88" t="str">
        <f>IFERROR(VLOOKUP($A77&amp;"_"&amp;CB$3,'물품 입고 내역'!$A$5:$O$1005,2,0),"")</f>
        <v/>
      </c>
      <c r="CC77" s="88" t="str">
        <f>IFERROR(VLOOKUP($A77&amp;"_"&amp;CC$3,'물품 입고 내역'!$A$5:$O$1005,2,0),"")</f>
        <v/>
      </c>
      <c r="CD77" s="88" t="str">
        <f>IFERROR(VLOOKUP($A77&amp;"_"&amp;CD$3,'물품 입고 내역'!$A$5:$O$1005,2,0),"")</f>
        <v/>
      </c>
      <c r="CE77" s="88" t="str">
        <f>IFERROR(VLOOKUP($A77&amp;"_"&amp;CE$3,'물품 입고 내역'!$A$5:$O$1005,2,0),"")</f>
        <v/>
      </c>
      <c r="CF77" s="88" t="str">
        <f>IFERROR(VLOOKUP($A77&amp;"_"&amp;CF$3,'물품 입고 내역'!$A$5:$O$1005,2,0),"")</f>
        <v/>
      </c>
      <c r="CG77" s="88" t="str">
        <f>IFERROR(VLOOKUP($A77&amp;"_"&amp;CG$3,'물품 입고 내역'!$A$5:$O$1005,2,0),"")</f>
        <v/>
      </c>
      <c r="CH77" s="88" t="str">
        <f>IFERROR(VLOOKUP($A77&amp;"_"&amp;CH$3,'물품 입고 내역'!$A$5:$O$1005,2,0),"")</f>
        <v/>
      </c>
      <c r="CI77" s="88" t="str">
        <f>IFERROR(VLOOKUP($A77&amp;"_"&amp;CI$3,'물품 입고 내역'!$A$5:$O$1005,2,0),"")</f>
        <v/>
      </c>
      <c r="CJ77" s="88" t="str">
        <f>IFERROR(VLOOKUP($A77&amp;"_"&amp;CJ$3,'물품 입고 내역'!$A$5:$O$1005,2,0),"")</f>
        <v/>
      </c>
      <c r="CK77" s="88" t="str">
        <f>IFERROR(VLOOKUP($A77&amp;"_"&amp;CK$3,'물품 입고 내역'!$A$5:$O$1005,2,0),"")</f>
        <v/>
      </c>
      <c r="CL77" s="88" t="str">
        <f>IFERROR(VLOOKUP($A77&amp;"_"&amp;CL$3,'물품 입고 내역'!$A$5:$O$1005,2,0),"")</f>
        <v/>
      </c>
      <c r="CM77" s="88" t="str">
        <f>IFERROR(VLOOKUP($A77&amp;"_"&amp;CM$3,'물품 입고 내역'!$A$5:$O$1005,2,0),"")</f>
        <v/>
      </c>
      <c r="CN77" s="88" t="str">
        <f>IFERROR(VLOOKUP($A77&amp;"_"&amp;CN$3,'물품 입고 내역'!$A$5:$O$1005,2,0),"")</f>
        <v/>
      </c>
      <c r="CO77" s="88" t="str">
        <f>IFERROR(VLOOKUP($A77&amp;"_"&amp;CO$3,'물품 입고 내역'!$A$5:$O$1005,2,0),"")</f>
        <v/>
      </c>
      <c r="CP77" s="88" t="str">
        <f>IFERROR(VLOOKUP($A77&amp;"_"&amp;CP$3,'물품 입고 내역'!$A$5:$O$1005,2,0),"")</f>
        <v/>
      </c>
      <c r="CQ77" s="88" t="str">
        <f>IFERROR(VLOOKUP($A77&amp;"_"&amp;CQ$3,'물품 입고 내역'!$A$5:$O$1005,2,0),"")</f>
        <v/>
      </c>
      <c r="CR77" s="88" t="str">
        <f>IFERROR(VLOOKUP($A77&amp;"_"&amp;CR$3,'물품 입고 내역'!$A$5:$O$1005,2,0),"")</f>
        <v/>
      </c>
      <c r="CS77" s="88" t="str">
        <f>IFERROR(VLOOKUP($A77&amp;"_"&amp;CS$3,'물품 입고 내역'!$A$5:$O$1005,2,0),"")</f>
        <v/>
      </c>
      <c r="CT77" s="88" t="str">
        <f>IFERROR(VLOOKUP($A77&amp;"_"&amp;CT$3,'물품 입고 내역'!$A$5:$O$1005,2,0),"")</f>
        <v/>
      </c>
      <c r="CU77" s="88" t="str">
        <f>IFERROR(VLOOKUP($A77&amp;"_"&amp;CU$3,'물품 입고 내역'!$A$5:$O$1005,2,0),"")</f>
        <v/>
      </c>
      <c r="CV77" s="88" t="str">
        <f>IFERROR(VLOOKUP($A77&amp;"_"&amp;CV$3,'물품 입고 내역'!$A$5:$O$1005,2,0),"")</f>
        <v/>
      </c>
      <c r="CW77" s="88" t="str">
        <f>IFERROR(VLOOKUP($A77&amp;"_"&amp;CW$3,'물품 입고 내역'!$A$5:$O$1005,2,0),"")</f>
        <v/>
      </c>
      <c r="CX77" s="88" t="str">
        <f>IFERROR(VLOOKUP($A77&amp;"_"&amp;CX$3,'물품 입고 내역'!$A$5:$O$1005,2,0),"")</f>
        <v/>
      </c>
      <c r="CY77" s="88" t="str">
        <f>IFERROR(VLOOKUP($A77&amp;"_"&amp;CY$3,'물품 입고 내역'!$A$5:$O$1005,2,0),"")</f>
        <v/>
      </c>
      <c r="CZ77" s="88" t="str">
        <f>IFERROR(VLOOKUP($A77&amp;"_"&amp;CZ$3,'물품 입고 내역'!$A$5:$O$1005,2,0),"")</f>
        <v/>
      </c>
      <c r="DA77" s="88" t="str">
        <f>IFERROR(VLOOKUP($A77&amp;"_"&amp;DA$3,'물품 입고 내역'!$A$5:$O$1005,2,0),"")</f>
        <v/>
      </c>
      <c r="DB77" s="88" t="str">
        <f>IFERROR(VLOOKUP($A77&amp;"_"&amp;DB$3,'물품 입고 내역'!$A$5:$O$1005,2,0),"")</f>
        <v/>
      </c>
      <c r="DC77" s="88" t="str">
        <f>IFERROR(VLOOKUP($A77&amp;"_"&amp;DC$3,'물품 입고 내역'!$A$5:$O$1005,2,0),"")</f>
        <v/>
      </c>
      <c r="DD77" s="88" t="str">
        <f>IFERROR(VLOOKUP($A77&amp;"_"&amp;DD$3,'물품 입고 내역'!$A$5:$O$1005,2,0),"")</f>
        <v/>
      </c>
      <c r="DE77" s="88" t="str">
        <f>IFERROR(VLOOKUP($A77&amp;"_"&amp;DE$3,'물품 입고 내역'!$A$5:$O$1005,2,0),"")</f>
        <v/>
      </c>
      <c r="DF77" s="88" t="str">
        <f>IFERROR(VLOOKUP($A77&amp;"_"&amp;DF$3,'물품 입고 내역'!$A$5:$O$1005,2,0),"")</f>
        <v/>
      </c>
      <c r="DG77" s="88" t="str">
        <f>IFERROR(VLOOKUP($A77&amp;"_"&amp;DG$3,'물품 입고 내역'!$A$5:$O$1005,2,0),"")</f>
        <v/>
      </c>
      <c r="DH77" s="88" t="str">
        <f>IFERROR(VLOOKUP($A77&amp;"_"&amp;DH$3,'물품 입고 내역'!$A$5:$O$1005,2,0),"")</f>
        <v/>
      </c>
      <c r="DI77" s="88" t="str">
        <f>IFERROR(VLOOKUP($A77&amp;"_"&amp;DI$3,'물품 입고 내역'!$A$5:$O$1005,2,0),"")</f>
        <v/>
      </c>
      <c r="DJ77" s="88" t="str">
        <f>IFERROR(VLOOKUP($A77&amp;"_"&amp;DJ$3,'물품 입고 내역'!$A$5:$O$1005,2,0),"")</f>
        <v/>
      </c>
      <c r="DK77" s="88" t="str">
        <f>IFERROR(VLOOKUP($A77&amp;"_"&amp;DK$3,'물품 입고 내역'!$A$5:$O$1005,2,0),"")</f>
        <v/>
      </c>
      <c r="DL77" s="88" t="str">
        <f>IFERROR(VLOOKUP($A77&amp;"_"&amp;DL$3,'물품 입고 내역'!$A$5:$O$1005,2,0),"")</f>
        <v/>
      </c>
    </row>
    <row r="78" spans="1:116" ht="35.25" customHeight="1">
      <c r="A78" s="89" t="s">
        <v>1035</v>
      </c>
      <c r="B78" s="129" t="str">
        <f>IFERROR(INDEX('물품 입고 내역'!$E$6:$O$1005,MATCH($A78,'물품 입고 내역'!$N$6:$N$1005,0),1)," ")</f>
        <v xml:space="preserve"> </v>
      </c>
      <c r="C78" s="89" t="str">
        <f t="shared" si="3"/>
        <v xml:space="preserve"> </v>
      </c>
      <c r="D78" s="129" t="str">
        <f t="shared" si="4"/>
        <v xml:space="preserve">                                                                                                             </v>
      </c>
      <c r="E78" s="89"/>
      <c r="F78" s="88">
        <f t="shared" si="5"/>
        <v>0</v>
      </c>
      <c r="G78" s="88" t="str">
        <f>IFERROR(VLOOKUP($A78&amp;"_"&amp;G$3,'물품 입고 내역'!$A$5:$O$1005,2,0),"")</f>
        <v/>
      </c>
      <c r="H78" s="88" t="str">
        <f>IFERROR(VLOOKUP($A78&amp;"_"&amp;H$3,'물품 입고 내역'!$A$5:$O$1005,2,0),"")</f>
        <v/>
      </c>
      <c r="I78" s="88" t="str">
        <f>IFERROR(VLOOKUP($A78&amp;"_"&amp;I$3,'물품 입고 내역'!$A$5:$O$1005,2,0),"")</f>
        <v/>
      </c>
      <c r="J78" s="88" t="str">
        <f>IFERROR(VLOOKUP($A78&amp;"_"&amp;J$3,'물품 입고 내역'!$A$5:$O$1005,2,0),"")</f>
        <v/>
      </c>
      <c r="K78" s="88" t="str">
        <f>IFERROR(VLOOKUP($A78&amp;"_"&amp;K$3,'물품 입고 내역'!$A$5:$O$1005,2,0),"")</f>
        <v/>
      </c>
      <c r="L78" s="88" t="str">
        <f>IFERROR(VLOOKUP($A78&amp;"_"&amp;L$3,'물품 입고 내역'!$A$5:$O$1005,2,0),"")</f>
        <v/>
      </c>
      <c r="M78" s="88" t="str">
        <f>IFERROR(VLOOKUP($A78&amp;"_"&amp;M$3,'물품 입고 내역'!$A$5:$O$1005,2,0),"")</f>
        <v/>
      </c>
      <c r="N78" s="88" t="str">
        <f>IFERROR(VLOOKUP($A78&amp;"_"&amp;N$3,'물품 입고 내역'!$A$5:$O$1005,2,0),"")</f>
        <v/>
      </c>
      <c r="O78" s="88" t="str">
        <f>IFERROR(VLOOKUP($A78&amp;"_"&amp;O$3,'물품 입고 내역'!$A$5:$O$1005,2,0),"")</f>
        <v/>
      </c>
      <c r="P78" s="88" t="str">
        <f>IFERROR(VLOOKUP($A78&amp;"_"&amp;P$3,'물품 입고 내역'!$A$5:$O$1005,2,0),"")</f>
        <v/>
      </c>
      <c r="Q78" s="88" t="str">
        <f>IFERROR(VLOOKUP($A78&amp;"_"&amp;Q$3,'물품 입고 내역'!$A$5:$O$1005,2,0),"")</f>
        <v/>
      </c>
      <c r="R78" s="88" t="str">
        <f>IFERROR(VLOOKUP($A78&amp;"_"&amp;R$3,'물품 입고 내역'!$A$5:$O$1005,2,0),"")</f>
        <v/>
      </c>
      <c r="S78" s="88" t="str">
        <f>IFERROR(VLOOKUP($A78&amp;"_"&amp;S$3,'물품 입고 내역'!$A$5:$O$1005,2,0),"")</f>
        <v/>
      </c>
      <c r="T78" s="88" t="str">
        <f>IFERROR(VLOOKUP($A78&amp;"_"&amp;T$3,'물품 입고 내역'!$A$5:$O$1005,2,0),"")</f>
        <v/>
      </c>
      <c r="U78" s="88" t="str">
        <f>IFERROR(VLOOKUP($A78&amp;"_"&amp;U$3,'물품 입고 내역'!$A$5:$O$1005,2,0),"")</f>
        <v/>
      </c>
      <c r="V78" s="88" t="str">
        <f>IFERROR(VLOOKUP($A78&amp;"_"&amp;V$3,'물품 입고 내역'!$A$5:$O$1005,2,0),"")</f>
        <v/>
      </c>
      <c r="W78" s="88" t="str">
        <f>IFERROR(VLOOKUP($A78&amp;"_"&amp;W$3,'물품 입고 내역'!$A$5:$O$1005,2,0),"")</f>
        <v/>
      </c>
      <c r="X78" s="88" t="str">
        <f>IFERROR(VLOOKUP($A78&amp;"_"&amp;X$3,'물품 입고 내역'!$A$5:$O$1005,2,0),"")</f>
        <v/>
      </c>
      <c r="Y78" s="88" t="str">
        <f>IFERROR(VLOOKUP($A78&amp;"_"&amp;Y$3,'물품 입고 내역'!$A$5:$O$1005,2,0),"")</f>
        <v/>
      </c>
      <c r="Z78" s="88" t="str">
        <f>IFERROR(VLOOKUP($A78&amp;"_"&amp;Z$3,'물품 입고 내역'!$A$5:$O$1005,2,0),"")</f>
        <v/>
      </c>
      <c r="AA78" s="88" t="str">
        <f>IFERROR(VLOOKUP($A78&amp;"_"&amp;AA$3,'물품 입고 내역'!$A$5:$O$1005,2,0),"")</f>
        <v/>
      </c>
      <c r="AB78" s="88" t="str">
        <f>IFERROR(VLOOKUP($A78&amp;"_"&amp;AB$3,'물품 입고 내역'!$A$5:$O$1005,2,0),"")</f>
        <v/>
      </c>
      <c r="AC78" s="88" t="str">
        <f>IFERROR(VLOOKUP($A78&amp;"_"&amp;AC$3,'물품 입고 내역'!$A$5:$O$1005,2,0),"")</f>
        <v/>
      </c>
      <c r="AD78" s="88" t="str">
        <f>IFERROR(VLOOKUP($A78&amp;"_"&amp;AD$3,'물품 입고 내역'!$A$5:$O$1005,2,0),"")</f>
        <v/>
      </c>
      <c r="AE78" s="88" t="str">
        <f>IFERROR(VLOOKUP($A78&amp;"_"&amp;AE$3,'물품 입고 내역'!$A$5:$O$1005,2,0),"")</f>
        <v/>
      </c>
      <c r="AF78" s="88" t="str">
        <f>IFERROR(VLOOKUP($A78&amp;"_"&amp;AF$3,'물품 입고 내역'!$A$5:$O$1005,2,0),"")</f>
        <v/>
      </c>
      <c r="AG78" s="88" t="str">
        <f>IFERROR(VLOOKUP($A78&amp;"_"&amp;AG$3,'물품 입고 내역'!$A$5:$O$1005,2,0),"")</f>
        <v/>
      </c>
      <c r="AH78" s="88" t="str">
        <f>IFERROR(VLOOKUP($A78&amp;"_"&amp;AH$3,'물품 입고 내역'!$A$5:$O$1005,2,0),"")</f>
        <v/>
      </c>
      <c r="AI78" s="88" t="str">
        <f>IFERROR(VLOOKUP($A78&amp;"_"&amp;AI$3,'물품 입고 내역'!$A$5:$O$1005,2,0),"")</f>
        <v/>
      </c>
      <c r="AJ78" s="88" t="str">
        <f>IFERROR(VLOOKUP($A78&amp;"_"&amp;AJ$3,'물품 입고 내역'!$A$5:$O$1005,2,0),"")</f>
        <v/>
      </c>
      <c r="AK78" s="88" t="str">
        <f>IFERROR(VLOOKUP($A78&amp;"_"&amp;AK$3,'물품 입고 내역'!$A$5:$O$1005,2,0),"")</f>
        <v/>
      </c>
      <c r="AL78" s="88" t="str">
        <f>IFERROR(VLOOKUP($A78&amp;"_"&amp;AL$3,'물품 입고 내역'!$A$5:$O$1005,2,0),"")</f>
        <v/>
      </c>
      <c r="AM78" s="88" t="str">
        <f>IFERROR(VLOOKUP($A78&amp;"_"&amp;AM$3,'물품 입고 내역'!$A$5:$O$1005,2,0),"")</f>
        <v/>
      </c>
      <c r="AN78" s="88" t="str">
        <f>IFERROR(VLOOKUP($A78&amp;"_"&amp;AN$3,'물품 입고 내역'!$A$5:$O$1005,2,0),"")</f>
        <v/>
      </c>
      <c r="AO78" s="88" t="str">
        <f>IFERROR(VLOOKUP($A78&amp;"_"&amp;AO$3,'물품 입고 내역'!$A$5:$O$1005,2,0),"")</f>
        <v/>
      </c>
      <c r="AP78" s="88" t="str">
        <f>IFERROR(VLOOKUP($A78&amp;"_"&amp;AP$3,'물품 입고 내역'!$A$5:$O$1005,2,0),"")</f>
        <v/>
      </c>
      <c r="AQ78" s="88" t="str">
        <f>IFERROR(VLOOKUP($A78&amp;"_"&amp;AQ$3,'물품 입고 내역'!$A$5:$O$1005,2,0),"")</f>
        <v/>
      </c>
      <c r="AR78" s="88" t="str">
        <f>IFERROR(VLOOKUP($A78&amp;"_"&amp;AR$3,'물품 입고 내역'!$A$5:$O$1005,2,0),"")</f>
        <v/>
      </c>
      <c r="AS78" s="88" t="str">
        <f>IFERROR(VLOOKUP($A78&amp;"_"&amp;AS$3,'물품 입고 내역'!$A$5:$O$1005,2,0),"")</f>
        <v/>
      </c>
      <c r="AT78" s="88" t="str">
        <f>IFERROR(VLOOKUP($A78&amp;"_"&amp;AT$3,'물품 입고 내역'!$A$5:$O$1005,2,0),"")</f>
        <v/>
      </c>
      <c r="AU78" s="88" t="str">
        <f>IFERROR(VLOOKUP($A78&amp;"_"&amp;AU$3,'물품 입고 내역'!$A$5:$O$1005,2,0),"")</f>
        <v/>
      </c>
      <c r="AV78" s="88" t="str">
        <f>IFERROR(VLOOKUP($A78&amp;"_"&amp;AV$3,'물품 입고 내역'!$A$5:$O$1005,2,0),"")</f>
        <v/>
      </c>
      <c r="AW78" s="88" t="str">
        <f>IFERROR(VLOOKUP($A78&amp;"_"&amp;AW$3,'물품 입고 내역'!$A$5:$O$1005,2,0),"")</f>
        <v/>
      </c>
      <c r="AX78" s="88" t="str">
        <f>IFERROR(VLOOKUP($A78&amp;"_"&amp;AX$3,'물품 입고 내역'!$A$5:$O$1005,2,0),"")</f>
        <v/>
      </c>
      <c r="AY78" s="88" t="str">
        <f>IFERROR(VLOOKUP($A78&amp;"_"&amp;AY$3,'물품 입고 내역'!$A$5:$O$1005,2,0),"")</f>
        <v/>
      </c>
      <c r="AZ78" s="88" t="str">
        <f>IFERROR(VLOOKUP($A78&amp;"_"&amp;AZ$3,'물품 입고 내역'!$A$5:$O$1005,2,0),"")</f>
        <v/>
      </c>
      <c r="BA78" s="88" t="str">
        <f>IFERROR(VLOOKUP($A78&amp;"_"&amp;BA$3,'물품 입고 내역'!$A$5:$O$1005,2,0),"")</f>
        <v/>
      </c>
      <c r="BB78" s="88" t="str">
        <f>IFERROR(VLOOKUP($A78&amp;"_"&amp;BB$3,'물품 입고 내역'!$A$5:$O$1005,2,0),"")</f>
        <v/>
      </c>
      <c r="BC78" s="88" t="str">
        <f>IFERROR(VLOOKUP($A78&amp;"_"&amp;BC$3,'물품 입고 내역'!$A$5:$O$1005,2,0),"")</f>
        <v/>
      </c>
      <c r="BD78" s="88" t="str">
        <f>IFERROR(VLOOKUP($A78&amp;"_"&amp;BD$3,'물품 입고 내역'!$A$5:$O$1005,2,0),"")</f>
        <v/>
      </c>
      <c r="BE78" s="88" t="str">
        <f>IFERROR(VLOOKUP($A78&amp;"_"&amp;BE$3,'물품 입고 내역'!$A$5:$O$1005,2,0),"")</f>
        <v/>
      </c>
      <c r="BF78" s="88" t="str">
        <f>IFERROR(VLOOKUP($A78&amp;"_"&amp;BF$3,'물품 입고 내역'!$A$5:$O$1005,2,0),"")</f>
        <v/>
      </c>
      <c r="BG78" s="88" t="str">
        <f>IFERROR(VLOOKUP($A78&amp;"_"&amp;BG$3,'물품 입고 내역'!$A$5:$O$1005,2,0),"")</f>
        <v/>
      </c>
      <c r="BH78" s="88" t="str">
        <f>IFERROR(VLOOKUP($A78&amp;"_"&amp;BH$3,'물품 입고 내역'!$A$5:$O$1005,2,0),"")</f>
        <v/>
      </c>
      <c r="BI78" s="88" t="str">
        <f>IFERROR(VLOOKUP($A78&amp;"_"&amp;BI$3,'물품 입고 내역'!$A$5:$O$1005,2,0),"")</f>
        <v/>
      </c>
      <c r="BJ78" s="88" t="str">
        <f>IFERROR(VLOOKUP($A78&amp;"_"&amp;BJ$3,'물품 입고 내역'!$A$5:$O$1005,2,0),"")</f>
        <v/>
      </c>
      <c r="BK78" s="88" t="str">
        <f>IFERROR(VLOOKUP($A78&amp;"_"&amp;BK$3,'물품 입고 내역'!$A$5:$O$1005,2,0),"")</f>
        <v/>
      </c>
      <c r="BL78" s="88" t="str">
        <f>IFERROR(VLOOKUP($A78&amp;"_"&amp;BL$3,'물품 입고 내역'!$A$5:$O$1005,2,0),"")</f>
        <v/>
      </c>
      <c r="BM78" s="88" t="str">
        <f>IFERROR(VLOOKUP($A78&amp;"_"&amp;BM$3,'물품 입고 내역'!$A$5:$O$1005,2,0),"")</f>
        <v/>
      </c>
      <c r="BN78" s="88" t="str">
        <f>IFERROR(VLOOKUP($A78&amp;"_"&amp;BN$3,'물품 입고 내역'!$A$5:$O$1005,2,0),"")</f>
        <v/>
      </c>
      <c r="BO78" s="88" t="str">
        <f>IFERROR(VLOOKUP($A78&amp;"_"&amp;BO$3,'물품 입고 내역'!$A$5:$O$1005,2,0),"")</f>
        <v/>
      </c>
      <c r="BP78" s="88" t="str">
        <f>IFERROR(VLOOKUP($A78&amp;"_"&amp;BP$3,'물품 입고 내역'!$A$5:$O$1005,2,0),"")</f>
        <v/>
      </c>
      <c r="BQ78" s="88" t="str">
        <f>IFERROR(VLOOKUP($A78&amp;"_"&amp;BQ$3,'물품 입고 내역'!$A$5:$O$1005,2,0),"")</f>
        <v/>
      </c>
      <c r="BR78" s="88" t="str">
        <f>IFERROR(VLOOKUP($A78&amp;"_"&amp;BR$3,'물품 입고 내역'!$A$5:$O$1005,2,0),"")</f>
        <v/>
      </c>
      <c r="BS78" s="88" t="str">
        <f>IFERROR(VLOOKUP($A78&amp;"_"&amp;BS$3,'물품 입고 내역'!$A$5:$O$1005,2,0),"")</f>
        <v/>
      </c>
      <c r="BT78" s="88" t="str">
        <f>IFERROR(VLOOKUP($A78&amp;"_"&amp;BT$3,'물품 입고 내역'!$A$5:$O$1005,2,0),"")</f>
        <v/>
      </c>
      <c r="BU78" s="88" t="str">
        <f>IFERROR(VLOOKUP($A78&amp;"_"&amp;BU$3,'물품 입고 내역'!$A$5:$O$1005,2,0),"")</f>
        <v/>
      </c>
      <c r="BV78" s="88" t="str">
        <f>IFERROR(VLOOKUP($A78&amp;"_"&amp;BV$3,'물품 입고 내역'!$A$5:$O$1005,2,0),"")</f>
        <v/>
      </c>
      <c r="BW78" s="88" t="str">
        <f>IFERROR(VLOOKUP($A78&amp;"_"&amp;BW$3,'물품 입고 내역'!$A$5:$O$1005,2,0),"")</f>
        <v/>
      </c>
      <c r="BX78" s="88" t="str">
        <f>IFERROR(VLOOKUP($A78&amp;"_"&amp;BX$3,'물품 입고 내역'!$A$5:$O$1005,2,0),"")</f>
        <v/>
      </c>
      <c r="BY78" s="88" t="str">
        <f>IFERROR(VLOOKUP($A78&amp;"_"&amp;BY$3,'물품 입고 내역'!$A$5:$O$1005,2,0),"")</f>
        <v/>
      </c>
      <c r="BZ78" s="88" t="str">
        <f>IFERROR(VLOOKUP($A78&amp;"_"&amp;BZ$3,'물품 입고 내역'!$A$5:$O$1005,2,0),"")</f>
        <v/>
      </c>
      <c r="CA78" s="88" t="str">
        <f>IFERROR(VLOOKUP($A78&amp;"_"&amp;CA$3,'물품 입고 내역'!$A$5:$O$1005,2,0),"")</f>
        <v/>
      </c>
      <c r="CB78" s="88" t="str">
        <f>IFERROR(VLOOKUP($A78&amp;"_"&amp;CB$3,'물품 입고 내역'!$A$5:$O$1005,2,0),"")</f>
        <v/>
      </c>
      <c r="CC78" s="88" t="str">
        <f>IFERROR(VLOOKUP($A78&amp;"_"&amp;CC$3,'물품 입고 내역'!$A$5:$O$1005,2,0),"")</f>
        <v/>
      </c>
      <c r="CD78" s="88" t="str">
        <f>IFERROR(VLOOKUP($A78&amp;"_"&amp;CD$3,'물품 입고 내역'!$A$5:$O$1005,2,0),"")</f>
        <v/>
      </c>
      <c r="CE78" s="88" t="str">
        <f>IFERROR(VLOOKUP($A78&amp;"_"&amp;CE$3,'물품 입고 내역'!$A$5:$O$1005,2,0),"")</f>
        <v/>
      </c>
      <c r="CF78" s="88" t="str">
        <f>IFERROR(VLOOKUP($A78&amp;"_"&amp;CF$3,'물품 입고 내역'!$A$5:$O$1005,2,0),"")</f>
        <v/>
      </c>
      <c r="CG78" s="88" t="str">
        <f>IFERROR(VLOOKUP($A78&amp;"_"&amp;CG$3,'물품 입고 내역'!$A$5:$O$1005,2,0),"")</f>
        <v/>
      </c>
      <c r="CH78" s="88" t="str">
        <f>IFERROR(VLOOKUP($A78&amp;"_"&amp;CH$3,'물품 입고 내역'!$A$5:$O$1005,2,0),"")</f>
        <v/>
      </c>
      <c r="CI78" s="88" t="str">
        <f>IFERROR(VLOOKUP($A78&amp;"_"&amp;CI$3,'물품 입고 내역'!$A$5:$O$1005,2,0),"")</f>
        <v/>
      </c>
      <c r="CJ78" s="88" t="str">
        <f>IFERROR(VLOOKUP($A78&amp;"_"&amp;CJ$3,'물품 입고 내역'!$A$5:$O$1005,2,0),"")</f>
        <v/>
      </c>
      <c r="CK78" s="88" t="str">
        <f>IFERROR(VLOOKUP($A78&amp;"_"&amp;CK$3,'물품 입고 내역'!$A$5:$O$1005,2,0),"")</f>
        <v/>
      </c>
      <c r="CL78" s="88" t="str">
        <f>IFERROR(VLOOKUP($A78&amp;"_"&amp;CL$3,'물품 입고 내역'!$A$5:$O$1005,2,0),"")</f>
        <v/>
      </c>
      <c r="CM78" s="88" t="str">
        <f>IFERROR(VLOOKUP($A78&amp;"_"&amp;CM$3,'물품 입고 내역'!$A$5:$O$1005,2,0),"")</f>
        <v/>
      </c>
      <c r="CN78" s="88" t="str">
        <f>IFERROR(VLOOKUP($A78&amp;"_"&amp;CN$3,'물품 입고 내역'!$A$5:$O$1005,2,0),"")</f>
        <v/>
      </c>
      <c r="CO78" s="88" t="str">
        <f>IFERROR(VLOOKUP($A78&amp;"_"&amp;CO$3,'물품 입고 내역'!$A$5:$O$1005,2,0),"")</f>
        <v/>
      </c>
      <c r="CP78" s="88" t="str">
        <f>IFERROR(VLOOKUP($A78&amp;"_"&amp;CP$3,'물품 입고 내역'!$A$5:$O$1005,2,0),"")</f>
        <v/>
      </c>
      <c r="CQ78" s="88" t="str">
        <f>IFERROR(VLOOKUP($A78&amp;"_"&amp;CQ$3,'물품 입고 내역'!$A$5:$O$1005,2,0),"")</f>
        <v/>
      </c>
      <c r="CR78" s="88" t="str">
        <f>IFERROR(VLOOKUP($A78&amp;"_"&amp;CR$3,'물품 입고 내역'!$A$5:$O$1005,2,0),"")</f>
        <v/>
      </c>
      <c r="CS78" s="88" t="str">
        <f>IFERROR(VLOOKUP($A78&amp;"_"&amp;CS$3,'물품 입고 내역'!$A$5:$O$1005,2,0),"")</f>
        <v/>
      </c>
      <c r="CT78" s="88" t="str">
        <f>IFERROR(VLOOKUP($A78&amp;"_"&amp;CT$3,'물품 입고 내역'!$A$5:$O$1005,2,0),"")</f>
        <v/>
      </c>
      <c r="CU78" s="88" t="str">
        <f>IFERROR(VLOOKUP($A78&amp;"_"&amp;CU$3,'물품 입고 내역'!$A$5:$O$1005,2,0),"")</f>
        <v/>
      </c>
      <c r="CV78" s="88" t="str">
        <f>IFERROR(VLOOKUP($A78&amp;"_"&amp;CV$3,'물품 입고 내역'!$A$5:$O$1005,2,0),"")</f>
        <v/>
      </c>
      <c r="CW78" s="88" t="str">
        <f>IFERROR(VLOOKUP($A78&amp;"_"&amp;CW$3,'물품 입고 내역'!$A$5:$O$1005,2,0),"")</f>
        <v/>
      </c>
      <c r="CX78" s="88" t="str">
        <f>IFERROR(VLOOKUP($A78&amp;"_"&amp;CX$3,'물품 입고 내역'!$A$5:$O$1005,2,0),"")</f>
        <v/>
      </c>
      <c r="CY78" s="88" t="str">
        <f>IFERROR(VLOOKUP($A78&amp;"_"&amp;CY$3,'물품 입고 내역'!$A$5:$O$1005,2,0),"")</f>
        <v/>
      </c>
      <c r="CZ78" s="88" t="str">
        <f>IFERROR(VLOOKUP($A78&amp;"_"&amp;CZ$3,'물품 입고 내역'!$A$5:$O$1005,2,0),"")</f>
        <v/>
      </c>
      <c r="DA78" s="88" t="str">
        <f>IFERROR(VLOOKUP($A78&amp;"_"&amp;DA$3,'물품 입고 내역'!$A$5:$O$1005,2,0),"")</f>
        <v/>
      </c>
      <c r="DB78" s="88" t="str">
        <f>IFERROR(VLOOKUP($A78&amp;"_"&amp;DB$3,'물품 입고 내역'!$A$5:$O$1005,2,0),"")</f>
        <v/>
      </c>
      <c r="DC78" s="88" t="str">
        <f>IFERROR(VLOOKUP($A78&amp;"_"&amp;DC$3,'물품 입고 내역'!$A$5:$O$1005,2,0),"")</f>
        <v/>
      </c>
      <c r="DD78" s="88" t="str">
        <f>IFERROR(VLOOKUP($A78&amp;"_"&amp;DD$3,'물품 입고 내역'!$A$5:$O$1005,2,0),"")</f>
        <v/>
      </c>
      <c r="DE78" s="88" t="str">
        <f>IFERROR(VLOOKUP($A78&amp;"_"&amp;DE$3,'물품 입고 내역'!$A$5:$O$1005,2,0),"")</f>
        <v/>
      </c>
      <c r="DF78" s="88" t="str">
        <f>IFERROR(VLOOKUP($A78&amp;"_"&amp;DF$3,'물품 입고 내역'!$A$5:$O$1005,2,0),"")</f>
        <v/>
      </c>
      <c r="DG78" s="88" t="str">
        <f>IFERROR(VLOOKUP($A78&amp;"_"&amp;DG$3,'물품 입고 내역'!$A$5:$O$1005,2,0),"")</f>
        <v/>
      </c>
      <c r="DH78" s="88" t="str">
        <f>IFERROR(VLOOKUP($A78&amp;"_"&amp;DH$3,'물품 입고 내역'!$A$5:$O$1005,2,0),"")</f>
        <v/>
      </c>
      <c r="DI78" s="88" t="str">
        <f>IFERROR(VLOOKUP($A78&amp;"_"&amp;DI$3,'물품 입고 내역'!$A$5:$O$1005,2,0),"")</f>
        <v/>
      </c>
      <c r="DJ78" s="88" t="str">
        <f>IFERROR(VLOOKUP($A78&amp;"_"&amp;DJ$3,'물품 입고 내역'!$A$5:$O$1005,2,0),"")</f>
        <v/>
      </c>
      <c r="DK78" s="88" t="str">
        <f>IFERROR(VLOOKUP($A78&amp;"_"&amp;DK$3,'물품 입고 내역'!$A$5:$O$1005,2,0),"")</f>
        <v/>
      </c>
      <c r="DL78" s="88" t="str">
        <f>IFERROR(VLOOKUP($A78&amp;"_"&amp;DL$3,'물품 입고 내역'!$A$5:$O$1005,2,0),"")</f>
        <v/>
      </c>
    </row>
    <row r="79" spans="1:116" ht="35.25" customHeight="1">
      <c r="A79" s="89" t="s">
        <v>1036</v>
      </c>
      <c r="B79" s="129" t="str">
        <f>IFERROR(INDEX('물품 입고 내역'!$E$6:$O$1005,MATCH($A79,'물품 입고 내역'!$N$6:$N$1005,0),1)," ")</f>
        <v xml:space="preserve"> </v>
      </c>
      <c r="C79" s="89" t="str">
        <f t="shared" si="3"/>
        <v xml:space="preserve"> </v>
      </c>
      <c r="D79" s="129" t="str">
        <f t="shared" si="4"/>
        <v xml:space="preserve">                                                                                                             </v>
      </c>
      <c r="E79" s="89"/>
      <c r="F79" s="88">
        <f t="shared" si="5"/>
        <v>0</v>
      </c>
      <c r="G79" s="88" t="str">
        <f>IFERROR(VLOOKUP($A79&amp;"_"&amp;G$3,'물품 입고 내역'!$A$5:$O$1005,2,0),"")</f>
        <v/>
      </c>
      <c r="H79" s="88" t="str">
        <f>IFERROR(VLOOKUP($A79&amp;"_"&amp;H$3,'물품 입고 내역'!$A$5:$O$1005,2,0),"")</f>
        <v/>
      </c>
      <c r="I79" s="88" t="str">
        <f>IFERROR(VLOOKUP($A79&amp;"_"&amp;I$3,'물품 입고 내역'!$A$5:$O$1005,2,0),"")</f>
        <v/>
      </c>
      <c r="J79" s="88" t="str">
        <f>IFERROR(VLOOKUP($A79&amp;"_"&amp;J$3,'물품 입고 내역'!$A$5:$O$1005,2,0),"")</f>
        <v/>
      </c>
      <c r="K79" s="88" t="str">
        <f>IFERROR(VLOOKUP($A79&amp;"_"&amp;K$3,'물품 입고 내역'!$A$5:$O$1005,2,0),"")</f>
        <v/>
      </c>
      <c r="L79" s="88" t="str">
        <f>IFERROR(VLOOKUP($A79&amp;"_"&amp;L$3,'물품 입고 내역'!$A$5:$O$1005,2,0),"")</f>
        <v/>
      </c>
      <c r="M79" s="88" t="str">
        <f>IFERROR(VLOOKUP($A79&amp;"_"&amp;M$3,'물품 입고 내역'!$A$5:$O$1005,2,0),"")</f>
        <v/>
      </c>
      <c r="N79" s="88" t="str">
        <f>IFERROR(VLOOKUP($A79&amp;"_"&amp;N$3,'물품 입고 내역'!$A$5:$O$1005,2,0),"")</f>
        <v/>
      </c>
      <c r="O79" s="88" t="str">
        <f>IFERROR(VLOOKUP($A79&amp;"_"&amp;O$3,'물품 입고 내역'!$A$5:$O$1005,2,0),"")</f>
        <v/>
      </c>
      <c r="P79" s="88" t="str">
        <f>IFERROR(VLOOKUP($A79&amp;"_"&amp;P$3,'물품 입고 내역'!$A$5:$O$1005,2,0),"")</f>
        <v/>
      </c>
      <c r="Q79" s="88" t="str">
        <f>IFERROR(VLOOKUP($A79&amp;"_"&amp;Q$3,'물품 입고 내역'!$A$5:$O$1005,2,0),"")</f>
        <v/>
      </c>
      <c r="R79" s="88" t="str">
        <f>IFERROR(VLOOKUP($A79&amp;"_"&amp;R$3,'물품 입고 내역'!$A$5:$O$1005,2,0),"")</f>
        <v/>
      </c>
      <c r="S79" s="88" t="str">
        <f>IFERROR(VLOOKUP($A79&amp;"_"&amp;S$3,'물품 입고 내역'!$A$5:$O$1005,2,0),"")</f>
        <v/>
      </c>
      <c r="T79" s="88" t="str">
        <f>IFERROR(VLOOKUP($A79&amp;"_"&amp;T$3,'물품 입고 내역'!$A$5:$O$1005,2,0),"")</f>
        <v/>
      </c>
      <c r="U79" s="88" t="str">
        <f>IFERROR(VLOOKUP($A79&amp;"_"&amp;U$3,'물품 입고 내역'!$A$5:$O$1005,2,0),"")</f>
        <v/>
      </c>
      <c r="V79" s="88" t="str">
        <f>IFERROR(VLOOKUP($A79&amp;"_"&amp;V$3,'물품 입고 내역'!$A$5:$O$1005,2,0),"")</f>
        <v/>
      </c>
      <c r="W79" s="88" t="str">
        <f>IFERROR(VLOOKUP($A79&amp;"_"&amp;W$3,'물품 입고 내역'!$A$5:$O$1005,2,0),"")</f>
        <v/>
      </c>
      <c r="X79" s="88" t="str">
        <f>IFERROR(VLOOKUP($A79&amp;"_"&amp;X$3,'물품 입고 내역'!$A$5:$O$1005,2,0),"")</f>
        <v/>
      </c>
      <c r="Y79" s="88" t="str">
        <f>IFERROR(VLOOKUP($A79&amp;"_"&amp;Y$3,'물품 입고 내역'!$A$5:$O$1005,2,0),"")</f>
        <v/>
      </c>
      <c r="Z79" s="88" t="str">
        <f>IFERROR(VLOOKUP($A79&amp;"_"&amp;Z$3,'물품 입고 내역'!$A$5:$O$1005,2,0),"")</f>
        <v/>
      </c>
      <c r="AA79" s="88" t="str">
        <f>IFERROR(VLOOKUP($A79&amp;"_"&amp;AA$3,'물품 입고 내역'!$A$5:$O$1005,2,0),"")</f>
        <v/>
      </c>
      <c r="AB79" s="88" t="str">
        <f>IFERROR(VLOOKUP($A79&amp;"_"&amp;AB$3,'물품 입고 내역'!$A$5:$O$1005,2,0),"")</f>
        <v/>
      </c>
      <c r="AC79" s="88" t="str">
        <f>IFERROR(VLOOKUP($A79&amp;"_"&amp;AC$3,'물품 입고 내역'!$A$5:$O$1005,2,0),"")</f>
        <v/>
      </c>
      <c r="AD79" s="88" t="str">
        <f>IFERROR(VLOOKUP($A79&amp;"_"&amp;AD$3,'물품 입고 내역'!$A$5:$O$1005,2,0),"")</f>
        <v/>
      </c>
      <c r="AE79" s="88" t="str">
        <f>IFERROR(VLOOKUP($A79&amp;"_"&amp;AE$3,'물품 입고 내역'!$A$5:$O$1005,2,0),"")</f>
        <v/>
      </c>
      <c r="AF79" s="88" t="str">
        <f>IFERROR(VLOOKUP($A79&amp;"_"&amp;AF$3,'물품 입고 내역'!$A$5:$O$1005,2,0),"")</f>
        <v/>
      </c>
      <c r="AG79" s="88" t="str">
        <f>IFERROR(VLOOKUP($A79&amp;"_"&amp;AG$3,'물품 입고 내역'!$A$5:$O$1005,2,0),"")</f>
        <v/>
      </c>
      <c r="AH79" s="88" t="str">
        <f>IFERROR(VLOOKUP($A79&amp;"_"&amp;AH$3,'물품 입고 내역'!$A$5:$O$1005,2,0),"")</f>
        <v/>
      </c>
      <c r="AI79" s="88" t="str">
        <f>IFERROR(VLOOKUP($A79&amp;"_"&amp;AI$3,'물품 입고 내역'!$A$5:$O$1005,2,0),"")</f>
        <v/>
      </c>
      <c r="AJ79" s="88" t="str">
        <f>IFERROR(VLOOKUP($A79&amp;"_"&amp;AJ$3,'물품 입고 내역'!$A$5:$O$1005,2,0),"")</f>
        <v/>
      </c>
      <c r="AK79" s="88" t="str">
        <f>IFERROR(VLOOKUP($A79&amp;"_"&amp;AK$3,'물품 입고 내역'!$A$5:$O$1005,2,0),"")</f>
        <v/>
      </c>
      <c r="AL79" s="88" t="str">
        <f>IFERROR(VLOOKUP($A79&amp;"_"&amp;AL$3,'물품 입고 내역'!$A$5:$O$1005,2,0),"")</f>
        <v/>
      </c>
      <c r="AM79" s="88" t="str">
        <f>IFERROR(VLOOKUP($A79&amp;"_"&amp;AM$3,'물품 입고 내역'!$A$5:$O$1005,2,0),"")</f>
        <v/>
      </c>
      <c r="AN79" s="88" t="str">
        <f>IFERROR(VLOOKUP($A79&amp;"_"&amp;AN$3,'물품 입고 내역'!$A$5:$O$1005,2,0),"")</f>
        <v/>
      </c>
      <c r="AO79" s="88" t="str">
        <f>IFERROR(VLOOKUP($A79&amp;"_"&amp;AO$3,'물품 입고 내역'!$A$5:$O$1005,2,0),"")</f>
        <v/>
      </c>
      <c r="AP79" s="88" t="str">
        <f>IFERROR(VLOOKUP($A79&amp;"_"&amp;AP$3,'물품 입고 내역'!$A$5:$O$1005,2,0),"")</f>
        <v/>
      </c>
      <c r="AQ79" s="88" t="str">
        <f>IFERROR(VLOOKUP($A79&amp;"_"&amp;AQ$3,'물품 입고 내역'!$A$5:$O$1005,2,0),"")</f>
        <v/>
      </c>
      <c r="AR79" s="88" t="str">
        <f>IFERROR(VLOOKUP($A79&amp;"_"&amp;AR$3,'물품 입고 내역'!$A$5:$O$1005,2,0),"")</f>
        <v/>
      </c>
      <c r="AS79" s="88" t="str">
        <f>IFERROR(VLOOKUP($A79&amp;"_"&amp;AS$3,'물품 입고 내역'!$A$5:$O$1005,2,0),"")</f>
        <v/>
      </c>
      <c r="AT79" s="88" t="str">
        <f>IFERROR(VLOOKUP($A79&amp;"_"&amp;AT$3,'물품 입고 내역'!$A$5:$O$1005,2,0),"")</f>
        <v/>
      </c>
      <c r="AU79" s="88" t="str">
        <f>IFERROR(VLOOKUP($A79&amp;"_"&amp;AU$3,'물품 입고 내역'!$A$5:$O$1005,2,0),"")</f>
        <v/>
      </c>
      <c r="AV79" s="88" t="str">
        <f>IFERROR(VLOOKUP($A79&amp;"_"&amp;AV$3,'물품 입고 내역'!$A$5:$O$1005,2,0),"")</f>
        <v/>
      </c>
      <c r="AW79" s="88" t="str">
        <f>IFERROR(VLOOKUP($A79&amp;"_"&amp;AW$3,'물품 입고 내역'!$A$5:$O$1005,2,0),"")</f>
        <v/>
      </c>
      <c r="AX79" s="88" t="str">
        <f>IFERROR(VLOOKUP($A79&amp;"_"&amp;AX$3,'물품 입고 내역'!$A$5:$O$1005,2,0),"")</f>
        <v/>
      </c>
      <c r="AY79" s="88" t="str">
        <f>IFERROR(VLOOKUP($A79&amp;"_"&amp;AY$3,'물품 입고 내역'!$A$5:$O$1005,2,0),"")</f>
        <v/>
      </c>
      <c r="AZ79" s="88" t="str">
        <f>IFERROR(VLOOKUP($A79&amp;"_"&amp;AZ$3,'물품 입고 내역'!$A$5:$O$1005,2,0),"")</f>
        <v/>
      </c>
      <c r="BA79" s="88" t="str">
        <f>IFERROR(VLOOKUP($A79&amp;"_"&amp;BA$3,'물품 입고 내역'!$A$5:$O$1005,2,0),"")</f>
        <v/>
      </c>
      <c r="BB79" s="88" t="str">
        <f>IFERROR(VLOOKUP($A79&amp;"_"&amp;BB$3,'물품 입고 내역'!$A$5:$O$1005,2,0),"")</f>
        <v/>
      </c>
      <c r="BC79" s="88" t="str">
        <f>IFERROR(VLOOKUP($A79&amp;"_"&amp;BC$3,'물품 입고 내역'!$A$5:$O$1005,2,0),"")</f>
        <v/>
      </c>
      <c r="BD79" s="88" t="str">
        <f>IFERROR(VLOOKUP($A79&amp;"_"&amp;BD$3,'물품 입고 내역'!$A$5:$O$1005,2,0),"")</f>
        <v/>
      </c>
      <c r="BE79" s="88" t="str">
        <f>IFERROR(VLOOKUP($A79&amp;"_"&amp;BE$3,'물품 입고 내역'!$A$5:$O$1005,2,0),"")</f>
        <v/>
      </c>
      <c r="BF79" s="88" t="str">
        <f>IFERROR(VLOOKUP($A79&amp;"_"&amp;BF$3,'물품 입고 내역'!$A$5:$O$1005,2,0),"")</f>
        <v/>
      </c>
      <c r="BG79" s="88" t="str">
        <f>IFERROR(VLOOKUP($A79&amp;"_"&amp;BG$3,'물품 입고 내역'!$A$5:$O$1005,2,0),"")</f>
        <v/>
      </c>
      <c r="BH79" s="88" t="str">
        <f>IFERROR(VLOOKUP($A79&amp;"_"&amp;BH$3,'물품 입고 내역'!$A$5:$O$1005,2,0),"")</f>
        <v/>
      </c>
      <c r="BI79" s="88" t="str">
        <f>IFERROR(VLOOKUP($A79&amp;"_"&amp;BI$3,'물품 입고 내역'!$A$5:$O$1005,2,0),"")</f>
        <v/>
      </c>
      <c r="BJ79" s="88" t="str">
        <f>IFERROR(VLOOKUP($A79&amp;"_"&amp;BJ$3,'물품 입고 내역'!$A$5:$O$1005,2,0),"")</f>
        <v/>
      </c>
      <c r="BK79" s="88" t="str">
        <f>IFERROR(VLOOKUP($A79&amp;"_"&amp;BK$3,'물품 입고 내역'!$A$5:$O$1005,2,0),"")</f>
        <v/>
      </c>
      <c r="BL79" s="88" t="str">
        <f>IFERROR(VLOOKUP($A79&amp;"_"&amp;BL$3,'물품 입고 내역'!$A$5:$O$1005,2,0),"")</f>
        <v/>
      </c>
      <c r="BM79" s="88" t="str">
        <f>IFERROR(VLOOKUP($A79&amp;"_"&amp;BM$3,'물품 입고 내역'!$A$5:$O$1005,2,0),"")</f>
        <v/>
      </c>
      <c r="BN79" s="88" t="str">
        <f>IFERROR(VLOOKUP($A79&amp;"_"&amp;BN$3,'물품 입고 내역'!$A$5:$O$1005,2,0),"")</f>
        <v/>
      </c>
      <c r="BO79" s="88" t="str">
        <f>IFERROR(VLOOKUP($A79&amp;"_"&amp;BO$3,'물품 입고 내역'!$A$5:$O$1005,2,0),"")</f>
        <v/>
      </c>
      <c r="BP79" s="88" t="str">
        <f>IFERROR(VLOOKUP($A79&amp;"_"&amp;BP$3,'물품 입고 내역'!$A$5:$O$1005,2,0),"")</f>
        <v/>
      </c>
      <c r="BQ79" s="88" t="str">
        <f>IFERROR(VLOOKUP($A79&amp;"_"&amp;BQ$3,'물품 입고 내역'!$A$5:$O$1005,2,0),"")</f>
        <v/>
      </c>
      <c r="BR79" s="88" t="str">
        <f>IFERROR(VLOOKUP($A79&amp;"_"&amp;BR$3,'물품 입고 내역'!$A$5:$O$1005,2,0),"")</f>
        <v/>
      </c>
      <c r="BS79" s="88" t="str">
        <f>IFERROR(VLOOKUP($A79&amp;"_"&amp;BS$3,'물품 입고 내역'!$A$5:$O$1005,2,0),"")</f>
        <v/>
      </c>
      <c r="BT79" s="88" t="str">
        <f>IFERROR(VLOOKUP($A79&amp;"_"&amp;BT$3,'물품 입고 내역'!$A$5:$O$1005,2,0),"")</f>
        <v/>
      </c>
      <c r="BU79" s="88" t="str">
        <f>IFERROR(VLOOKUP($A79&amp;"_"&amp;BU$3,'물품 입고 내역'!$A$5:$O$1005,2,0),"")</f>
        <v/>
      </c>
      <c r="BV79" s="88" t="str">
        <f>IFERROR(VLOOKUP($A79&amp;"_"&amp;BV$3,'물품 입고 내역'!$A$5:$O$1005,2,0),"")</f>
        <v/>
      </c>
      <c r="BW79" s="88" t="str">
        <f>IFERROR(VLOOKUP($A79&amp;"_"&amp;BW$3,'물품 입고 내역'!$A$5:$O$1005,2,0),"")</f>
        <v/>
      </c>
      <c r="BX79" s="88" t="str">
        <f>IFERROR(VLOOKUP($A79&amp;"_"&amp;BX$3,'물품 입고 내역'!$A$5:$O$1005,2,0),"")</f>
        <v/>
      </c>
      <c r="BY79" s="88" t="str">
        <f>IFERROR(VLOOKUP($A79&amp;"_"&amp;BY$3,'물품 입고 내역'!$A$5:$O$1005,2,0),"")</f>
        <v/>
      </c>
      <c r="BZ79" s="88" t="str">
        <f>IFERROR(VLOOKUP($A79&amp;"_"&amp;BZ$3,'물품 입고 내역'!$A$5:$O$1005,2,0),"")</f>
        <v/>
      </c>
      <c r="CA79" s="88" t="str">
        <f>IFERROR(VLOOKUP($A79&amp;"_"&amp;CA$3,'물품 입고 내역'!$A$5:$O$1005,2,0),"")</f>
        <v/>
      </c>
      <c r="CB79" s="88" t="str">
        <f>IFERROR(VLOOKUP($A79&amp;"_"&amp;CB$3,'물품 입고 내역'!$A$5:$O$1005,2,0),"")</f>
        <v/>
      </c>
      <c r="CC79" s="88" t="str">
        <f>IFERROR(VLOOKUP($A79&amp;"_"&amp;CC$3,'물품 입고 내역'!$A$5:$O$1005,2,0),"")</f>
        <v/>
      </c>
      <c r="CD79" s="88" t="str">
        <f>IFERROR(VLOOKUP($A79&amp;"_"&amp;CD$3,'물품 입고 내역'!$A$5:$O$1005,2,0),"")</f>
        <v/>
      </c>
      <c r="CE79" s="88" t="str">
        <f>IFERROR(VLOOKUP($A79&amp;"_"&amp;CE$3,'물품 입고 내역'!$A$5:$O$1005,2,0),"")</f>
        <v/>
      </c>
      <c r="CF79" s="88" t="str">
        <f>IFERROR(VLOOKUP($A79&amp;"_"&amp;CF$3,'물품 입고 내역'!$A$5:$O$1005,2,0),"")</f>
        <v/>
      </c>
      <c r="CG79" s="88" t="str">
        <f>IFERROR(VLOOKUP($A79&amp;"_"&amp;CG$3,'물품 입고 내역'!$A$5:$O$1005,2,0),"")</f>
        <v/>
      </c>
      <c r="CH79" s="88" t="str">
        <f>IFERROR(VLOOKUP($A79&amp;"_"&amp;CH$3,'물품 입고 내역'!$A$5:$O$1005,2,0),"")</f>
        <v/>
      </c>
      <c r="CI79" s="88" t="str">
        <f>IFERROR(VLOOKUP($A79&amp;"_"&amp;CI$3,'물품 입고 내역'!$A$5:$O$1005,2,0),"")</f>
        <v/>
      </c>
      <c r="CJ79" s="88" t="str">
        <f>IFERROR(VLOOKUP($A79&amp;"_"&amp;CJ$3,'물품 입고 내역'!$A$5:$O$1005,2,0),"")</f>
        <v/>
      </c>
      <c r="CK79" s="88" t="str">
        <f>IFERROR(VLOOKUP($A79&amp;"_"&amp;CK$3,'물품 입고 내역'!$A$5:$O$1005,2,0),"")</f>
        <v/>
      </c>
      <c r="CL79" s="88" t="str">
        <f>IFERROR(VLOOKUP($A79&amp;"_"&amp;CL$3,'물품 입고 내역'!$A$5:$O$1005,2,0),"")</f>
        <v/>
      </c>
      <c r="CM79" s="88" t="str">
        <f>IFERROR(VLOOKUP($A79&amp;"_"&amp;CM$3,'물품 입고 내역'!$A$5:$O$1005,2,0),"")</f>
        <v/>
      </c>
      <c r="CN79" s="88" t="str">
        <f>IFERROR(VLOOKUP($A79&amp;"_"&amp;CN$3,'물품 입고 내역'!$A$5:$O$1005,2,0),"")</f>
        <v/>
      </c>
      <c r="CO79" s="88" t="str">
        <f>IFERROR(VLOOKUP($A79&amp;"_"&amp;CO$3,'물품 입고 내역'!$A$5:$O$1005,2,0),"")</f>
        <v/>
      </c>
      <c r="CP79" s="88" t="str">
        <f>IFERROR(VLOOKUP($A79&amp;"_"&amp;CP$3,'물품 입고 내역'!$A$5:$O$1005,2,0),"")</f>
        <v/>
      </c>
      <c r="CQ79" s="88" t="str">
        <f>IFERROR(VLOOKUP($A79&amp;"_"&amp;CQ$3,'물품 입고 내역'!$A$5:$O$1005,2,0),"")</f>
        <v/>
      </c>
      <c r="CR79" s="88" t="str">
        <f>IFERROR(VLOOKUP($A79&amp;"_"&amp;CR$3,'물품 입고 내역'!$A$5:$O$1005,2,0),"")</f>
        <v/>
      </c>
      <c r="CS79" s="88" t="str">
        <f>IFERROR(VLOOKUP($A79&amp;"_"&amp;CS$3,'물품 입고 내역'!$A$5:$O$1005,2,0),"")</f>
        <v/>
      </c>
      <c r="CT79" s="88" t="str">
        <f>IFERROR(VLOOKUP($A79&amp;"_"&amp;CT$3,'물품 입고 내역'!$A$5:$O$1005,2,0),"")</f>
        <v/>
      </c>
      <c r="CU79" s="88" t="str">
        <f>IFERROR(VLOOKUP($A79&amp;"_"&amp;CU$3,'물품 입고 내역'!$A$5:$O$1005,2,0),"")</f>
        <v/>
      </c>
      <c r="CV79" s="88" t="str">
        <f>IFERROR(VLOOKUP($A79&amp;"_"&amp;CV$3,'물품 입고 내역'!$A$5:$O$1005,2,0),"")</f>
        <v/>
      </c>
      <c r="CW79" s="88" t="str">
        <f>IFERROR(VLOOKUP($A79&amp;"_"&amp;CW$3,'물품 입고 내역'!$A$5:$O$1005,2,0),"")</f>
        <v/>
      </c>
      <c r="CX79" s="88" t="str">
        <f>IFERROR(VLOOKUP($A79&amp;"_"&amp;CX$3,'물품 입고 내역'!$A$5:$O$1005,2,0),"")</f>
        <v/>
      </c>
      <c r="CY79" s="88" t="str">
        <f>IFERROR(VLOOKUP($A79&amp;"_"&amp;CY$3,'물품 입고 내역'!$A$5:$O$1005,2,0),"")</f>
        <v/>
      </c>
      <c r="CZ79" s="88" t="str">
        <f>IFERROR(VLOOKUP($A79&amp;"_"&amp;CZ$3,'물품 입고 내역'!$A$5:$O$1005,2,0),"")</f>
        <v/>
      </c>
      <c r="DA79" s="88" t="str">
        <f>IFERROR(VLOOKUP($A79&amp;"_"&amp;DA$3,'물품 입고 내역'!$A$5:$O$1005,2,0),"")</f>
        <v/>
      </c>
      <c r="DB79" s="88" t="str">
        <f>IFERROR(VLOOKUP($A79&amp;"_"&amp;DB$3,'물품 입고 내역'!$A$5:$O$1005,2,0),"")</f>
        <v/>
      </c>
      <c r="DC79" s="88" t="str">
        <f>IFERROR(VLOOKUP($A79&amp;"_"&amp;DC$3,'물품 입고 내역'!$A$5:$O$1005,2,0),"")</f>
        <v/>
      </c>
      <c r="DD79" s="88" t="str">
        <f>IFERROR(VLOOKUP($A79&amp;"_"&amp;DD$3,'물품 입고 내역'!$A$5:$O$1005,2,0),"")</f>
        <v/>
      </c>
      <c r="DE79" s="88" t="str">
        <f>IFERROR(VLOOKUP($A79&amp;"_"&amp;DE$3,'물품 입고 내역'!$A$5:$O$1005,2,0),"")</f>
        <v/>
      </c>
      <c r="DF79" s="88" t="str">
        <f>IFERROR(VLOOKUP($A79&amp;"_"&amp;DF$3,'물품 입고 내역'!$A$5:$O$1005,2,0),"")</f>
        <v/>
      </c>
      <c r="DG79" s="88" t="str">
        <f>IFERROR(VLOOKUP($A79&amp;"_"&amp;DG$3,'물품 입고 내역'!$A$5:$O$1005,2,0),"")</f>
        <v/>
      </c>
      <c r="DH79" s="88" t="str">
        <f>IFERROR(VLOOKUP($A79&amp;"_"&amp;DH$3,'물품 입고 내역'!$A$5:$O$1005,2,0),"")</f>
        <v/>
      </c>
      <c r="DI79" s="88" t="str">
        <f>IFERROR(VLOOKUP($A79&amp;"_"&amp;DI$3,'물품 입고 내역'!$A$5:$O$1005,2,0),"")</f>
        <v/>
      </c>
      <c r="DJ79" s="88" t="str">
        <f>IFERROR(VLOOKUP($A79&amp;"_"&amp;DJ$3,'물품 입고 내역'!$A$5:$O$1005,2,0),"")</f>
        <v/>
      </c>
      <c r="DK79" s="88" t="str">
        <f>IFERROR(VLOOKUP($A79&amp;"_"&amp;DK$3,'물품 입고 내역'!$A$5:$O$1005,2,0),"")</f>
        <v/>
      </c>
      <c r="DL79" s="88" t="str">
        <f>IFERROR(VLOOKUP($A79&amp;"_"&amp;DL$3,'물품 입고 내역'!$A$5:$O$1005,2,0),"")</f>
        <v/>
      </c>
    </row>
    <row r="80" spans="1:116" ht="35.25" customHeight="1">
      <c r="A80" s="89" t="s">
        <v>1037</v>
      </c>
      <c r="B80" s="129" t="str">
        <f>IFERROR(INDEX('물품 입고 내역'!$E$6:$O$1005,MATCH($A80,'물품 입고 내역'!$N$6:$N$1005,0),1)," ")</f>
        <v xml:space="preserve"> </v>
      </c>
      <c r="C80" s="89" t="str">
        <f t="shared" si="3"/>
        <v xml:space="preserve"> </v>
      </c>
      <c r="D80" s="129" t="str">
        <f t="shared" si="4"/>
        <v xml:space="preserve">                                                                                                             </v>
      </c>
      <c r="E80" s="89"/>
      <c r="F80" s="88">
        <f t="shared" si="5"/>
        <v>0</v>
      </c>
      <c r="G80" s="88" t="str">
        <f>IFERROR(VLOOKUP($A80&amp;"_"&amp;G$3,'물품 입고 내역'!$A$5:$O$1005,2,0),"")</f>
        <v/>
      </c>
      <c r="H80" s="88" t="str">
        <f>IFERROR(VLOOKUP($A80&amp;"_"&amp;H$3,'물품 입고 내역'!$A$5:$O$1005,2,0),"")</f>
        <v/>
      </c>
      <c r="I80" s="88" t="str">
        <f>IFERROR(VLOOKUP($A80&amp;"_"&amp;I$3,'물품 입고 내역'!$A$5:$O$1005,2,0),"")</f>
        <v/>
      </c>
      <c r="J80" s="88" t="str">
        <f>IFERROR(VLOOKUP($A80&amp;"_"&amp;J$3,'물품 입고 내역'!$A$5:$O$1005,2,0),"")</f>
        <v/>
      </c>
      <c r="K80" s="88" t="str">
        <f>IFERROR(VLOOKUP($A80&amp;"_"&amp;K$3,'물품 입고 내역'!$A$5:$O$1005,2,0),"")</f>
        <v/>
      </c>
      <c r="L80" s="88" t="str">
        <f>IFERROR(VLOOKUP($A80&amp;"_"&amp;L$3,'물품 입고 내역'!$A$5:$O$1005,2,0),"")</f>
        <v/>
      </c>
      <c r="M80" s="88" t="str">
        <f>IFERROR(VLOOKUP($A80&amp;"_"&amp;M$3,'물품 입고 내역'!$A$5:$O$1005,2,0),"")</f>
        <v/>
      </c>
      <c r="N80" s="88" t="str">
        <f>IFERROR(VLOOKUP($A80&amp;"_"&amp;N$3,'물품 입고 내역'!$A$5:$O$1005,2,0),"")</f>
        <v/>
      </c>
      <c r="O80" s="88" t="str">
        <f>IFERROR(VLOOKUP($A80&amp;"_"&amp;O$3,'물품 입고 내역'!$A$5:$O$1005,2,0),"")</f>
        <v/>
      </c>
      <c r="P80" s="88" t="str">
        <f>IFERROR(VLOOKUP($A80&amp;"_"&amp;P$3,'물품 입고 내역'!$A$5:$O$1005,2,0),"")</f>
        <v/>
      </c>
      <c r="Q80" s="88" t="str">
        <f>IFERROR(VLOOKUP($A80&amp;"_"&amp;Q$3,'물품 입고 내역'!$A$5:$O$1005,2,0),"")</f>
        <v/>
      </c>
      <c r="R80" s="88" t="str">
        <f>IFERROR(VLOOKUP($A80&amp;"_"&amp;R$3,'물품 입고 내역'!$A$5:$O$1005,2,0),"")</f>
        <v/>
      </c>
      <c r="S80" s="88" t="str">
        <f>IFERROR(VLOOKUP($A80&amp;"_"&amp;S$3,'물품 입고 내역'!$A$5:$O$1005,2,0),"")</f>
        <v/>
      </c>
      <c r="T80" s="88" t="str">
        <f>IFERROR(VLOOKUP($A80&amp;"_"&amp;T$3,'물품 입고 내역'!$A$5:$O$1005,2,0),"")</f>
        <v/>
      </c>
      <c r="U80" s="88" t="str">
        <f>IFERROR(VLOOKUP($A80&amp;"_"&amp;U$3,'물품 입고 내역'!$A$5:$O$1005,2,0),"")</f>
        <v/>
      </c>
      <c r="V80" s="88" t="str">
        <f>IFERROR(VLOOKUP($A80&amp;"_"&amp;V$3,'물품 입고 내역'!$A$5:$O$1005,2,0),"")</f>
        <v/>
      </c>
      <c r="W80" s="88" t="str">
        <f>IFERROR(VLOOKUP($A80&amp;"_"&amp;W$3,'물품 입고 내역'!$A$5:$O$1005,2,0),"")</f>
        <v/>
      </c>
      <c r="X80" s="88" t="str">
        <f>IFERROR(VLOOKUP($A80&amp;"_"&amp;X$3,'물품 입고 내역'!$A$5:$O$1005,2,0),"")</f>
        <v/>
      </c>
      <c r="Y80" s="88" t="str">
        <f>IFERROR(VLOOKUP($A80&amp;"_"&amp;Y$3,'물품 입고 내역'!$A$5:$O$1005,2,0),"")</f>
        <v/>
      </c>
      <c r="Z80" s="88" t="str">
        <f>IFERROR(VLOOKUP($A80&amp;"_"&amp;Z$3,'물품 입고 내역'!$A$5:$O$1005,2,0),"")</f>
        <v/>
      </c>
      <c r="AA80" s="88" t="str">
        <f>IFERROR(VLOOKUP($A80&amp;"_"&amp;AA$3,'물품 입고 내역'!$A$5:$O$1005,2,0),"")</f>
        <v/>
      </c>
      <c r="AB80" s="88" t="str">
        <f>IFERROR(VLOOKUP($A80&amp;"_"&amp;AB$3,'물품 입고 내역'!$A$5:$O$1005,2,0),"")</f>
        <v/>
      </c>
      <c r="AC80" s="88" t="str">
        <f>IFERROR(VLOOKUP($A80&amp;"_"&amp;AC$3,'물품 입고 내역'!$A$5:$O$1005,2,0),"")</f>
        <v/>
      </c>
      <c r="AD80" s="88" t="str">
        <f>IFERROR(VLOOKUP($A80&amp;"_"&amp;AD$3,'물품 입고 내역'!$A$5:$O$1005,2,0),"")</f>
        <v/>
      </c>
      <c r="AE80" s="88" t="str">
        <f>IFERROR(VLOOKUP($A80&amp;"_"&amp;AE$3,'물품 입고 내역'!$A$5:$O$1005,2,0),"")</f>
        <v/>
      </c>
      <c r="AF80" s="88" t="str">
        <f>IFERROR(VLOOKUP($A80&amp;"_"&amp;AF$3,'물품 입고 내역'!$A$5:$O$1005,2,0),"")</f>
        <v/>
      </c>
      <c r="AG80" s="88" t="str">
        <f>IFERROR(VLOOKUP($A80&amp;"_"&amp;AG$3,'물품 입고 내역'!$A$5:$O$1005,2,0),"")</f>
        <v/>
      </c>
      <c r="AH80" s="88" t="str">
        <f>IFERROR(VLOOKUP($A80&amp;"_"&amp;AH$3,'물품 입고 내역'!$A$5:$O$1005,2,0),"")</f>
        <v/>
      </c>
      <c r="AI80" s="88" t="str">
        <f>IFERROR(VLOOKUP($A80&amp;"_"&amp;AI$3,'물품 입고 내역'!$A$5:$O$1005,2,0),"")</f>
        <v/>
      </c>
      <c r="AJ80" s="88" t="str">
        <f>IFERROR(VLOOKUP($A80&amp;"_"&amp;AJ$3,'물품 입고 내역'!$A$5:$O$1005,2,0),"")</f>
        <v/>
      </c>
      <c r="AK80" s="88" t="str">
        <f>IFERROR(VLOOKUP($A80&amp;"_"&amp;AK$3,'물품 입고 내역'!$A$5:$O$1005,2,0),"")</f>
        <v/>
      </c>
      <c r="AL80" s="88" t="str">
        <f>IFERROR(VLOOKUP($A80&amp;"_"&amp;AL$3,'물품 입고 내역'!$A$5:$O$1005,2,0),"")</f>
        <v/>
      </c>
      <c r="AM80" s="88" t="str">
        <f>IFERROR(VLOOKUP($A80&amp;"_"&amp;AM$3,'물품 입고 내역'!$A$5:$O$1005,2,0),"")</f>
        <v/>
      </c>
      <c r="AN80" s="88" t="str">
        <f>IFERROR(VLOOKUP($A80&amp;"_"&amp;AN$3,'물품 입고 내역'!$A$5:$O$1005,2,0),"")</f>
        <v/>
      </c>
      <c r="AO80" s="88" t="str">
        <f>IFERROR(VLOOKUP($A80&amp;"_"&amp;AO$3,'물품 입고 내역'!$A$5:$O$1005,2,0),"")</f>
        <v/>
      </c>
      <c r="AP80" s="88" t="str">
        <f>IFERROR(VLOOKUP($A80&amp;"_"&amp;AP$3,'물품 입고 내역'!$A$5:$O$1005,2,0),"")</f>
        <v/>
      </c>
      <c r="AQ80" s="88" t="str">
        <f>IFERROR(VLOOKUP($A80&amp;"_"&amp;AQ$3,'물품 입고 내역'!$A$5:$O$1005,2,0),"")</f>
        <v/>
      </c>
      <c r="AR80" s="88" t="str">
        <f>IFERROR(VLOOKUP($A80&amp;"_"&amp;AR$3,'물품 입고 내역'!$A$5:$O$1005,2,0),"")</f>
        <v/>
      </c>
      <c r="AS80" s="88" t="str">
        <f>IFERROR(VLOOKUP($A80&amp;"_"&amp;AS$3,'물품 입고 내역'!$A$5:$O$1005,2,0),"")</f>
        <v/>
      </c>
      <c r="AT80" s="88" t="str">
        <f>IFERROR(VLOOKUP($A80&amp;"_"&amp;AT$3,'물품 입고 내역'!$A$5:$O$1005,2,0),"")</f>
        <v/>
      </c>
      <c r="AU80" s="88" t="str">
        <f>IFERROR(VLOOKUP($A80&amp;"_"&amp;AU$3,'물품 입고 내역'!$A$5:$O$1005,2,0),"")</f>
        <v/>
      </c>
      <c r="AV80" s="88" t="str">
        <f>IFERROR(VLOOKUP($A80&amp;"_"&amp;AV$3,'물품 입고 내역'!$A$5:$O$1005,2,0),"")</f>
        <v/>
      </c>
      <c r="AW80" s="88" t="str">
        <f>IFERROR(VLOOKUP($A80&amp;"_"&amp;AW$3,'물품 입고 내역'!$A$5:$O$1005,2,0),"")</f>
        <v/>
      </c>
      <c r="AX80" s="88" t="str">
        <f>IFERROR(VLOOKUP($A80&amp;"_"&amp;AX$3,'물품 입고 내역'!$A$5:$O$1005,2,0),"")</f>
        <v/>
      </c>
      <c r="AY80" s="88" t="str">
        <f>IFERROR(VLOOKUP($A80&amp;"_"&amp;AY$3,'물품 입고 내역'!$A$5:$O$1005,2,0),"")</f>
        <v/>
      </c>
      <c r="AZ80" s="88" t="str">
        <f>IFERROR(VLOOKUP($A80&amp;"_"&amp;AZ$3,'물품 입고 내역'!$A$5:$O$1005,2,0),"")</f>
        <v/>
      </c>
      <c r="BA80" s="88" t="str">
        <f>IFERROR(VLOOKUP($A80&amp;"_"&amp;BA$3,'물품 입고 내역'!$A$5:$O$1005,2,0),"")</f>
        <v/>
      </c>
      <c r="BB80" s="88" t="str">
        <f>IFERROR(VLOOKUP($A80&amp;"_"&amp;BB$3,'물품 입고 내역'!$A$5:$O$1005,2,0),"")</f>
        <v/>
      </c>
      <c r="BC80" s="88" t="str">
        <f>IFERROR(VLOOKUP($A80&amp;"_"&amp;BC$3,'물품 입고 내역'!$A$5:$O$1005,2,0),"")</f>
        <v/>
      </c>
      <c r="BD80" s="88" t="str">
        <f>IFERROR(VLOOKUP($A80&amp;"_"&amp;BD$3,'물품 입고 내역'!$A$5:$O$1005,2,0),"")</f>
        <v/>
      </c>
      <c r="BE80" s="88" t="str">
        <f>IFERROR(VLOOKUP($A80&amp;"_"&amp;BE$3,'물품 입고 내역'!$A$5:$O$1005,2,0),"")</f>
        <v/>
      </c>
      <c r="BF80" s="88" t="str">
        <f>IFERROR(VLOOKUP($A80&amp;"_"&amp;BF$3,'물품 입고 내역'!$A$5:$O$1005,2,0),"")</f>
        <v/>
      </c>
      <c r="BG80" s="88" t="str">
        <f>IFERROR(VLOOKUP($A80&amp;"_"&amp;BG$3,'물품 입고 내역'!$A$5:$O$1005,2,0),"")</f>
        <v/>
      </c>
      <c r="BH80" s="88" t="str">
        <f>IFERROR(VLOOKUP($A80&amp;"_"&amp;BH$3,'물품 입고 내역'!$A$5:$O$1005,2,0),"")</f>
        <v/>
      </c>
      <c r="BI80" s="88" t="str">
        <f>IFERROR(VLOOKUP($A80&amp;"_"&amp;BI$3,'물품 입고 내역'!$A$5:$O$1005,2,0),"")</f>
        <v/>
      </c>
      <c r="BJ80" s="88" t="str">
        <f>IFERROR(VLOOKUP($A80&amp;"_"&amp;BJ$3,'물품 입고 내역'!$A$5:$O$1005,2,0),"")</f>
        <v/>
      </c>
      <c r="BK80" s="88" t="str">
        <f>IFERROR(VLOOKUP($A80&amp;"_"&amp;BK$3,'물품 입고 내역'!$A$5:$O$1005,2,0),"")</f>
        <v/>
      </c>
      <c r="BL80" s="88" t="str">
        <f>IFERROR(VLOOKUP($A80&amp;"_"&amp;BL$3,'물품 입고 내역'!$A$5:$O$1005,2,0),"")</f>
        <v/>
      </c>
      <c r="BM80" s="88" t="str">
        <f>IFERROR(VLOOKUP($A80&amp;"_"&amp;BM$3,'물품 입고 내역'!$A$5:$O$1005,2,0),"")</f>
        <v/>
      </c>
      <c r="BN80" s="88" t="str">
        <f>IFERROR(VLOOKUP($A80&amp;"_"&amp;BN$3,'물품 입고 내역'!$A$5:$O$1005,2,0),"")</f>
        <v/>
      </c>
      <c r="BO80" s="88" t="str">
        <f>IFERROR(VLOOKUP($A80&amp;"_"&amp;BO$3,'물품 입고 내역'!$A$5:$O$1005,2,0),"")</f>
        <v/>
      </c>
      <c r="BP80" s="88" t="str">
        <f>IFERROR(VLOOKUP($A80&amp;"_"&amp;BP$3,'물품 입고 내역'!$A$5:$O$1005,2,0),"")</f>
        <v/>
      </c>
      <c r="BQ80" s="88" t="str">
        <f>IFERROR(VLOOKUP($A80&amp;"_"&amp;BQ$3,'물품 입고 내역'!$A$5:$O$1005,2,0),"")</f>
        <v/>
      </c>
      <c r="BR80" s="88" t="str">
        <f>IFERROR(VLOOKUP($A80&amp;"_"&amp;BR$3,'물품 입고 내역'!$A$5:$O$1005,2,0),"")</f>
        <v/>
      </c>
      <c r="BS80" s="88" t="str">
        <f>IFERROR(VLOOKUP($A80&amp;"_"&amp;BS$3,'물품 입고 내역'!$A$5:$O$1005,2,0),"")</f>
        <v/>
      </c>
      <c r="BT80" s="88" t="str">
        <f>IFERROR(VLOOKUP($A80&amp;"_"&amp;BT$3,'물품 입고 내역'!$A$5:$O$1005,2,0),"")</f>
        <v/>
      </c>
      <c r="BU80" s="88" t="str">
        <f>IFERROR(VLOOKUP($A80&amp;"_"&amp;BU$3,'물품 입고 내역'!$A$5:$O$1005,2,0),"")</f>
        <v/>
      </c>
      <c r="BV80" s="88" t="str">
        <f>IFERROR(VLOOKUP($A80&amp;"_"&amp;BV$3,'물품 입고 내역'!$A$5:$O$1005,2,0),"")</f>
        <v/>
      </c>
      <c r="BW80" s="88" t="str">
        <f>IFERROR(VLOOKUP($A80&amp;"_"&amp;BW$3,'물품 입고 내역'!$A$5:$O$1005,2,0),"")</f>
        <v/>
      </c>
      <c r="BX80" s="88" t="str">
        <f>IFERROR(VLOOKUP($A80&amp;"_"&amp;BX$3,'물품 입고 내역'!$A$5:$O$1005,2,0),"")</f>
        <v/>
      </c>
      <c r="BY80" s="88" t="str">
        <f>IFERROR(VLOOKUP($A80&amp;"_"&amp;BY$3,'물품 입고 내역'!$A$5:$O$1005,2,0),"")</f>
        <v/>
      </c>
      <c r="BZ80" s="88" t="str">
        <f>IFERROR(VLOOKUP($A80&amp;"_"&amp;BZ$3,'물품 입고 내역'!$A$5:$O$1005,2,0),"")</f>
        <v/>
      </c>
      <c r="CA80" s="88" t="str">
        <f>IFERROR(VLOOKUP($A80&amp;"_"&amp;CA$3,'물품 입고 내역'!$A$5:$O$1005,2,0),"")</f>
        <v/>
      </c>
      <c r="CB80" s="88" t="str">
        <f>IFERROR(VLOOKUP($A80&amp;"_"&amp;CB$3,'물품 입고 내역'!$A$5:$O$1005,2,0),"")</f>
        <v/>
      </c>
      <c r="CC80" s="88" t="str">
        <f>IFERROR(VLOOKUP($A80&amp;"_"&amp;CC$3,'물품 입고 내역'!$A$5:$O$1005,2,0),"")</f>
        <v/>
      </c>
      <c r="CD80" s="88" t="str">
        <f>IFERROR(VLOOKUP($A80&amp;"_"&amp;CD$3,'물품 입고 내역'!$A$5:$O$1005,2,0),"")</f>
        <v/>
      </c>
      <c r="CE80" s="88" t="str">
        <f>IFERROR(VLOOKUP($A80&amp;"_"&amp;CE$3,'물품 입고 내역'!$A$5:$O$1005,2,0),"")</f>
        <v/>
      </c>
      <c r="CF80" s="88" t="str">
        <f>IFERROR(VLOOKUP($A80&amp;"_"&amp;CF$3,'물품 입고 내역'!$A$5:$O$1005,2,0),"")</f>
        <v/>
      </c>
      <c r="CG80" s="88" t="str">
        <f>IFERROR(VLOOKUP($A80&amp;"_"&amp;CG$3,'물품 입고 내역'!$A$5:$O$1005,2,0),"")</f>
        <v/>
      </c>
      <c r="CH80" s="88" t="str">
        <f>IFERROR(VLOOKUP($A80&amp;"_"&amp;CH$3,'물품 입고 내역'!$A$5:$O$1005,2,0),"")</f>
        <v/>
      </c>
      <c r="CI80" s="88" t="str">
        <f>IFERROR(VLOOKUP($A80&amp;"_"&amp;CI$3,'물품 입고 내역'!$A$5:$O$1005,2,0),"")</f>
        <v/>
      </c>
      <c r="CJ80" s="88" t="str">
        <f>IFERROR(VLOOKUP($A80&amp;"_"&amp;CJ$3,'물품 입고 내역'!$A$5:$O$1005,2,0),"")</f>
        <v/>
      </c>
      <c r="CK80" s="88" t="str">
        <f>IFERROR(VLOOKUP($A80&amp;"_"&amp;CK$3,'물품 입고 내역'!$A$5:$O$1005,2,0),"")</f>
        <v/>
      </c>
      <c r="CL80" s="88" t="str">
        <f>IFERROR(VLOOKUP($A80&amp;"_"&amp;CL$3,'물품 입고 내역'!$A$5:$O$1005,2,0),"")</f>
        <v/>
      </c>
      <c r="CM80" s="88" t="str">
        <f>IFERROR(VLOOKUP($A80&amp;"_"&amp;CM$3,'물품 입고 내역'!$A$5:$O$1005,2,0),"")</f>
        <v/>
      </c>
      <c r="CN80" s="88" t="str">
        <f>IFERROR(VLOOKUP($A80&amp;"_"&amp;CN$3,'물품 입고 내역'!$A$5:$O$1005,2,0),"")</f>
        <v/>
      </c>
      <c r="CO80" s="88" t="str">
        <f>IFERROR(VLOOKUP($A80&amp;"_"&amp;CO$3,'물품 입고 내역'!$A$5:$O$1005,2,0),"")</f>
        <v/>
      </c>
      <c r="CP80" s="88" t="str">
        <f>IFERROR(VLOOKUP($A80&amp;"_"&amp;CP$3,'물품 입고 내역'!$A$5:$O$1005,2,0),"")</f>
        <v/>
      </c>
      <c r="CQ80" s="88" t="str">
        <f>IFERROR(VLOOKUP($A80&amp;"_"&amp;CQ$3,'물품 입고 내역'!$A$5:$O$1005,2,0),"")</f>
        <v/>
      </c>
      <c r="CR80" s="88" t="str">
        <f>IFERROR(VLOOKUP($A80&amp;"_"&amp;CR$3,'물품 입고 내역'!$A$5:$O$1005,2,0),"")</f>
        <v/>
      </c>
      <c r="CS80" s="88" t="str">
        <f>IFERROR(VLOOKUP($A80&amp;"_"&amp;CS$3,'물품 입고 내역'!$A$5:$O$1005,2,0),"")</f>
        <v/>
      </c>
      <c r="CT80" s="88" t="str">
        <f>IFERROR(VLOOKUP($A80&amp;"_"&amp;CT$3,'물품 입고 내역'!$A$5:$O$1005,2,0),"")</f>
        <v/>
      </c>
      <c r="CU80" s="88" t="str">
        <f>IFERROR(VLOOKUP($A80&amp;"_"&amp;CU$3,'물품 입고 내역'!$A$5:$O$1005,2,0),"")</f>
        <v/>
      </c>
      <c r="CV80" s="88" t="str">
        <f>IFERROR(VLOOKUP($A80&amp;"_"&amp;CV$3,'물품 입고 내역'!$A$5:$O$1005,2,0),"")</f>
        <v/>
      </c>
      <c r="CW80" s="88" t="str">
        <f>IFERROR(VLOOKUP($A80&amp;"_"&amp;CW$3,'물품 입고 내역'!$A$5:$O$1005,2,0),"")</f>
        <v/>
      </c>
      <c r="CX80" s="88" t="str">
        <f>IFERROR(VLOOKUP($A80&amp;"_"&amp;CX$3,'물품 입고 내역'!$A$5:$O$1005,2,0),"")</f>
        <v/>
      </c>
      <c r="CY80" s="88" t="str">
        <f>IFERROR(VLOOKUP($A80&amp;"_"&amp;CY$3,'물품 입고 내역'!$A$5:$O$1005,2,0),"")</f>
        <v/>
      </c>
      <c r="CZ80" s="88" t="str">
        <f>IFERROR(VLOOKUP($A80&amp;"_"&amp;CZ$3,'물품 입고 내역'!$A$5:$O$1005,2,0),"")</f>
        <v/>
      </c>
      <c r="DA80" s="88" t="str">
        <f>IFERROR(VLOOKUP($A80&amp;"_"&amp;DA$3,'물품 입고 내역'!$A$5:$O$1005,2,0),"")</f>
        <v/>
      </c>
      <c r="DB80" s="88" t="str">
        <f>IFERROR(VLOOKUP($A80&amp;"_"&amp;DB$3,'물품 입고 내역'!$A$5:$O$1005,2,0),"")</f>
        <v/>
      </c>
      <c r="DC80" s="88" t="str">
        <f>IFERROR(VLOOKUP($A80&amp;"_"&amp;DC$3,'물품 입고 내역'!$A$5:$O$1005,2,0),"")</f>
        <v/>
      </c>
      <c r="DD80" s="88" t="str">
        <f>IFERROR(VLOOKUP($A80&amp;"_"&amp;DD$3,'물품 입고 내역'!$A$5:$O$1005,2,0),"")</f>
        <v/>
      </c>
      <c r="DE80" s="88" t="str">
        <f>IFERROR(VLOOKUP($A80&amp;"_"&amp;DE$3,'물품 입고 내역'!$A$5:$O$1005,2,0),"")</f>
        <v/>
      </c>
      <c r="DF80" s="88" t="str">
        <f>IFERROR(VLOOKUP($A80&amp;"_"&amp;DF$3,'물품 입고 내역'!$A$5:$O$1005,2,0),"")</f>
        <v/>
      </c>
      <c r="DG80" s="88" t="str">
        <f>IFERROR(VLOOKUP($A80&amp;"_"&amp;DG$3,'물품 입고 내역'!$A$5:$O$1005,2,0),"")</f>
        <v/>
      </c>
      <c r="DH80" s="88" t="str">
        <f>IFERROR(VLOOKUP($A80&amp;"_"&amp;DH$3,'물품 입고 내역'!$A$5:$O$1005,2,0),"")</f>
        <v/>
      </c>
      <c r="DI80" s="88" t="str">
        <f>IFERROR(VLOOKUP($A80&amp;"_"&amp;DI$3,'물품 입고 내역'!$A$5:$O$1005,2,0),"")</f>
        <v/>
      </c>
      <c r="DJ80" s="88" t="str">
        <f>IFERROR(VLOOKUP($A80&amp;"_"&amp;DJ$3,'물품 입고 내역'!$A$5:$O$1005,2,0),"")</f>
        <v/>
      </c>
      <c r="DK80" s="88" t="str">
        <f>IFERROR(VLOOKUP($A80&amp;"_"&amp;DK$3,'물품 입고 내역'!$A$5:$O$1005,2,0),"")</f>
        <v/>
      </c>
      <c r="DL80" s="88" t="str">
        <f>IFERROR(VLOOKUP($A80&amp;"_"&amp;DL$3,'물품 입고 내역'!$A$5:$O$1005,2,0),"")</f>
        <v/>
      </c>
    </row>
    <row r="81" spans="1:116" ht="35.25" customHeight="1">
      <c r="A81" s="89" t="s">
        <v>1038</v>
      </c>
      <c r="B81" s="129" t="str">
        <f>IFERROR(INDEX('물품 입고 내역'!$E$6:$O$1005,MATCH($A81,'물품 입고 내역'!$N$6:$N$1005,0),1)," ")</f>
        <v xml:space="preserve"> </v>
      </c>
      <c r="C81" s="89" t="str">
        <f t="shared" si="3"/>
        <v xml:space="preserve"> </v>
      </c>
      <c r="D81" s="129" t="str">
        <f t="shared" si="4"/>
        <v xml:space="preserve">                                                                                                             </v>
      </c>
      <c r="E81" s="89"/>
      <c r="F81" s="88">
        <f t="shared" si="5"/>
        <v>0</v>
      </c>
      <c r="G81" s="88" t="str">
        <f>IFERROR(VLOOKUP($A81&amp;"_"&amp;G$3,'물품 입고 내역'!$A$5:$O$1005,2,0),"")</f>
        <v/>
      </c>
      <c r="H81" s="88" t="str">
        <f>IFERROR(VLOOKUP($A81&amp;"_"&amp;H$3,'물품 입고 내역'!$A$5:$O$1005,2,0),"")</f>
        <v/>
      </c>
      <c r="I81" s="88" t="str">
        <f>IFERROR(VLOOKUP($A81&amp;"_"&amp;I$3,'물품 입고 내역'!$A$5:$O$1005,2,0),"")</f>
        <v/>
      </c>
      <c r="J81" s="88" t="str">
        <f>IFERROR(VLOOKUP($A81&amp;"_"&amp;J$3,'물품 입고 내역'!$A$5:$O$1005,2,0),"")</f>
        <v/>
      </c>
      <c r="K81" s="88" t="str">
        <f>IFERROR(VLOOKUP($A81&amp;"_"&amp;K$3,'물품 입고 내역'!$A$5:$O$1005,2,0),"")</f>
        <v/>
      </c>
      <c r="L81" s="88" t="str">
        <f>IFERROR(VLOOKUP($A81&amp;"_"&amp;L$3,'물품 입고 내역'!$A$5:$O$1005,2,0),"")</f>
        <v/>
      </c>
      <c r="M81" s="88" t="str">
        <f>IFERROR(VLOOKUP($A81&amp;"_"&amp;M$3,'물품 입고 내역'!$A$5:$O$1005,2,0),"")</f>
        <v/>
      </c>
      <c r="N81" s="88" t="str">
        <f>IFERROR(VLOOKUP($A81&amp;"_"&amp;N$3,'물품 입고 내역'!$A$5:$O$1005,2,0),"")</f>
        <v/>
      </c>
      <c r="O81" s="88" t="str">
        <f>IFERROR(VLOOKUP($A81&amp;"_"&amp;O$3,'물품 입고 내역'!$A$5:$O$1005,2,0),"")</f>
        <v/>
      </c>
      <c r="P81" s="88" t="str">
        <f>IFERROR(VLOOKUP($A81&amp;"_"&amp;P$3,'물품 입고 내역'!$A$5:$O$1005,2,0),"")</f>
        <v/>
      </c>
      <c r="Q81" s="88" t="str">
        <f>IFERROR(VLOOKUP($A81&amp;"_"&amp;Q$3,'물품 입고 내역'!$A$5:$O$1005,2,0),"")</f>
        <v/>
      </c>
      <c r="R81" s="88" t="str">
        <f>IFERROR(VLOOKUP($A81&amp;"_"&amp;R$3,'물품 입고 내역'!$A$5:$O$1005,2,0),"")</f>
        <v/>
      </c>
      <c r="S81" s="88" t="str">
        <f>IFERROR(VLOOKUP($A81&amp;"_"&amp;S$3,'물품 입고 내역'!$A$5:$O$1005,2,0),"")</f>
        <v/>
      </c>
      <c r="T81" s="88" t="str">
        <f>IFERROR(VLOOKUP($A81&amp;"_"&amp;T$3,'물품 입고 내역'!$A$5:$O$1005,2,0),"")</f>
        <v/>
      </c>
      <c r="U81" s="88" t="str">
        <f>IFERROR(VLOOKUP($A81&amp;"_"&amp;U$3,'물품 입고 내역'!$A$5:$O$1005,2,0),"")</f>
        <v/>
      </c>
      <c r="V81" s="88" t="str">
        <f>IFERROR(VLOOKUP($A81&amp;"_"&amp;V$3,'물품 입고 내역'!$A$5:$O$1005,2,0),"")</f>
        <v/>
      </c>
      <c r="W81" s="88" t="str">
        <f>IFERROR(VLOOKUP($A81&amp;"_"&amp;W$3,'물품 입고 내역'!$A$5:$O$1005,2,0),"")</f>
        <v/>
      </c>
      <c r="X81" s="88" t="str">
        <f>IFERROR(VLOOKUP($A81&amp;"_"&amp;X$3,'물품 입고 내역'!$A$5:$O$1005,2,0),"")</f>
        <v/>
      </c>
      <c r="Y81" s="88" t="str">
        <f>IFERROR(VLOOKUP($A81&amp;"_"&amp;Y$3,'물품 입고 내역'!$A$5:$O$1005,2,0),"")</f>
        <v/>
      </c>
      <c r="Z81" s="88" t="str">
        <f>IFERROR(VLOOKUP($A81&amp;"_"&amp;Z$3,'물품 입고 내역'!$A$5:$O$1005,2,0),"")</f>
        <v/>
      </c>
      <c r="AA81" s="88" t="str">
        <f>IFERROR(VLOOKUP($A81&amp;"_"&amp;AA$3,'물품 입고 내역'!$A$5:$O$1005,2,0),"")</f>
        <v/>
      </c>
      <c r="AB81" s="88" t="str">
        <f>IFERROR(VLOOKUP($A81&amp;"_"&amp;AB$3,'물품 입고 내역'!$A$5:$O$1005,2,0),"")</f>
        <v/>
      </c>
      <c r="AC81" s="88" t="str">
        <f>IFERROR(VLOOKUP($A81&amp;"_"&amp;AC$3,'물품 입고 내역'!$A$5:$O$1005,2,0),"")</f>
        <v/>
      </c>
      <c r="AD81" s="88" t="str">
        <f>IFERROR(VLOOKUP($A81&amp;"_"&amp;AD$3,'물품 입고 내역'!$A$5:$O$1005,2,0),"")</f>
        <v/>
      </c>
      <c r="AE81" s="88" t="str">
        <f>IFERROR(VLOOKUP($A81&amp;"_"&amp;AE$3,'물품 입고 내역'!$A$5:$O$1005,2,0),"")</f>
        <v/>
      </c>
      <c r="AF81" s="88" t="str">
        <f>IFERROR(VLOOKUP($A81&amp;"_"&amp;AF$3,'물품 입고 내역'!$A$5:$O$1005,2,0),"")</f>
        <v/>
      </c>
      <c r="AG81" s="88" t="str">
        <f>IFERROR(VLOOKUP($A81&amp;"_"&amp;AG$3,'물품 입고 내역'!$A$5:$O$1005,2,0),"")</f>
        <v/>
      </c>
      <c r="AH81" s="88" t="str">
        <f>IFERROR(VLOOKUP($A81&amp;"_"&amp;AH$3,'물품 입고 내역'!$A$5:$O$1005,2,0),"")</f>
        <v/>
      </c>
      <c r="AI81" s="88" t="str">
        <f>IFERROR(VLOOKUP($A81&amp;"_"&amp;AI$3,'물품 입고 내역'!$A$5:$O$1005,2,0),"")</f>
        <v/>
      </c>
      <c r="AJ81" s="88" t="str">
        <f>IFERROR(VLOOKUP($A81&amp;"_"&amp;AJ$3,'물품 입고 내역'!$A$5:$O$1005,2,0),"")</f>
        <v/>
      </c>
      <c r="AK81" s="88" t="str">
        <f>IFERROR(VLOOKUP($A81&amp;"_"&amp;AK$3,'물품 입고 내역'!$A$5:$O$1005,2,0),"")</f>
        <v/>
      </c>
      <c r="AL81" s="88" t="str">
        <f>IFERROR(VLOOKUP($A81&amp;"_"&amp;AL$3,'물품 입고 내역'!$A$5:$O$1005,2,0),"")</f>
        <v/>
      </c>
      <c r="AM81" s="88" t="str">
        <f>IFERROR(VLOOKUP($A81&amp;"_"&amp;AM$3,'물품 입고 내역'!$A$5:$O$1005,2,0),"")</f>
        <v/>
      </c>
      <c r="AN81" s="88" t="str">
        <f>IFERROR(VLOOKUP($A81&amp;"_"&amp;AN$3,'물품 입고 내역'!$A$5:$O$1005,2,0),"")</f>
        <v/>
      </c>
      <c r="AO81" s="88" t="str">
        <f>IFERROR(VLOOKUP($A81&amp;"_"&amp;AO$3,'물품 입고 내역'!$A$5:$O$1005,2,0),"")</f>
        <v/>
      </c>
      <c r="AP81" s="88" t="str">
        <f>IFERROR(VLOOKUP($A81&amp;"_"&amp;AP$3,'물품 입고 내역'!$A$5:$O$1005,2,0),"")</f>
        <v/>
      </c>
      <c r="AQ81" s="88" t="str">
        <f>IFERROR(VLOOKUP($A81&amp;"_"&amp;AQ$3,'물품 입고 내역'!$A$5:$O$1005,2,0),"")</f>
        <v/>
      </c>
      <c r="AR81" s="88" t="str">
        <f>IFERROR(VLOOKUP($A81&amp;"_"&amp;AR$3,'물품 입고 내역'!$A$5:$O$1005,2,0),"")</f>
        <v/>
      </c>
      <c r="AS81" s="88" t="str">
        <f>IFERROR(VLOOKUP($A81&amp;"_"&amp;AS$3,'물품 입고 내역'!$A$5:$O$1005,2,0),"")</f>
        <v/>
      </c>
      <c r="AT81" s="88" t="str">
        <f>IFERROR(VLOOKUP($A81&amp;"_"&amp;AT$3,'물품 입고 내역'!$A$5:$O$1005,2,0),"")</f>
        <v/>
      </c>
      <c r="AU81" s="88" t="str">
        <f>IFERROR(VLOOKUP($A81&amp;"_"&amp;AU$3,'물품 입고 내역'!$A$5:$O$1005,2,0),"")</f>
        <v/>
      </c>
      <c r="AV81" s="88" t="str">
        <f>IFERROR(VLOOKUP($A81&amp;"_"&amp;AV$3,'물품 입고 내역'!$A$5:$O$1005,2,0),"")</f>
        <v/>
      </c>
      <c r="AW81" s="88" t="str">
        <f>IFERROR(VLOOKUP($A81&amp;"_"&amp;AW$3,'물품 입고 내역'!$A$5:$O$1005,2,0),"")</f>
        <v/>
      </c>
      <c r="AX81" s="88" t="str">
        <f>IFERROR(VLOOKUP($A81&amp;"_"&amp;AX$3,'물품 입고 내역'!$A$5:$O$1005,2,0),"")</f>
        <v/>
      </c>
      <c r="AY81" s="88" t="str">
        <f>IFERROR(VLOOKUP($A81&amp;"_"&amp;AY$3,'물품 입고 내역'!$A$5:$O$1005,2,0),"")</f>
        <v/>
      </c>
      <c r="AZ81" s="88" t="str">
        <f>IFERROR(VLOOKUP($A81&amp;"_"&amp;AZ$3,'물품 입고 내역'!$A$5:$O$1005,2,0),"")</f>
        <v/>
      </c>
      <c r="BA81" s="88" t="str">
        <f>IFERROR(VLOOKUP($A81&amp;"_"&amp;BA$3,'물품 입고 내역'!$A$5:$O$1005,2,0),"")</f>
        <v/>
      </c>
      <c r="BB81" s="88" t="str">
        <f>IFERROR(VLOOKUP($A81&amp;"_"&amp;BB$3,'물품 입고 내역'!$A$5:$O$1005,2,0),"")</f>
        <v/>
      </c>
      <c r="BC81" s="88" t="str">
        <f>IFERROR(VLOOKUP($A81&amp;"_"&amp;BC$3,'물품 입고 내역'!$A$5:$O$1005,2,0),"")</f>
        <v/>
      </c>
      <c r="BD81" s="88" t="str">
        <f>IFERROR(VLOOKUP($A81&amp;"_"&amp;BD$3,'물품 입고 내역'!$A$5:$O$1005,2,0),"")</f>
        <v/>
      </c>
      <c r="BE81" s="88" t="str">
        <f>IFERROR(VLOOKUP($A81&amp;"_"&amp;BE$3,'물품 입고 내역'!$A$5:$O$1005,2,0),"")</f>
        <v/>
      </c>
      <c r="BF81" s="88" t="str">
        <f>IFERROR(VLOOKUP($A81&amp;"_"&amp;BF$3,'물품 입고 내역'!$A$5:$O$1005,2,0),"")</f>
        <v/>
      </c>
      <c r="BG81" s="88" t="str">
        <f>IFERROR(VLOOKUP($A81&amp;"_"&amp;BG$3,'물품 입고 내역'!$A$5:$O$1005,2,0),"")</f>
        <v/>
      </c>
      <c r="BH81" s="88" t="str">
        <f>IFERROR(VLOOKUP($A81&amp;"_"&amp;BH$3,'물품 입고 내역'!$A$5:$O$1005,2,0),"")</f>
        <v/>
      </c>
      <c r="BI81" s="88" t="str">
        <f>IFERROR(VLOOKUP($A81&amp;"_"&amp;BI$3,'물품 입고 내역'!$A$5:$O$1005,2,0),"")</f>
        <v/>
      </c>
      <c r="BJ81" s="88" t="str">
        <f>IFERROR(VLOOKUP($A81&amp;"_"&amp;BJ$3,'물품 입고 내역'!$A$5:$O$1005,2,0),"")</f>
        <v/>
      </c>
      <c r="BK81" s="88" t="str">
        <f>IFERROR(VLOOKUP($A81&amp;"_"&amp;BK$3,'물품 입고 내역'!$A$5:$O$1005,2,0),"")</f>
        <v/>
      </c>
      <c r="BL81" s="88" t="str">
        <f>IFERROR(VLOOKUP($A81&amp;"_"&amp;BL$3,'물품 입고 내역'!$A$5:$O$1005,2,0),"")</f>
        <v/>
      </c>
      <c r="BM81" s="88" t="str">
        <f>IFERROR(VLOOKUP($A81&amp;"_"&amp;BM$3,'물품 입고 내역'!$A$5:$O$1005,2,0),"")</f>
        <v/>
      </c>
      <c r="BN81" s="88" t="str">
        <f>IFERROR(VLOOKUP($A81&amp;"_"&amp;BN$3,'물품 입고 내역'!$A$5:$O$1005,2,0),"")</f>
        <v/>
      </c>
      <c r="BO81" s="88" t="str">
        <f>IFERROR(VLOOKUP($A81&amp;"_"&amp;BO$3,'물품 입고 내역'!$A$5:$O$1005,2,0),"")</f>
        <v/>
      </c>
      <c r="BP81" s="88" t="str">
        <f>IFERROR(VLOOKUP($A81&amp;"_"&amp;BP$3,'물품 입고 내역'!$A$5:$O$1005,2,0),"")</f>
        <v/>
      </c>
      <c r="BQ81" s="88" t="str">
        <f>IFERROR(VLOOKUP($A81&amp;"_"&amp;BQ$3,'물품 입고 내역'!$A$5:$O$1005,2,0),"")</f>
        <v/>
      </c>
      <c r="BR81" s="88" t="str">
        <f>IFERROR(VLOOKUP($A81&amp;"_"&amp;BR$3,'물품 입고 내역'!$A$5:$O$1005,2,0),"")</f>
        <v/>
      </c>
      <c r="BS81" s="88" t="str">
        <f>IFERROR(VLOOKUP($A81&amp;"_"&amp;BS$3,'물품 입고 내역'!$A$5:$O$1005,2,0),"")</f>
        <v/>
      </c>
      <c r="BT81" s="88" t="str">
        <f>IFERROR(VLOOKUP($A81&amp;"_"&amp;BT$3,'물품 입고 내역'!$A$5:$O$1005,2,0),"")</f>
        <v/>
      </c>
      <c r="BU81" s="88" t="str">
        <f>IFERROR(VLOOKUP($A81&amp;"_"&amp;BU$3,'물품 입고 내역'!$A$5:$O$1005,2,0),"")</f>
        <v/>
      </c>
      <c r="BV81" s="88" t="str">
        <f>IFERROR(VLOOKUP($A81&amp;"_"&amp;BV$3,'물품 입고 내역'!$A$5:$O$1005,2,0),"")</f>
        <v/>
      </c>
      <c r="BW81" s="88" t="str">
        <f>IFERROR(VLOOKUP($A81&amp;"_"&amp;BW$3,'물품 입고 내역'!$A$5:$O$1005,2,0),"")</f>
        <v/>
      </c>
      <c r="BX81" s="88" t="str">
        <f>IFERROR(VLOOKUP($A81&amp;"_"&amp;BX$3,'물품 입고 내역'!$A$5:$O$1005,2,0),"")</f>
        <v/>
      </c>
      <c r="BY81" s="88" t="str">
        <f>IFERROR(VLOOKUP($A81&amp;"_"&amp;BY$3,'물품 입고 내역'!$A$5:$O$1005,2,0),"")</f>
        <v/>
      </c>
      <c r="BZ81" s="88" t="str">
        <f>IFERROR(VLOOKUP($A81&amp;"_"&amp;BZ$3,'물품 입고 내역'!$A$5:$O$1005,2,0),"")</f>
        <v/>
      </c>
      <c r="CA81" s="88" t="str">
        <f>IFERROR(VLOOKUP($A81&amp;"_"&amp;CA$3,'물품 입고 내역'!$A$5:$O$1005,2,0),"")</f>
        <v/>
      </c>
      <c r="CB81" s="88" t="str">
        <f>IFERROR(VLOOKUP($A81&amp;"_"&amp;CB$3,'물품 입고 내역'!$A$5:$O$1005,2,0),"")</f>
        <v/>
      </c>
      <c r="CC81" s="88" t="str">
        <f>IFERROR(VLOOKUP($A81&amp;"_"&amp;CC$3,'물품 입고 내역'!$A$5:$O$1005,2,0),"")</f>
        <v/>
      </c>
      <c r="CD81" s="88" t="str">
        <f>IFERROR(VLOOKUP($A81&amp;"_"&amp;CD$3,'물품 입고 내역'!$A$5:$O$1005,2,0),"")</f>
        <v/>
      </c>
      <c r="CE81" s="88" t="str">
        <f>IFERROR(VLOOKUP($A81&amp;"_"&amp;CE$3,'물품 입고 내역'!$A$5:$O$1005,2,0),"")</f>
        <v/>
      </c>
      <c r="CF81" s="88" t="str">
        <f>IFERROR(VLOOKUP($A81&amp;"_"&amp;CF$3,'물품 입고 내역'!$A$5:$O$1005,2,0),"")</f>
        <v/>
      </c>
      <c r="CG81" s="88" t="str">
        <f>IFERROR(VLOOKUP($A81&amp;"_"&amp;CG$3,'물품 입고 내역'!$A$5:$O$1005,2,0),"")</f>
        <v/>
      </c>
      <c r="CH81" s="88" t="str">
        <f>IFERROR(VLOOKUP($A81&amp;"_"&amp;CH$3,'물품 입고 내역'!$A$5:$O$1005,2,0),"")</f>
        <v/>
      </c>
      <c r="CI81" s="88" t="str">
        <f>IFERROR(VLOOKUP($A81&amp;"_"&amp;CI$3,'물품 입고 내역'!$A$5:$O$1005,2,0),"")</f>
        <v/>
      </c>
      <c r="CJ81" s="88" t="str">
        <f>IFERROR(VLOOKUP($A81&amp;"_"&amp;CJ$3,'물품 입고 내역'!$A$5:$O$1005,2,0),"")</f>
        <v/>
      </c>
      <c r="CK81" s="88" t="str">
        <f>IFERROR(VLOOKUP($A81&amp;"_"&amp;CK$3,'물품 입고 내역'!$A$5:$O$1005,2,0),"")</f>
        <v/>
      </c>
      <c r="CL81" s="88" t="str">
        <f>IFERROR(VLOOKUP($A81&amp;"_"&amp;CL$3,'물품 입고 내역'!$A$5:$O$1005,2,0),"")</f>
        <v/>
      </c>
      <c r="CM81" s="88" t="str">
        <f>IFERROR(VLOOKUP($A81&amp;"_"&amp;CM$3,'물품 입고 내역'!$A$5:$O$1005,2,0),"")</f>
        <v/>
      </c>
      <c r="CN81" s="88" t="str">
        <f>IFERROR(VLOOKUP($A81&amp;"_"&amp;CN$3,'물품 입고 내역'!$A$5:$O$1005,2,0),"")</f>
        <v/>
      </c>
      <c r="CO81" s="88" t="str">
        <f>IFERROR(VLOOKUP($A81&amp;"_"&amp;CO$3,'물품 입고 내역'!$A$5:$O$1005,2,0),"")</f>
        <v/>
      </c>
      <c r="CP81" s="88" t="str">
        <f>IFERROR(VLOOKUP($A81&amp;"_"&amp;CP$3,'물품 입고 내역'!$A$5:$O$1005,2,0),"")</f>
        <v/>
      </c>
      <c r="CQ81" s="88" t="str">
        <f>IFERROR(VLOOKUP($A81&amp;"_"&amp;CQ$3,'물품 입고 내역'!$A$5:$O$1005,2,0),"")</f>
        <v/>
      </c>
      <c r="CR81" s="88" t="str">
        <f>IFERROR(VLOOKUP($A81&amp;"_"&amp;CR$3,'물품 입고 내역'!$A$5:$O$1005,2,0),"")</f>
        <v/>
      </c>
      <c r="CS81" s="88" t="str">
        <f>IFERROR(VLOOKUP($A81&amp;"_"&amp;CS$3,'물품 입고 내역'!$A$5:$O$1005,2,0),"")</f>
        <v/>
      </c>
      <c r="CT81" s="88" t="str">
        <f>IFERROR(VLOOKUP($A81&amp;"_"&amp;CT$3,'물품 입고 내역'!$A$5:$O$1005,2,0),"")</f>
        <v/>
      </c>
      <c r="CU81" s="88" t="str">
        <f>IFERROR(VLOOKUP($A81&amp;"_"&amp;CU$3,'물품 입고 내역'!$A$5:$O$1005,2,0),"")</f>
        <v/>
      </c>
      <c r="CV81" s="88" t="str">
        <f>IFERROR(VLOOKUP($A81&amp;"_"&amp;CV$3,'물품 입고 내역'!$A$5:$O$1005,2,0),"")</f>
        <v/>
      </c>
      <c r="CW81" s="88" t="str">
        <f>IFERROR(VLOOKUP($A81&amp;"_"&amp;CW$3,'물품 입고 내역'!$A$5:$O$1005,2,0),"")</f>
        <v/>
      </c>
      <c r="CX81" s="88" t="str">
        <f>IFERROR(VLOOKUP($A81&amp;"_"&amp;CX$3,'물품 입고 내역'!$A$5:$O$1005,2,0),"")</f>
        <v/>
      </c>
      <c r="CY81" s="88" t="str">
        <f>IFERROR(VLOOKUP($A81&amp;"_"&amp;CY$3,'물품 입고 내역'!$A$5:$O$1005,2,0),"")</f>
        <v/>
      </c>
      <c r="CZ81" s="88" t="str">
        <f>IFERROR(VLOOKUP($A81&amp;"_"&amp;CZ$3,'물품 입고 내역'!$A$5:$O$1005,2,0),"")</f>
        <v/>
      </c>
      <c r="DA81" s="88" t="str">
        <f>IFERROR(VLOOKUP($A81&amp;"_"&amp;DA$3,'물품 입고 내역'!$A$5:$O$1005,2,0),"")</f>
        <v/>
      </c>
      <c r="DB81" s="88" t="str">
        <f>IFERROR(VLOOKUP($A81&amp;"_"&amp;DB$3,'물품 입고 내역'!$A$5:$O$1005,2,0),"")</f>
        <v/>
      </c>
      <c r="DC81" s="88" t="str">
        <f>IFERROR(VLOOKUP($A81&amp;"_"&amp;DC$3,'물품 입고 내역'!$A$5:$O$1005,2,0),"")</f>
        <v/>
      </c>
      <c r="DD81" s="88" t="str">
        <f>IFERROR(VLOOKUP($A81&amp;"_"&amp;DD$3,'물품 입고 내역'!$A$5:$O$1005,2,0),"")</f>
        <v/>
      </c>
      <c r="DE81" s="88" t="str">
        <f>IFERROR(VLOOKUP($A81&amp;"_"&amp;DE$3,'물품 입고 내역'!$A$5:$O$1005,2,0),"")</f>
        <v/>
      </c>
      <c r="DF81" s="88" t="str">
        <f>IFERROR(VLOOKUP($A81&amp;"_"&amp;DF$3,'물품 입고 내역'!$A$5:$O$1005,2,0),"")</f>
        <v/>
      </c>
      <c r="DG81" s="88" t="str">
        <f>IFERROR(VLOOKUP($A81&amp;"_"&amp;DG$3,'물품 입고 내역'!$A$5:$O$1005,2,0),"")</f>
        <v/>
      </c>
      <c r="DH81" s="88" t="str">
        <f>IFERROR(VLOOKUP($A81&amp;"_"&amp;DH$3,'물품 입고 내역'!$A$5:$O$1005,2,0),"")</f>
        <v/>
      </c>
      <c r="DI81" s="88" t="str">
        <f>IFERROR(VLOOKUP($A81&amp;"_"&amp;DI$3,'물품 입고 내역'!$A$5:$O$1005,2,0),"")</f>
        <v/>
      </c>
      <c r="DJ81" s="88" t="str">
        <f>IFERROR(VLOOKUP($A81&amp;"_"&amp;DJ$3,'물품 입고 내역'!$A$5:$O$1005,2,0),"")</f>
        <v/>
      </c>
      <c r="DK81" s="88" t="str">
        <f>IFERROR(VLOOKUP($A81&amp;"_"&amp;DK$3,'물품 입고 내역'!$A$5:$O$1005,2,0),"")</f>
        <v/>
      </c>
      <c r="DL81" s="88" t="str">
        <f>IFERROR(VLOOKUP($A81&amp;"_"&amp;DL$3,'물품 입고 내역'!$A$5:$O$1005,2,0),"")</f>
        <v/>
      </c>
    </row>
    <row r="82" spans="1:116" ht="35.25" customHeight="1">
      <c r="A82" s="89" t="s">
        <v>1039</v>
      </c>
      <c r="B82" s="129" t="str">
        <f>IFERROR(INDEX('물품 입고 내역'!$E$6:$O$1005,MATCH($A82,'물품 입고 내역'!$N$6:$N$1005,0),1)," ")</f>
        <v xml:space="preserve"> </v>
      </c>
      <c r="C82" s="89" t="str">
        <f t="shared" si="3"/>
        <v xml:space="preserve"> </v>
      </c>
      <c r="D82" s="129" t="str">
        <f t="shared" si="4"/>
        <v xml:space="preserve">                                                                                                             </v>
      </c>
      <c r="E82" s="89"/>
      <c r="F82" s="88">
        <f t="shared" si="5"/>
        <v>0</v>
      </c>
      <c r="G82" s="88" t="str">
        <f>IFERROR(VLOOKUP($A82&amp;"_"&amp;G$3,'물품 입고 내역'!$A$5:$O$1005,2,0),"")</f>
        <v/>
      </c>
      <c r="H82" s="88" t="str">
        <f>IFERROR(VLOOKUP($A82&amp;"_"&amp;H$3,'물품 입고 내역'!$A$5:$O$1005,2,0),"")</f>
        <v/>
      </c>
      <c r="I82" s="88" t="str">
        <f>IFERROR(VLOOKUP($A82&amp;"_"&amp;I$3,'물품 입고 내역'!$A$5:$O$1005,2,0),"")</f>
        <v/>
      </c>
      <c r="J82" s="88" t="str">
        <f>IFERROR(VLOOKUP($A82&amp;"_"&amp;J$3,'물품 입고 내역'!$A$5:$O$1005,2,0),"")</f>
        <v/>
      </c>
      <c r="K82" s="88" t="str">
        <f>IFERROR(VLOOKUP($A82&amp;"_"&amp;K$3,'물품 입고 내역'!$A$5:$O$1005,2,0),"")</f>
        <v/>
      </c>
      <c r="L82" s="88" t="str">
        <f>IFERROR(VLOOKUP($A82&amp;"_"&amp;L$3,'물품 입고 내역'!$A$5:$O$1005,2,0),"")</f>
        <v/>
      </c>
      <c r="M82" s="88" t="str">
        <f>IFERROR(VLOOKUP($A82&amp;"_"&amp;M$3,'물품 입고 내역'!$A$5:$O$1005,2,0),"")</f>
        <v/>
      </c>
      <c r="N82" s="88" t="str">
        <f>IFERROR(VLOOKUP($A82&amp;"_"&amp;N$3,'물품 입고 내역'!$A$5:$O$1005,2,0),"")</f>
        <v/>
      </c>
      <c r="O82" s="88" t="str">
        <f>IFERROR(VLOOKUP($A82&amp;"_"&amp;O$3,'물품 입고 내역'!$A$5:$O$1005,2,0),"")</f>
        <v/>
      </c>
      <c r="P82" s="88" t="str">
        <f>IFERROR(VLOOKUP($A82&amp;"_"&amp;P$3,'물품 입고 내역'!$A$5:$O$1005,2,0),"")</f>
        <v/>
      </c>
      <c r="Q82" s="88" t="str">
        <f>IFERROR(VLOOKUP($A82&amp;"_"&amp;Q$3,'물품 입고 내역'!$A$5:$O$1005,2,0),"")</f>
        <v/>
      </c>
      <c r="R82" s="88" t="str">
        <f>IFERROR(VLOOKUP($A82&amp;"_"&amp;R$3,'물품 입고 내역'!$A$5:$O$1005,2,0),"")</f>
        <v/>
      </c>
      <c r="S82" s="88" t="str">
        <f>IFERROR(VLOOKUP($A82&amp;"_"&amp;S$3,'물품 입고 내역'!$A$5:$O$1005,2,0),"")</f>
        <v/>
      </c>
      <c r="T82" s="88" t="str">
        <f>IFERROR(VLOOKUP($A82&amp;"_"&amp;T$3,'물품 입고 내역'!$A$5:$O$1005,2,0),"")</f>
        <v/>
      </c>
      <c r="U82" s="88" t="str">
        <f>IFERROR(VLOOKUP($A82&amp;"_"&amp;U$3,'물품 입고 내역'!$A$5:$O$1005,2,0),"")</f>
        <v/>
      </c>
      <c r="V82" s="88" t="str">
        <f>IFERROR(VLOOKUP($A82&amp;"_"&amp;V$3,'물품 입고 내역'!$A$5:$O$1005,2,0),"")</f>
        <v/>
      </c>
      <c r="W82" s="88" t="str">
        <f>IFERROR(VLOOKUP($A82&amp;"_"&amp;W$3,'물품 입고 내역'!$A$5:$O$1005,2,0),"")</f>
        <v/>
      </c>
      <c r="X82" s="88" t="str">
        <f>IFERROR(VLOOKUP($A82&amp;"_"&amp;X$3,'물품 입고 내역'!$A$5:$O$1005,2,0),"")</f>
        <v/>
      </c>
      <c r="Y82" s="88" t="str">
        <f>IFERROR(VLOOKUP($A82&amp;"_"&amp;Y$3,'물품 입고 내역'!$A$5:$O$1005,2,0),"")</f>
        <v/>
      </c>
      <c r="Z82" s="88" t="str">
        <f>IFERROR(VLOOKUP($A82&amp;"_"&amp;Z$3,'물품 입고 내역'!$A$5:$O$1005,2,0),"")</f>
        <v/>
      </c>
      <c r="AA82" s="88" t="str">
        <f>IFERROR(VLOOKUP($A82&amp;"_"&amp;AA$3,'물품 입고 내역'!$A$5:$O$1005,2,0),"")</f>
        <v/>
      </c>
      <c r="AB82" s="88" t="str">
        <f>IFERROR(VLOOKUP($A82&amp;"_"&amp;AB$3,'물품 입고 내역'!$A$5:$O$1005,2,0),"")</f>
        <v/>
      </c>
      <c r="AC82" s="88" t="str">
        <f>IFERROR(VLOOKUP($A82&amp;"_"&amp;AC$3,'물품 입고 내역'!$A$5:$O$1005,2,0),"")</f>
        <v/>
      </c>
      <c r="AD82" s="88" t="str">
        <f>IFERROR(VLOOKUP($A82&amp;"_"&amp;AD$3,'물품 입고 내역'!$A$5:$O$1005,2,0),"")</f>
        <v/>
      </c>
      <c r="AE82" s="88" t="str">
        <f>IFERROR(VLOOKUP($A82&amp;"_"&amp;AE$3,'물품 입고 내역'!$A$5:$O$1005,2,0),"")</f>
        <v/>
      </c>
      <c r="AF82" s="88" t="str">
        <f>IFERROR(VLOOKUP($A82&amp;"_"&amp;AF$3,'물품 입고 내역'!$A$5:$O$1005,2,0),"")</f>
        <v/>
      </c>
      <c r="AG82" s="88" t="str">
        <f>IFERROR(VLOOKUP($A82&amp;"_"&amp;AG$3,'물품 입고 내역'!$A$5:$O$1005,2,0),"")</f>
        <v/>
      </c>
      <c r="AH82" s="88" t="str">
        <f>IFERROR(VLOOKUP($A82&amp;"_"&amp;AH$3,'물품 입고 내역'!$A$5:$O$1005,2,0),"")</f>
        <v/>
      </c>
      <c r="AI82" s="88" t="str">
        <f>IFERROR(VLOOKUP($A82&amp;"_"&amp;AI$3,'물품 입고 내역'!$A$5:$O$1005,2,0),"")</f>
        <v/>
      </c>
      <c r="AJ82" s="88" t="str">
        <f>IFERROR(VLOOKUP($A82&amp;"_"&amp;AJ$3,'물품 입고 내역'!$A$5:$O$1005,2,0),"")</f>
        <v/>
      </c>
      <c r="AK82" s="88" t="str">
        <f>IFERROR(VLOOKUP($A82&amp;"_"&amp;AK$3,'물품 입고 내역'!$A$5:$O$1005,2,0),"")</f>
        <v/>
      </c>
      <c r="AL82" s="88" t="str">
        <f>IFERROR(VLOOKUP($A82&amp;"_"&amp;AL$3,'물품 입고 내역'!$A$5:$O$1005,2,0),"")</f>
        <v/>
      </c>
      <c r="AM82" s="88" t="str">
        <f>IFERROR(VLOOKUP($A82&amp;"_"&amp;AM$3,'물품 입고 내역'!$A$5:$O$1005,2,0),"")</f>
        <v/>
      </c>
      <c r="AN82" s="88" t="str">
        <f>IFERROR(VLOOKUP($A82&amp;"_"&amp;AN$3,'물품 입고 내역'!$A$5:$O$1005,2,0),"")</f>
        <v/>
      </c>
      <c r="AO82" s="88" t="str">
        <f>IFERROR(VLOOKUP($A82&amp;"_"&amp;AO$3,'물품 입고 내역'!$A$5:$O$1005,2,0),"")</f>
        <v/>
      </c>
      <c r="AP82" s="88" t="str">
        <f>IFERROR(VLOOKUP($A82&amp;"_"&amp;AP$3,'물품 입고 내역'!$A$5:$O$1005,2,0),"")</f>
        <v/>
      </c>
      <c r="AQ82" s="88" t="str">
        <f>IFERROR(VLOOKUP($A82&amp;"_"&amp;AQ$3,'물품 입고 내역'!$A$5:$O$1005,2,0),"")</f>
        <v/>
      </c>
      <c r="AR82" s="88" t="str">
        <f>IFERROR(VLOOKUP($A82&amp;"_"&amp;AR$3,'물품 입고 내역'!$A$5:$O$1005,2,0),"")</f>
        <v/>
      </c>
      <c r="AS82" s="88" t="str">
        <f>IFERROR(VLOOKUP($A82&amp;"_"&amp;AS$3,'물품 입고 내역'!$A$5:$O$1005,2,0),"")</f>
        <v/>
      </c>
      <c r="AT82" s="88" t="str">
        <f>IFERROR(VLOOKUP($A82&amp;"_"&amp;AT$3,'물품 입고 내역'!$A$5:$O$1005,2,0),"")</f>
        <v/>
      </c>
      <c r="AU82" s="88" t="str">
        <f>IFERROR(VLOOKUP($A82&amp;"_"&amp;AU$3,'물품 입고 내역'!$A$5:$O$1005,2,0),"")</f>
        <v/>
      </c>
      <c r="AV82" s="88" t="str">
        <f>IFERROR(VLOOKUP($A82&amp;"_"&amp;AV$3,'물품 입고 내역'!$A$5:$O$1005,2,0),"")</f>
        <v/>
      </c>
      <c r="AW82" s="88" t="str">
        <f>IFERROR(VLOOKUP($A82&amp;"_"&amp;AW$3,'물품 입고 내역'!$A$5:$O$1005,2,0),"")</f>
        <v/>
      </c>
      <c r="AX82" s="88" t="str">
        <f>IFERROR(VLOOKUP($A82&amp;"_"&amp;AX$3,'물품 입고 내역'!$A$5:$O$1005,2,0),"")</f>
        <v/>
      </c>
      <c r="AY82" s="88" t="str">
        <f>IFERROR(VLOOKUP($A82&amp;"_"&amp;AY$3,'물품 입고 내역'!$A$5:$O$1005,2,0),"")</f>
        <v/>
      </c>
      <c r="AZ82" s="88" t="str">
        <f>IFERROR(VLOOKUP($A82&amp;"_"&amp;AZ$3,'물품 입고 내역'!$A$5:$O$1005,2,0),"")</f>
        <v/>
      </c>
      <c r="BA82" s="88" t="str">
        <f>IFERROR(VLOOKUP($A82&amp;"_"&amp;BA$3,'물품 입고 내역'!$A$5:$O$1005,2,0),"")</f>
        <v/>
      </c>
      <c r="BB82" s="88" t="str">
        <f>IFERROR(VLOOKUP($A82&amp;"_"&amp;BB$3,'물품 입고 내역'!$A$5:$O$1005,2,0),"")</f>
        <v/>
      </c>
      <c r="BC82" s="88" t="str">
        <f>IFERROR(VLOOKUP($A82&amp;"_"&amp;BC$3,'물품 입고 내역'!$A$5:$O$1005,2,0),"")</f>
        <v/>
      </c>
      <c r="BD82" s="88" t="str">
        <f>IFERROR(VLOOKUP($A82&amp;"_"&amp;BD$3,'물품 입고 내역'!$A$5:$O$1005,2,0),"")</f>
        <v/>
      </c>
      <c r="BE82" s="88" t="str">
        <f>IFERROR(VLOOKUP($A82&amp;"_"&amp;BE$3,'물품 입고 내역'!$A$5:$O$1005,2,0),"")</f>
        <v/>
      </c>
      <c r="BF82" s="88" t="str">
        <f>IFERROR(VLOOKUP($A82&amp;"_"&amp;BF$3,'물품 입고 내역'!$A$5:$O$1005,2,0),"")</f>
        <v/>
      </c>
      <c r="BG82" s="88" t="str">
        <f>IFERROR(VLOOKUP($A82&amp;"_"&amp;BG$3,'물품 입고 내역'!$A$5:$O$1005,2,0),"")</f>
        <v/>
      </c>
      <c r="BH82" s="88" t="str">
        <f>IFERROR(VLOOKUP($A82&amp;"_"&amp;BH$3,'물품 입고 내역'!$A$5:$O$1005,2,0),"")</f>
        <v/>
      </c>
      <c r="BI82" s="88" t="str">
        <f>IFERROR(VLOOKUP($A82&amp;"_"&amp;BI$3,'물품 입고 내역'!$A$5:$O$1005,2,0),"")</f>
        <v/>
      </c>
      <c r="BJ82" s="88" t="str">
        <f>IFERROR(VLOOKUP($A82&amp;"_"&amp;BJ$3,'물품 입고 내역'!$A$5:$O$1005,2,0),"")</f>
        <v/>
      </c>
      <c r="BK82" s="88" t="str">
        <f>IFERROR(VLOOKUP($A82&amp;"_"&amp;BK$3,'물품 입고 내역'!$A$5:$O$1005,2,0),"")</f>
        <v/>
      </c>
      <c r="BL82" s="88" t="str">
        <f>IFERROR(VLOOKUP($A82&amp;"_"&amp;BL$3,'물품 입고 내역'!$A$5:$O$1005,2,0),"")</f>
        <v/>
      </c>
      <c r="BM82" s="88" t="str">
        <f>IFERROR(VLOOKUP($A82&amp;"_"&amp;BM$3,'물품 입고 내역'!$A$5:$O$1005,2,0),"")</f>
        <v/>
      </c>
      <c r="BN82" s="88" t="str">
        <f>IFERROR(VLOOKUP($A82&amp;"_"&amp;BN$3,'물품 입고 내역'!$A$5:$O$1005,2,0),"")</f>
        <v/>
      </c>
      <c r="BO82" s="88" t="str">
        <f>IFERROR(VLOOKUP($A82&amp;"_"&amp;BO$3,'물품 입고 내역'!$A$5:$O$1005,2,0),"")</f>
        <v/>
      </c>
      <c r="BP82" s="88" t="str">
        <f>IFERROR(VLOOKUP($A82&amp;"_"&amp;BP$3,'물품 입고 내역'!$A$5:$O$1005,2,0),"")</f>
        <v/>
      </c>
      <c r="BQ82" s="88" t="str">
        <f>IFERROR(VLOOKUP($A82&amp;"_"&amp;BQ$3,'물품 입고 내역'!$A$5:$O$1005,2,0),"")</f>
        <v/>
      </c>
      <c r="BR82" s="88" t="str">
        <f>IFERROR(VLOOKUP($A82&amp;"_"&amp;BR$3,'물품 입고 내역'!$A$5:$O$1005,2,0),"")</f>
        <v/>
      </c>
      <c r="BS82" s="88" t="str">
        <f>IFERROR(VLOOKUP($A82&amp;"_"&amp;BS$3,'물품 입고 내역'!$A$5:$O$1005,2,0),"")</f>
        <v/>
      </c>
      <c r="BT82" s="88" t="str">
        <f>IFERROR(VLOOKUP($A82&amp;"_"&amp;BT$3,'물품 입고 내역'!$A$5:$O$1005,2,0),"")</f>
        <v/>
      </c>
      <c r="BU82" s="88" t="str">
        <f>IFERROR(VLOOKUP($A82&amp;"_"&amp;BU$3,'물품 입고 내역'!$A$5:$O$1005,2,0),"")</f>
        <v/>
      </c>
      <c r="BV82" s="88" t="str">
        <f>IFERROR(VLOOKUP($A82&amp;"_"&amp;BV$3,'물품 입고 내역'!$A$5:$O$1005,2,0),"")</f>
        <v/>
      </c>
      <c r="BW82" s="88" t="str">
        <f>IFERROR(VLOOKUP($A82&amp;"_"&amp;BW$3,'물품 입고 내역'!$A$5:$O$1005,2,0),"")</f>
        <v/>
      </c>
      <c r="BX82" s="88" t="str">
        <f>IFERROR(VLOOKUP($A82&amp;"_"&amp;BX$3,'물품 입고 내역'!$A$5:$O$1005,2,0),"")</f>
        <v/>
      </c>
      <c r="BY82" s="88" t="str">
        <f>IFERROR(VLOOKUP($A82&amp;"_"&amp;BY$3,'물품 입고 내역'!$A$5:$O$1005,2,0),"")</f>
        <v/>
      </c>
      <c r="BZ82" s="88" t="str">
        <f>IFERROR(VLOOKUP($A82&amp;"_"&amp;BZ$3,'물품 입고 내역'!$A$5:$O$1005,2,0),"")</f>
        <v/>
      </c>
      <c r="CA82" s="88" t="str">
        <f>IFERROR(VLOOKUP($A82&amp;"_"&amp;CA$3,'물품 입고 내역'!$A$5:$O$1005,2,0),"")</f>
        <v/>
      </c>
      <c r="CB82" s="88" t="str">
        <f>IFERROR(VLOOKUP($A82&amp;"_"&amp;CB$3,'물품 입고 내역'!$A$5:$O$1005,2,0),"")</f>
        <v/>
      </c>
      <c r="CC82" s="88" t="str">
        <f>IFERROR(VLOOKUP($A82&amp;"_"&amp;CC$3,'물품 입고 내역'!$A$5:$O$1005,2,0),"")</f>
        <v/>
      </c>
      <c r="CD82" s="88" t="str">
        <f>IFERROR(VLOOKUP($A82&amp;"_"&amp;CD$3,'물품 입고 내역'!$A$5:$O$1005,2,0),"")</f>
        <v/>
      </c>
      <c r="CE82" s="88" t="str">
        <f>IFERROR(VLOOKUP($A82&amp;"_"&amp;CE$3,'물품 입고 내역'!$A$5:$O$1005,2,0),"")</f>
        <v/>
      </c>
      <c r="CF82" s="88" t="str">
        <f>IFERROR(VLOOKUP($A82&amp;"_"&amp;CF$3,'물품 입고 내역'!$A$5:$O$1005,2,0),"")</f>
        <v/>
      </c>
      <c r="CG82" s="88" t="str">
        <f>IFERROR(VLOOKUP($A82&amp;"_"&amp;CG$3,'물품 입고 내역'!$A$5:$O$1005,2,0),"")</f>
        <v/>
      </c>
      <c r="CH82" s="88" t="str">
        <f>IFERROR(VLOOKUP($A82&amp;"_"&amp;CH$3,'물품 입고 내역'!$A$5:$O$1005,2,0),"")</f>
        <v/>
      </c>
      <c r="CI82" s="88" t="str">
        <f>IFERROR(VLOOKUP($A82&amp;"_"&amp;CI$3,'물품 입고 내역'!$A$5:$O$1005,2,0),"")</f>
        <v/>
      </c>
      <c r="CJ82" s="88" t="str">
        <f>IFERROR(VLOOKUP($A82&amp;"_"&amp;CJ$3,'물품 입고 내역'!$A$5:$O$1005,2,0),"")</f>
        <v/>
      </c>
      <c r="CK82" s="88" t="str">
        <f>IFERROR(VLOOKUP($A82&amp;"_"&amp;CK$3,'물품 입고 내역'!$A$5:$O$1005,2,0),"")</f>
        <v/>
      </c>
      <c r="CL82" s="88" t="str">
        <f>IFERROR(VLOOKUP($A82&amp;"_"&amp;CL$3,'물품 입고 내역'!$A$5:$O$1005,2,0),"")</f>
        <v/>
      </c>
      <c r="CM82" s="88" t="str">
        <f>IFERROR(VLOOKUP($A82&amp;"_"&amp;CM$3,'물품 입고 내역'!$A$5:$O$1005,2,0),"")</f>
        <v/>
      </c>
      <c r="CN82" s="88" t="str">
        <f>IFERROR(VLOOKUP($A82&amp;"_"&amp;CN$3,'물품 입고 내역'!$A$5:$O$1005,2,0),"")</f>
        <v/>
      </c>
      <c r="CO82" s="88" t="str">
        <f>IFERROR(VLOOKUP($A82&amp;"_"&amp;CO$3,'물품 입고 내역'!$A$5:$O$1005,2,0),"")</f>
        <v/>
      </c>
      <c r="CP82" s="88" t="str">
        <f>IFERROR(VLOOKUP($A82&amp;"_"&amp;CP$3,'물품 입고 내역'!$A$5:$O$1005,2,0),"")</f>
        <v/>
      </c>
      <c r="CQ82" s="88" t="str">
        <f>IFERROR(VLOOKUP($A82&amp;"_"&amp;CQ$3,'물품 입고 내역'!$A$5:$O$1005,2,0),"")</f>
        <v/>
      </c>
      <c r="CR82" s="88" t="str">
        <f>IFERROR(VLOOKUP($A82&amp;"_"&amp;CR$3,'물품 입고 내역'!$A$5:$O$1005,2,0),"")</f>
        <v/>
      </c>
      <c r="CS82" s="88" t="str">
        <f>IFERROR(VLOOKUP($A82&amp;"_"&amp;CS$3,'물품 입고 내역'!$A$5:$O$1005,2,0),"")</f>
        <v/>
      </c>
      <c r="CT82" s="88" t="str">
        <f>IFERROR(VLOOKUP($A82&amp;"_"&amp;CT$3,'물품 입고 내역'!$A$5:$O$1005,2,0),"")</f>
        <v/>
      </c>
      <c r="CU82" s="88" t="str">
        <f>IFERROR(VLOOKUP($A82&amp;"_"&amp;CU$3,'물품 입고 내역'!$A$5:$O$1005,2,0),"")</f>
        <v/>
      </c>
      <c r="CV82" s="88" t="str">
        <f>IFERROR(VLOOKUP($A82&amp;"_"&amp;CV$3,'물품 입고 내역'!$A$5:$O$1005,2,0),"")</f>
        <v/>
      </c>
      <c r="CW82" s="88" t="str">
        <f>IFERROR(VLOOKUP($A82&amp;"_"&amp;CW$3,'물품 입고 내역'!$A$5:$O$1005,2,0),"")</f>
        <v/>
      </c>
      <c r="CX82" s="88" t="str">
        <f>IFERROR(VLOOKUP($A82&amp;"_"&amp;CX$3,'물품 입고 내역'!$A$5:$O$1005,2,0),"")</f>
        <v/>
      </c>
      <c r="CY82" s="88" t="str">
        <f>IFERROR(VLOOKUP($A82&amp;"_"&amp;CY$3,'물품 입고 내역'!$A$5:$O$1005,2,0),"")</f>
        <v/>
      </c>
      <c r="CZ82" s="88" t="str">
        <f>IFERROR(VLOOKUP($A82&amp;"_"&amp;CZ$3,'물품 입고 내역'!$A$5:$O$1005,2,0),"")</f>
        <v/>
      </c>
      <c r="DA82" s="88" t="str">
        <f>IFERROR(VLOOKUP($A82&amp;"_"&amp;DA$3,'물품 입고 내역'!$A$5:$O$1005,2,0),"")</f>
        <v/>
      </c>
      <c r="DB82" s="88" t="str">
        <f>IFERROR(VLOOKUP($A82&amp;"_"&amp;DB$3,'물품 입고 내역'!$A$5:$O$1005,2,0),"")</f>
        <v/>
      </c>
      <c r="DC82" s="88" t="str">
        <f>IFERROR(VLOOKUP($A82&amp;"_"&amp;DC$3,'물품 입고 내역'!$A$5:$O$1005,2,0),"")</f>
        <v/>
      </c>
      <c r="DD82" s="88" t="str">
        <f>IFERROR(VLOOKUP($A82&amp;"_"&amp;DD$3,'물품 입고 내역'!$A$5:$O$1005,2,0),"")</f>
        <v/>
      </c>
      <c r="DE82" s="88" t="str">
        <f>IFERROR(VLOOKUP($A82&amp;"_"&amp;DE$3,'물품 입고 내역'!$A$5:$O$1005,2,0),"")</f>
        <v/>
      </c>
      <c r="DF82" s="88" t="str">
        <f>IFERROR(VLOOKUP($A82&amp;"_"&amp;DF$3,'물품 입고 내역'!$A$5:$O$1005,2,0),"")</f>
        <v/>
      </c>
      <c r="DG82" s="88" t="str">
        <f>IFERROR(VLOOKUP($A82&amp;"_"&amp;DG$3,'물품 입고 내역'!$A$5:$O$1005,2,0),"")</f>
        <v/>
      </c>
      <c r="DH82" s="88" t="str">
        <f>IFERROR(VLOOKUP($A82&amp;"_"&amp;DH$3,'물품 입고 내역'!$A$5:$O$1005,2,0),"")</f>
        <v/>
      </c>
      <c r="DI82" s="88" t="str">
        <f>IFERROR(VLOOKUP($A82&amp;"_"&amp;DI$3,'물품 입고 내역'!$A$5:$O$1005,2,0),"")</f>
        <v/>
      </c>
      <c r="DJ82" s="88" t="str">
        <f>IFERROR(VLOOKUP($A82&amp;"_"&amp;DJ$3,'물품 입고 내역'!$A$5:$O$1005,2,0),"")</f>
        <v/>
      </c>
      <c r="DK82" s="88" t="str">
        <f>IFERROR(VLOOKUP($A82&amp;"_"&amp;DK$3,'물품 입고 내역'!$A$5:$O$1005,2,0),"")</f>
        <v/>
      </c>
      <c r="DL82" s="88" t="str">
        <f>IFERROR(VLOOKUP($A82&amp;"_"&amp;DL$3,'물품 입고 내역'!$A$5:$O$1005,2,0),"")</f>
        <v/>
      </c>
    </row>
    <row r="83" spans="1:116" ht="35.25" customHeight="1">
      <c r="A83" s="89" t="s">
        <v>1040</v>
      </c>
      <c r="B83" s="129" t="str">
        <f>IFERROR(INDEX('물품 입고 내역'!$E$6:$O$1005,MATCH($A83,'물품 입고 내역'!$N$6:$N$1005,0),1)," ")</f>
        <v xml:space="preserve"> </v>
      </c>
      <c r="C83" s="89" t="str">
        <f t="shared" si="3"/>
        <v xml:space="preserve"> </v>
      </c>
      <c r="D83" s="129" t="str">
        <f t="shared" si="4"/>
        <v xml:space="preserve">                                                                                                             </v>
      </c>
      <c r="E83" s="89"/>
      <c r="F83" s="88">
        <f t="shared" si="5"/>
        <v>0</v>
      </c>
      <c r="G83" s="88" t="str">
        <f>IFERROR(VLOOKUP($A83&amp;"_"&amp;G$3,'물품 입고 내역'!$A$5:$O$1005,2,0),"")</f>
        <v/>
      </c>
      <c r="H83" s="88" t="str">
        <f>IFERROR(VLOOKUP($A83&amp;"_"&amp;H$3,'물품 입고 내역'!$A$5:$O$1005,2,0),"")</f>
        <v/>
      </c>
      <c r="I83" s="88" t="str">
        <f>IFERROR(VLOOKUP($A83&amp;"_"&amp;I$3,'물품 입고 내역'!$A$5:$O$1005,2,0),"")</f>
        <v/>
      </c>
      <c r="J83" s="88" t="str">
        <f>IFERROR(VLOOKUP($A83&amp;"_"&amp;J$3,'물품 입고 내역'!$A$5:$O$1005,2,0),"")</f>
        <v/>
      </c>
      <c r="K83" s="88" t="str">
        <f>IFERROR(VLOOKUP($A83&amp;"_"&amp;K$3,'물품 입고 내역'!$A$5:$O$1005,2,0),"")</f>
        <v/>
      </c>
      <c r="L83" s="88" t="str">
        <f>IFERROR(VLOOKUP($A83&amp;"_"&amp;L$3,'물품 입고 내역'!$A$5:$O$1005,2,0),"")</f>
        <v/>
      </c>
      <c r="M83" s="88" t="str">
        <f>IFERROR(VLOOKUP($A83&amp;"_"&amp;M$3,'물품 입고 내역'!$A$5:$O$1005,2,0),"")</f>
        <v/>
      </c>
      <c r="N83" s="88" t="str">
        <f>IFERROR(VLOOKUP($A83&amp;"_"&amp;N$3,'물품 입고 내역'!$A$5:$O$1005,2,0),"")</f>
        <v/>
      </c>
      <c r="O83" s="88" t="str">
        <f>IFERROR(VLOOKUP($A83&amp;"_"&amp;O$3,'물품 입고 내역'!$A$5:$O$1005,2,0),"")</f>
        <v/>
      </c>
      <c r="P83" s="88" t="str">
        <f>IFERROR(VLOOKUP($A83&amp;"_"&amp;P$3,'물품 입고 내역'!$A$5:$O$1005,2,0),"")</f>
        <v/>
      </c>
      <c r="Q83" s="88" t="str">
        <f>IFERROR(VLOOKUP($A83&amp;"_"&amp;Q$3,'물품 입고 내역'!$A$5:$O$1005,2,0),"")</f>
        <v/>
      </c>
      <c r="R83" s="88" t="str">
        <f>IFERROR(VLOOKUP($A83&amp;"_"&amp;R$3,'물품 입고 내역'!$A$5:$O$1005,2,0),"")</f>
        <v/>
      </c>
      <c r="S83" s="88" t="str">
        <f>IFERROR(VLOOKUP($A83&amp;"_"&amp;S$3,'물품 입고 내역'!$A$5:$O$1005,2,0),"")</f>
        <v/>
      </c>
      <c r="T83" s="88" t="str">
        <f>IFERROR(VLOOKUP($A83&amp;"_"&amp;T$3,'물품 입고 내역'!$A$5:$O$1005,2,0),"")</f>
        <v/>
      </c>
      <c r="U83" s="88" t="str">
        <f>IFERROR(VLOOKUP($A83&amp;"_"&amp;U$3,'물품 입고 내역'!$A$5:$O$1005,2,0),"")</f>
        <v/>
      </c>
      <c r="V83" s="88" t="str">
        <f>IFERROR(VLOOKUP($A83&amp;"_"&amp;V$3,'물품 입고 내역'!$A$5:$O$1005,2,0),"")</f>
        <v/>
      </c>
      <c r="W83" s="88" t="str">
        <f>IFERROR(VLOOKUP($A83&amp;"_"&amp;W$3,'물품 입고 내역'!$A$5:$O$1005,2,0),"")</f>
        <v/>
      </c>
      <c r="X83" s="88" t="str">
        <f>IFERROR(VLOOKUP($A83&amp;"_"&amp;X$3,'물품 입고 내역'!$A$5:$O$1005,2,0),"")</f>
        <v/>
      </c>
      <c r="Y83" s="88" t="str">
        <f>IFERROR(VLOOKUP($A83&amp;"_"&amp;Y$3,'물품 입고 내역'!$A$5:$O$1005,2,0),"")</f>
        <v/>
      </c>
      <c r="Z83" s="88" t="str">
        <f>IFERROR(VLOOKUP($A83&amp;"_"&amp;Z$3,'물품 입고 내역'!$A$5:$O$1005,2,0),"")</f>
        <v/>
      </c>
      <c r="AA83" s="88" t="str">
        <f>IFERROR(VLOOKUP($A83&amp;"_"&amp;AA$3,'물품 입고 내역'!$A$5:$O$1005,2,0),"")</f>
        <v/>
      </c>
      <c r="AB83" s="88" t="str">
        <f>IFERROR(VLOOKUP($A83&amp;"_"&amp;AB$3,'물품 입고 내역'!$A$5:$O$1005,2,0),"")</f>
        <v/>
      </c>
      <c r="AC83" s="88" t="str">
        <f>IFERROR(VLOOKUP($A83&amp;"_"&amp;AC$3,'물품 입고 내역'!$A$5:$O$1005,2,0),"")</f>
        <v/>
      </c>
      <c r="AD83" s="88" t="str">
        <f>IFERROR(VLOOKUP($A83&amp;"_"&amp;AD$3,'물품 입고 내역'!$A$5:$O$1005,2,0),"")</f>
        <v/>
      </c>
      <c r="AE83" s="88" t="str">
        <f>IFERROR(VLOOKUP($A83&amp;"_"&amp;AE$3,'물품 입고 내역'!$A$5:$O$1005,2,0),"")</f>
        <v/>
      </c>
      <c r="AF83" s="88" t="str">
        <f>IFERROR(VLOOKUP($A83&amp;"_"&amp;AF$3,'물품 입고 내역'!$A$5:$O$1005,2,0),"")</f>
        <v/>
      </c>
      <c r="AG83" s="88" t="str">
        <f>IFERROR(VLOOKUP($A83&amp;"_"&amp;AG$3,'물품 입고 내역'!$A$5:$O$1005,2,0),"")</f>
        <v/>
      </c>
      <c r="AH83" s="88" t="str">
        <f>IFERROR(VLOOKUP($A83&amp;"_"&amp;AH$3,'물품 입고 내역'!$A$5:$O$1005,2,0),"")</f>
        <v/>
      </c>
      <c r="AI83" s="88" t="str">
        <f>IFERROR(VLOOKUP($A83&amp;"_"&amp;AI$3,'물품 입고 내역'!$A$5:$O$1005,2,0),"")</f>
        <v/>
      </c>
      <c r="AJ83" s="88" t="str">
        <f>IFERROR(VLOOKUP($A83&amp;"_"&amp;AJ$3,'물품 입고 내역'!$A$5:$O$1005,2,0),"")</f>
        <v/>
      </c>
      <c r="AK83" s="88" t="str">
        <f>IFERROR(VLOOKUP($A83&amp;"_"&amp;AK$3,'물품 입고 내역'!$A$5:$O$1005,2,0),"")</f>
        <v/>
      </c>
      <c r="AL83" s="88" t="str">
        <f>IFERROR(VLOOKUP($A83&amp;"_"&amp;AL$3,'물품 입고 내역'!$A$5:$O$1005,2,0),"")</f>
        <v/>
      </c>
      <c r="AM83" s="88" t="str">
        <f>IFERROR(VLOOKUP($A83&amp;"_"&amp;AM$3,'물품 입고 내역'!$A$5:$O$1005,2,0),"")</f>
        <v/>
      </c>
      <c r="AN83" s="88" t="str">
        <f>IFERROR(VLOOKUP($A83&amp;"_"&amp;AN$3,'물품 입고 내역'!$A$5:$O$1005,2,0),"")</f>
        <v/>
      </c>
      <c r="AO83" s="88" t="str">
        <f>IFERROR(VLOOKUP($A83&amp;"_"&amp;AO$3,'물품 입고 내역'!$A$5:$O$1005,2,0),"")</f>
        <v/>
      </c>
      <c r="AP83" s="88" t="str">
        <f>IFERROR(VLOOKUP($A83&amp;"_"&amp;AP$3,'물품 입고 내역'!$A$5:$O$1005,2,0),"")</f>
        <v/>
      </c>
      <c r="AQ83" s="88" t="str">
        <f>IFERROR(VLOOKUP($A83&amp;"_"&amp;AQ$3,'물품 입고 내역'!$A$5:$O$1005,2,0),"")</f>
        <v/>
      </c>
      <c r="AR83" s="88" t="str">
        <f>IFERROR(VLOOKUP($A83&amp;"_"&amp;AR$3,'물품 입고 내역'!$A$5:$O$1005,2,0),"")</f>
        <v/>
      </c>
      <c r="AS83" s="88" t="str">
        <f>IFERROR(VLOOKUP($A83&amp;"_"&amp;AS$3,'물품 입고 내역'!$A$5:$O$1005,2,0),"")</f>
        <v/>
      </c>
      <c r="AT83" s="88" t="str">
        <f>IFERROR(VLOOKUP($A83&amp;"_"&amp;AT$3,'물품 입고 내역'!$A$5:$O$1005,2,0),"")</f>
        <v/>
      </c>
      <c r="AU83" s="88" t="str">
        <f>IFERROR(VLOOKUP($A83&amp;"_"&amp;AU$3,'물품 입고 내역'!$A$5:$O$1005,2,0),"")</f>
        <v/>
      </c>
      <c r="AV83" s="88" t="str">
        <f>IFERROR(VLOOKUP($A83&amp;"_"&amp;AV$3,'물품 입고 내역'!$A$5:$O$1005,2,0),"")</f>
        <v/>
      </c>
      <c r="AW83" s="88" t="str">
        <f>IFERROR(VLOOKUP($A83&amp;"_"&amp;AW$3,'물품 입고 내역'!$A$5:$O$1005,2,0),"")</f>
        <v/>
      </c>
      <c r="AX83" s="88" t="str">
        <f>IFERROR(VLOOKUP($A83&amp;"_"&amp;AX$3,'물품 입고 내역'!$A$5:$O$1005,2,0),"")</f>
        <v/>
      </c>
      <c r="AY83" s="88" t="str">
        <f>IFERROR(VLOOKUP($A83&amp;"_"&amp;AY$3,'물품 입고 내역'!$A$5:$O$1005,2,0),"")</f>
        <v/>
      </c>
      <c r="AZ83" s="88" t="str">
        <f>IFERROR(VLOOKUP($A83&amp;"_"&amp;AZ$3,'물품 입고 내역'!$A$5:$O$1005,2,0),"")</f>
        <v/>
      </c>
      <c r="BA83" s="88" t="str">
        <f>IFERROR(VLOOKUP($A83&amp;"_"&amp;BA$3,'물품 입고 내역'!$A$5:$O$1005,2,0),"")</f>
        <v/>
      </c>
      <c r="BB83" s="88" t="str">
        <f>IFERROR(VLOOKUP($A83&amp;"_"&amp;BB$3,'물품 입고 내역'!$A$5:$O$1005,2,0),"")</f>
        <v/>
      </c>
      <c r="BC83" s="88" t="str">
        <f>IFERROR(VLOOKUP($A83&amp;"_"&amp;BC$3,'물품 입고 내역'!$A$5:$O$1005,2,0),"")</f>
        <v/>
      </c>
      <c r="BD83" s="88" t="str">
        <f>IFERROR(VLOOKUP($A83&amp;"_"&amp;BD$3,'물품 입고 내역'!$A$5:$O$1005,2,0),"")</f>
        <v/>
      </c>
      <c r="BE83" s="88" t="str">
        <f>IFERROR(VLOOKUP($A83&amp;"_"&amp;BE$3,'물품 입고 내역'!$A$5:$O$1005,2,0),"")</f>
        <v/>
      </c>
      <c r="BF83" s="88" t="str">
        <f>IFERROR(VLOOKUP($A83&amp;"_"&amp;BF$3,'물품 입고 내역'!$A$5:$O$1005,2,0),"")</f>
        <v/>
      </c>
      <c r="BG83" s="88" t="str">
        <f>IFERROR(VLOOKUP($A83&amp;"_"&amp;BG$3,'물품 입고 내역'!$A$5:$O$1005,2,0),"")</f>
        <v/>
      </c>
      <c r="BH83" s="88" t="str">
        <f>IFERROR(VLOOKUP($A83&amp;"_"&amp;BH$3,'물품 입고 내역'!$A$5:$O$1005,2,0),"")</f>
        <v/>
      </c>
      <c r="BI83" s="88" t="str">
        <f>IFERROR(VLOOKUP($A83&amp;"_"&amp;BI$3,'물품 입고 내역'!$A$5:$O$1005,2,0),"")</f>
        <v/>
      </c>
      <c r="BJ83" s="88" t="str">
        <f>IFERROR(VLOOKUP($A83&amp;"_"&amp;BJ$3,'물품 입고 내역'!$A$5:$O$1005,2,0),"")</f>
        <v/>
      </c>
      <c r="BK83" s="88" t="str">
        <f>IFERROR(VLOOKUP($A83&amp;"_"&amp;BK$3,'물품 입고 내역'!$A$5:$O$1005,2,0),"")</f>
        <v/>
      </c>
      <c r="BL83" s="88" t="str">
        <f>IFERROR(VLOOKUP($A83&amp;"_"&amp;BL$3,'물품 입고 내역'!$A$5:$O$1005,2,0),"")</f>
        <v/>
      </c>
      <c r="BM83" s="88" t="str">
        <f>IFERROR(VLOOKUP($A83&amp;"_"&amp;BM$3,'물품 입고 내역'!$A$5:$O$1005,2,0),"")</f>
        <v/>
      </c>
      <c r="BN83" s="88" t="str">
        <f>IFERROR(VLOOKUP($A83&amp;"_"&amp;BN$3,'물품 입고 내역'!$A$5:$O$1005,2,0),"")</f>
        <v/>
      </c>
      <c r="BO83" s="88" t="str">
        <f>IFERROR(VLOOKUP($A83&amp;"_"&amp;BO$3,'물품 입고 내역'!$A$5:$O$1005,2,0),"")</f>
        <v/>
      </c>
      <c r="BP83" s="88" t="str">
        <f>IFERROR(VLOOKUP($A83&amp;"_"&amp;BP$3,'물품 입고 내역'!$A$5:$O$1005,2,0),"")</f>
        <v/>
      </c>
      <c r="BQ83" s="88" t="str">
        <f>IFERROR(VLOOKUP($A83&amp;"_"&amp;BQ$3,'물품 입고 내역'!$A$5:$O$1005,2,0),"")</f>
        <v/>
      </c>
      <c r="BR83" s="88" t="str">
        <f>IFERROR(VLOOKUP($A83&amp;"_"&amp;BR$3,'물품 입고 내역'!$A$5:$O$1005,2,0),"")</f>
        <v/>
      </c>
      <c r="BS83" s="88" t="str">
        <f>IFERROR(VLOOKUP($A83&amp;"_"&amp;BS$3,'물품 입고 내역'!$A$5:$O$1005,2,0),"")</f>
        <v/>
      </c>
      <c r="BT83" s="88" t="str">
        <f>IFERROR(VLOOKUP($A83&amp;"_"&amp;BT$3,'물품 입고 내역'!$A$5:$O$1005,2,0),"")</f>
        <v/>
      </c>
      <c r="BU83" s="88" t="str">
        <f>IFERROR(VLOOKUP($A83&amp;"_"&amp;BU$3,'물품 입고 내역'!$A$5:$O$1005,2,0),"")</f>
        <v/>
      </c>
      <c r="BV83" s="88" t="str">
        <f>IFERROR(VLOOKUP($A83&amp;"_"&amp;BV$3,'물품 입고 내역'!$A$5:$O$1005,2,0),"")</f>
        <v/>
      </c>
      <c r="BW83" s="88" t="str">
        <f>IFERROR(VLOOKUP($A83&amp;"_"&amp;BW$3,'물품 입고 내역'!$A$5:$O$1005,2,0),"")</f>
        <v/>
      </c>
      <c r="BX83" s="88" t="str">
        <f>IFERROR(VLOOKUP($A83&amp;"_"&amp;BX$3,'물품 입고 내역'!$A$5:$O$1005,2,0),"")</f>
        <v/>
      </c>
      <c r="BY83" s="88" t="str">
        <f>IFERROR(VLOOKUP($A83&amp;"_"&amp;BY$3,'물품 입고 내역'!$A$5:$O$1005,2,0),"")</f>
        <v/>
      </c>
      <c r="BZ83" s="88" t="str">
        <f>IFERROR(VLOOKUP($A83&amp;"_"&amp;BZ$3,'물품 입고 내역'!$A$5:$O$1005,2,0),"")</f>
        <v/>
      </c>
      <c r="CA83" s="88" t="str">
        <f>IFERROR(VLOOKUP($A83&amp;"_"&amp;CA$3,'물품 입고 내역'!$A$5:$O$1005,2,0),"")</f>
        <v/>
      </c>
      <c r="CB83" s="88" t="str">
        <f>IFERROR(VLOOKUP($A83&amp;"_"&amp;CB$3,'물품 입고 내역'!$A$5:$O$1005,2,0),"")</f>
        <v/>
      </c>
      <c r="CC83" s="88" t="str">
        <f>IFERROR(VLOOKUP($A83&amp;"_"&amp;CC$3,'물품 입고 내역'!$A$5:$O$1005,2,0),"")</f>
        <v/>
      </c>
      <c r="CD83" s="88" t="str">
        <f>IFERROR(VLOOKUP($A83&amp;"_"&amp;CD$3,'물품 입고 내역'!$A$5:$O$1005,2,0),"")</f>
        <v/>
      </c>
      <c r="CE83" s="88" t="str">
        <f>IFERROR(VLOOKUP($A83&amp;"_"&amp;CE$3,'물품 입고 내역'!$A$5:$O$1005,2,0),"")</f>
        <v/>
      </c>
      <c r="CF83" s="88" t="str">
        <f>IFERROR(VLOOKUP($A83&amp;"_"&amp;CF$3,'물품 입고 내역'!$A$5:$O$1005,2,0),"")</f>
        <v/>
      </c>
      <c r="CG83" s="88" t="str">
        <f>IFERROR(VLOOKUP($A83&amp;"_"&amp;CG$3,'물품 입고 내역'!$A$5:$O$1005,2,0),"")</f>
        <v/>
      </c>
      <c r="CH83" s="88" t="str">
        <f>IFERROR(VLOOKUP($A83&amp;"_"&amp;CH$3,'물품 입고 내역'!$A$5:$O$1005,2,0),"")</f>
        <v/>
      </c>
      <c r="CI83" s="88" t="str">
        <f>IFERROR(VLOOKUP($A83&amp;"_"&amp;CI$3,'물품 입고 내역'!$A$5:$O$1005,2,0),"")</f>
        <v/>
      </c>
      <c r="CJ83" s="88" t="str">
        <f>IFERROR(VLOOKUP($A83&amp;"_"&amp;CJ$3,'물품 입고 내역'!$A$5:$O$1005,2,0),"")</f>
        <v/>
      </c>
      <c r="CK83" s="88" t="str">
        <f>IFERROR(VLOOKUP($A83&amp;"_"&amp;CK$3,'물품 입고 내역'!$A$5:$O$1005,2,0),"")</f>
        <v/>
      </c>
      <c r="CL83" s="88" t="str">
        <f>IFERROR(VLOOKUP($A83&amp;"_"&amp;CL$3,'물품 입고 내역'!$A$5:$O$1005,2,0),"")</f>
        <v/>
      </c>
      <c r="CM83" s="88" t="str">
        <f>IFERROR(VLOOKUP($A83&amp;"_"&amp;CM$3,'물품 입고 내역'!$A$5:$O$1005,2,0),"")</f>
        <v/>
      </c>
      <c r="CN83" s="88" t="str">
        <f>IFERROR(VLOOKUP($A83&amp;"_"&amp;CN$3,'물품 입고 내역'!$A$5:$O$1005,2,0),"")</f>
        <v/>
      </c>
      <c r="CO83" s="88" t="str">
        <f>IFERROR(VLOOKUP($A83&amp;"_"&amp;CO$3,'물품 입고 내역'!$A$5:$O$1005,2,0),"")</f>
        <v/>
      </c>
      <c r="CP83" s="88" t="str">
        <f>IFERROR(VLOOKUP($A83&amp;"_"&amp;CP$3,'물품 입고 내역'!$A$5:$O$1005,2,0),"")</f>
        <v/>
      </c>
      <c r="CQ83" s="88" t="str">
        <f>IFERROR(VLOOKUP($A83&amp;"_"&amp;CQ$3,'물품 입고 내역'!$A$5:$O$1005,2,0),"")</f>
        <v/>
      </c>
      <c r="CR83" s="88" t="str">
        <f>IFERROR(VLOOKUP($A83&amp;"_"&amp;CR$3,'물품 입고 내역'!$A$5:$O$1005,2,0),"")</f>
        <v/>
      </c>
      <c r="CS83" s="88" t="str">
        <f>IFERROR(VLOOKUP($A83&amp;"_"&amp;CS$3,'물품 입고 내역'!$A$5:$O$1005,2,0),"")</f>
        <v/>
      </c>
      <c r="CT83" s="88" t="str">
        <f>IFERROR(VLOOKUP($A83&amp;"_"&amp;CT$3,'물품 입고 내역'!$A$5:$O$1005,2,0),"")</f>
        <v/>
      </c>
      <c r="CU83" s="88" t="str">
        <f>IFERROR(VLOOKUP($A83&amp;"_"&amp;CU$3,'물품 입고 내역'!$A$5:$O$1005,2,0),"")</f>
        <v/>
      </c>
      <c r="CV83" s="88" t="str">
        <f>IFERROR(VLOOKUP($A83&amp;"_"&amp;CV$3,'물품 입고 내역'!$A$5:$O$1005,2,0),"")</f>
        <v/>
      </c>
      <c r="CW83" s="88" t="str">
        <f>IFERROR(VLOOKUP($A83&amp;"_"&amp;CW$3,'물품 입고 내역'!$A$5:$O$1005,2,0),"")</f>
        <v/>
      </c>
      <c r="CX83" s="88" t="str">
        <f>IFERROR(VLOOKUP($A83&amp;"_"&amp;CX$3,'물품 입고 내역'!$A$5:$O$1005,2,0),"")</f>
        <v/>
      </c>
      <c r="CY83" s="88" t="str">
        <f>IFERROR(VLOOKUP($A83&amp;"_"&amp;CY$3,'물품 입고 내역'!$A$5:$O$1005,2,0),"")</f>
        <v/>
      </c>
      <c r="CZ83" s="88" t="str">
        <f>IFERROR(VLOOKUP($A83&amp;"_"&amp;CZ$3,'물품 입고 내역'!$A$5:$O$1005,2,0),"")</f>
        <v/>
      </c>
      <c r="DA83" s="88" t="str">
        <f>IFERROR(VLOOKUP($A83&amp;"_"&amp;DA$3,'물품 입고 내역'!$A$5:$O$1005,2,0),"")</f>
        <v/>
      </c>
      <c r="DB83" s="88" t="str">
        <f>IFERROR(VLOOKUP($A83&amp;"_"&amp;DB$3,'물품 입고 내역'!$A$5:$O$1005,2,0),"")</f>
        <v/>
      </c>
      <c r="DC83" s="88" t="str">
        <f>IFERROR(VLOOKUP($A83&amp;"_"&amp;DC$3,'물품 입고 내역'!$A$5:$O$1005,2,0),"")</f>
        <v/>
      </c>
      <c r="DD83" s="88" t="str">
        <f>IFERROR(VLOOKUP($A83&amp;"_"&amp;DD$3,'물품 입고 내역'!$A$5:$O$1005,2,0),"")</f>
        <v/>
      </c>
      <c r="DE83" s="88" t="str">
        <f>IFERROR(VLOOKUP($A83&amp;"_"&amp;DE$3,'물품 입고 내역'!$A$5:$O$1005,2,0),"")</f>
        <v/>
      </c>
      <c r="DF83" s="88" t="str">
        <f>IFERROR(VLOOKUP($A83&amp;"_"&amp;DF$3,'물품 입고 내역'!$A$5:$O$1005,2,0),"")</f>
        <v/>
      </c>
      <c r="DG83" s="88" t="str">
        <f>IFERROR(VLOOKUP($A83&amp;"_"&amp;DG$3,'물품 입고 내역'!$A$5:$O$1005,2,0),"")</f>
        <v/>
      </c>
      <c r="DH83" s="88" t="str">
        <f>IFERROR(VLOOKUP($A83&amp;"_"&amp;DH$3,'물품 입고 내역'!$A$5:$O$1005,2,0),"")</f>
        <v/>
      </c>
      <c r="DI83" s="88" t="str">
        <f>IFERROR(VLOOKUP($A83&amp;"_"&amp;DI$3,'물품 입고 내역'!$A$5:$O$1005,2,0),"")</f>
        <v/>
      </c>
      <c r="DJ83" s="88" t="str">
        <f>IFERROR(VLOOKUP($A83&amp;"_"&amp;DJ$3,'물품 입고 내역'!$A$5:$O$1005,2,0),"")</f>
        <v/>
      </c>
      <c r="DK83" s="88" t="str">
        <f>IFERROR(VLOOKUP($A83&amp;"_"&amp;DK$3,'물품 입고 내역'!$A$5:$O$1005,2,0),"")</f>
        <v/>
      </c>
      <c r="DL83" s="88" t="str">
        <f>IFERROR(VLOOKUP($A83&amp;"_"&amp;DL$3,'물품 입고 내역'!$A$5:$O$1005,2,0),"")</f>
        <v/>
      </c>
    </row>
    <row r="84" spans="1:116" ht="35.25" customHeight="1">
      <c r="A84" s="89" t="s">
        <v>1041</v>
      </c>
      <c r="B84" s="129" t="str">
        <f>IFERROR(INDEX('물품 입고 내역'!$E$6:$O$1005,MATCH($A84,'물품 입고 내역'!$N$6:$N$1005,0),1)," ")</f>
        <v xml:space="preserve"> </v>
      </c>
      <c r="C84" s="89" t="str">
        <f t="shared" si="3"/>
        <v xml:space="preserve"> </v>
      </c>
      <c r="D84" s="129" t="str">
        <f t="shared" si="4"/>
        <v xml:space="preserve">                                                                                                             </v>
      </c>
      <c r="E84" s="89"/>
      <c r="F84" s="88">
        <f t="shared" si="5"/>
        <v>0</v>
      </c>
      <c r="G84" s="88" t="str">
        <f>IFERROR(VLOOKUP($A84&amp;"_"&amp;G$3,'물품 입고 내역'!$A$5:$O$1005,2,0),"")</f>
        <v/>
      </c>
      <c r="H84" s="88" t="str">
        <f>IFERROR(VLOOKUP($A84&amp;"_"&amp;H$3,'물품 입고 내역'!$A$5:$O$1005,2,0),"")</f>
        <v/>
      </c>
      <c r="I84" s="88" t="str">
        <f>IFERROR(VLOOKUP($A84&amp;"_"&amp;I$3,'물품 입고 내역'!$A$5:$O$1005,2,0),"")</f>
        <v/>
      </c>
      <c r="J84" s="88" t="str">
        <f>IFERROR(VLOOKUP($A84&amp;"_"&amp;J$3,'물품 입고 내역'!$A$5:$O$1005,2,0),"")</f>
        <v/>
      </c>
      <c r="K84" s="88" t="str">
        <f>IFERROR(VLOOKUP($A84&amp;"_"&amp;K$3,'물품 입고 내역'!$A$5:$O$1005,2,0),"")</f>
        <v/>
      </c>
      <c r="L84" s="88" t="str">
        <f>IFERROR(VLOOKUP($A84&amp;"_"&amp;L$3,'물품 입고 내역'!$A$5:$O$1005,2,0),"")</f>
        <v/>
      </c>
      <c r="M84" s="88" t="str">
        <f>IFERROR(VLOOKUP($A84&amp;"_"&amp;M$3,'물품 입고 내역'!$A$5:$O$1005,2,0),"")</f>
        <v/>
      </c>
      <c r="N84" s="88" t="str">
        <f>IFERROR(VLOOKUP($A84&amp;"_"&amp;N$3,'물품 입고 내역'!$A$5:$O$1005,2,0),"")</f>
        <v/>
      </c>
      <c r="O84" s="88" t="str">
        <f>IFERROR(VLOOKUP($A84&amp;"_"&amp;O$3,'물품 입고 내역'!$A$5:$O$1005,2,0),"")</f>
        <v/>
      </c>
      <c r="P84" s="88" t="str">
        <f>IFERROR(VLOOKUP($A84&amp;"_"&amp;P$3,'물품 입고 내역'!$A$5:$O$1005,2,0),"")</f>
        <v/>
      </c>
      <c r="Q84" s="88" t="str">
        <f>IFERROR(VLOOKUP($A84&amp;"_"&amp;Q$3,'물품 입고 내역'!$A$5:$O$1005,2,0),"")</f>
        <v/>
      </c>
      <c r="R84" s="88" t="str">
        <f>IFERROR(VLOOKUP($A84&amp;"_"&amp;R$3,'물품 입고 내역'!$A$5:$O$1005,2,0),"")</f>
        <v/>
      </c>
      <c r="S84" s="88" t="str">
        <f>IFERROR(VLOOKUP($A84&amp;"_"&amp;S$3,'물품 입고 내역'!$A$5:$O$1005,2,0),"")</f>
        <v/>
      </c>
      <c r="T84" s="88" t="str">
        <f>IFERROR(VLOOKUP($A84&amp;"_"&amp;T$3,'물품 입고 내역'!$A$5:$O$1005,2,0),"")</f>
        <v/>
      </c>
      <c r="U84" s="88" t="str">
        <f>IFERROR(VLOOKUP($A84&amp;"_"&amp;U$3,'물품 입고 내역'!$A$5:$O$1005,2,0),"")</f>
        <v/>
      </c>
      <c r="V84" s="88" t="str">
        <f>IFERROR(VLOOKUP($A84&amp;"_"&amp;V$3,'물품 입고 내역'!$A$5:$O$1005,2,0),"")</f>
        <v/>
      </c>
      <c r="W84" s="88" t="str">
        <f>IFERROR(VLOOKUP($A84&amp;"_"&amp;W$3,'물품 입고 내역'!$A$5:$O$1005,2,0),"")</f>
        <v/>
      </c>
      <c r="X84" s="88" t="str">
        <f>IFERROR(VLOOKUP($A84&amp;"_"&amp;X$3,'물품 입고 내역'!$A$5:$O$1005,2,0),"")</f>
        <v/>
      </c>
      <c r="Y84" s="88" t="str">
        <f>IFERROR(VLOOKUP($A84&amp;"_"&amp;Y$3,'물품 입고 내역'!$A$5:$O$1005,2,0),"")</f>
        <v/>
      </c>
      <c r="Z84" s="88" t="str">
        <f>IFERROR(VLOOKUP($A84&amp;"_"&amp;Z$3,'물품 입고 내역'!$A$5:$O$1005,2,0),"")</f>
        <v/>
      </c>
      <c r="AA84" s="88" t="str">
        <f>IFERROR(VLOOKUP($A84&amp;"_"&amp;AA$3,'물품 입고 내역'!$A$5:$O$1005,2,0),"")</f>
        <v/>
      </c>
      <c r="AB84" s="88" t="str">
        <f>IFERROR(VLOOKUP($A84&amp;"_"&amp;AB$3,'물품 입고 내역'!$A$5:$O$1005,2,0),"")</f>
        <v/>
      </c>
      <c r="AC84" s="88" t="str">
        <f>IFERROR(VLOOKUP($A84&amp;"_"&amp;AC$3,'물품 입고 내역'!$A$5:$O$1005,2,0),"")</f>
        <v/>
      </c>
      <c r="AD84" s="88" t="str">
        <f>IFERROR(VLOOKUP($A84&amp;"_"&amp;AD$3,'물품 입고 내역'!$A$5:$O$1005,2,0),"")</f>
        <v/>
      </c>
      <c r="AE84" s="88" t="str">
        <f>IFERROR(VLOOKUP($A84&amp;"_"&amp;AE$3,'물품 입고 내역'!$A$5:$O$1005,2,0),"")</f>
        <v/>
      </c>
      <c r="AF84" s="88" t="str">
        <f>IFERROR(VLOOKUP($A84&amp;"_"&amp;AF$3,'물품 입고 내역'!$A$5:$O$1005,2,0),"")</f>
        <v/>
      </c>
      <c r="AG84" s="88" t="str">
        <f>IFERROR(VLOOKUP($A84&amp;"_"&amp;AG$3,'물품 입고 내역'!$A$5:$O$1005,2,0),"")</f>
        <v/>
      </c>
      <c r="AH84" s="88" t="str">
        <f>IFERROR(VLOOKUP($A84&amp;"_"&amp;AH$3,'물품 입고 내역'!$A$5:$O$1005,2,0),"")</f>
        <v/>
      </c>
      <c r="AI84" s="88" t="str">
        <f>IFERROR(VLOOKUP($A84&amp;"_"&amp;AI$3,'물품 입고 내역'!$A$5:$O$1005,2,0),"")</f>
        <v/>
      </c>
      <c r="AJ84" s="88" t="str">
        <f>IFERROR(VLOOKUP($A84&amp;"_"&amp;AJ$3,'물품 입고 내역'!$A$5:$O$1005,2,0),"")</f>
        <v/>
      </c>
      <c r="AK84" s="88" t="str">
        <f>IFERROR(VLOOKUP($A84&amp;"_"&amp;AK$3,'물품 입고 내역'!$A$5:$O$1005,2,0),"")</f>
        <v/>
      </c>
      <c r="AL84" s="88" t="str">
        <f>IFERROR(VLOOKUP($A84&amp;"_"&amp;AL$3,'물품 입고 내역'!$A$5:$O$1005,2,0),"")</f>
        <v/>
      </c>
      <c r="AM84" s="88" t="str">
        <f>IFERROR(VLOOKUP($A84&amp;"_"&amp;AM$3,'물품 입고 내역'!$A$5:$O$1005,2,0),"")</f>
        <v/>
      </c>
      <c r="AN84" s="88" t="str">
        <f>IFERROR(VLOOKUP($A84&amp;"_"&amp;AN$3,'물품 입고 내역'!$A$5:$O$1005,2,0),"")</f>
        <v/>
      </c>
      <c r="AO84" s="88" t="str">
        <f>IFERROR(VLOOKUP($A84&amp;"_"&amp;AO$3,'물품 입고 내역'!$A$5:$O$1005,2,0),"")</f>
        <v/>
      </c>
      <c r="AP84" s="88" t="str">
        <f>IFERROR(VLOOKUP($A84&amp;"_"&amp;AP$3,'물품 입고 내역'!$A$5:$O$1005,2,0),"")</f>
        <v/>
      </c>
      <c r="AQ84" s="88" t="str">
        <f>IFERROR(VLOOKUP($A84&amp;"_"&amp;AQ$3,'물품 입고 내역'!$A$5:$O$1005,2,0),"")</f>
        <v/>
      </c>
      <c r="AR84" s="88" t="str">
        <f>IFERROR(VLOOKUP($A84&amp;"_"&amp;AR$3,'물품 입고 내역'!$A$5:$O$1005,2,0),"")</f>
        <v/>
      </c>
      <c r="AS84" s="88" t="str">
        <f>IFERROR(VLOOKUP($A84&amp;"_"&amp;AS$3,'물품 입고 내역'!$A$5:$O$1005,2,0),"")</f>
        <v/>
      </c>
      <c r="AT84" s="88" t="str">
        <f>IFERROR(VLOOKUP($A84&amp;"_"&amp;AT$3,'물품 입고 내역'!$A$5:$O$1005,2,0),"")</f>
        <v/>
      </c>
      <c r="AU84" s="88" t="str">
        <f>IFERROR(VLOOKUP($A84&amp;"_"&amp;AU$3,'물품 입고 내역'!$A$5:$O$1005,2,0),"")</f>
        <v/>
      </c>
      <c r="AV84" s="88" t="str">
        <f>IFERROR(VLOOKUP($A84&amp;"_"&amp;AV$3,'물품 입고 내역'!$A$5:$O$1005,2,0),"")</f>
        <v/>
      </c>
      <c r="AW84" s="88" t="str">
        <f>IFERROR(VLOOKUP($A84&amp;"_"&amp;AW$3,'물품 입고 내역'!$A$5:$O$1005,2,0),"")</f>
        <v/>
      </c>
      <c r="AX84" s="88" t="str">
        <f>IFERROR(VLOOKUP($A84&amp;"_"&amp;AX$3,'물품 입고 내역'!$A$5:$O$1005,2,0),"")</f>
        <v/>
      </c>
      <c r="AY84" s="88" t="str">
        <f>IFERROR(VLOOKUP($A84&amp;"_"&amp;AY$3,'물품 입고 내역'!$A$5:$O$1005,2,0),"")</f>
        <v/>
      </c>
      <c r="AZ84" s="88" t="str">
        <f>IFERROR(VLOOKUP($A84&amp;"_"&amp;AZ$3,'물품 입고 내역'!$A$5:$O$1005,2,0),"")</f>
        <v/>
      </c>
      <c r="BA84" s="88" t="str">
        <f>IFERROR(VLOOKUP($A84&amp;"_"&amp;BA$3,'물품 입고 내역'!$A$5:$O$1005,2,0),"")</f>
        <v/>
      </c>
      <c r="BB84" s="88" t="str">
        <f>IFERROR(VLOOKUP($A84&amp;"_"&amp;BB$3,'물품 입고 내역'!$A$5:$O$1005,2,0),"")</f>
        <v/>
      </c>
      <c r="BC84" s="88" t="str">
        <f>IFERROR(VLOOKUP($A84&amp;"_"&amp;BC$3,'물품 입고 내역'!$A$5:$O$1005,2,0),"")</f>
        <v/>
      </c>
      <c r="BD84" s="88" t="str">
        <f>IFERROR(VLOOKUP($A84&amp;"_"&amp;BD$3,'물품 입고 내역'!$A$5:$O$1005,2,0),"")</f>
        <v/>
      </c>
      <c r="BE84" s="88" t="str">
        <f>IFERROR(VLOOKUP($A84&amp;"_"&amp;BE$3,'물품 입고 내역'!$A$5:$O$1005,2,0),"")</f>
        <v/>
      </c>
      <c r="BF84" s="88" t="str">
        <f>IFERROR(VLOOKUP($A84&amp;"_"&amp;BF$3,'물품 입고 내역'!$A$5:$O$1005,2,0),"")</f>
        <v/>
      </c>
      <c r="BG84" s="88" t="str">
        <f>IFERROR(VLOOKUP($A84&amp;"_"&amp;BG$3,'물품 입고 내역'!$A$5:$O$1005,2,0),"")</f>
        <v/>
      </c>
      <c r="BH84" s="88" t="str">
        <f>IFERROR(VLOOKUP($A84&amp;"_"&amp;BH$3,'물품 입고 내역'!$A$5:$O$1005,2,0),"")</f>
        <v/>
      </c>
      <c r="BI84" s="88" t="str">
        <f>IFERROR(VLOOKUP($A84&amp;"_"&amp;BI$3,'물품 입고 내역'!$A$5:$O$1005,2,0),"")</f>
        <v/>
      </c>
      <c r="BJ84" s="88" t="str">
        <f>IFERROR(VLOOKUP($A84&amp;"_"&amp;BJ$3,'물품 입고 내역'!$A$5:$O$1005,2,0),"")</f>
        <v/>
      </c>
      <c r="BK84" s="88" t="str">
        <f>IFERROR(VLOOKUP($A84&amp;"_"&amp;BK$3,'물품 입고 내역'!$A$5:$O$1005,2,0),"")</f>
        <v/>
      </c>
      <c r="BL84" s="88" t="str">
        <f>IFERROR(VLOOKUP($A84&amp;"_"&amp;BL$3,'물품 입고 내역'!$A$5:$O$1005,2,0),"")</f>
        <v/>
      </c>
      <c r="BM84" s="88" t="str">
        <f>IFERROR(VLOOKUP($A84&amp;"_"&amp;BM$3,'물품 입고 내역'!$A$5:$O$1005,2,0),"")</f>
        <v/>
      </c>
      <c r="BN84" s="88" t="str">
        <f>IFERROR(VLOOKUP($A84&amp;"_"&amp;BN$3,'물품 입고 내역'!$A$5:$O$1005,2,0),"")</f>
        <v/>
      </c>
      <c r="BO84" s="88" t="str">
        <f>IFERROR(VLOOKUP($A84&amp;"_"&amp;BO$3,'물품 입고 내역'!$A$5:$O$1005,2,0),"")</f>
        <v/>
      </c>
      <c r="BP84" s="88" t="str">
        <f>IFERROR(VLOOKUP($A84&amp;"_"&amp;BP$3,'물품 입고 내역'!$A$5:$O$1005,2,0),"")</f>
        <v/>
      </c>
      <c r="BQ84" s="88" t="str">
        <f>IFERROR(VLOOKUP($A84&amp;"_"&amp;BQ$3,'물품 입고 내역'!$A$5:$O$1005,2,0),"")</f>
        <v/>
      </c>
      <c r="BR84" s="88" t="str">
        <f>IFERROR(VLOOKUP($A84&amp;"_"&amp;BR$3,'물품 입고 내역'!$A$5:$O$1005,2,0),"")</f>
        <v/>
      </c>
      <c r="BS84" s="88" t="str">
        <f>IFERROR(VLOOKUP($A84&amp;"_"&amp;BS$3,'물품 입고 내역'!$A$5:$O$1005,2,0),"")</f>
        <v/>
      </c>
      <c r="BT84" s="88" t="str">
        <f>IFERROR(VLOOKUP($A84&amp;"_"&amp;BT$3,'물품 입고 내역'!$A$5:$O$1005,2,0),"")</f>
        <v/>
      </c>
      <c r="BU84" s="88" t="str">
        <f>IFERROR(VLOOKUP($A84&amp;"_"&amp;BU$3,'물품 입고 내역'!$A$5:$O$1005,2,0),"")</f>
        <v/>
      </c>
      <c r="BV84" s="88" t="str">
        <f>IFERROR(VLOOKUP($A84&amp;"_"&amp;BV$3,'물품 입고 내역'!$A$5:$O$1005,2,0),"")</f>
        <v/>
      </c>
      <c r="BW84" s="88" t="str">
        <f>IFERROR(VLOOKUP($A84&amp;"_"&amp;BW$3,'물품 입고 내역'!$A$5:$O$1005,2,0),"")</f>
        <v/>
      </c>
      <c r="BX84" s="88" t="str">
        <f>IFERROR(VLOOKUP($A84&amp;"_"&amp;BX$3,'물품 입고 내역'!$A$5:$O$1005,2,0),"")</f>
        <v/>
      </c>
      <c r="BY84" s="88" t="str">
        <f>IFERROR(VLOOKUP($A84&amp;"_"&amp;BY$3,'물품 입고 내역'!$A$5:$O$1005,2,0),"")</f>
        <v/>
      </c>
      <c r="BZ84" s="88" t="str">
        <f>IFERROR(VLOOKUP($A84&amp;"_"&amp;BZ$3,'물품 입고 내역'!$A$5:$O$1005,2,0),"")</f>
        <v/>
      </c>
      <c r="CA84" s="88" t="str">
        <f>IFERROR(VLOOKUP($A84&amp;"_"&amp;CA$3,'물품 입고 내역'!$A$5:$O$1005,2,0),"")</f>
        <v/>
      </c>
      <c r="CB84" s="88" t="str">
        <f>IFERROR(VLOOKUP($A84&amp;"_"&amp;CB$3,'물품 입고 내역'!$A$5:$O$1005,2,0),"")</f>
        <v/>
      </c>
      <c r="CC84" s="88" t="str">
        <f>IFERROR(VLOOKUP($A84&amp;"_"&amp;CC$3,'물품 입고 내역'!$A$5:$O$1005,2,0),"")</f>
        <v/>
      </c>
      <c r="CD84" s="88" t="str">
        <f>IFERROR(VLOOKUP($A84&amp;"_"&amp;CD$3,'물품 입고 내역'!$A$5:$O$1005,2,0),"")</f>
        <v/>
      </c>
      <c r="CE84" s="88" t="str">
        <f>IFERROR(VLOOKUP($A84&amp;"_"&amp;CE$3,'물품 입고 내역'!$A$5:$O$1005,2,0),"")</f>
        <v/>
      </c>
      <c r="CF84" s="88" t="str">
        <f>IFERROR(VLOOKUP($A84&amp;"_"&amp;CF$3,'물품 입고 내역'!$A$5:$O$1005,2,0),"")</f>
        <v/>
      </c>
      <c r="CG84" s="88" t="str">
        <f>IFERROR(VLOOKUP($A84&amp;"_"&amp;CG$3,'물품 입고 내역'!$A$5:$O$1005,2,0),"")</f>
        <v/>
      </c>
      <c r="CH84" s="88" t="str">
        <f>IFERROR(VLOOKUP($A84&amp;"_"&amp;CH$3,'물품 입고 내역'!$A$5:$O$1005,2,0),"")</f>
        <v/>
      </c>
      <c r="CI84" s="88" t="str">
        <f>IFERROR(VLOOKUP($A84&amp;"_"&amp;CI$3,'물품 입고 내역'!$A$5:$O$1005,2,0),"")</f>
        <v/>
      </c>
      <c r="CJ84" s="88" t="str">
        <f>IFERROR(VLOOKUP($A84&amp;"_"&amp;CJ$3,'물품 입고 내역'!$A$5:$O$1005,2,0),"")</f>
        <v/>
      </c>
      <c r="CK84" s="88" t="str">
        <f>IFERROR(VLOOKUP($A84&amp;"_"&amp;CK$3,'물품 입고 내역'!$A$5:$O$1005,2,0),"")</f>
        <v/>
      </c>
      <c r="CL84" s="88" t="str">
        <f>IFERROR(VLOOKUP($A84&amp;"_"&amp;CL$3,'물품 입고 내역'!$A$5:$O$1005,2,0),"")</f>
        <v/>
      </c>
      <c r="CM84" s="88" t="str">
        <f>IFERROR(VLOOKUP($A84&amp;"_"&amp;CM$3,'물품 입고 내역'!$A$5:$O$1005,2,0),"")</f>
        <v/>
      </c>
      <c r="CN84" s="88" t="str">
        <f>IFERROR(VLOOKUP($A84&amp;"_"&amp;CN$3,'물품 입고 내역'!$A$5:$O$1005,2,0),"")</f>
        <v/>
      </c>
      <c r="CO84" s="88" t="str">
        <f>IFERROR(VLOOKUP($A84&amp;"_"&amp;CO$3,'물품 입고 내역'!$A$5:$O$1005,2,0),"")</f>
        <v/>
      </c>
      <c r="CP84" s="88" t="str">
        <f>IFERROR(VLOOKUP($A84&amp;"_"&amp;CP$3,'물품 입고 내역'!$A$5:$O$1005,2,0),"")</f>
        <v/>
      </c>
      <c r="CQ84" s="88" t="str">
        <f>IFERROR(VLOOKUP($A84&amp;"_"&amp;CQ$3,'물품 입고 내역'!$A$5:$O$1005,2,0),"")</f>
        <v/>
      </c>
      <c r="CR84" s="88" t="str">
        <f>IFERROR(VLOOKUP($A84&amp;"_"&amp;CR$3,'물품 입고 내역'!$A$5:$O$1005,2,0),"")</f>
        <v/>
      </c>
      <c r="CS84" s="88" t="str">
        <f>IFERROR(VLOOKUP($A84&amp;"_"&amp;CS$3,'물품 입고 내역'!$A$5:$O$1005,2,0),"")</f>
        <v/>
      </c>
      <c r="CT84" s="88" t="str">
        <f>IFERROR(VLOOKUP($A84&amp;"_"&amp;CT$3,'물품 입고 내역'!$A$5:$O$1005,2,0),"")</f>
        <v/>
      </c>
      <c r="CU84" s="88" t="str">
        <f>IFERROR(VLOOKUP($A84&amp;"_"&amp;CU$3,'물품 입고 내역'!$A$5:$O$1005,2,0),"")</f>
        <v/>
      </c>
      <c r="CV84" s="88" t="str">
        <f>IFERROR(VLOOKUP($A84&amp;"_"&amp;CV$3,'물품 입고 내역'!$A$5:$O$1005,2,0),"")</f>
        <v/>
      </c>
      <c r="CW84" s="88" t="str">
        <f>IFERROR(VLOOKUP($A84&amp;"_"&amp;CW$3,'물품 입고 내역'!$A$5:$O$1005,2,0),"")</f>
        <v/>
      </c>
      <c r="CX84" s="88" t="str">
        <f>IFERROR(VLOOKUP($A84&amp;"_"&amp;CX$3,'물품 입고 내역'!$A$5:$O$1005,2,0),"")</f>
        <v/>
      </c>
      <c r="CY84" s="88" t="str">
        <f>IFERROR(VLOOKUP($A84&amp;"_"&amp;CY$3,'물품 입고 내역'!$A$5:$O$1005,2,0),"")</f>
        <v/>
      </c>
      <c r="CZ84" s="88" t="str">
        <f>IFERROR(VLOOKUP($A84&amp;"_"&amp;CZ$3,'물품 입고 내역'!$A$5:$O$1005,2,0),"")</f>
        <v/>
      </c>
      <c r="DA84" s="88" t="str">
        <f>IFERROR(VLOOKUP($A84&amp;"_"&amp;DA$3,'물품 입고 내역'!$A$5:$O$1005,2,0),"")</f>
        <v/>
      </c>
      <c r="DB84" s="88" t="str">
        <f>IFERROR(VLOOKUP($A84&amp;"_"&amp;DB$3,'물품 입고 내역'!$A$5:$O$1005,2,0),"")</f>
        <v/>
      </c>
      <c r="DC84" s="88" t="str">
        <f>IFERROR(VLOOKUP($A84&amp;"_"&amp;DC$3,'물품 입고 내역'!$A$5:$O$1005,2,0),"")</f>
        <v/>
      </c>
      <c r="DD84" s="88" t="str">
        <f>IFERROR(VLOOKUP($A84&amp;"_"&amp;DD$3,'물품 입고 내역'!$A$5:$O$1005,2,0),"")</f>
        <v/>
      </c>
      <c r="DE84" s="88" t="str">
        <f>IFERROR(VLOOKUP($A84&amp;"_"&amp;DE$3,'물품 입고 내역'!$A$5:$O$1005,2,0),"")</f>
        <v/>
      </c>
      <c r="DF84" s="88" t="str">
        <f>IFERROR(VLOOKUP($A84&amp;"_"&amp;DF$3,'물품 입고 내역'!$A$5:$O$1005,2,0),"")</f>
        <v/>
      </c>
      <c r="DG84" s="88" t="str">
        <f>IFERROR(VLOOKUP($A84&amp;"_"&amp;DG$3,'물품 입고 내역'!$A$5:$O$1005,2,0),"")</f>
        <v/>
      </c>
      <c r="DH84" s="88" t="str">
        <f>IFERROR(VLOOKUP($A84&amp;"_"&amp;DH$3,'물품 입고 내역'!$A$5:$O$1005,2,0),"")</f>
        <v/>
      </c>
      <c r="DI84" s="88" t="str">
        <f>IFERROR(VLOOKUP($A84&amp;"_"&amp;DI$3,'물품 입고 내역'!$A$5:$O$1005,2,0),"")</f>
        <v/>
      </c>
      <c r="DJ84" s="88" t="str">
        <f>IFERROR(VLOOKUP($A84&amp;"_"&amp;DJ$3,'물품 입고 내역'!$A$5:$O$1005,2,0),"")</f>
        <v/>
      </c>
      <c r="DK84" s="88" t="str">
        <f>IFERROR(VLOOKUP($A84&amp;"_"&amp;DK$3,'물품 입고 내역'!$A$5:$O$1005,2,0),"")</f>
        <v/>
      </c>
      <c r="DL84" s="88" t="str">
        <f>IFERROR(VLOOKUP($A84&amp;"_"&amp;DL$3,'물품 입고 내역'!$A$5:$O$1005,2,0),"")</f>
        <v/>
      </c>
    </row>
    <row r="85" spans="1:116" ht="35.25" customHeight="1">
      <c r="A85" s="89" t="s">
        <v>1042</v>
      </c>
      <c r="B85" s="129" t="str">
        <f>IFERROR(INDEX('물품 입고 내역'!$E$6:$O$1005,MATCH($A85,'물품 입고 내역'!$N$6:$N$1005,0),1)," ")</f>
        <v xml:space="preserve"> </v>
      </c>
      <c r="C85" s="89" t="str">
        <f t="shared" si="3"/>
        <v xml:space="preserve"> </v>
      </c>
      <c r="D85" s="129" t="str">
        <f t="shared" si="4"/>
        <v xml:space="preserve">                                                                                                             </v>
      </c>
      <c r="E85" s="89"/>
      <c r="F85" s="88">
        <f t="shared" si="5"/>
        <v>0</v>
      </c>
      <c r="G85" s="88" t="str">
        <f>IFERROR(VLOOKUP($A85&amp;"_"&amp;G$3,'물품 입고 내역'!$A$5:$O$1005,2,0),"")</f>
        <v/>
      </c>
      <c r="H85" s="88" t="str">
        <f>IFERROR(VLOOKUP($A85&amp;"_"&amp;H$3,'물품 입고 내역'!$A$5:$O$1005,2,0),"")</f>
        <v/>
      </c>
      <c r="I85" s="88" t="str">
        <f>IFERROR(VLOOKUP($A85&amp;"_"&amp;I$3,'물품 입고 내역'!$A$5:$O$1005,2,0),"")</f>
        <v/>
      </c>
      <c r="J85" s="88" t="str">
        <f>IFERROR(VLOOKUP($A85&amp;"_"&amp;J$3,'물품 입고 내역'!$A$5:$O$1005,2,0),"")</f>
        <v/>
      </c>
      <c r="K85" s="88" t="str">
        <f>IFERROR(VLOOKUP($A85&amp;"_"&amp;K$3,'물품 입고 내역'!$A$5:$O$1005,2,0),"")</f>
        <v/>
      </c>
      <c r="L85" s="88" t="str">
        <f>IFERROR(VLOOKUP($A85&amp;"_"&amp;L$3,'물품 입고 내역'!$A$5:$O$1005,2,0),"")</f>
        <v/>
      </c>
      <c r="M85" s="88" t="str">
        <f>IFERROR(VLOOKUP($A85&amp;"_"&amp;M$3,'물품 입고 내역'!$A$5:$O$1005,2,0),"")</f>
        <v/>
      </c>
      <c r="N85" s="88" t="str">
        <f>IFERROR(VLOOKUP($A85&amp;"_"&amp;N$3,'물품 입고 내역'!$A$5:$O$1005,2,0),"")</f>
        <v/>
      </c>
      <c r="O85" s="88" t="str">
        <f>IFERROR(VLOOKUP($A85&amp;"_"&amp;O$3,'물품 입고 내역'!$A$5:$O$1005,2,0),"")</f>
        <v/>
      </c>
      <c r="P85" s="88" t="str">
        <f>IFERROR(VLOOKUP($A85&amp;"_"&amp;P$3,'물품 입고 내역'!$A$5:$O$1005,2,0),"")</f>
        <v/>
      </c>
      <c r="Q85" s="88" t="str">
        <f>IFERROR(VLOOKUP($A85&amp;"_"&amp;Q$3,'물품 입고 내역'!$A$5:$O$1005,2,0),"")</f>
        <v/>
      </c>
      <c r="R85" s="88" t="str">
        <f>IFERROR(VLOOKUP($A85&amp;"_"&amp;R$3,'물품 입고 내역'!$A$5:$O$1005,2,0),"")</f>
        <v/>
      </c>
      <c r="S85" s="88" t="str">
        <f>IFERROR(VLOOKUP($A85&amp;"_"&amp;S$3,'물품 입고 내역'!$A$5:$O$1005,2,0),"")</f>
        <v/>
      </c>
      <c r="T85" s="88" t="str">
        <f>IFERROR(VLOOKUP($A85&amp;"_"&amp;T$3,'물품 입고 내역'!$A$5:$O$1005,2,0),"")</f>
        <v/>
      </c>
      <c r="U85" s="88" t="str">
        <f>IFERROR(VLOOKUP($A85&amp;"_"&amp;U$3,'물품 입고 내역'!$A$5:$O$1005,2,0),"")</f>
        <v/>
      </c>
      <c r="V85" s="88" t="str">
        <f>IFERROR(VLOOKUP($A85&amp;"_"&amp;V$3,'물품 입고 내역'!$A$5:$O$1005,2,0),"")</f>
        <v/>
      </c>
      <c r="W85" s="88" t="str">
        <f>IFERROR(VLOOKUP($A85&amp;"_"&amp;W$3,'물품 입고 내역'!$A$5:$O$1005,2,0),"")</f>
        <v/>
      </c>
      <c r="X85" s="88" t="str">
        <f>IFERROR(VLOOKUP($A85&amp;"_"&amp;X$3,'물품 입고 내역'!$A$5:$O$1005,2,0),"")</f>
        <v/>
      </c>
      <c r="Y85" s="88" t="str">
        <f>IFERROR(VLOOKUP($A85&amp;"_"&amp;Y$3,'물품 입고 내역'!$A$5:$O$1005,2,0),"")</f>
        <v/>
      </c>
      <c r="Z85" s="88" t="str">
        <f>IFERROR(VLOOKUP($A85&amp;"_"&amp;Z$3,'물품 입고 내역'!$A$5:$O$1005,2,0),"")</f>
        <v/>
      </c>
      <c r="AA85" s="88" t="str">
        <f>IFERROR(VLOOKUP($A85&amp;"_"&amp;AA$3,'물품 입고 내역'!$A$5:$O$1005,2,0),"")</f>
        <v/>
      </c>
      <c r="AB85" s="88" t="str">
        <f>IFERROR(VLOOKUP($A85&amp;"_"&amp;AB$3,'물품 입고 내역'!$A$5:$O$1005,2,0),"")</f>
        <v/>
      </c>
      <c r="AC85" s="88" t="str">
        <f>IFERROR(VLOOKUP($A85&amp;"_"&amp;AC$3,'물품 입고 내역'!$A$5:$O$1005,2,0),"")</f>
        <v/>
      </c>
      <c r="AD85" s="88" t="str">
        <f>IFERROR(VLOOKUP($A85&amp;"_"&amp;AD$3,'물품 입고 내역'!$A$5:$O$1005,2,0),"")</f>
        <v/>
      </c>
      <c r="AE85" s="88" t="str">
        <f>IFERROR(VLOOKUP($A85&amp;"_"&amp;AE$3,'물품 입고 내역'!$A$5:$O$1005,2,0),"")</f>
        <v/>
      </c>
      <c r="AF85" s="88" t="str">
        <f>IFERROR(VLOOKUP($A85&amp;"_"&amp;AF$3,'물품 입고 내역'!$A$5:$O$1005,2,0),"")</f>
        <v/>
      </c>
      <c r="AG85" s="88" t="str">
        <f>IFERROR(VLOOKUP($A85&amp;"_"&amp;AG$3,'물품 입고 내역'!$A$5:$O$1005,2,0),"")</f>
        <v/>
      </c>
      <c r="AH85" s="88" t="str">
        <f>IFERROR(VLOOKUP($A85&amp;"_"&amp;AH$3,'물품 입고 내역'!$A$5:$O$1005,2,0),"")</f>
        <v/>
      </c>
      <c r="AI85" s="88" t="str">
        <f>IFERROR(VLOOKUP($A85&amp;"_"&amp;AI$3,'물품 입고 내역'!$A$5:$O$1005,2,0),"")</f>
        <v/>
      </c>
      <c r="AJ85" s="88" t="str">
        <f>IFERROR(VLOOKUP($A85&amp;"_"&amp;AJ$3,'물품 입고 내역'!$A$5:$O$1005,2,0),"")</f>
        <v/>
      </c>
      <c r="AK85" s="88" t="str">
        <f>IFERROR(VLOOKUP($A85&amp;"_"&amp;AK$3,'물품 입고 내역'!$A$5:$O$1005,2,0),"")</f>
        <v/>
      </c>
      <c r="AL85" s="88" t="str">
        <f>IFERROR(VLOOKUP($A85&amp;"_"&amp;AL$3,'물품 입고 내역'!$A$5:$O$1005,2,0),"")</f>
        <v/>
      </c>
      <c r="AM85" s="88" t="str">
        <f>IFERROR(VLOOKUP($A85&amp;"_"&amp;AM$3,'물품 입고 내역'!$A$5:$O$1005,2,0),"")</f>
        <v/>
      </c>
      <c r="AN85" s="88" t="str">
        <f>IFERROR(VLOOKUP($A85&amp;"_"&amp;AN$3,'물품 입고 내역'!$A$5:$O$1005,2,0),"")</f>
        <v/>
      </c>
      <c r="AO85" s="88" t="str">
        <f>IFERROR(VLOOKUP($A85&amp;"_"&amp;AO$3,'물품 입고 내역'!$A$5:$O$1005,2,0),"")</f>
        <v/>
      </c>
      <c r="AP85" s="88" t="str">
        <f>IFERROR(VLOOKUP($A85&amp;"_"&amp;AP$3,'물품 입고 내역'!$A$5:$O$1005,2,0),"")</f>
        <v/>
      </c>
      <c r="AQ85" s="88" t="str">
        <f>IFERROR(VLOOKUP($A85&amp;"_"&amp;AQ$3,'물품 입고 내역'!$A$5:$O$1005,2,0),"")</f>
        <v/>
      </c>
      <c r="AR85" s="88" t="str">
        <f>IFERROR(VLOOKUP($A85&amp;"_"&amp;AR$3,'물품 입고 내역'!$A$5:$O$1005,2,0),"")</f>
        <v/>
      </c>
      <c r="AS85" s="88" t="str">
        <f>IFERROR(VLOOKUP($A85&amp;"_"&amp;AS$3,'물품 입고 내역'!$A$5:$O$1005,2,0),"")</f>
        <v/>
      </c>
      <c r="AT85" s="88" t="str">
        <f>IFERROR(VLOOKUP($A85&amp;"_"&amp;AT$3,'물품 입고 내역'!$A$5:$O$1005,2,0),"")</f>
        <v/>
      </c>
      <c r="AU85" s="88" t="str">
        <f>IFERROR(VLOOKUP($A85&amp;"_"&amp;AU$3,'물품 입고 내역'!$A$5:$O$1005,2,0),"")</f>
        <v/>
      </c>
      <c r="AV85" s="88" t="str">
        <f>IFERROR(VLOOKUP($A85&amp;"_"&amp;AV$3,'물품 입고 내역'!$A$5:$O$1005,2,0),"")</f>
        <v/>
      </c>
      <c r="AW85" s="88" t="str">
        <f>IFERROR(VLOOKUP($A85&amp;"_"&amp;AW$3,'물품 입고 내역'!$A$5:$O$1005,2,0),"")</f>
        <v/>
      </c>
      <c r="AX85" s="88" t="str">
        <f>IFERROR(VLOOKUP($A85&amp;"_"&amp;AX$3,'물품 입고 내역'!$A$5:$O$1005,2,0),"")</f>
        <v/>
      </c>
      <c r="AY85" s="88" t="str">
        <f>IFERROR(VLOOKUP($A85&amp;"_"&amp;AY$3,'물품 입고 내역'!$A$5:$O$1005,2,0),"")</f>
        <v/>
      </c>
      <c r="AZ85" s="88" t="str">
        <f>IFERROR(VLOOKUP($A85&amp;"_"&amp;AZ$3,'물품 입고 내역'!$A$5:$O$1005,2,0),"")</f>
        <v/>
      </c>
      <c r="BA85" s="88" t="str">
        <f>IFERROR(VLOOKUP($A85&amp;"_"&amp;BA$3,'물품 입고 내역'!$A$5:$O$1005,2,0),"")</f>
        <v/>
      </c>
      <c r="BB85" s="88" t="str">
        <f>IFERROR(VLOOKUP($A85&amp;"_"&amp;BB$3,'물품 입고 내역'!$A$5:$O$1005,2,0),"")</f>
        <v/>
      </c>
      <c r="BC85" s="88" t="str">
        <f>IFERROR(VLOOKUP($A85&amp;"_"&amp;BC$3,'물품 입고 내역'!$A$5:$O$1005,2,0),"")</f>
        <v/>
      </c>
      <c r="BD85" s="88" t="str">
        <f>IFERROR(VLOOKUP($A85&amp;"_"&amp;BD$3,'물품 입고 내역'!$A$5:$O$1005,2,0),"")</f>
        <v/>
      </c>
      <c r="BE85" s="88" t="str">
        <f>IFERROR(VLOOKUP($A85&amp;"_"&amp;BE$3,'물품 입고 내역'!$A$5:$O$1005,2,0),"")</f>
        <v/>
      </c>
      <c r="BF85" s="88" t="str">
        <f>IFERROR(VLOOKUP($A85&amp;"_"&amp;BF$3,'물품 입고 내역'!$A$5:$O$1005,2,0),"")</f>
        <v/>
      </c>
      <c r="BG85" s="88" t="str">
        <f>IFERROR(VLOOKUP($A85&amp;"_"&amp;BG$3,'물품 입고 내역'!$A$5:$O$1005,2,0),"")</f>
        <v/>
      </c>
      <c r="BH85" s="88" t="str">
        <f>IFERROR(VLOOKUP($A85&amp;"_"&amp;BH$3,'물품 입고 내역'!$A$5:$O$1005,2,0),"")</f>
        <v/>
      </c>
      <c r="BI85" s="88" t="str">
        <f>IFERROR(VLOOKUP($A85&amp;"_"&amp;BI$3,'물품 입고 내역'!$A$5:$O$1005,2,0),"")</f>
        <v/>
      </c>
      <c r="BJ85" s="88" t="str">
        <f>IFERROR(VLOOKUP($A85&amp;"_"&amp;BJ$3,'물품 입고 내역'!$A$5:$O$1005,2,0),"")</f>
        <v/>
      </c>
      <c r="BK85" s="88" t="str">
        <f>IFERROR(VLOOKUP($A85&amp;"_"&amp;BK$3,'물품 입고 내역'!$A$5:$O$1005,2,0),"")</f>
        <v/>
      </c>
      <c r="BL85" s="88" t="str">
        <f>IFERROR(VLOOKUP($A85&amp;"_"&amp;BL$3,'물품 입고 내역'!$A$5:$O$1005,2,0),"")</f>
        <v/>
      </c>
      <c r="BM85" s="88" t="str">
        <f>IFERROR(VLOOKUP($A85&amp;"_"&amp;BM$3,'물품 입고 내역'!$A$5:$O$1005,2,0),"")</f>
        <v/>
      </c>
      <c r="BN85" s="88" t="str">
        <f>IFERROR(VLOOKUP($A85&amp;"_"&amp;BN$3,'물품 입고 내역'!$A$5:$O$1005,2,0),"")</f>
        <v/>
      </c>
      <c r="BO85" s="88" t="str">
        <f>IFERROR(VLOOKUP($A85&amp;"_"&amp;BO$3,'물품 입고 내역'!$A$5:$O$1005,2,0),"")</f>
        <v/>
      </c>
      <c r="BP85" s="88" t="str">
        <f>IFERROR(VLOOKUP($A85&amp;"_"&amp;BP$3,'물품 입고 내역'!$A$5:$O$1005,2,0),"")</f>
        <v/>
      </c>
      <c r="BQ85" s="88" t="str">
        <f>IFERROR(VLOOKUP($A85&amp;"_"&amp;BQ$3,'물품 입고 내역'!$A$5:$O$1005,2,0),"")</f>
        <v/>
      </c>
      <c r="BR85" s="88" t="str">
        <f>IFERROR(VLOOKUP($A85&amp;"_"&amp;BR$3,'물품 입고 내역'!$A$5:$O$1005,2,0),"")</f>
        <v/>
      </c>
      <c r="BS85" s="88" t="str">
        <f>IFERROR(VLOOKUP($A85&amp;"_"&amp;BS$3,'물품 입고 내역'!$A$5:$O$1005,2,0),"")</f>
        <v/>
      </c>
      <c r="BT85" s="88" t="str">
        <f>IFERROR(VLOOKUP($A85&amp;"_"&amp;BT$3,'물품 입고 내역'!$A$5:$O$1005,2,0),"")</f>
        <v/>
      </c>
      <c r="BU85" s="88" t="str">
        <f>IFERROR(VLOOKUP($A85&amp;"_"&amp;BU$3,'물품 입고 내역'!$A$5:$O$1005,2,0),"")</f>
        <v/>
      </c>
      <c r="BV85" s="88" t="str">
        <f>IFERROR(VLOOKUP($A85&amp;"_"&amp;BV$3,'물품 입고 내역'!$A$5:$O$1005,2,0),"")</f>
        <v/>
      </c>
      <c r="BW85" s="88" t="str">
        <f>IFERROR(VLOOKUP($A85&amp;"_"&amp;BW$3,'물품 입고 내역'!$A$5:$O$1005,2,0),"")</f>
        <v/>
      </c>
      <c r="BX85" s="88" t="str">
        <f>IFERROR(VLOOKUP($A85&amp;"_"&amp;BX$3,'물품 입고 내역'!$A$5:$O$1005,2,0),"")</f>
        <v/>
      </c>
      <c r="BY85" s="88" t="str">
        <f>IFERROR(VLOOKUP($A85&amp;"_"&amp;BY$3,'물품 입고 내역'!$A$5:$O$1005,2,0),"")</f>
        <v/>
      </c>
      <c r="BZ85" s="88" t="str">
        <f>IFERROR(VLOOKUP($A85&amp;"_"&amp;BZ$3,'물품 입고 내역'!$A$5:$O$1005,2,0),"")</f>
        <v/>
      </c>
      <c r="CA85" s="88" t="str">
        <f>IFERROR(VLOOKUP($A85&amp;"_"&amp;CA$3,'물품 입고 내역'!$A$5:$O$1005,2,0),"")</f>
        <v/>
      </c>
      <c r="CB85" s="88" t="str">
        <f>IFERROR(VLOOKUP($A85&amp;"_"&amp;CB$3,'물품 입고 내역'!$A$5:$O$1005,2,0),"")</f>
        <v/>
      </c>
      <c r="CC85" s="88" t="str">
        <f>IFERROR(VLOOKUP($A85&amp;"_"&amp;CC$3,'물품 입고 내역'!$A$5:$O$1005,2,0),"")</f>
        <v/>
      </c>
      <c r="CD85" s="88" t="str">
        <f>IFERROR(VLOOKUP($A85&amp;"_"&amp;CD$3,'물품 입고 내역'!$A$5:$O$1005,2,0),"")</f>
        <v/>
      </c>
      <c r="CE85" s="88" t="str">
        <f>IFERROR(VLOOKUP($A85&amp;"_"&amp;CE$3,'물품 입고 내역'!$A$5:$O$1005,2,0),"")</f>
        <v/>
      </c>
      <c r="CF85" s="88" t="str">
        <f>IFERROR(VLOOKUP($A85&amp;"_"&amp;CF$3,'물품 입고 내역'!$A$5:$O$1005,2,0),"")</f>
        <v/>
      </c>
      <c r="CG85" s="88" t="str">
        <f>IFERROR(VLOOKUP($A85&amp;"_"&amp;CG$3,'물품 입고 내역'!$A$5:$O$1005,2,0),"")</f>
        <v/>
      </c>
      <c r="CH85" s="88" t="str">
        <f>IFERROR(VLOOKUP($A85&amp;"_"&amp;CH$3,'물품 입고 내역'!$A$5:$O$1005,2,0),"")</f>
        <v/>
      </c>
      <c r="CI85" s="88" t="str">
        <f>IFERROR(VLOOKUP($A85&amp;"_"&amp;CI$3,'물품 입고 내역'!$A$5:$O$1005,2,0),"")</f>
        <v/>
      </c>
      <c r="CJ85" s="88" t="str">
        <f>IFERROR(VLOOKUP($A85&amp;"_"&amp;CJ$3,'물품 입고 내역'!$A$5:$O$1005,2,0),"")</f>
        <v/>
      </c>
      <c r="CK85" s="88" t="str">
        <f>IFERROR(VLOOKUP($A85&amp;"_"&amp;CK$3,'물품 입고 내역'!$A$5:$O$1005,2,0),"")</f>
        <v/>
      </c>
      <c r="CL85" s="88" t="str">
        <f>IFERROR(VLOOKUP($A85&amp;"_"&amp;CL$3,'물품 입고 내역'!$A$5:$O$1005,2,0),"")</f>
        <v/>
      </c>
      <c r="CM85" s="88" t="str">
        <f>IFERROR(VLOOKUP($A85&amp;"_"&amp;CM$3,'물품 입고 내역'!$A$5:$O$1005,2,0),"")</f>
        <v/>
      </c>
      <c r="CN85" s="88" t="str">
        <f>IFERROR(VLOOKUP($A85&amp;"_"&amp;CN$3,'물품 입고 내역'!$A$5:$O$1005,2,0),"")</f>
        <v/>
      </c>
      <c r="CO85" s="88" t="str">
        <f>IFERROR(VLOOKUP($A85&amp;"_"&amp;CO$3,'물품 입고 내역'!$A$5:$O$1005,2,0),"")</f>
        <v/>
      </c>
      <c r="CP85" s="88" t="str">
        <f>IFERROR(VLOOKUP($A85&amp;"_"&amp;CP$3,'물품 입고 내역'!$A$5:$O$1005,2,0),"")</f>
        <v/>
      </c>
      <c r="CQ85" s="88" t="str">
        <f>IFERROR(VLOOKUP($A85&amp;"_"&amp;CQ$3,'물품 입고 내역'!$A$5:$O$1005,2,0),"")</f>
        <v/>
      </c>
      <c r="CR85" s="88" t="str">
        <f>IFERROR(VLOOKUP($A85&amp;"_"&amp;CR$3,'물품 입고 내역'!$A$5:$O$1005,2,0),"")</f>
        <v/>
      </c>
      <c r="CS85" s="88" t="str">
        <f>IFERROR(VLOOKUP($A85&amp;"_"&amp;CS$3,'물품 입고 내역'!$A$5:$O$1005,2,0),"")</f>
        <v/>
      </c>
      <c r="CT85" s="88" t="str">
        <f>IFERROR(VLOOKUP($A85&amp;"_"&amp;CT$3,'물품 입고 내역'!$A$5:$O$1005,2,0),"")</f>
        <v/>
      </c>
      <c r="CU85" s="88" t="str">
        <f>IFERROR(VLOOKUP($A85&amp;"_"&amp;CU$3,'물품 입고 내역'!$A$5:$O$1005,2,0),"")</f>
        <v/>
      </c>
      <c r="CV85" s="88" t="str">
        <f>IFERROR(VLOOKUP($A85&amp;"_"&amp;CV$3,'물품 입고 내역'!$A$5:$O$1005,2,0),"")</f>
        <v/>
      </c>
      <c r="CW85" s="88" t="str">
        <f>IFERROR(VLOOKUP($A85&amp;"_"&amp;CW$3,'물품 입고 내역'!$A$5:$O$1005,2,0),"")</f>
        <v/>
      </c>
      <c r="CX85" s="88" t="str">
        <f>IFERROR(VLOOKUP($A85&amp;"_"&amp;CX$3,'물품 입고 내역'!$A$5:$O$1005,2,0),"")</f>
        <v/>
      </c>
      <c r="CY85" s="88" t="str">
        <f>IFERROR(VLOOKUP($A85&amp;"_"&amp;CY$3,'물품 입고 내역'!$A$5:$O$1005,2,0),"")</f>
        <v/>
      </c>
      <c r="CZ85" s="88" t="str">
        <f>IFERROR(VLOOKUP($A85&amp;"_"&amp;CZ$3,'물품 입고 내역'!$A$5:$O$1005,2,0),"")</f>
        <v/>
      </c>
      <c r="DA85" s="88" t="str">
        <f>IFERROR(VLOOKUP($A85&amp;"_"&amp;DA$3,'물품 입고 내역'!$A$5:$O$1005,2,0),"")</f>
        <v/>
      </c>
      <c r="DB85" s="88" t="str">
        <f>IFERROR(VLOOKUP($A85&amp;"_"&amp;DB$3,'물품 입고 내역'!$A$5:$O$1005,2,0),"")</f>
        <v/>
      </c>
      <c r="DC85" s="88" t="str">
        <f>IFERROR(VLOOKUP($A85&amp;"_"&amp;DC$3,'물품 입고 내역'!$A$5:$O$1005,2,0),"")</f>
        <v/>
      </c>
      <c r="DD85" s="88" t="str">
        <f>IFERROR(VLOOKUP($A85&amp;"_"&amp;DD$3,'물품 입고 내역'!$A$5:$O$1005,2,0),"")</f>
        <v/>
      </c>
      <c r="DE85" s="88" t="str">
        <f>IFERROR(VLOOKUP($A85&amp;"_"&amp;DE$3,'물품 입고 내역'!$A$5:$O$1005,2,0),"")</f>
        <v/>
      </c>
      <c r="DF85" s="88" t="str">
        <f>IFERROR(VLOOKUP($A85&amp;"_"&amp;DF$3,'물품 입고 내역'!$A$5:$O$1005,2,0),"")</f>
        <v/>
      </c>
      <c r="DG85" s="88" t="str">
        <f>IFERROR(VLOOKUP($A85&amp;"_"&amp;DG$3,'물품 입고 내역'!$A$5:$O$1005,2,0),"")</f>
        <v/>
      </c>
      <c r="DH85" s="88" t="str">
        <f>IFERROR(VLOOKUP($A85&amp;"_"&amp;DH$3,'물품 입고 내역'!$A$5:$O$1005,2,0),"")</f>
        <v/>
      </c>
      <c r="DI85" s="88" t="str">
        <f>IFERROR(VLOOKUP($A85&amp;"_"&amp;DI$3,'물품 입고 내역'!$A$5:$O$1005,2,0),"")</f>
        <v/>
      </c>
      <c r="DJ85" s="88" t="str">
        <f>IFERROR(VLOOKUP($A85&amp;"_"&amp;DJ$3,'물품 입고 내역'!$A$5:$O$1005,2,0),"")</f>
        <v/>
      </c>
      <c r="DK85" s="88" t="str">
        <f>IFERROR(VLOOKUP($A85&amp;"_"&amp;DK$3,'물품 입고 내역'!$A$5:$O$1005,2,0),"")</f>
        <v/>
      </c>
      <c r="DL85" s="88" t="str">
        <f>IFERROR(VLOOKUP($A85&amp;"_"&amp;DL$3,'물품 입고 내역'!$A$5:$O$1005,2,0),"")</f>
        <v/>
      </c>
    </row>
    <row r="86" spans="1:116" ht="35.25" customHeight="1">
      <c r="A86" s="89" t="s">
        <v>1043</v>
      </c>
      <c r="B86" s="129" t="str">
        <f>IFERROR(INDEX('물품 입고 내역'!$E$6:$O$1005,MATCH($A86,'물품 입고 내역'!$N$6:$N$1005,0),1)," ")</f>
        <v xml:space="preserve"> </v>
      </c>
      <c r="C86" s="89" t="str">
        <f t="shared" si="3"/>
        <v xml:space="preserve"> </v>
      </c>
      <c r="D86" s="129" t="str">
        <f t="shared" si="4"/>
        <v xml:space="preserve">                                                                                                             </v>
      </c>
      <c r="E86" s="89"/>
      <c r="F86" s="88">
        <f t="shared" si="5"/>
        <v>0</v>
      </c>
      <c r="G86" s="88" t="str">
        <f>IFERROR(VLOOKUP($A86&amp;"_"&amp;G$3,'물품 입고 내역'!$A$5:$O$1005,2,0),"")</f>
        <v/>
      </c>
      <c r="H86" s="88" t="str">
        <f>IFERROR(VLOOKUP($A86&amp;"_"&amp;H$3,'물품 입고 내역'!$A$5:$O$1005,2,0),"")</f>
        <v/>
      </c>
      <c r="I86" s="88" t="str">
        <f>IFERROR(VLOOKUP($A86&amp;"_"&amp;I$3,'물품 입고 내역'!$A$5:$O$1005,2,0),"")</f>
        <v/>
      </c>
      <c r="J86" s="88" t="str">
        <f>IFERROR(VLOOKUP($A86&amp;"_"&amp;J$3,'물품 입고 내역'!$A$5:$O$1005,2,0),"")</f>
        <v/>
      </c>
      <c r="K86" s="88" t="str">
        <f>IFERROR(VLOOKUP($A86&amp;"_"&amp;K$3,'물품 입고 내역'!$A$5:$O$1005,2,0),"")</f>
        <v/>
      </c>
      <c r="L86" s="88" t="str">
        <f>IFERROR(VLOOKUP($A86&amp;"_"&amp;L$3,'물품 입고 내역'!$A$5:$O$1005,2,0),"")</f>
        <v/>
      </c>
      <c r="M86" s="88" t="str">
        <f>IFERROR(VLOOKUP($A86&amp;"_"&amp;M$3,'물품 입고 내역'!$A$5:$O$1005,2,0),"")</f>
        <v/>
      </c>
      <c r="N86" s="88" t="str">
        <f>IFERROR(VLOOKUP($A86&amp;"_"&amp;N$3,'물품 입고 내역'!$A$5:$O$1005,2,0),"")</f>
        <v/>
      </c>
      <c r="O86" s="88" t="str">
        <f>IFERROR(VLOOKUP($A86&amp;"_"&amp;O$3,'물품 입고 내역'!$A$5:$O$1005,2,0),"")</f>
        <v/>
      </c>
      <c r="P86" s="88" t="str">
        <f>IFERROR(VLOOKUP($A86&amp;"_"&amp;P$3,'물품 입고 내역'!$A$5:$O$1005,2,0),"")</f>
        <v/>
      </c>
      <c r="Q86" s="88" t="str">
        <f>IFERROR(VLOOKUP($A86&amp;"_"&amp;Q$3,'물품 입고 내역'!$A$5:$O$1005,2,0),"")</f>
        <v/>
      </c>
      <c r="R86" s="88" t="str">
        <f>IFERROR(VLOOKUP($A86&amp;"_"&amp;R$3,'물품 입고 내역'!$A$5:$O$1005,2,0),"")</f>
        <v/>
      </c>
      <c r="S86" s="88" t="str">
        <f>IFERROR(VLOOKUP($A86&amp;"_"&amp;S$3,'물품 입고 내역'!$A$5:$O$1005,2,0),"")</f>
        <v/>
      </c>
      <c r="T86" s="88" t="str">
        <f>IFERROR(VLOOKUP($A86&amp;"_"&amp;T$3,'물품 입고 내역'!$A$5:$O$1005,2,0),"")</f>
        <v/>
      </c>
      <c r="U86" s="88" t="str">
        <f>IFERROR(VLOOKUP($A86&amp;"_"&amp;U$3,'물품 입고 내역'!$A$5:$O$1005,2,0),"")</f>
        <v/>
      </c>
      <c r="V86" s="88" t="str">
        <f>IFERROR(VLOOKUP($A86&amp;"_"&amp;V$3,'물품 입고 내역'!$A$5:$O$1005,2,0),"")</f>
        <v/>
      </c>
      <c r="W86" s="88" t="str">
        <f>IFERROR(VLOOKUP($A86&amp;"_"&amp;W$3,'물품 입고 내역'!$A$5:$O$1005,2,0),"")</f>
        <v/>
      </c>
      <c r="X86" s="88" t="str">
        <f>IFERROR(VLOOKUP($A86&amp;"_"&amp;X$3,'물품 입고 내역'!$A$5:$O$1005,2,0),"")</f>
        <v/>
      </c>
      <c r="Y86" s="88" t="str">
        <f>IFERROR(VLOOKUP($A86&amp;"_"&amp;Y$3,'물품 입고 내역'!$A$5:$O$1005,2,0),"")</f>
        <v/>
      </c>
      <c r="Z86" s="88" t="str">
        <f>IFERROR(VLOOKUP($A86&amp;"_"&amp;Z$3,'물품 입고 내역'!$A$5:$O$1005,2,0),"")</f>
        <v/>
      </c>
      <c r="AA86" s="88" t="str">
        <f>IFERROR(VLOOKUP($A86&amp;"_"&amp;AA$3,'물품 입고 내역'!$A$5:$O$1005,2,0),"")</f>
        <v/>
      </c>
      <c r="AB86" s="88" t="str">
        <f>IFERROR(VLOOKUP($A86&amp;"_"&amp;AB$3,'물품 입고 내역'!$A$5:$O$1005,2,0),"")</f>
        <v/>
      </c>
      <c r="AC86" s="88" t="str">
        <f>IFERROR(VLOOKUP($A86&amp;"_"&amp;AC$3,'물품 입고 내역'!$A$5:$O$1005,2,0),"")</f>
        <v/>
      </c>
      <c r="AD86" s="88" t="str">
        <f>IFERROR(VLOOKUP($A86&amp;"_"&amp;AD$3,'물품 입고 내역'!$A$5:$O$1005,2,0),"")</f>
        <v/>
      </c>
      <c r="AE86" s="88" t="str">
        <f>IFERROR(VLOOKUP($A86&amp;"_"&amp;AE$3,'물품 입고 내역'!$A$5:$O$1005,2,0),"")</f>
        <v/>
      </c>
      <c r="AF86" s="88" t="str">
        <f>IFERROR(VLOOKUP($A86&amp;"_"&amp;AF$3,'물품 입고 내역'!$A$5:$O$1005,2,0),"")</f>
        <v/>
      </c>
      <c r="AG86" s="88" t="str">
        <f>IFERROR(VLOOKUP($A86&amp;"_"&amp;AG$3,'물품 입고 내역'!$A$5:$O$1005,2,0),"")</f>
        <v/>
      </c>
      <c r="AH86" s="88" t="str">
        <f>IFERROR(VLOOKUP($A86&amp;"_"&amp;AH$3,'물품 입고 내역'!$A$5:$O$1005,2,0),"")</f>
        <v/>
      </c>
      <c r="AI86" s="88" t="str">
        <f>IFERROR(VLOOKUP($A86&amp;"_"&amp;AI$3,'물품 입고 내역'!$A$5:$O$1005,2,0),"")</f>
        <v/>
      </c>
      <c r="AJ86" s="88" t="str">
        <f>IFERROR(VLOOKUP($A86&amp;"_"&amp;AJ$3,'물품 입고 내역'!$A$5:$O$1005,2,0),"")</f>
        <v/>
      </c>
      <c r="AK86" s="88" t="str">
        <f>IFERROR(VLOOKUP($A86&amp;"_"&amp;AK$3,'물품 입고 내역'!$A$5:$O$1005,2,0),"")</f>
        <v/>
      </c>
      <c r="AL86" s="88" t="str">
        <f>IFERROR(VLOOKUP($A86&amp;"_"&amp;AL$3,'물품 입고 내역'!$A$5:$O$1005,2,0),"")</f>
        <v/>
      </c>
      <c r="AM86" s="88" t="str">
        <f>IFERROR(VLOOKUP($A86&amp;"_"&amp;AM$3,'물품 입고 내역'!$A$5:$O$1005,2,0),"")</f>
        <v/>
      </c>
      <c r="AN86" s="88" t="str">
        <f>IFERROR(VLOOKUP($A86&amp;"_"&amp;AN$3,'물품 입고 내역'!$A$5:$O$1005,2,0),"")</f>
        <v/>
      </c>
      <c r="AO86" s="88" t="str">
        <f>IFERROR(VLOOKUP($A86&amp;"_"&amp;AO$3,'물품 입고 내역'!$A$5:$O$1005,2,0),"")</f>
        <v/>
      </c>
      <c r="AP86" s="88" t="str">
        <f>IFERROR(VLOOKUP($A86&amp;"_"&amp;AP$3,'물품 입고 내역'!$A$5:$O$1005,2,0),"")</f>
        <v/>
      </c>
      <c r="AQ86" s="88" t="str">
        <f>IFERROR(VLOOKUP($A86&amp;"_"&amp;AQ$3,'물품 입고 내역'!$A$5:$O$1005,2,0),"")</f>
        <v/>
      </c>
      <c r="AR86" s="88" t="str">
        <f>IFERROR(VLOOKUP($A86&amp;"_"&amp;AR$3,'물품 입고 내역'!$A$5:$O$1005,2,0),"")</f>
        <v/>
      </c>
      <c r="AS86" s="88" t="str">
        <f>IFERROR(VLOOKUP($A86&amp;"_"&amp;AS$3,'물품 입고 내역'!$A$5:$O$1005,2,0),"")</f>
        <v/>
      </c>
      <c r="AT86" s="88" t="str">
        <f>IFERROR(VLOOKUP($A86&amp;"_"&amp;AT$3,'물품 입고 내역'!$A$5:$O$1005,2,0),"")</f>
        <v/>
      </c>
      <c r="AU86" s="88" t="str">
        <f>IFERROR(VLOOKUP($A86&amp;"_"&amp;AU$3,'물품 입고 내역'!$A$5:$O$1005,2,0),"")</f>
        <v/>
      </c>
      <c r="AV86" s="88" t="str">
        <f>IFERROR(VLOOKUP($A86&amp;"_"&amp;AV$3,'물품 입고 내역'!$A$5:$O$1005,2,0),"")</f>
        <v/>
      </c>
      <c r="AW86" s="88" t="str">
        <f>IFERROR(VLOOKUP($A86&amp;"_"&amp;AW$3,'물품 입고 내역'!$A$5:$O$1005,2,0),"")</f>
        <v/>
      </c>
      <c r="AX86" s="88" t="str">
        <f>IFERROR(VLOOKUP($A86&amp;"_"&amp;AX$3,'물품 입고 내역'!$A$5:$O$1005,2,0),"")</f>
        <v/>
      </c>
      <c r="AY86" s="88" t="str">
        <f>IFERROR(VLOOKUP($A86&amp;"_"&amp;AY$3,'물품 입고 내역'!$A$5:$O$1005,2,0),"")</f>
        <v/>
      </c>
      <c r="AZ86" s="88" t="str">
        <f>IFERROR(VLOOKUP($A86&amp;"_"&amp;AZ$3,'물품 입고 내역'!$A$5:$O$1005,2,0),"")</f>
        <v/>
      </c>
      <c r="BA86" s="88" t="str">
        <f>IFERROR(VLOOKUP($A86&amp;"_"&amp;BA$3,'물품 입고 내역'!$A$5:$O$1005,2,0),"")</f>
        <v/>
      </c>
      <c r="BB86" s="88" t="str">
        <f>IFERROR(VLOOKUP($A86&amp;"_"&amp;BB$3,'물품 입고 내역'!$A$5:$O$1005,2,0),"")</f>
        <v/>
      </c>
      <c r="BC86" s="88" t="str">
        <f>IFERROR(VLOOKUP($A86&amp;"_"&amp;BC$3,'물품 입고 내역'!$A$5:$O$1005,2,0),"")</f>
        <v/>
      </c>
      <c r="BD86" s="88" t="str">
        <f>IFERROR(VLOOKUP($A86&amp;"_"&amp;BD$3,'물품 입고 내역'!$A$5:$O$1005,2,0),"")</f>
        <v/>
      </c>
      <c r="BE86" s="88" t="str">
        <f>IFERROR(VLOOKUP($A86&amp;"_"&amp;BE$3,'물품 입고 내역'!$A$5:$O$1005,2,0),"")</f>
        <v/>
      </c>
      <c r="BF86" s="88" t="str">
        <f>IFERROR(VLOOKUP($A86&amp;"_"&amp;BF$3,'물품 입고 내역'!$A$5:$O$1005,2,0),"")</f>
        <v/>
      </c>
      <c r="BG86" s="88" t="str">
        <f>IFERROR(VLOOKUP($A86&amp;"_"&amp;BG$3,'물품 입고 내역'!$A$5:$O$1005,2,0),"")</f>
        <v/>
      </c>
      <c r="BH86" s="88" t="str">
        <f>IFERROR(VLOOKUP($A86&amp;"_"&amp;BH$3,'물품 입고 내역'!$A$5:$O$1005,2,0),"")</f>
        <v/>
      </c>
      <c r="BI86" s="88" t="str">
        <f>IFERROR(VLOOKUP($A86&amp;"_"&amp;BI$3,'물품 입고 내역'!$A$5:$O$1005,2,0),"")</f>
        <v/>
      </c>
      <c r="BJ86" s="88" t="str">
        <f>IFERROR(VLOOKUP($A86&amp;"_"&amp;BJ$3,'물품 입고 내역'!$A$5:$O$1005,2,0),"")</f>
        <v/>
      </c>
      <c r="BK86" s="88" t="str">
        <f>IFERROR(VLOOKUP($A86&amp;"_"&amp;BK$3,'물품 입고 내역'!$A$5:$O$1005,2,0),"")</f>
        <v/>
      </c>
      <c r="BL86" s="88" t="str">
        <f>IFERROR(VLOOKUP($A86&amp;"_"&amp;BL$3,'물품 입고 내역'!$A$5:$O$1005,2,0),"")</f>
        <v/>
      </c>
      <c r="BM86" s="88" t="str">
        <f>IFERROR(VLOOKUP($A86&amp;"_"&amp;BM$3,'물품 입고 내역'!$A$5:$O$1005,2,0),"")</f>
        <v/>
      </c>
      <c r="BN86" s="88" t="str">
        <f>IFERROR(VLOOKUP($A86&amp;"_"&amp;BN$3,'물품 입고 내역'!$A$5:$O$1005,2,0),"")</f>
        <v/>
      </c>
      <c r="BO86" s="88" t="str">
        <f>IFERROR(VLOOKUP($A86&amp;"_"&amp;BO$3,'물품 입고 내역'!$A$5:$O$1005,2,0),"")</f>
        <v/>
      </c>
      <c r="BP86" s="88" t="str">
        <f>IFERROR(VLOOKUP($A86&amp;"_"&amp;BP$3,'물품 입고 내역'!$A$5:$O$1005,2,0),"")</f>
        <v/>
      </c>
      <c r="BQ86" s="88" t="str">
        <f>IFERROR(VLOOKUP($A86&amp;"_"&amp;BQ$3,'물품 입고 내역'!$A$5:$O$1005,2,0),"")</f>
        <v/>
      </c>
      <c r="BR86" s="88" t="str">
        <f>IFERROR(VLOOKUP($A86&amp;"_"&amp;BR$3,'물품 입고 내역'!$A$5:$O$1005,2,0),"")</f>
        <v/>
      </c>
      <c r="BS86" s="88" t="str">
        <f>IFERROR(VLOOKUP($A86&amp;"_"&amp;BS$3,'물품 입고 내역'!$A$5:$O$1005,2,0),"")</f>
        <v/>
      </c>
      <c r="BT86" s="88" t="str">
        <f>IFERROR(VLOOKUP($A86&amp;"_"&amp;BT$3,'물품 입고 내역'!$A$5:$O$1005,2,0),"")</f>
        <v/>
      </c>
      <c r="BU86" s="88" t="str">
        <f>IFERROR(VLOOKUP($A86&amp;"_"&amp;BU$3,'물품 입고 내역'!$A$5:$O$1005,2,0),"")</f>
        <v/>
      </c>
      <c r="BV86" s="88" t="str">
        <f>IFERROR(VLOOKUP($A86&amp;"_"&amp;BV$3,'물품 입고 내역'!$A$5:$O$1005,2,0),"")</f>
        <v/>
      </c>
      <c r="BW86" s="88" t="str">
        <f>IFERROR(VLOOKUP($A86&amp;"_"&amp;BW$3,'물품 입고 내역'!$A$5:$O$1005,2,0),"")</f>
        <v/>
      </c>
      <c r="BX86" s="88" t="str">
        <f>IFERROR(VLOOKUP($A86&amp;"_"&amp;BX$3,'물품 입고 내역'!$A$5:$O$1005,2,0),"")</f>
        <v/>
      </c>
      <c r="BY86" s="88" t="str">
        <f>IFERROR(VLOOKUP($A86&amp;"_"&amp;BY$3,'물품 입고 내역'!$A$5:$O$1005,2,0),"")</f>
        <v/>
      </c>
      <c r="BZ86" s="88" t="str">
        <f>IFERROR(VLOOKUP($A86&amp;"_"&amp;BZ$3,'물품 입고 내역'!$A$5:$O$1005,2,0),"")</f>
        <v/>
      </c>
      <c r="CA86" s="88" t="str">
        <f>IFERROR(VLOOKUP($A86&amp;"_"&amp;CA$3,'물품 입고 내역'!$A$5:$O$1005,2,0),"")</f>
        <v/>
      </c>
      <c r="CB86" s="88" t="str">
        <f>IFERROR(VLOOKUP($A86&amp;"_"&amp;CB$3,'물품 입고 내역'!$A$5:$O$1005,2,0),"")</f>
        <v/>
      </c>
      <c r="CC86" s="88" t="str">
        <f>IFERROR(VLOOKUP($A86&amp;"_"&amp;CC$3,'물품 입고 내역'!$A$5:$O$1005,2,0),"")</f>
        <v/>
      </c>
      <c r="CD86" s="88" t="str">
        <f>IFERROR(VLOOKUP($A86&amp;"_"&amp;CD$3,'물품 입고 내역'!$A$5:$O$1005,2,0),"")</f>
        <v/>
      </c>
      <c r="CE86" s="88" t="str">
        <f>IFERROR(VLOOKUP($A86&amp;"_"&amp;CE$3,'물품 입고 내역'!$A$5:$O$1005,2,0),"")</f>
        <v/>
      </c>
      <c r="CF86" s="88" t="str">
        <f>IFERROR(VLOOKUP($A86&amp;"_"&amp;CF$3,'물품 입고 내역'!$A$5:$O$1005,2,0),"")</f>
        <v/>
      </c>
      <c r="CG86" s="88" t="str">
        <f>IFERROR(VLOOKUP($A86&amp;"_"&amp;CG$3,'물품 입고 내역'!$A$5:$O$1005,2,0),"")</f>
        <v/>
      </c>
      <c r="CH86" s="88" t="str">
        <f>IFERROR(VLOOKUP($A86&amp;"_"&amp;CH$3,'물품 입고 내역'!$A$5:$O$1005,2,0),"")</f>
        <v/>
      </c>
      <c r="CI86" s="88" t="str">
        <f>IFERROR(VLOOKUP($A86&amp;"_"&amp;CI$3,'물품 입고 내역'!$A$5:$O$1005,2,0),"")</f>
        <v/>
      </c>
      <c r="CJ86" s="88" t="str">
        <f>IFERROR(VLOOKUP($A86&amp;"_"&amp;CJ$3,'물품 입고 내역'!$A$5:$O$1005,2,0),"")</f>
        <v/>
      </c>
      <c r="CK86" s="88" t="str">
        <f>IFERROR(VLOOKUP($A86&amp;"_"&amp;CK$3,'물품 입고 내역'!$A$5:$O$1005,2,0),"")</f>
        <v/>
      </c>
      <c r="CL86" s="88" t="str">
        <f>IFERROR(VLOOKUP($A86&amp;"_"&amp;CL$3,'물품 입고 내역'!$A$5:$O$1005,2,0),"")</f>
        <v/>
      </c>
      <c r="CM86" s="88" t="str">
        <f>IFERROR(VLOOKUP($A86&amp;"_"&amp;CM$3,'물품 입고 내역'!$A$5:$O$1005,2,0),"")</f>
        <v/>
      </c>
      <c r="CN86" s="88" t="str">
        <f>IFERROR(VLOOKUP($A86&amp;"_"&amp;CN$3,'물품 입고 내역'!$A$5:$O$1005,2,0),"")</f>
        <v/>
      </c>
      <c r="CO86" s="88" t="str">
        <f>IFERROR(VLOOKUP($A86&amp;"_"&amp;CO$3,'물품 입고 내역'!$A$5:$O$1005,2,0),"")</f>
        <v/>
      </c>
      <c r="CP86" s="88" t="str">
        <f>IFERROR(VLOOKUP($A86&amp;"_"&amp;CP$3,'물품 입고 내역'!$A$5:$O$1005,2,0),"")</f>
        <v/>
      </c>
      <c r="CQ86" s="88" t="str">
        <f>IFERROR(VLOOKUP($A86&amp;"_"&amp;CQ$3,'물품 입고 내역'!$A$5:$O$1005,2,0),"")</f>
        <v/>
      </c>
      <c r="CR86" s="88" t="str">
        <f>IFERROR(VLOOKUP($A86&amp;"_"&amp;CR$3,'물품 입고 내역'!$A$5:$O$1005,2,0),"")</f>
        <v/>
      </c>
      <c r="CS86" s="88" t="str">
        <f>IFERROR(VLOOKUP($A86&amp;"_"&amp;CS$3,'물품 입고 내역'!$A$5:$O$1005,2,0),"")</f>
        <v/>
      </c>
      <c r="CT86" s="88" t="str">
        <f>IFERROR(VLOOKUP($A86&amp;"_"&amp;CT$3,'물품 입고 내역'!$A$5:$O$1005,2,0),"")</f>
        <v/>
      </c>
      <c r="CU86" s="88" t="str">
        <f>IFERROR(VLOOKUP($A86&amp;"_"&amp;CU$3,'물품 입고 내역'!$A$5:$O$1005,2,0),"")</f>
        <v/>
      </c>
      <c r="CV86" s="88" t="str">
        <f>IFERROR(VLOOKUP($A86&amp;"_"&amp;CV$3,'물품 입고 내역'!$A$5:$O$1005,2,0),"")</f>
        <v/>
      </c>
      <c r="CW86" s="88" t="str">
        <f>IFERROR(VLOOKUP($A86&amp;"_"&amp;CW$3,'물품 입고 내역'!$A$5:$O$1005,2,0),"")</f>
        <v/>
      </c>
      <c r="CX86" s="88" t="str">
        <f>IFERROR(VLOOKUP($A86&amp;"_"&amp;CX$3,'물품 입고 내역'!$A$5:$O$1005,2,0),"")</f>
        <v/>
      </c>
      <c r="CY86" s="88" t="str">
        <f>IFERROR(VLOOKUP($A86&amp;"_"&amp;CY$3,'물품 입고 내역'!$A$5:$O$1005,2,0),"")</f>
        <v/>
      </c>
      <c r="CZ86" s="88" t="str">
        <f>IFERROR(VLOOKUP($A86&amp;"_"&amp;CZ$3,'물품 입고 내역'!$A$5:$O$1005,2,0),"")</f>
        <v/>
      </c>
      <c r="DA86" s="88" t="str">
        <f>IFERROR(VLOOKUP($A86&amp;"_"&amp;DA$3,'물품 입고 내역'!$A$5:$O$1005,2,0),"")</f>
        <v/>
      </c>
      <c r="DB86" s="88" t="str">
        <f>IFERROR(VLOOKUP($A86&amp;"_"&amp;DB$3,'물품 입고 내역'!$A$5:$O$1005,2,0),"")</f>
        <v/>
      </c>
      <c r="DC86" s="88" t="str">
        <f>IFERROR(VLOOKUP($A86&amp;"_"&amp;DC$3,'물품 입고 내역'!$A$5:$O$1005,2,0),"")</f>
        <v/>
      </c>
      <c r="DD86" s="88" t="str">
        <f>IFERROR(VLOOKUP($A86&amp;"_"&amp;DD$3,'물품 입고 내역'!$A$5:$O$1005,2,0),"")</f>
        <v/>
      </c>
      <c r="DE86" s="88" t="str">
        <f>IFERROR(VLOOKUP($A86&amp;"_"&amp;DE$3,'물품 입고 내역'!$A$5:$O$1005,2,0),"")</f>
        <v/>
      </c>
      <c r="DF86" s="88" t="str">
        <f>IFERROR(VLOOKUP($A86&amp;"_"&amp;DF$3,'물품 입고 내역'!$A$5:$O$1005,2,0),"")</f>
        <v/>
      </c>
      <c r="DG86" s="88" t="str">
        <f>IFERROR(VLOOKUP($A86&amp;"_"&amp;DG$3,'물품 입고 내역'!$A$5:$O$1005,2,0),"")</f>
        <v/>
      </c>
      <c r="DH86" s="88" t="str">
        <f>IFERROR(VLOOKUP($A86&amp;"_"&amp;DH$3,'물품 입고 내역'!$A$5:$O$1005,2,0),"")</f>
        <v/>
      </c>
      <c r="DI86" s="88" t="str">
        <f>IFERROR(VLOOKUP($A86&amp;"_"&amp;DI$3,'물품 입고 내역'!$A$5:$O$1005,2,0),"")</f>
        <v/>
      </c>
      <c r="DJ86" s="88" t="str">
        <f>IFERROR(VLOOKUP($A86&amp;"_"&amp;DJ$3,'물품 입고 내역'!$A$5:$O$1005,2,0),"")</f>
        <v/>
      </c>
      <c r="DK86" s="88" t="str">
        <f>IFERROR(VLOOKUP($A86&amp;"_"&amp;DK$3,'물품 입고 내역'!$A$5:$O$1005,2,0),"")</f>
        <v/>
      </c>
      <c r="DL86" s="88" t="str">
        <f>IFERROR(VLOOKUP($A86&amp;"_"&amp;DL$3,'물품 입고 내역'!$A$5:$O$1005,2,0),"")</f>
        <v/>
      </c>
    </row>
    <row r="87" spans="1:116" ht="35.25" customHeight="1">
      <c r="A87" s="89" t="s">
        <v>1044</v>
      </c>
      <c r="B87" s="129" t="str">
        <f>IFERROR(INDEX('물품 입고 내역'!$E$6:$O$1005,MATCH($A87,'물품 입고 내역'!$N$6:$N$1005,0),1)," ")</f>
        <v xml:space="preserve"> </v>
      </c>
      <c r="C87" s="89" t="str">
        <f t="shared" si="3"/>
        <v xml:space="preserve"> </v>
      </c>
      <c r="D87" s="129" t="str">
        <f t="shared" si="4"/>
        <v xml:space="preserve">                                                                                                             </v>
      </c>
      <c r="E87" s="89"/>
      <c r="F87" s="88">
        <f t="shared" si="5"/>
        <v>0</v>
      </c>
      <c r="G87" s="88" t="str">
        <f>IFERROR(VLOOKUP($A87&amp;"_"&amp;G$3,'물품 입고 내역'!$A$5:$O$1005,2,0),"")</f>
        <v/>
      </c>
      <c r="H87" s="88" t="str">
        <f>IFERROR(VLOOKUP($A87&amp;"_"&amp;H$3,'물품 입고 내역'!$A$5:$O$1005,2,0),"")</f>
        <v/>
      </c>
      <c r="I87" s="88" t="str">
        <f>IFERROR(VLOOKUP($A87&amp;"_"&amp;I$3,'물품 입고 내역'!$A$5:$O$1005,2,0),"")</f>
        <v/>
      </c>
      <c r="J87" s="88" t="str">
        <f>IFERROR(VLOOKUP($A87&amp;"_"&amp;J$3,'물품 입고 내역'!$A$5:$O$1005,2,0),"")</f>
        <v/>
      </c>
      <c r="K87" s="88" t="str">
        <f>IFERROR(VLOOKUP($A87&amp;"_"&amp;K$3,'물품 입고 내역'!$A$5:$O$1005,2,0),"")</f>
        <v/>
      </c>
      <c r="L87" s="88" t="str">
        <f>IFERROR(VLOOKUP($A87&amp;"_"&amp;L$3,'물품 입고 내역'!$A$5:$O$1005,2,0),"")</f>
        <v/>
      </c>
      <c r="M87" s="88" t="str">
        <f>IFERROR(VLOOKUP($A87&amp;"_"&amp;M$3,'물품 입고 내역'!$A$5:$O$1005,2,0),"")</f>
        <v/>
      </c>
      <c r="N87" s="88" t="str">
        <f>IFERROR(VLOOKUP($A87&amp;"_"&amp;N$3,'물품 입고 내역'!$A$5:$O$1005,2,0),"")</f>
        <v/>
      </c>
      <c r="O87" s="88" t="str">
        <f>IFERROR(VLOOKUP($A87&amp;"_"&amp;O$3,'물품 입고 내역'!$A$5:$O$1005,2,0),"")</f>
        <v/>
      </c>
      <c r="P87" s="88" t="str">
        <f>IFERROR(VLOOKUP($A87&amp;"_"&amp;P$3,'물품 입고 내역'!$A$5:$O$1005,2,0),"")</f>
        <v/>
      </c>
      <c r="Q87" s="88" t="str">
        <f>IFERROR(VLOOKUP($A87&amp;"_"&amp;Q$3,'물품 입고 내역'!$A$5:$O$1005,2,0),"")</f>
        <v/>
      </c>
      <c r="R87" s="88" t="str">
        <f>IFERROR(VLOOKUP($A87&amp;"_"&amp;R$3,'물품 입고 내역'!$A$5:$O$1005,2,0),"")</f>
        <v/>
      </c>
      <c r="S87" s="88" t="str">
        <f>IFERROR(VLOOKUP($A87&amp;"_"&amp;S$3,'물품 입고 내역'!$A$5:$O$1005,2,0),"")</f>
        <v/>
      </c>
      <c r="T87" s="88" t="str">
        <f>IFERROR(VLOOKUP($A87&amp;"_"&amp;T$3,'물품 입고 내역'!$A$5:$O$1005,2,0),"")</f>
        <v/>
      </c>
      <c r="U87" s="88" t="str">
        <f>IFERROR(VLOOKUP($A87&amp;"_"&amp;U$3,'물품 입고 내역'!$A$5:$O$1005,2,0),"")</f>
        <v/>
      </c>
      <c r="V87" s="88" t="str">
        <f>IFERROR(VLOOKUP($A87&amp;"_"&amp;V$3,'물품 입고 내역'!$A$5:$O$1005,2,0),"")</f>
        <v/>
      </c>
      <c r="W87" s="88" t="str">
        <f>IFERROR(VLOOKUP($A87&amp;"_"&amp;W$3,'물품 입고 내역'!$A$5:$O$1005,2,0),"")</f>
        <v/>
      </c>
      <c r="X87" s="88" t="str">
        <f>IFERROR(VLOOKUP($A87&amp;"_"&amp;X$3,'물품 입고 내역'!$A$5:$O$1005,2,0),"")</f>
        <v/>
      </c>
      <c r="Y87" s="88" t="str">
        <f>IFERROR(VLOOKUP($A87&amp;"_"&amp;Y$3,'물품 입고 내역'!$A$5:$O$1005,2,0),"")</f>
        <v/>
      </c>
      <c r="Z87" s="88" t="str">
        <f>IFERROR(VLOOKUP($A87&amp;"_"&amp;Z$3,'물품 입고 내역'!$A$5:$O$1005,2,0),"")</f>
        <v/>
      </c>
      <c r="AA87" s="88" t="str">
        <f>IFERROR(VLOOKUP($A87&amp;"_"&amp;AA$3,'물품 입고 내역'!$A$5:$O$1005,2,0),"")</f>
        <v/>
      </c>
      <c r="AB87" s="88" t="str">
        <f>IFERROR(VLOOKUP($A87&amp;"_"&amp;AB$3,'물품 입고 내역'!$A$5:$O$1005,2,0),"")</f>
        <v/>
      </c>
      <c r="AC87" s="88" t="str">
        <f>IFERROR(VLOOKUP($A87&amp;"_"&amp;AC$3,'물품 입고 내역'!$A$5:$O$1005,2,0),"")</f>
        <v/>
      </c>
      <c r="AD87" s="88" t="str">
        <f>IFERROR(VLOOKUP($A87&amp;"_"&amp;AD$3,'물품 입고 내역'!$A$5:$O$1005,2,0),"")</f>
        <v/>
      </c>
      <c r="AE87" s="88" t="str">
        <f>IFERROR(VLOOKUP($A87&amp;"_"&amp;AE$3,'물품 입고 내역'!$A$5:$O$1005,2,0),"")</f>
        <v/>
      </c>
      <c r="AF87" s="88" t="str">
        <f>IFERROR(VLOOKUP($A87&amp;"_"&amp;AF$3,'물품 입고 내역'!$A$5:$O$1005,2,0),"")</f>
        <v/>
      </c>
      <c r="AG87" s="88" t="str">
        <f>IFERROR(VLOOKUP($A87&amp;"_"&amp;AG$3,'물품 입고 내역'!$A$5:$O$1005,2,0),"")</f>
        <v/>
      </c>
      <c r="AH87" s="88" t="str">
        <f>IFERROR(VLOOKUP($A87&amp;"_"&amp;AH$3,'물품 입고 내역'!$A$5:$O$1005,2,0),"")</f>
        <v/>
      </c>
      <c r="AI87" s="88" t="str">
        <f>IFERROR(VLOOKUP($A87&amp;"_"&amp;AI$3,'물품 입고 내역'!$A$5:$O$1005,2,0),"")</f>
        <v/>
      </c>
      <c r="AJ87" s="88" t="str">
        <f>IFERROR(VLOOKUP($A87&amp;"_"&amp;AJ$3,'물품 입고 내역'!$A$5:$O$1005,2,0),"")</f>
        <v/>
      </c>
      <c r="AK87" s="88" t="str">
        <f>IFERROR(VLOOKUP($A87&amp;"_"&amp;AK$3,'물품 입고 내역'!$A$5:$O$1005,2,0),"")</f>
        <v/>
      </c>
      <c r="AL87" s="88" t="str">
        <f>IFERROR(VLOOKUP($A87&amp;"_"&amp;AL$3,'물품 입고 내역'!$A$5:$O$1005,2,0),"")</f>
        <v/>
      </c>
      <c r="AM87" s="88" t="str">
        <f>IFERROR(VLOOKUP($A87&amp;"_"&amp;AM$3,'물품 입고 내역'!$A$5:$O$1005,2,0),"")</f>
        <v/>
      </c>
      <c r="AN87" s="88" t="str">
        <f>IFERROR(VLOOKUP($A87&amp;"_"&amp;AN$3,'물품 입고 내역'!$A$5:$O$1005,2,0),"")</f>
        <v/>
      </c>
      <c r="AO87" s="88" t="str">
        <f>IFERROR(VLOOKUP($A87&amp;"_"&amp;AO$3,'물품 입고 내역'!$A$5:$O$1005,2,0),"")</f>
        <v/>
      </c>
      <c r="AP87" s="88" t="str">
        <f>IFERROR(VLOOKUP($A87&amp;"_"&amp;AP$3,'물품 입고 내역'!$A$5:$O$1005,2,0),"")</f>
        <v/>
      </c>
      <c r="AQ87" s="88" t="str">
        <f>IFERROR(VLOOKUP($A87&amp;"_"&amp;AQ$3,'물품 입고 내역'!$A$5:$O$1005,2,0),"")</f>
        <v/>
      </c>
      <c r="AR87" s="88" t="str">
        <f>IFERROR(VLOOKUP($A87&amp;"_"&amp;AR$3,'물품 입고 내역'!$A$5:$O$1005,2,0),"")</f>
        <v/>
      </c>
      <c r="AS87" s="88" t="str">
        <f>IFERROR(VLOOKUP($A87&amp;"_"&amp;AS$3,'물품 입고 내역'!$A$5:$O$1005,2,0),"")</f>
        <v/>
      </c>
      <c r="AT87" s="88" t="str">
        <f>IFERROR(VLOOKUP($A87&amp;"_"&amp;AT$3,'물품 입고 내역'!$A$5:$O$1005,2,0),"")</f>
        <v/>
      </c>
      <c r="AU87" s="88" t="str">
        <f>IFERROR(VLOOKUP($A87&amp;"_"&amp;AU$3,'물품 입고 내역'!$A$5:$O$1005,2,0),"")</f>
        <v/>
      </c>
      <c r="AV87" s="88" t="str">
        <f>IFERROR(VLOOKUP($A87&amp;"_"&amp;AV$3,'물품 입고 내역'!$A$5:$O$1005,2,0),"")</f>
        <v/>
      </c>
      <c r="AW87" s="88" t="str">
        <f>IFERROR(VLOOKUP($A87&amp;"_"&amp;AW$3,'물품 입고 내역'!$A$5:$O$1005,2,0),"")</f>
        <v/>
      </c>
      <c r="AX87" s="88" t="str">
        <f>IFERROR(VLOOKUP($A87&amp;"_"&amp;AX$3,'물품 입고 내역'!$A$5:$O$1005,2,0),"")</f>
        <v/>
      </c>
      <c r="AY87" s="88" t="str">
        <f>IFERROR(VLOOKUP($A87&amp;"_"&amp;AY$3,'물품 입고 내역'!$A$5:$O$1005,2,0),"")</f>
        <v/>
      </c>
      <c r="AZ87" s="88" t="str">
        <f>IFERROR(VLOOKUP($A87&amp;"_"&amp;AZ$3,'물품 입고 내역'!$A$5:$O$1005,2,0),"")</f>
        <v/>
      </c>
      <c r="BA87" s="88" t="str">
        <f>IFERROR(VLOOKUP($A87&amp;"_"&amp;BA$3,'물품 입고 내역'!$A$5:$O$1005,2,0),"")</f>
        <v/>
      </c>
      <c r="BB87" s="88" t="str">
        <f>IFERROR(VLOOKUP($A87&amp;"_"&amp;BB$3,'물품 입고 내역'!$A$5:$O$1005,2,0),"")</f>
        <v/>
      </c>
      <c r="BC87" s="88" t="str">
        <f>IFERROR(VLOOKUP($A87&amp;"_"&amp;BC$3,'물품 입고 내역'!$A$5:$O$1005,2,0),"")</f>
        <v/>
      </c>
      <c r="BD87" s="88" t="str">
        <f>IFERROR(VLOOKUP($A87&amp;"_"&amp;BD$3,'물품 입고 내역'!$A$5:$O$1005,2,0),"")</f>
        <v/>
      </c>
      <c r="BE87" s="88" t="str">
        <f>IFERROR(VLOOKUP($A87&amp;"_"&amp;BE$3,'물품 입고 내역'!$A$5:$O$1005,2,0),"")</f>
        <v/>
      </c>
      <c r="BF87" s="88" t="str">
        <f>IFERROR(VLOOKUP($A87&amp;"_"&amp;BF$3,'물품 입고 내역'!$A$5:$O$1005,2,0),"")</f>
        <v/>
      </c>
      <c r="BG87" s="88" t="str">
        <f>IFERROR(VLOOKUP($A87&amp;"_"&amp;BG$3,'물품 입고 내역'!$A$5:$O$1005,2,0),"")</f>
        <v/>
      </c>
      <c r="BH87" s="88" t="str">
        <f>IFERROR(VLOOKUP($A87&amp;"_"&amp;BH$3,'물품 입고 내역'!$A$5:$O$1005,2,0),"")</f>
        <v/>
      </c>
      <c r="BI87" s="88" t="str">
        <f>IFERROR(VLOOKUP($A87&amp;"_"&amp;BI$3,'물품 입고 내역'!$A$5:$O$1005,2,0),"")</f>
        <v/>
      </c>
      <c r="BJ87" s="88" t="str">
        <f>IFERROR(VLOOKUP($A87&amp;"_"&amp;BJ$3,'물품 입고 내역'!$A$5:$O$1005,2,0),"")</f>
        <v/>
      </c>
      <c r="BK87" s="88" t="str">
        <f>IFERROR(VLOOKUP($A87&amp;"_"&amp;BK$3,'물품 입고 내역'!$A$5:$O$1005,2,0),"")</f>
        <v/>
      </c>
      <c r="BL87" s="88" t="str">
        <f>IFERROR(VLOOKUP($A87&amp;"_"&amp;BL$3,'물품 입고 내역'!$A$5:$O$1005,2,0),"")</f>
        <v/>
      </c>
      <c r="BM87" s="88" t="str">
        <f>IFERROR(VLOOKUP($A87&amp;"_"&amp;BM$3,'물품 입고 내역'!$A$5:$O$1005,2,0),"")</f>
        <v/>
      </c>
      <c r="BN87" s="88" t="str">
        <f>IFERROR(VLOOKUP($A87&amp;"_"&amp;BN$3,'물품 입고 내역'!$A$5:$O$1005,2,0),"")</f>
        <v/>
      </c>
      <c r="BO87" s="88" t="str">
        <f>IFERROR(VLOOKUP($A87&amp;"_"&amp;BO$3,'물품 입고 내역'!$A$5:$O$1005,2,0),"")</f>
        <v/>
      </c>
      <c r="BP87" s="88" t="str">
        <f>IFERROR(VLOOKUP($A87&amp;"_"&amp;BP$3,'물품 입고 내역'!$A$5:$O$1005,2,0),"")</f>
        <v/>
      </c>
      <c r="BQ87" s="88" t="str">
        <f>IFERROR(VLOOKUP($A87&amp;"_"&amp;BQ$3,'물품 입고 내역'!$A$5:$O$1005,2,0),"")</f>
        <v/>
      </c>
      <c r="BR87" s="88" t="str">
        <f>IFERROR(VLOOKUP($A87&amp;"_"&amp;BR$3,'물품 입고 내역'!$A$5:$O$1005,2,0),"")</f>
        <v/>
      </c>
      <c r="BS87" s="88" t="str">
        <f>IFERROR(VLOOKUP($A87&amp;"_"&amp;BS$3,'물품 입고 내역'!$A$5:$O$1005,2,0),"")</f>
        <v/>
      </c>
      <c r="BT87" s="88" t="str">
        <f>IFERROR(VLOOKUP($A87&amp;"_"&amp;BT$3,'물품 입고 내역'!$A$5:$O$1005,2,0),"")</f>
        <v/>
      </c>
      <c r="BU87" s="88" t="str">
        <f>IFERROR(VLOOKUP($A87&amp;"_"&amp;BU$3,'물품 입고 내역'!$A$5:$O$1005,2,0),"")</f>
        <v/>
      </c>
      <c r="BV87" s="88" t="str">
        <f>IFERROR(VLOOKUP($A87&amp;"_"&amp;BV$3,'물품 입고 내역'!$A$5:$O$1005,2,0),"")</f>
        <v/>
      </c>
      <c r="BW87" s="88" t="str">
        <f>IFERROR(VLOOKUP($A87&amp;"_"&amp;BW$3,'물품 입고 내역'!$A$5:$O$1005,2,0),"")</f>
        <v/>
      </c>
      <c r="BX87" s="88" t="str">
        <f>IFERROR(VLOOKUP($A87&amp;"_"&amp;BX$3,'물품 입고 내역'!$A$5:$O$1005,2,0),"")</f>
        <v/>
      </c>
      <c r="BY87" s="88" t="str">
        <f>IFERROR(VLOOKUP($A87&amp;"_"&amp;BY$3,'물품 입고 내역'!$A$5:$O$1005,2,0),"")</f>
        <v/>
      </c>
      <c r="BZ87" s="88" t="str">
        <f>IFERROR(VLOOKUP($A87&amp;"_"&amp;BZ$3,'물품 입고 내역'!$A$5:$O$1005,2,0),"")</f>
        <v/>
      </c>
      <c r="CA87" s="88" t="str">
        <f>IFERROR(VLOOKUP($A87&amp;"_"&amp;CA$3,'물품 입고 내역'!$A$5:$O$1005,2,0),"")</f>
        <v/>
      </c>
      <c r="CB87" s="88" t="str">
        <f>IFERROR(VLOOKUP($A87&amp;"_"&amp;CB$3,'물품 입고 내역'!$A$5:$O$1005,2,0),"")</f>
        <v/>
      </c>
      <c r="CC87" s="88" t="str">
        <f>IFERROR(VLOOKUP($A87&amp;"_"&amp;CC$3,'물품 입고 내역'!$A$5:$O$1005,2,0),"")</f>
        <v/>
      </c>
      <c r="CD87" s="88" t="str">
        <f>IFERROR(VLOOKUP($A87&amp;"_"&amp;CD$3,'물품 입고 내역'!$A$5:$O$1005,2,0),"")</f>
        <v/>
      </c>
      <c r="CE87" s="88" t="str">
        <f>IFERROR(VLOOKUP($A87&amp;"_"&amp;CE$3,'물품 입고 내역'!$A$5:$O$1005,2,0),"")</f>
        <v/>
      </c>
      <c r="CF87" s="88" t="str">
        <f>IFERROR(VLOOKUP($A87&amp;"_"&amp;CF$3,'물품 입고 내역'!$A$5:$O$1005,2,0),"")</f>
        <v/>
      </c>
      <c r="CG87" s="88" t="str">
        <f>IFERROR(VLOOKUP($A87&amp;"_"&amp;CG$3,'물품 입고 내역'!$A$5:$O$1005,2,0),"")</f>
        <v/>
      </c>
      <c r="CH87" s="88" t="str">
        <f>IFERROR(VLOOKUP($A87&amp;"_"&amp;CH$3,'물품 입고 내역'!$A$5:$O$1005,2,0),"")</f>
        <v/>
      </c>
      <c r="CI87" s="88" t="str">
        <f>IFERROR(VLOOKUP($A87&amp;"_"&amp;CI$3,'물품 입고 내역'!$A$5:$O$1005,2,0),"")</f>
        <v/>
      </c>
      <c r="CJ87" s="88" t="str">
        <f>IFERROR(VLOOKUP($A87&amp;"_"&amp;CJ$3,'물품 입고 내역'!$A$5:$O$1005,2,0),"")</f>
        <v/>
      </c>
      <c r="CK87" s="88" t="str">
        <f>IFERROR(VLOOKUP($A87&amp;"_"&amp;CK$3,'물품 입고 내역'!$A$5:$O$1005,2,0),"")</f>
        <v/>
      </c>
      <c r="CL87" s="88" t="str">
        <f>IFERROR(VLOOKUP($A87&amp;"_"&amp;CL$3,'물품 입고 내역'!$A$5:$O$1005,2,0),"")</f>
        <v/>
      </c>
      <c r="CM87" s="88" t="str">
        <f>IFERROR(VLOOKUP($A87&amp;"_"&amp;CM$3,'물품 입고 내역'!$A$5:$O$1005,2,0),"")</f>
        <v/>
      </c>
      <c r="CN87" s="88" t="str">
        <f>IFERROR(VLOOKUP($A87&amp;"_"&amp;CN$3,'물품 입고 내역'!$A$5:$O$1005,2,0),"")</f>
        <v/>
      </c>
      <c r="CO87" s="88" t="str">
        <f>IFERROR(VLOOKUP($A87&amp;"_"&amp;CO$3,'물품 입고 내역'!$A$5:$O$1005,2,0),"")</f>
        <v/>
      </c>
      <c r="CP87" s="88" t="str">
        <f>IFERROR(VLOOKUP($A87&amp;"_"&amp;CP$3,'물품 입고 내역'!$A$5:$O$1005,2,0),"")</f>
        <v/>
      </c>
      <c r="CQ87" s="88" t="str">
        <f>IFERROR(VLOOKUP($A87&amp;"_"&amp;CQ$3,'물품 입고 내역'!$A$5:$O$1005,2,0),"")</f>
        <v/>
      </c>
      <c r="CR87" s="88" t="str">
        <f>IFERROR(VLOOKUP($A87&amp;"_"&amp;CR$3,'물품 입고 내역'!$A$5:$O$1005,2,0),"")</f>
        <v/>
      </c>
      <c r="CS87" s="88" t="str">
        <f>IFERROR(VLOOKUP($A87&amp;"_"&amp;CS$3,'물품 입고 내역'!$A$5:$O$1005,2,0),"")</f>
        <v/>
      </c>
      <c r="CT87" s="88" t="str">
        <f>IFERROR(VLOOKUP($A87&amp;"_"&amp;CT$3,'물품 입고 내역'!$A$5:$O$1005,2,0),"")</f>
        <v/>
      </c>
      <c r="CU87" s="88" t="str">
        <f>IFERROR(VLOOKUP($A87&amp;"_"&amp;CU$3,'물품 입고 내역'!$A$5:$O$1005,2,0),"")</f>
        <v/>
      </c>
      <c r="CV87" s="88" t="str">
        <f>IFERROR(VLOOKUP($A87&amp;"_"&amp;CV$3,'물품 입고 내역'!$A$5:$O$1005,2,0),"")</f>
        <v/>
      </c>
      <c r="CW87" s="88" t="str">
        <f>IFERROR(VLOOKUP($A87&amp;"_"&amp;CW$3,'물품 입고 내역'!$A$5:$O$1005,2,0),"")</f>
        <v/>
      </c>
      <c r="CX87" s="88" t="str">
        <f>IFERROR(VLOOKUP($A87&amp;"_"&amp;CX$3,'물품 입고 내역'!$A$5:$O$1005,2,0),"")</f>
        <v/>
      </c>
      <c r="CY87" s="88" t="str">
        <f>IFERROR(VLOOKUP($A87&amp;"_"&amp;CY$3,'물품 입고 내역'!$A$5:$O$1005,2,0),"")</f>
        <v/>
      </c>
      <c r="CZ87" s="88" t="str">
        <f>IFERROR(VLOOKUP($A87&amp;"_"&amp;CZ$3,'물품 입고 내역'!$A$5:$O$1005,2,0),"")</f>
        <v/>
      </c>
      <c r="DA87" s="88" t="str">
        <f>IFERROR(VLOOKUP($A87&amp;"_"&amp;DA$3,'물품 입고 내역'!$A$5:$O$1005,2,0),"")</f>
        <v/>
      </c>
      <c r="DB87" s="88" t="str">
        <f>IFERROR(VLOOKUP($A87&amp;"_"&amp;DB$3,'물품 입고 내역'!$A$5:$O$1005,2,0),"")</f>
        <v/>
      </c>
      <c r="DC87" s="88" t="str">
        <f>IFERROR(VLOOKUP($A87&amp;"_"&amp;DC$3,'물품 입고 내역'!$A$5:$O$1005,2,0),"")</f>
        <v/>
      </c>
      <c r="DD87" s="88" t="str">
        <f>IFERROR(VLOOKUP($A87&amp;"_"&amp;DD$3,'물품 입고 내역'!$A$5:$O$1005,2,0),"")</f>
        <v/>
      </c>
      <c r="DE87" s="88" t="str">
        <f>IFERROR(VLOOKUP($A87&amp;"_"&amp;DE$3,'물품 입고 내역'!$A$5:$O$1005,2,0),"")</f>
        <v/>
      </c>
      <c r="DF87" s="88" t="str">
        <f>IFERROR(VLOOKUP($A87&amp;"_"&amp;DF$3,'물품 입고 내역'!$A$5:$O$1005,2,0),"")</f>
        <v/>
      </c>
      <c r="DG87" s="88" t="str">
        <f>IFERROR(VLOOKUP($A87&amp;"_"&amp;DG$3,'물품 입고 내역'!$A$5:$O$1005,2,0),"")</f>
        <v/>
      </c>
      <c r="DH87" s="88" t="str">
        <f>IFERROR(VLOOKUP($A87&amp;"_"&amp;DH$3,'물품 입고 내역'!$A$5:$O$1005,2,0),"")</f>
        <v/>
      </c>
      <c r="DI87" s="88" t="str">
        <f>IFERROR(VLOOKUP($A87&amp;"_"&amp;DI$3,'물품 입고 내역'!$A$5:$O$1005,2,0),"")</f>
        <v/>
      </c>
      <c r="DJ87" s="88" t="str">
        <f>IFERROR(VLOOKUP($A87&amp;"_"&amp;DJ$3,'물품 입고 내역'!$A$5:$O$1005,2,0),"")</f>
        <v/>
      </c>
      <c r="DK87" s="88" t="str">
        <f>IFERROR(VLOOKUP($A87&amp;"_"&amp;DK$3,'물품 입고 내역'!$A$5:$O$1005,2,0),"")</f>
        <v/>
      </c>
      <c r="DL87" s="88" t="str">
        <f>IFERROR(VLOOKUP($A87&amp;"_"&amp;DL$3,'물품 입고 내역'!$A$5:$O$1005,2,0),"")</f>
        <v/>
      </c>
    </row>
    <row r="88" spans="1:116" ht="35.25" customHeight="1">
      <c r="A88" s="89" t="s">
        <v>1045</v>
      </c>
      <c r="B88" s="129" t="str">
        <f>IFERROR(INDEX('물품 입고 내역'!$E$6:$O$1005,MATCH($A88,'물품 입고 내역'!$N$6:$N$1005,0),1)," ")</f>
        <v xml:space="preserve"> </v>
      </c>
      <c r="C88" s="89" t="str">
        <f t="shared" si="3"/>
        <v xml:space="preserve"> </v>
      </c>
      <c r="D88" s="129" t="str">
        <f t="shared" si="4"/>
        <v xml:space="preserve">                                                                                                             </v>
      </c>
      <c r="E88" s="89"/>
      <c r="F88" s="88">
        <f t="shared" si="5"/>
        <v>0</v>
      </c>
      <c r="G88" s="88" t="str">
        <f>IFERROR(VLOOKUP($A88&amp;"_"&amp;G$3,'물품 입고 내역'!$A$5:$O$1005,2,0),"")</f>
        <v/>
      </c>
      <c r="H88" s="88" t="str">
        <f>IFERROR(VLOOKUP($A88&amp;"_"&amp;H$3,'물품 입고 내역'!$A$5:$O$1005,2,0),"")</f>
        <v/>
      </c>
      <c r="I88" s="88" t="str">
        <f>IFERROR(VLOOKUP($A88&amp;"_"&amp;I$3,'물품 입고 내역'!$A$5:$O$1005,2,0),"")</f>
        <v/>
      </c>
      <c r="J88" s="88" t="str">
        <f>IFERROR(VLOOKUP($A88&amp;"_"&amp;J$3,'물품 입고 내역'!$A$5:$O$1005,2,0),"")</f>
        <v/>
      </c>
      <c r="K88" s="88" t="str">
        <f>IFERROR(VLOOKUP($A88&amp;"_"&amp;K$3,'물품 입고 내역'!$A$5:$O$1005,2,0),"")</f>
        <v/>
      </c>
      <c r="L88" s="88" t="str">
        <f>IFERROR(VLOOKUP($A88&amp;"_"&amp;L$3,'물품 입고 내역'!$A$5:$O$1005,2,0),"")</f>
        <v/>
      </c>
      <c r="M88" s="88" t="str">
        <f>IFERROR(VLOOKUP($A88&amp;"_"&amp;M$3,'물품 입고 내역'!$A$5:$O$1005,2,0),"")</f>
        <v/>
      </c>
      <c r="N88" s="88" t="str">
        <f>IFERROR(VLOOKUP($A88&amp;"_"&amp;N$3,'물품 입고 내역'!$A$5:$O$1005,2,0),"")</f>
        <v/>
      </c>
      <c r="O88" s="88" t="str">
        <f>IFERROR(VLOOKUP($A88&amp;"_"&amp;O$3,'물품 입고 내역'!$A$5:$O$1005,2,0),"")</f>
        <v/>
      </c>
      <c r="P88" s="88" t="str">
        <f>IFERROR(VLOOKUP($A88&amp;"_"&amp;P$3,'물품 입고 내역'!$A$5:$O$1005,2,0),"")</f>
        <v/>
      </c>
      <c r="Q88" s="88" t="str">
        <f>IFERROR(VLOOKUP($A88&amp;"_"&amp;Q$3,'물품 입고 내역'!$A$5:$O$1005,2,0),"")</f>
        <v/>
      </c>
      <c r="R88" s="88" t="str">
        <f>IFERROR(VLOOKUP($A88&amp;"_"&amp;R$3,'물품 입고 내역'!$A$5:$O$1005,2,0),"")</f>
        <v/>
      </c>
      <c r="S88" s="88" t="str">
        <f>IFERROR(VLOOKUP($A88&amp;"_"&amp;S$3,'물품 입고 내역'!$A$5:$O$1005,2,0),"")</f>
        <v/>
      </c>
      <c r="T88" s="88" t="str">
        <f>IFERROR(VLOOKUP($A88&amp;"_"&amp;T$3,'물품 입고 내역'!$A$5:$O$1005,2,0),"")</f>
        <v/>
      </c>
      <c r="U88" s="88" t="str">
        <f>IFERROR(VLOOKUP($A88&amp;"_"&amp;U$3,'물품 입고 내역'!$A$5:$O$1005,2,0),"")</f>
        <v/>
      </c>
      <c r="V88" s="88" t="str">
        <f>IFERROR(VLOOKUP($A88&amp;"_"&amp;V$3,'물품 입고 내역'!$A$5:$O$1005,2,0),"")</f>
        <v/>
      </c>
      <c r="W88" s="88" t="str">
        <f>IFERROR(VLOOKUP($A88&amp;"_"&amp;W$3,'물품 입고 내역'!$A$5:$O$1005,2,0),"")</f>
        <v/>
      </c>
      <c r="X88" s="88" t="str">
        <f>IFERROR(VLOOKUP($A88&amp;"_"&amp;X$3,'물품 입고 내역'!$A$5:$O$1005,2,0),"")</f>
        <v/>
      </c>
      <c r="Y88" s="88" t="str">
        <f>IFERROR(VLOOKUP($A88&amp;"_"&amp;Y$3,'물품 입고 내역'!$A$5:$O$1005,2,0),"")</f>
        <v/>
      </c>
      <c r="Z88" s="88" t="str">
        <f>IFERROR(VLOOKUP($A88&amp;"_"&amp;Z$3,'물품 입고 내역'!$A$5:$O$1005,2,0),"")</f>
        <v/>
      </c>
      <c r="AA88" s="88" t="str">
        <f>IFERROR(VLOOKUP($A88&amp;"_"&amp;AA$3,'물품 입고 내역'!$A$5:$O$1005,2,0),"")</f>
        <v/>
      </c>
      <c r="AB88" s="88" t="str">
        <f>IFERROR(VLOOKUP($A88&amp;"_"&amp;AB$3,'물품 입고 내역'!$A$5:$O$1005,2,0),"")</f>
        <v/>
      </c>
      <c r="AC88" s="88" t="str">
        <f>IFERROR(VLOOKUP($A88&amp;"_"&amp;AC$3,'물품 입고 내역'!$A$5:$O$1005,2,0),"")</f>
        <v/>
      </c>
      <c r="AD88" s="88" t="str">
        <f>IFERROR(VLOOKUP($A88&amp;"_"&amp;AD$3,'물품 입고 내역'!$A$5:$O$1005,2,0),"")</f>
        <v/>
      </c>
      <c r="AE88" s="88" t="str">
        <f>IFERROR(VLOOKUP($A88&amp;"_"&amp;AE$3,'물품 입고 내역'!$A$5:$O$1005,2,0),"")</f>
        <v/>
      </c>
      <c r="AF88" s="88" t="str">
        <f>IFERROR(VLOOKUP($A88&amp;"_"&amp;AF$3,'물품 입고 내역'!$A$5:$O$1005,2,0),"")</f>
        <v/>
      </c>
      <c r="AG88" s="88" t="str">
        <f>IFERROR(VLOOKUP($A88&amp;"_"&amp;AG$3,'물품 입고 내역'!$A$5:$O$1005,2,0),"")</f>
        <v/>
      </c>
      <c r="AH88" s="88" t="str">
        <f>IFERROR(VLOOKUP($A88&amp;"_"&amp;AH$3,'물품 입고 내역'!$A$5:$O$1005,2,0),"")</f>
        <v/>
      </c>
      <c r="AI88" s="88" t="str">
        <f>IFERROR(VLOOKUP($A88&amp;"_"&amp;AI$3,'물품 입고 내역'!$A$5:$O$1005,2,0),"")</f>
        <v/>
      </c>
      <c r="AJ88" s="88" t="str">
        <f>IFERROR(VLOOKUP($A88&amp;"_"&amp;AJ$3,'물품 입고 내역'!$A$5:$O$1005,2,0),"")</f>
        <v/>
      </c>
      <c r="AK88" s="88" t="str">
        <f>IFERROR(VLOOKUP($A88&amp;"_"&amp;AK$3,'물품 입고 내역'!$A$5:$O$1005,2,0),"")</f>
        <v/>
      </c>
      <c r="AL88" s="88" t="str">
        <f>IFERROR(VLOOKUP($A88&amp;"_"&amp;AL$3,'물품 입고 내역'!$A$5:$O$1005,2,0),"")</f>
        <v/>
      </c>
      <c r="AM88" s="88" t="str">
        <f>IFERROR(VLOOKUP($A88&amp;"_"&amp;AM$3,'물품 입고 내역'!$A$5:$O$1005,2,0),"")</f>
        <v/>
      </c>
      <c r="AN88" s="88" t="str">
        <f>IFERROR(VLOOKUP($A88&amp;"_"&amp;AN$3,'물품 입고 내역'!$A$5:$O$1005,2,0),"")</f>
        <v/>
      </c>
      <c r="AO88" s="88" t="str">
        <f>IFERROR(VLOOKUP($A88&amp;"_"&amp;AO$3,'물품 입고 내역'!$A$5:$O$1005,2,0),"")</f>
        <v/>
      </c>
      <c r="AP88" s="88" t="str">
        <f>IFERROR(VLOOKUP($A88&amp;"_"&amp;AP$3,'물품 입고 내역'!$A$5:$O$1005,2,0),"")</f>
        <v/>
      </c>
      <c r="AQ88" s="88" t="str">
        <f>IFERROR(VLOOKUP($A88&amp;"_"&amp;AQ$3,'물품 입고 내역'!$A$5:$O$1005,2,0),"")</f>
        <v/>
      </c>
      <c r="AR88" s="88" t="str">
        <f>IFERROR(VLOOKUP($A88&amp;"_"&amp;AR$3,'물품 입고 내역'!$A$5:$O$1005,2,0),"")</f>
        <v/>
      </c>
      <c r="AS88" s="88" t="str">
        <f>IFERROR(VLOOKUP($A88&amp;"_"&amp;AS$3,'물품 입고 내역'!$A$5:$O$1005,2,0),"")</f>
        <v/>
      </c>
      <c r="AT88" s="88" t="str">
        <f>IFERROR(VLOOKUP($A88&amp;"_"&amp;AT$3,'물품 입고 내역'!$A$5:$O$1005,2,0),"")</f>
        <v/>
      </c>
      <c r="AU88" s="88" t="str">
        <f>IFERROR(VLOOKUP($A88&amp;"_"&amp;AU$3,'물품 입고 내역'!$A$5:$O$1005,2,0),"")</f>
        <v/>
      </c>
      <c r="AV88" s="88" t="str">
        <f>IFERROR(VLOOKUP($A88&amp;"_"&amp;AV$3,'물품 입고 내역'!$A$5:$O$1005,2,0),"")</f>
        <v/>
      </c>
      <c r="AW88" s="88" t="str">
        <f>IFERROR(VLOOKUP($A88&amp;"_"&amp;AW$3,'물품 입고 내역'!$A$5:$O$1005,2,0),"")</f>
        <v/>
      </c>
      <c r="AX88" s="88" t="str">
        <f>IFERROR(VLOOKUP($A88&amp;"_"&amp;AX$3,'물품 입고 내역'!$A$5:$O$1005,2,0),"")</f>
        <v/>
      </c>
      <c r="AY88" s="88" t="str">
        <f>IFERROR(VLOOKUP($A88&amp;"_"&amp;AY$3,'물품 입고 내역'!$A$5:$O$1005,2,0),"")</f>
        <v/>
      </c>
      <c r="AZ88" s="88" t="str">
        <f>IFERROR(VLOOKUP($A88&amp;"_"&amp;AZ$3,'물품 입고 내역'!$A$5:$O$1005,2,0),"")</f>
        <v/>
      </c>
      <c r="BA88" s="88" t="str">
        <f>IFERROR(VLOOKUP($A88&amp;"_"&amp;BA$3,'물품 입고 내역'!$A$5:$O$1005,2,0),"")</f>
        <v/>
      </c>
      <c r="BB88" s="88" t="str">
        <f>IFERROR(VLOOKUP($A88&amp;"_"&amp;BB$3,'물품 입고 내역'!$A$5:$O$1005,2,0),"")</f>
        <v/>
      </c>
      <c r="BC88" s="88" t="str">
        <f>IFERROR(VLOOKUP($A88&amp;"_"&amp;BC$3,'물품 입고 내역'!$A$5:$O$1005,2,0),"")</f>
        <v/>
      </c>
      <c r="BD88" s="88" t="str">
        <f>IFERROR(VLOOKUP($A88&amp;"_"&amp;BD$3,'물품 입고 내역'!$A$5:$O$1005,2,0),"")</f>
        <v/>
      </c>
      <c r="BE88" s="88" t="str">
        <f>IFERROR(VLOOKUP($A88&amp;"_"&amp;BE$3,'물품 입고 내역'!$A$5:$O$1005,2,0),"")</f>
        <v/>
      </c>
      <c r="BF88" s="88" t="str">
        <f>IFERROR(VLOOKUP($A88&amp;"_"&amp;BF$3,'물품 입고 내역'!$A$5:$O$1005,2,0),"")</f>
        <v/>
      </c>
      <c r="BG88" s="88" t="str">
        <f>IFERROR(VLOOKUP($A88&amp;"_"&amp;BG$3,'물품 입고 내역'!$A$5:$O$1005,2,0),"")</f>
        <v/>
      </c>
      <c r="BH88" s="88" t="str">
        <f>IFERROR(VLOOKUP($A88&amp;"_"&amp;BH$3,'물품 입고 내역'!$A$5:$O$1005,2,0),"")</f>
        <v/>
      </c>
      <c r="BI88" s="88" t="str">
        <f>IFERROR(VLOOKUP($A88&amp;"_"&amp;BI$3,'물품 입고 내역'!$A$5:$O$1005,2,0),"")</f>
        <v/>
      </c>
      <c r="BJ88" s="88" t="str">
        <f>IFERROR(VLOOKUP($A88&amp;"_"&amp;BJ$3,'물품 입고 내역'!$A$5:$O$1005,2,0),"")</f>
        <v/>
      </c>
      <c r="BK88" s="88" t="str">
        <f>IFERROR(VLOOKUP($A88&amp;"_"&amp;BK$3,'물품 입고 내역'!$A$5:$O$1005,2,0),"")</f>
        <v/>
      </c>
      <c r="BL88" s="88" t="str">
        <f>IFERROR(VLOOKUP($A88&amp;"_"&amp;BL$3,'물품 입고 내역'!$A$5:$O$1005,2,0),"")</f>
        <v/>
      </c>
      <c r="BM88" s="88" t="str">
        <f>IFERROR(VLOOKUP($A88&amp;"_"&amp;BM$3,'물품 입고 내역'!$A$5:$O$1005,2,0),"")</f>
        <v/>
      </c>
      <c r="BN88" s="88" t="str">
        <f>IFERROR(VLOOKUP($A88&amp;"_"&amp;BN$3,'물품 입고 내역'!$A$5:$O$1005,2,0),"")</f>
        <v/>
      </c>
      <c r="BO88" s="88" t="str">
        <f>IFERROR(VLOOKUP($A88&amp;"_"&amp;BO$3,'물품 입고 내역'!$A$5:$O$1005,2,0),"")</f>
        <v/>
      </c>
      <c r="BP88" s="88" t="str">
        <f>IFERROR(VLOOKUP($A88&amp;"_"&amp;BP$3,'물품 입고 내역'!$A$5:$O$1005,2,0),"")</f>
        <v/>
      </c>
      <c r="BQ88" s="88" t="str">
        <f>IFERROR(VLOOKUP($A88&amp;"_"&amp;BQ$3,'물품 입고 내역'!$A$5:$O$1005,2,0),"")</f>
        <v/>
      </c>
      <c r="BR88" s="88" t="str">
        <f>IFERROR(VLOOKUP($A88&amp;"_"&amp;BR$3,'물품 입고 내역'!$A$5:$O$1005,2,0),"")</f>
        <v/>
      </c>
      <c r="BS88" s="88" t="str">
        <f>IFERROR(VLOOKUP($A88&amp;"_"&amp;BS$3,'물품 입고 내역'!$A$5:$O$1005,2,0),"")</f>
        <v/>
      </c>
      <c r="BT88" s="88" t="str">
        <f>IFERROR(VLOOKUP($A88&amp;"_"&amp;BT$3,'물품 입고 내역'!$A$5:$O$1005,2,0),"")</f>
        <v/>
      </c>
      <c r="BU88" s="88" t="str">
        <f>IFERROR(VLOOKUP($A88&amp;"_"&amp;BU$3,'물품 입고 내역'!$A$5:$O$1005,2,0),"")</f>
        <v/>
      </c>
      <c r="BV88" s="88" t="str">
        <f>IFERROR(VLOOKUP($A88&amp;"_"&amp;BV$3,'물품 입고 내역'!$A$5:$O$1005,2,0),"")</f>
        <v/>
      </c>
      <c r="BW88" s="88" t="str">
        <f>IFERROR(VLOOKUP($A88&amp;"_"&amp;BW$3,'물품 입고 내역'!$A$5:$O$1005,2,0),"")</f>
        <v/>
      </c>
      <c r="BX88" s="88" t="str">
        <f>IFERROR(VLOOKUP($A88&amp;"_"&amp;BX$3,'물품 입고 내역'!$A$5:$O$1005,2,0),"")</f>
        <v/>
      </c>
      <c r="BY88" s="88" t="str">
        <f>IFERROR(VLOOKUP($A88&amp;"_"&amp;BY$3,'물품 입고 내역'!$A$5:$O$1005,2,0),"")</f>
        <v/>
      </c>
      <c r="BZ88" s="88" t="str">
        <f>IFERROR(VLOOKUP($A88&amp;"_"&amp;BZ$3,'물품 입고 내역'!$A$5:$O$1005,2,0),"")</f>
        <v/>
      </c>
      <c r="CA88" s="88" t="str">
        <f>IFERROR(VLOOKUP($A88&amp;"_"&amp;CA$3,'물품 입고 내역'!$A$5:$O$1005,2,0),"")</f>
        <v/>
      </c>
      <c r="CB88" s="88" t="str">
        <f>IFERROR(VLOOKUP($A88&amp;"_"&amp;CB$3,'물품 입고 내역'!$A$5:$O$1005,2,0),"")</f>
        <v/>
      </c>
      <c r="CC88" s="88" t="str">
        <f>IFERROR(VLOOKUP($A88&amp;"_"&amp;CC$3,'물품 입고 내역'!$A$5:$O$1005,2,0),"")</f>
        <v/>
      </c>
      <c r="CD88" s="88" t="str">
        <f>IFERROR(VLOOKUP($A88&amp;"_"&amp;CD$3,'물품 입고 내역'!$A$5:$O$1005,2,0),"")</f>
        <v/>
      </c>
      <c r="CE88" s="88" t="str">
        <f>IFERROR(VLOOKUP($A88&amp;"_"&amp;CE$3,'물품 입고 내역'!$A$5:$O$1005,2,0),"")</f>
        <v/>
      </c>
      <c r="CF88" s="88" t="str">
        <f>IFERROR(VLOOKUP($A88&amp;"_"&amp;CF$3,'물품 입고 내역'!$A$5:$O$1005,2,0),"")</f>
        <v/>
      </c>
      <c r="CG88" s="88" t="str">
        <f>IFERROR(VLOOKUP($A88&amp;"_"&amp;CG$3,'물품 입고 내역'!$A$5:$O$1005,2,0),"")</f>
        <v/>
      </c>
      <c r="CH88" s="88" t="str">
        <f>IFERROR(VLOOKUP($A88&amp;"_"&amp;CH$3,'물품 입고 내역'!$A$5:$O$1005,2,0),"")</f>
        <v/>
      </c>
      <c r="CI88" s="88" t="str">
        <f>IFERROR(VLOOKUP($A88&amp;"_"&amp;CI$3,'물품 입고 내역'!$A$5:$O$1005,2,0),"")</f>
        <v/>
      </c>
      <c r="CJ88" s="88" t="str">
        <f>IFERROR(VLOOKUP($A88&amp;"_"&amp;CJ$3,'물품 입고 내역'!$A$5:$O$1005,2,0),"")</f>
        <v/>
      </c>
      <c r="CK88" s="88" t="str">
        <f>IFERROR(VLOOKUP($A88&amp;"_"&amp;CK$3,'물품 입고 내역'!$A$5:$O$1005,2,0),"")</f>
        <v/>
      </c>
      <c r="CL88" s="88" t="str">
        <f>IFERROR(VLOOKUP($A88&amp;"_"&amp;CL$3,'물품 입고 내역'!$A$5:$O$1005,2,0),"")</f>
        <v/>
      </c>
      <c r="CM88" s="88" t="str">
        <f>IFERROR(VLOOKUP($A88&amp;"_"&amp;CM$3,'물품 입고 내역'!$A$5:$O$1005,2,0),"")</f>
        <v/>
      </c>
      <c r="CN88" s="88" t="str">
        <f>IFERROR(VLOOKUP($A88&amp;"_"&amp;CN$3,'물품 입고 내역'!$A$5:$O$1005,2,0),"")</f>
        <v/>
      </c>
      <c r="CO88" s="88" t="str">
        <f>IFERROR(VLOOKUP($A88&amp;"_"&amp;CO$3,'물품 입고 내역'!$A$5:$O$1005,2,0),"")</f>
        <v/>
      </c>
      <c r="CP88" s="88" t="str">
        <f>IFERROR(VLOOKUP($A88&amp;"_"&amp;CP$3,'물품 입고 내역'!$A$5:$O$1005,2,0),"")</f>
        <v/>
      </c>
      <c r="CQ88" s="88" t="str">
        <f>IFERROR(VLOOKUP($A88&amp;"_"&amp;CQ$3,'물품 입고 내역'!$A$5:$O$1005,2,0),"")</f>
        <v/>
      </c>
      <c r="CR88" s="88" t="str">
        <f>IFERROR(VLOOKUP($A88&amp;"_"&amp;CR$3,'물품 입고 내역'!$A$5:$O$1005,2,0),"")</f>
        <v/>
      </c>
      <c r="CS88" s="88" t="str">
        <f>IFERROR(VLOOKUP($A88&amp;"_"&amp;CS$3,'물품 입고 내역'!$A$5:$O$1005,2,0),"")</f>
        <v/>
      </c>
      <c r="CT88" s="88" t="str">
        <f>IFERROR(VLOOKUP($A88&amp;"_"&amp;CT$3,'물품 입고 내역'!$A$5:$O$1005,2,0),"")</f>
        <v/>
      </c>
      <c r="CU88" s="88" t="str">
        <f>IFERROR(VLOOKUP($A88&amp;"_"&amp;CU$3,'물품 입고 내역'!$A$5:$O$1005,2,0),"")</f>
        <v/>
      </c>
      <c r="CV88" s="88" t="str">
        <f>IFERROR(VLOOKUP($A88&amp;"_"&amp;CV$3,'물품 입고 내역'!$A$5:$O$1005,2,0),"")</f>
        <v/>
      </c>
      <c r="CW88" s="88" t="str">
        <f>IFERROR(VLOOKUP($A88&amp;"_"&amp;CW$3,'물품 입고 내역'!$A$5:$O$1005,2,0),"")</f>
        <v/>
      </c>
      <c r="CX88" s="88" t="str">
        <f>IFERROR(VLOOKUP($A88&amp;"_"&amp;CX$3,'물품 입고 내역'!$A$5:$O$1005,2,0),"")</f>
        <v/>
      </c>
      <c r="CY88" s="88" t="str">
        <f>IFERROR(VLOOKUP($A88&amp;"_"&amp;CY$3,'물품 입고 내역'!$A$5:$O$1005,2,0),"")</f>
        <v/>
      </c>
      <c r="CZ88" s="88" t="str">
        <f>IFERROR(VLOOKUP($A88&amp;"_"&amp;CZ$3,'물품 입고 내역'!$A$5:$O$1005,2,0),"")</f>
        <v/>
      </c>
      <c r="DA88" s="88" t="str">
        <f>IFERROR(VLOOKUP($A88&amp;"_"&amp;DA$3,'물품 입고 내역'!$A$5:$O$1005,2,0),"")</f>
        <v/>
      </c>
      <c r="DB88" s="88" t="str">
        <f>IFERROR(VLOOKUP($A88&amp;"_"&amp;DB$3,'물품 입고 내역'!$A$5:$O$1005,2,0),"")</f>
        <v/>
      </c>
      <c r="DC88" s="88" t="str">
        <f>IFERROR(VLOOKUP($A88&amp;"_"&amp;DC$3,'물품 입고 내역'!$A$5:$O$1005,2,0),"")</f>
        <v/>
      </c>
      <c r="DD88" s="88" t="str">
        <f>IFERROR(VLOOKUP($A88&amp;"_"&amp;DD$3,'물품 입고 내역'!$A$5:$O$1005,2,0),"")</f>
        <v/>
      </c>
      <c r="DE88" s="88" t="str">
        <f>IFERROR(VLOOKUP($A88&amp;"_"&amp;DE$3,'물품 입고 내역'!$A$5:$O$1005,2,0),"")</f>
        <v/>
      </c>
      <c r="DF88" s="88" t="str">
        <f>IFERROR(VLOOKUP($A88&amp;"_"&amp;DF$3,'물품 입고 내역'!$A$5:$O$1005,2,0),"")</f>
        <v/>
      </c>
      <c r="DG88" s="88" t="str">
        <f>IFERROR(VLOOKUP($A88&amp;"_"&amp;DG$3,'물품 입고 내역'!$A$5:$O$1005,2,0),"")</f>
        <v/>
      </c>
      <c r="DH88" s="88" t="str">
        <f>IFERROR(VLOOKUP($A88&amp;"_"&amp;DH$3,'물품 입고 내역'!$A$5:$O$1005,2,0),"")</f>
        <v/>
      </c>
      <c r="DI88" s="88" t="str">
        <f>IFERROR(VLOOKUP($A88&amp;"_"&amp;DI$3,'물품 입고 내역'!$A$5:$O$1005,2,0),"")</f>
        <v/>
      </c>
      <c r="DJ88" s="88" t="str">
        <f>IFERROR(VLOOKUP($A88&amp;"_"&amp;DJ$3,'물품 입고 내역'!$A$5:$O$1005,2,0),"")</f>
        <v/>
      </c>
      <c r="DK88" s="88" t="str">
        <f>IFERROR(VLOOKUP($A88&amp;"_"&amp;DK$3,'물품 입고 내역'!$A$5:$O$1005,2,0),"")</f>
        <v/>
      </c>
      <c r="DL88" s="88" t="str">
        <f>IFERROR(VLOOKUP($A88&amp;"_"&amp;DL$3,'물품 입고 내역'!$A$5:$O$1005,2,0),"")</f>
        <v/>
      </c>
    </row>
    <row r="89" spans="1:116" ht="35.25" customHeight="1">
      <c r="A89" s="89" t="s">
        <v>1046</v>
      </c>
      <c r="B89" s="129" t="str">
        <f>IFERROR(INDEX('물품 입고 내역'!$E$6:$O$1005,MATCH($A89,'물품 입고 내역'!$N$6:$N$1005,0),1)," ")</f>
        <v xml:space="preserve"> </v>
      </c>
      <c r="C89" s="89" t="str">
        <f t="shared" si="3"/>
        <v xml:space="preserve"> </v>
      </c>
      <c r="D89" s="129" t="str">
        <f t="shared" si="4"/>
        <v xml:space="preserve">                                                                                                             </v>
      </c>
      <c r="E89" s="89"/>
      <c r="F89" s="88">
        <f t="shared" si="5"/>
        <v>0</v>
      </c>
      <c r="G89" s="88" t="str">
        <f>IFERROR(VLOOKUP($A89&amp;"_"&amp;G$3,'물품 입고 내역'!$A$5:$O$1005,2,0),"")</f>
        <v/>
      </c>
      <c r="H89" s="88" t="str">
        <f>IFERROR(VLOOKUP($A89&amp;"_"&amp;H$3,'물품 입고 내역'!$A$5:$O$1005,2,0),"")</f>
        <v/>
      </c>
      <c r="I89" s="88" t="str">
        <f>IFERROR(VLOOKUP($A89&amp;"_"&amp;I$3,'물품 입고 내역'!$A$5:$O$1005,2,0),"")</f>
        <v/>
      </c>
      <c r="J89" s="88" t="str">
        <f>IFERROR(VLOOKUP($A89&amp;"_"&amp;J$3,'물품 입고 내역'!$A$5:$O$1005,2,0),"")</f>
        <v/>
      </c>
      <c r="K89" s="88" t="str">
        <f>IFERROR(VLOOKUP($A89&amp;"_"&amp;K$3,'물품 입고 내역'!$A$5:$O$1005,2,0),"")</f>
        <v/>
      </c>
      <c r="L89" s="88" t="str">
        <f>IFERROR(VLOOKUP($A89&amp;"_"&amp;L$3,'물품 입고 내역'!$A$5:$O$1005,2,0),"")</f>
        <v/>
      </c>
      <c r="M89" s="88" t="str">
        <f>IFERROR(VLOOKUP($A89&amp;"_"&amp;M$3,'물품 입고 내역'!$A$5:$O$1005,2,0),"")</f>
        <v/>
      </c>
      <c r="N89" s="88" t="str">
        <f>IFERROR(VLOOKUP($A89&amp;"_"&amp;N$3,'물품 입고 내역'!$A$5:$O$1005,2,0),"")</f>
        <v/>
      </c>
      <c r="O89" s="88" t="str">
        <f>IFERROR(VLOOKUP($A89&amp;"_"&amp;O$3,'물품 입고 내역'!$A$5:$O$1005,2,0),"")</f>
        <v/>
      </c>
      <c r="P89" s="88" t="str">
        <f>IFERROR(VLOOKUP($A89&amp;"_"&amp;P$3,'물품 입고 내역'!$A$5:$O$1005,2,0),"")</f>
        <v/>
      </c>
      <c r="Q89" s="88" t="str">
        <f>IFERROR(VLOOKUP($A89&amp;"_"&amp;Q$3,'물품 입고 내역'!$A$5:$O$1005,2,0),"")</f>
        <v/>
      </c>
      <c r="R89" s="88" t="str">
        <f>IFERROR(VLOOKUP($A89&amp;"_"&amp;R$3,'물품 입고 내역'!$A$5:$O$1005,2,0),"")</f>
        <v/>
      </c>
      <c r="S89" s="88" t="str">
        <f>IFERROR(VLOOKUP($A89&amp;"_"&amp;S$3,'물품 입고 내역'!$A$5:$O$1005,2,0),"")</f>
        <v/>
      </c>
      <c r="T89" s="88" t="str">
        <f>IFERROR(VLOOKUP($A89&amp;"_"&amp;T$3,'물품 입고 내역'!$A$5:$O$1005,2,0),"")</f>
        <v/>
      </c>
      <c r="U89" s="88" t="str">
        <f>IFERROR(VLOOKUP($A89&amp;"_"&amp;U$3,'물품 입고 내역'!$A$5:$O$1005,2,0),"")</f>
        <v/>
      </c>
      <c r="V89" s="88" t="str">
        <f>IFERROR(VLOOKUP($A89&amp;"_"&amp;V$3,'물품 입고 내역'!$A$5:$O$1005,2,0),"")</f>
        <v/>
      </c>
      <c r="W89" s="88" t="str">
        <f>IFERROR(VLOOKUP($A89&amp;"_"&amp;W$3,'물품 입고 내역'!$A$5:$O$1005,2,0),"")</f>
        <v/>
      </c>
      <c r="X89" s="88" t="str">
        <f>IFERROR(VLOOKUP($A89&amp;"_"&amp;X$3,'물품 입고 내역'!$A$5:$O$1005,2,0),"")</f>
        <v/>
      </c>
      <c r="Y89" s="88" t="str">
        <f>IFERROR(VLOOKUP($A89&amp;"_"&amp;Y$3,'물품 입고 내역'!$A$5:$O$1005,2,0),"")</f>
        <v/>
      </c>
      <c r="Z89" s="88" t="str">
        <f>IFERROR(VLOOKUP($A89&amp;"_"&amp;Z$3,'물품 입고 내역'!$A$5:$O$1005,2,0),"")</f>
        <v/>
      </c>
      <c r="AA89" s="88" t="str">
        <f>IFERROR(VLOOKUP($A89&amp;"_"&amp;AA$3,'물품 입고 내역'!$A$5:$O$1005,2,0),"")</f>
        <v/>
      </c>
      <c r="AB89" s="88" t="str">
        <f>IFERROR(VLOOKUP($A89&amp;"_"&amp;AB$3,'물품 입고 내역'!$A$5:$O$1005,2,0),"")</f>
        <v/>
      </c>
      <c r="AC89" s="88" t="str">
        <f>IFERROR(VLOOKUP($A89&amp;"_"&amp;AC$3,'물품 입고 내역'!$A$5:$O$1005,2,0),"")</f>
        <v/>
      </c>
      <c r="AD89" s="88" t="str">
        <f>IFERROR(VLOOKUP($A89&amp;"_"&amp;AD$3,'물품 입고 내역'!$A$5:$O$1005,2,0),"")</f>
        <v/>
      </c>
      <c r="AE89" s="88" t="str">
        <f>IFERROR(VLOOKUP($A89&amp;"_"&amp;AE$3,'물품 입고 내역'!$A$5:$O$1005,2,0),"")</f>
        <v/>
      </c>
      <c r="AF89" s="88" t="str">
        <f>IFERROR(VLOOKUP($A89&amp;"_"&amp;AF$3,'물품 입고 내역'!$A$5:$O$1005,2,0),"")</f>
        <v/>
      </c>
      <c r="AG89" s="88" t="str">
        <f>IFERROR(VLOOKUP($A89&amp;"_"&amp;AG$3,'물품 입고 내역'!$A$5:$O$1005,2,0),"")</f>
        <v/>
      </c>
      <c r="AH89" s="88" t="str">
        <f>IFERROR(VLOOKUP($A89&amp;"_"&amp;AH$3,'물품 입고 내역'!$A$5:$O$1005,2,0),"")</f>
        <v/>
      </c>
      <c r="AI89" s="88" t="str">
        <f>IFERROR(VLOOKUP($A89&amp;"_"&amp;AI$3,'물품 입고 내역'!$A$5:$O$1005,2,0),"")</f>
        <v/>
      </c>
      <c r="AJ89" s="88" t="str">
        <f>IFERROR(VLOOKUP($A89&amp;"_"&amp;AJ$3,'물품 입고 내역'!$A$5:$O$1005,2,0),"")</f>
        <v/>
      </c>
      <c r="AK89" s="88" t="str">
        <f>IFERROR(VLOOKUP($A89&amp;"_"&amp;AK$3,'물품 입고 내역'!$A$5:$O$1005,2,0),"")</f>
        <v/>
      </c>
      <c r="AL89" s="88" t="str">
        <f>IFERROR(VLOOKUP($A89&amp;"_"&amp;AL$3,'물품 입고 내역'!$A$5:$O$1005,2,0),"")</f>
        <v/>
      </c>
      <c r="AM89" s="88" t="str">
        <f>IFERROR(VLOOKUP($A89&amp;"_"&amp;AM$3,'물품 입고 내역'!$A$5:$O$1005,2,0),"")</f>
        <v/>
      </c>
      <c r="AN89" s="88" t="str">
        <f>IFERROR(VLOOKUP($A89&amp;"_"&amp;AN$3,'물품 입고 내역'!$A$5:$O$1005,2,0),"")</f>
        <v/>
      </c>
      <c r="AO89" s="88" t="str">
        <f>IFERROR(VLOOKUP($A89&amp;"_"&amp;AO$3,'물품 입고 내역'!$A$5:$O$1005,2,0),"")</f>
        <v/>
      </c>
      <c r="AP89" s="88" t="str">
        <f>IFERROR(VLOOKUP($A89&amp;"_"&amp;AP$3,'물품 입고 내역'!$A$5:$O$1005,2,0),"")</f>
        <v/>
      </c>
      <c r="AQ89" s="88" t="str">
        <f>IFERROR(VLOOKUP($A89&amp;"_"&amp;AQ$3,'물품 입고 내역'!$A$5:$O$1005,2,0),"")</f>
        <v/>
      </c>
      <c r="AR89" s="88" t="str">
        <f>IFERROR(VLOOKUP($A89&amp;"_"&amp;AR$3,'물품 입고 내역'!$A$5:$O$1005,2,0),"")</f>
        <v/>
      </c>
      <c r="AS89" s="88" t="str">
        <f>IFERROR(VLOOKUP($A89&amp;"_"&amp;AS$3,'물품 입고 내역'!$A$5:$O$1005,2,0),"")</f>
        <v/>
      </c>
      <c r="AT89" s="88" t="str">
        <f>IFERROR(VLOOKUP($A89&amp;"_"&amp;AT$3,'물품 입고 내역'!$A$5:$O$1005,2,0),"")</f>
        <v/>
      </c>
      <c r="AU89" s="88" t="str">
        <f>IFERROR(VLOOKUP($A89&amp;"_"&amp;AU$3,'물품 입고 내역'!$A$5:$O$1005,2,0),"")</f>
        <v/>
      </c>
      <c r="AV89" s="88" t="str">
        <f>IFERROR(VLOOKUP($A89&amp;"_"&amp;AV$3,'물품 입고 내역'!$A$5:$O$1005,2,0),"")</f>
        <v/>
      </c>
      <c r="AW89" s="88" t="str">
        <f>IFERROR(VLOOKUP($A89&amp;"_"&amp;AW$3,'물품 입고 내역'!$A$5:$O$1005,2,0),"")</f>
        <v/>
      </c>
      <c r="AX89" s="88" t="str">
        <f>IFERROR(VLOOKUP($A89&amp;"_"&amp;AX$3,'물품 입고 내역'!$A$5:$O$1005,2,0),"")</f>
        <v/>
      </c>
      <c r="AY89" s="88" t="str">
        <f>IFERROR(VLOOKUP($A89&amp;"_"&amp;AY$3,'물품 입고 내역'!$A$5:$O$1005,2,0),"")</f>
        <v/>
      </c>
      <c r="AZ89" s="88" t="str">
        <f>IFERROR(VLOOKUP($A89&amp;"_"&amp;AZ$3,'물품 입고 내역'!$A$5:$O$1005,2,0),"")</f>
        <v/>
      </c>
      <c r="BA89" s="88" t="str">
        <f>IFERROR(VLOOKUP($A89&amp;"_"&amp;BA$3,'물품 입고 내역'!$A$5:$O$1005,2,0),"")</f>
        <v/>
      </c>
      <c r="BB89" s="88" t="str">
        <f>IFERROR(VLOOKUP($A89&amp;"_"&amp;BB$3,'물품 입고 내역'!$A$5:$O$1005,2,0),"")</f>
        <v/>
      </c>
      <c r="BC89" s="88" t="str">
        <f>IFERROR(VLOOKUP($A89&amp;"_"&amp;BC$3,'물품 입고 내역'!$A$5:$O$1005,2,0),"")</f>
        <v/>
      </c>
      <c r="BD89" s="88" t="str">
        <f>IFERROR(VLOOKUP($A89&amp;"_"&amp;BD$3,'물품 입고 내역'!$A$5:$O$1005,2,0),"")</f>
        <v/>
      </c>
      <c r="BE89" s="88" t="str">
        <f>IFERROR(VLOOKUP($A89&amp;"_"&amp;BE$3,'물품 입고 내역'!$A$5:$O$1005,2,0),"")</f>
        <v/>
      </c>
      <c r="BF89" s="88" t="str">
        <f>IFERROR(VLOOKUP($A89&amp;"_"&amp;BF$3,'물품 입고 내역'!$A$5:$O$1005,2,0),"")</f>
        <v/>
      </c>
      <c r="BG89" s="88" t="str">
        <f>IFERROR(VLOOKUP($A89&amp;"_"&amp;BG$3,'물품 입고 내역'!$A$5:$O$1005,2,0),"")</f>
        <v/>
      </c>
      <c r="BH89" s="88" t="str">
        <f>IFERROR(VLOOKUP($A89&amp;"_"&amp;BH$3,'물품 입고 내역'!$A$5:$O$1005,2,0),"")</f>
        <v/>
      </c>
      <c r="BI89" s="88" t="str">
        <f>IFERROR(VLOOKUP($A89&amp;"_"&amp;BI$3,'물품 입고 내역'!$A$5:$O$1005,2,0),"")</f>
        <v/>
      </c>
      <c r="BJ89" s="88" t="str">
        <f>IFERROR(VLOOKUP($A89&amp;"_"&amp;BJ$3,'물품 입고 내역'!$A$5:$O$1005,2,0),"")</f>
        <v/>
      </c>
      <c r="BK89" s="88" t="str">
        <f>IFERROR(VLOOKUP($A89&amp;"_"&amp;BK$3,'물품 입고 내역'!$A$5:$O$1005,2,0),"")</f>
        <v/>
      </c>
      <c r="BL89" s="88" t="str">
        <f>IFERROR(VLOOKUP($A89&amp;"_"&amp;BL$3,'물품 입고 내역'!$A$5:$O$1005,2,0),"")</f>
        <v/>
      </c>
      <c r="BM89" s="88" t="str">
        <f>IFERROR(VLOOKUP($A89&amp;"_"&amp;BM$3,'물품 입고 내역'!$A$5:$O$1005,2,0),"")</f>
        <v/>
      </c>
      <c r="BN89" s="88" t="str">
        <f>IFERROR(VLOOKUP($A89&amp;"_"&amp;BN$3,'물품 입고 내역'!$A$5:$O$1005,2,0),"")</f>
        <v/>
      </c>
      <c r="BO89" s="88" t="str">
        <f>IFERROR(VLOOKUP($A89&amp;"_"&amp;BO$3,'물품 입고 내역'!$A$5:$O$1005,2,0),"")</f>
        <v/>
      </c>
      <c r="BP89" s="88" t="str">
        <f>IFERROR(VLOOKUP($A89&amp;"_"&amp;BP$3,'물품 입고 내역'!$A$5:$O$1005,2,0),"")</f>
        <v/>
      </c>
      <c r="BQ89" s="88" t="str">
        <f>IFERROR(VLOOKUP($A89&amp;"_"&amp;BQ$3,'물품 입고 내역'!$A$5:$O$1005,2,0),"")</f>
        <v/>
      </c>
      <c r="BR89" s="88" t="str">
        <f>IFERROR(VLOOKUP($A89&amp;"_"&amp;BR$3,'물품 입고 내역'!$A$5:$O$1005,2,0),"")</f>
        <v/>
      </c>
      <c r="BS89" s="88" t="str">
        <f>IFERROR(VLOOKUP($A89&amp;"_"&amp;BS$3,'물품 입고 내역'!$A$5:$O$1005,2,0),"")</f>
        <v/>
      </c>
      <c r="BT89" s="88" t="str">
        <f>IFERROR(VLOOKUP($A89&amp;"_"&amp;BT$3,'물품 입고 내역'!$A$5:$O$1005,2,0),"")</f>
        <v/>
      </c>
      <c r="BU89" s="88" t="str">
        <f>IFERROR(VLOOKUP($A89&amp;"_"&amp;BU$3,'물품 입고 내역'!$A$5:$O$1005,2,0),"")</f>
        <v/>
      </c>
      <c r="BV89" s="88" t="str">
        <f>IFERROR(VLOOKUP($A89&amp;"_"&amp;BV$3,'물품 입고 내역'!$A$5:$O$1005,2,0),"")</f>
        <v/>
      </c>
      <c r="BW89" s="88" t="str">
        <f>IFERROR(VLOOKUP($A89&amp;"_"&amp;BW$3,'물품 입고 내역'!$A$5:$O$1005,2,0),"")</f>
        <v/>
      </c>
      <c r="BX89" s="88" t="str">
        <f>IFERROR(VLOOKUP($A89&amp;"_"&amp;BX$3,'물품 입고 내역'!$A$5:$O$1005,2,0),"")</f>
        <v/>
      </c>
      <c r="BY89" s="88" t="str">
        <f>IFERROR(VLOOKUP($A89&amp;"_"&amp;BY$3,'물품 입고 내역'!$A$5:$O$1005,2,0),"")</f>
        <v/>
      </c>
      <c r="BZ89" s="88" t="str">
        <f>IFERROR(VLOOKUP($A89&amp;"_"&amp;BZ$3,'물품 입고 내역'!$A$5:$O$1005,2,0),"")</f>
        <v/>
      </c>
      <c r="CA89" s="88" t="str">
        <f>IFERROR(VLOOKUP($A89&amp;"_"&amp;CA$3,'물품 입고 내역'!$A$5:$O$1005,2,0),"")</f>
        <v/>
      </c>
      <c r="CB89" s="88" t="str">
        <f>IFERROR(VLOOKUP($A89&amp;"_"&amp;CB$3,'물품 입고 내역'!$A$5:$O$1005,2,0),"")</f>
        <v/>
      </c>
      <c r="CC89" s="88" t="str">
        <f>IFERROR(VLOOKUP($A89&amp;"_"&amp;CC$3,'물품 입고 내역'!$A$5:$O$1005,2,0),"")</f>
        <v/>
      </c>
      <c r="CD89" s="88" t="str">
        <f>IFERROR(VLOOKUP($A89&amp;"_"&amp;CD$3,'물품 입고 내역'!$A$5:$O$1005,2,0),"")</f>
        <v/>
      </c>
      <c r="CE89" s="88" t="str">
        <f>IFERROR(VLOOKUP($A89&amp;"_"&amp;CE$3,'물품 입고 내역'!$A$5:$O$1005,2,0),"")</f>
        <v/>
      </c>
      <c r="CF89" s="88" t="str">
        <f>IFERROR(VLOOKUP($A89&amp;"_"&amp;CF$3,'물품 입고 내역'!$A$5:$O$1005,2,0),"")</f>
        <v/>
      </c>
      <c r="CG89" s="88" t="str">
        <f>IFERROR(VLOOKUP($A89&amp;"_"&amp;CG$3,'물품 입고 내역'!$A$5:$O$1005,2,0),"")</f>
        <v/>
      </c>
      <c r="CH89" s="88" t="str">
        <f>IFERROR(VLOOKUP($A89&amp;"_"&amp;CH$3,'물품 입고 내역'!$A$5:$O$1005,2,0),"")</f>
        <v/>
      </c>
      <c r="CI89" s="88" t="str">
        <f>IFERROR(VLOOKUP($A89&amp;"_"&amp;CI$3,'물품 입고 내역'!$A$5:$O$1005,2,0),"")</f>
        <v/>
      </c>
      <c r="CJ89" s="88" t="str">
        <f>IFERROR(VLOOKUP($A89&amp;"_"&amp;CJ$3,'물품 입고 내역'!$A$5:$O$1005,2,0),"")</f>
        <v/>
      </c>
      <c r="CK89" s="88" t="str">
        <f>IFERROR(VLOOKUP($A89&amp;"_"&amp;CK$3,'물품 입고 내역'!$A$5:$O$1005,2,0),"")</f>
        <v/>
      </c>
      <c r="CL89" s="88" t="str">
        <f>IFERROR(VLOOKUP($A89&amp;"_"&amp;CL$3,'물품 입고 내역'!$A$5:$O$1005,2,0),"")</f>
        <v/>
      </c>
      <c r="CM89" s="88" t="str">
        <f>IFERROR(VLOOKUP($A89&amp;"_"&amp;CM$3,'물품 입고 내역'!$A$5:$O$1005,2,0),"")</f>
        <v/>
      </c>
      <c r="CN89" s="88" t="str">
        <f>IFERROR(VLOOKUP($A89&amp;"_"&amp;CN$3,'물품 입고 내역'!$A$5:$O$1005,2,0),"")</f>
        <v/>
      </c>
      <c r="CO89" s="88" t="str">
        <f>IFERROR(VLOOKUP($A89&amp;"_"&amp;CO$3,'물품 입고 내역'!$A$5:$O$1005,2,0),"")</f>
        <v/>
      </c>
      <c r="CP89" s="88" t="str">
        <f>IFERROR(VLOOKUP($A89&amp;"_"&amp;CP$3,'물품 입고 내역'!$A$5:$O$1005,2,0),"")</f>
        <v/>
      </c>
      <c r="CQ89" s="88" t="str">
        <f>IFERROR(VLOOKUP($A89&amp;"_"&amp;CQ$3,'물품 입고 내역'!$A$5:$O$1005,2,0),"")</f>
        <v/>
      </c>
      <c r="CR89" s="88" t="str">
        <f>IFERROR(VLOOKUP($A89&amp;"_"&amp;CR$3,'물품 입고 내역'!$A$5:$O$1005,2,0),"")</f>
        <v/>
      </c>
      <c r="CS89" s="88" t="str">
        <f>IFERROR(VLOOKUP($A89&amp;"_"&amp;CS$3,'물품 입고 내역'!$A$5:$O$1005,2,0),"")</f>
        <v/>
      </c>
      <c r="CT89" s="88" t="str">
        <f>IFERROR(VLOOKUP($A89&amp;"_"&amp;CT$3,'물품 입고 내역'!$A$5:$O$1005,2,0),"")</f>
        <v/>
      </c>
      <c r="CU89" s="88" t="str">
        <f>IFERROR(VLOOKUP($A89&amp;"_"&amp;CU$3,'물품 입고 내역'!$A$5:$O$1005,2,0),"")</f>
        <v/>
      </c>
      <c r="CV89" s="88" t="str">
        <f>IFERROR(VLOOKUP($A89&amp;"_"&amp;CV$3,'물품 입고 내역'!$A$5:$O$1005,2,0),"")</f>
        <v/>
      </c>
      <c r="CW89" s="88" t="str">
        <f>IFERROR(VLOOKUP($A89&amp;"_"&amp;CW$3,'물품 입고 내역'!$A$5:$O$1005,2,0),"")</f>
        <v/>
      </c>
      <c r="CX89" s="88" t="str">
        <f>IFERROR(VLOOKUP($A89&amp;"_"&amp;CX$3,'물품 입고 내역'!$A$5:$O$1005,2,0),"")</f>
        <v/>
      </c>
      <c r="CY89" s="88" t="str">
        <f>IFERROR(VLOOKUP($A89&amp;"_"&amp;CY$3,'물품 입고 내역'!$A$5:$O$1005,2,0),"")</f>
        <v/>
      </c>
      <c r="CZ89" s="88" t="str">
        <f>IFERROR(VLOOKUP($A89&amp;"_"&amp;CZ$3,'물품 입고 내역'!$A$5:$O$1005,2,0),"")</f>
        <v/>
      </c>
      <c r="DA89" s="88" t="str">
        <f>IFERROR(VLOOKUP($A89&amp;"_"&amp;DA$3,'물품 입고 내역'!$A$5:$O$1005,2,0),"")</f>
        <v/>
      </c>
      <c r="DB89" s="88" t="str">
        <f>IFERROR(VLOOKUP($A89&amp;"_"&amp;DB$3,'물품 입고 내역'!$A$5:$O$1005,2,0),"")</f>
        <v/>
      </c>
      <c r="DC89" s="88" t="str">
        <f>IFERROR(VLOOKUP($A89&amp;"_"&amp;DC$3,'물품 입고 내역'!$A$5:$O$1005,2,0),"")</f>
        <v/>
      </c>
      <c r="DD89" s="88" t="str">
        <f>IFERROR(VLOOKUP($A89&amp;"_"&amp;DD$3,'물품 입고 내역'!$A$5:$O$1005,2,0),"")</f>
        <v/>
      </c>
      <c r="DE89" s="88" t="str">
        <f>IFERROR(VLOOKUP($A89&amp;"_"&amp;DE$3,'물품 입고 내역'!$A$5:$O$1005,2,0),"")</f>
        <v/>
      </c>
      <c r="DF89" s="88" t="str">
        <f>IFERROR(VLOOKUP($A89&amp;"_"&amp;DF$3,'물품 입고 내역'!$A$5:$O$1005,2,0),"")</f>
        <v/>
      </c>
      <c r="DG89" s="88" t="str">
        <f>IFERROR(VLOOKUP($A89&amp;"_"&amp;DG$3,'물품 입고 내역'!$A$5:$O$1005,2,0),"")</f>
        <v/>
      </c>
      <c r="DH89" s="88" t="str">
        <f>IFERROR(VLOOKUP($A89&amp;"_"&amp;DH$3,'물품 입고 내역'!$A$5:$O$1005,2,0),"")</f>
        <v/>
      </c>
      <c r="DI89" s="88" t="str">
        <f>IFERROR(VLOOKUP($A89&amp;"_"&amp;DI$3,'물품 입고 내역'!$A$5:$O$1005,2,0),"")</f>
        <v/>
      </c>
      <c r="DJ89" s="88" t="str">
        <f>IFERROR(VLOOKUP($A89&amp;"_"&amp;DJ$3,'물품 입고 내역'!$A$5:$O$1005,2,0),"")</f>
        <v/>
      </c>
      <c r="DK89" s="88" t="str">
        <f>IFERROR(VLOOKUP($A89&amp;"_"&amp;DK$3,'물품 입고 내역'!$A$5:$O$1005,2,0),"")</f>
        <v/>
      </c>
      <c r="DL89" s="88" t="str">
        <f>IFERROR(VLOOKUP($A89&amp;"_"&amp;DL$3,'물품 입고 내역'!$A$5:$O$1005,2,0),"")</f>
        <v/>
      </c>
    </row>
    <row r="90" spans="1:116" ht="35.25" customHeight="1">
      <c r="A90" s="89" t="s">
        <v>1047</v>
      </c>
      <c r="B90" s="129" t="str">
        <f>IFERROR(INDEX('물품 입고 내역'!$E$6:$O$1005,MATCH($A90,'물품 입고 내역'!$N$6:$N$1005,0),1)," ")</f>
        <v xml:space="preserve"> </v>
      </c>
      <c r="C90" s="89" t="str">
        <f t="shared" si="3"/>
        <v xml:space="preserve"> </v>
      </c>
      <c r="D90" s="129" t="str">
        <f t="shared" si="4"/>
        <v xml:space="preserve">                                                                                                             </v>
      </c>
      <c r="E90" s="89"/>
      <c r="F90" s="88">
        <f t="shared" si="5"/>
        <v>0</v>
      </c>
      <c r="G90" s="88" t="str">
        <f>IFERROR(VLOOKUP($A90&amp;"_"&amp;G$3,'물품 입고 내역'!$A$5:$O$1005,2,0),"")</f>
        <v/>
      </c>
      <c r="H90" s="88" t="str">
        <f>IFERROR(VLOOKUP($A90&amp;"_"&amp;H$3,'물품 입고 내역'!$A$5:$O$1005,2,0),"")</f>
        <v/>
      </c>
      <c r="I90" s="88" t="str">
        <f>IFERROR(VLOOKUP($A90&amp;"_"&amp;I$3,'물품 입고 내역'!$A$5:$O$1005,2,0),"")</f>
        <v/>
      </c>
      <c r="J90" s="88" t="str">
        <f>IFERROR(VLOOKUP($A90&amp;"_"&amp;J$3,'물품 입고 내역'!$A$5:$O$1005,2,0),"")</f>
        <v/>
      </c>
      <c r="K90" s="88" t="str">
        <f>IFERROR(VLOOKUP($A90&amp;"_"&amp;K$3,'물품 입고 내역'!$A$5:$O$1005,2,0),"")</f>
        <v/>
      </c>
      <c r="L90" s="88" t="str">
        <f>IFERROR(VLOOKUP($A90&amp;"_"&amp;L$3,'물품 입고 내역'!$A$5:$O$1005,2,0),"")</f>
        <v/>
      </c>
      <c r="M90" s="88" t="str">
        <f>IFERROR(VLOOKUP($A90&amp;"_"&amp;M$3,'물품 입고 내역'!$A$5:$O$1005,2,0),"")</f>
        <v/>
      </c>
      <c r="N90" s="88" t="str">
        <f>IFERROR(VLOOKUP($A90&amp;"_"&amp;N$3,'물품 입고 내역'!$A$5:$O$1005,2,0),"")</f>
        <v/>
      </c>
      <c r="O90" s="88" t="str">
        <f>IFERROR(VLOOKUP($A90&amp;"_"&amp;O$3,'물품 입고 내역'!$A$5:$O$1005,2,0),"")</f>
        <v/>
      </c>
      <c r="P90" s="88" t="str">
        <f>IFERROR(VLOOKUP($A90&amp;"_"&amp;P$3,'물품 입고 내역'!$A$5:$O$1005,2,0),"")</f>
        <v/>
      </c>
      <c r="Q90" s="88" t="str">
        <f>IFERROR(VLOOKUP($A90&amp;"_"&amp;Q$3,'물품 입고 내역'!$A$5:$O$1005,2,0),"")</f>
        <v/>
      </c>
      <c r="R90" s="88" t="str">
        <f>IFERROR(VLOOKUP($A90&amp;"_"&amp;R$3,'물품 입고 내역'!$A$5:$O$1005,2,0),"")</f>
        <v/>
      </c>
      <c r="S90" s="88" t="str">
        <f>IFERROR(VLOOKUP($A90&amp;"_"&amp;S$3,'물품 입고 내역'!$A$5:$O$1005,2,0),"")</f>
        <v/>
      </c>
      <c r="T90" s="88" t="str">
        <f>IFERROR(VLOOKUP($A90&amp;"_"&amp;T$3,'물품 입고 내역'!$A$5:$O$1005,2,0),"")</f>
        <v/>
      </c>
      <c r="U90" s="88" t="str">
        <f>IFERROR(VLOOKUP($A90&amp;"_"&amp;U$3,'물품 입고 내역'!$A$5:$O$1005,2,0),"")</f>
        <v/>
      </c>
      <c r="V90" s="88" t="str">
        <f>IFERROR(VLOOKUP($A90&amp;"_"&amp;V$3,'물품 입고 내역'!$A$5:$O$1005,2,0),"")</f>
        <v/>
      </c>
      <c r="W90" s="88" t="str">
        <f>IFERROR(VLOOKUP($A90&amp;"_"&amp;W$3,'물품 입고 내역'!$A$5:$O$1005,2,0),"")</f>
        <v/>
      </c>
      <c r="X90" s="88" t="str">
        <f>IFERROR(VLOOKUP($A90&amp;"_"&amp;X$3,'물품 입고 내역'!$A$5:$O$1005,2,0),"")</f>
        <v/>
      </c>
      <c r="Y90" s="88" t="str">
        <f>IFERROR(VLOOKUP($A90&amp;"_"&amp;Y$3,'물품 입고 내역'!$A$5:$O$1005,2,0),"")</f>
        <v/>
      </c>
      <c r="Z90" s="88" t="str">
        <f>IFERROR(VLOOKUP($A90&amp;"_"&amp;Z$3,'물품 입고 내역'!$A$5:$O$1005,2,0),"")</f>
        <v/>
      </c>
      <c r="AA90" s="88" t="str">
        <f>IFERROR(VLOOKUP($A90&amp;"_"&amp;AA$3,'물품 입고 내역'!$A$5:$O$1005,2,0),"")</f>
        <v/>
      </c>
      <c r="AB90" s="88" t="str">
        <f>IFERROR(VLOOKUP($A90&amp;"_"&amp;AB$3,'물품 입고 내역'!$A$5:$O$1005,2,0),"")</f>
        <v/>
      </c>
      <c r="AC90" s="88" t="str">
        <f>IFERROR(VLOOKUP($A90&amp;"_"&amp;AC$3,'물품 입고 내역'!$A$5:$O$1005,2,0),"")</f>
        <v/>
      </c>
      <c r="AD90" s="88" t="str">
        <f>IFERROR(VLOOKUP($A90&amp;"_"&amp;AD$3,'물품 입고 내역'!$A$5:$O$1005,2,0),"")</f>
        <v/>
      </c>
      <c r="AE90" s="88" t="str">
        <f>IFERROR(VLOOKUP($A90&amp;"_"&amp;AE$3,'물품 입고 내역'!$A$5:$O$1005,2,0),"")</f>
        <v/>
      </c>
      <c r="AF90" s="88" t="str">
        <f>IFERROR(VLOOKUP($A90&amp;"_"&amp;AF$3,'물품 입고 내역'!$A$5:$O$1005,2,0),"")</f>
        <v/>
      </c>
      <c r="AG90" s="88" t="str">
        <f>IFERROR(VLOOKUP($A90&amp;"_"&amp;AG$3,'물품 입고 내역'!$A$5:$O$1005,2,0),"")</f>
        <v/>
      </c>
      <c r="AH90" s="88" t="str">
        <f>IFERROR(VLOOKUP($A90&amp;"_"&amp;AH$3,'물품 입고 내역'!$A$5:$O$1005,2,0),"")</f>
        <v/>
      </c>
      <c r="AI90" s="88" t="str">
        <f>IFERROR(VLOOKUP($A90&amp;"_"&amp;AI$3,'물품 입고 내역'!$A$5:$O$1005,2,0),"")</f>
        <v/>
      </c>
      <c r="AJ90" s="88" t="str">
        <f>IFERROR(VLOOKUP($A90&amp;"_"&amp;AJ$3,'물품 입고 내역'!$A$5:$O$1005,2,0),"")</f>
        <v/>
      </c>
      <c r="AK90" s="88" t="str">
        <f>IFERROR(VLOOKUP($A90&amp;"_"&amp;AK$3,'물품 입고 내역'!$A$5:$O$1005,2,0),"")</f>
        <v/>
      </c>
      <c r="AL90" s="88" t="str">
        <f>IFERROR(VLOOKUP($A90&amp;"_"&amp;AL$3,'물품 입고 내역'!$A$5:$O$1005,2,0),"")</f>
        <v/>
      </c>
      <c r="AM90" s="88" t="str">
        <f>IFERROR(VLOOKUP($A90&amp;"_"&amp;AM$3,'물품 입고 내역'!$A$5:$O$1005,2,0),"")</f>
        <v/>
      </c>
      <c r="AN90" s="88" t="str">
        <f>IFERROR(VLOOKUP($A90&amp;"_"&amp;AN$3,'물품 입고 내역'!$A$5:$O$1005,2,0),"")</f>
        <v/>
      </c>
      <c r="AO90" s="88" t="str">
        <f>IFERROR(VLOOKUP($A90&amp;"_"&amp;AO$3,'물품 입고 내역'!$A$5:$O$1005,2,0),"")</f>
        <v/>
      </c>
      <c r="AP90" s="88" t="str">
        <f>IFERROR(VLOOKUP($A90&amp;"_"&amp;AP$3,'물품 입고 내역'!$A$5:$O$1005,2,0),"")</f>
        <v/>
      </c>
      <c r="AQ90" s="88" t="str">
        <f>IFERROR(VLOOKUP($A90&amp;"_"&amp;AQ$3,'물품 입고 내역'!$A$5:$O$1005,2,0),"")</f>
        <v/>
      </c>
      <c r="AR90" s="88" t="str">
        <f>IFERROR(VLOOKUP($A90&amp;"_"&amp;AR$3,'물품 입고 내역'!$A$5:$O$1005,2,0),"")</f>
        <v/>
      </c>
      <c r="AS90" s="88" t="str">
        <f>IFERROR(VLOOKUP($A90&amp;"_"&amp;AS$3,'물품 입고 내역'!$A$5:$O$1005,2,0),"")</f>
        <v/>
      </c>
      <c r="AT90" s="88" t="str">
        <f>IFERROR(VLOOKUP($A90&amp;"_"&amp;AT$3,'물품 입고 내역'!$A$5:$O$1005,2,0),"")</f>
        <v/>
      </c>
      <c r="AU90" s="88" t="str">
        <f>IFERROR(VLOOKUP($A90&amp;"_"&amp;AU$3,'물품 입고 내역'!$A$5:$O$1005,2,0),"")</f>
        <v/>
      </c>
      <c r="AV90" s="88" t="str">
        <f>IFERROR(VLOOKUP($A90&amp;"_"&amp;AV$3,'물품 입고 내역'!$A$5:$O$1005,2,0),"")</f>
        <v/>
      </c>
      <c r="AW90" s="88" t="str">
        <f>IFERROR(VLOOKUP($A90&amp;"_"&amp;AW$3,'물품 입고 내역'!$A$5:$O$1005,2,0),"")</f>
        <v/>
      </c>
      <c r="AX90" s="88" t="str">
        <f>IFERROR(VLOOKUP($A90&amp;"_"&amp;AX$3,'물품 입고 내역'!$A$5:$O$1005,2,0),"")</f>
        <v/>
      </c>
      <c r="AY90" s="88" t="str">
        <f>IFERROR(VLOOKUP($A90&amp;"_"&amp;AY$3,'물품 입고 내역'!$A$5:$O$1005,2,0),"")</f>
        <v/>
      </c>
      <c r="AZ90" s="88" t="str">
        <f>IFERROR(VLOOKUP($A90&amp;"_"&amp;AZ$3,'물품 입고 내역'!$A$5:$O$1005,2,0),"")</f>
        <v/>
      </c>
      <c r="BA90" s="88" t="str">
        <f>IFERROR(VLOOKUP($A90&amp;"_"&amp;BA$3,'물품 입고 내역'!$A$5:$O$1005,2,0),"")</f>
        <v/>
      </c>
      <c r="BB90" s="88" t="str">
        <f>IFERROR(VLOOKUP($A90&amp;"_"&amp;BB$3,'물품 입고 내역'!$A$5:$O$1005,2,0),"")</f>
        <v/>
      </c>
      <c r="BC90" s="88" t="str">
        <f>IFERROR(VLOOKUP($A90&amp;"_"&amp;BC$3,'물품 입고 내역'!$A$5:$O$1005,2,0),"")</f>
        <v/>
      </c>
      <c r="BD90" s="88" t="str">
        <f>IFERROR(VLOOKUP($A90&amp;"_"&amp;BD$3,'물품 입고 내역'!$A$5:$O$1005,2,0),"")</f>
        <v/>
      </c>
      <c r="BE90" s="88" t="str">
        <f>IFERROR(VLOOKUP($A90&amp;"_"&amp;BE$3,'물품 입고 내역'!$A$5:$O$1005,2,0),"")</f>
        <v/>
      </c>
      <c r="BF90" s="88" t="str">
        <f>IFERROR(VLOOKUP($A90&amp;"_"&amp;BF$3,'물품 입고 내역'!$A$5:$O$1005,2,0),"")</f>
        <v/>
      </c>
      <c r="BG90" s="88" t="str">
        <f>IFERROR(VLOOKUP($A90&amp;"_"&amp;BG$3,'물품 입고 내역'!$A$5:$O$1005,2,0),"")</f>
        <v/>
      </c>
      <c r="BH90" s="88" t="str">
        <f>IFERROR(VLOOKUP($A90&amp;"_"&amp;BH$3,'물품 입고 내역'!$A$5:$O$1005,2,0),"")</f>
        <v/>
      </c>
      <c r="BI90" s="88" t="str">
        <f>IFERROR(VLOOKUP($A90&amp;"_"&amp;BI$3,'물품 입고 내역'!$A$5:$O$1005,2,0),"")</f>
        <v/>
      </c>
      <c r="BJ90" s="88" t="str">
        <f>IFERROR(VLOOKUP($A90&amp;"_"&amp;BJ$3,'물품 입고 내역'!$A$5:$O$1005,2,0),"")</f>
        <v/>
      </c>
      <c r="BK90" s="88" t="str">
        <f>IFERROR(VLOOKUP($A90&amp;"_"&amp;BK$3,'물품 입고 내역'!$A$5:$O$1005,2,0),"")</f>
        <v/>
      </c>
      <c r="BL90" s="88" t="str">
        <f>IFERROR(VLOOKUP($A90&amp;"_"&amp;BL$3,'물품 입고 내역'!$A$5:$O$1005,2,0),"")</f>
        <v/>
      </c>
      <c r="BM90" s="88" t="str">
        <f>IFERROR(VLOOKUP($A90&amp;"_"&amp;BM$3,'물품 입고 내역'!$A$5:$O$1005,2,0),"")</f>
        <v/>
      </c>
      <c r="BN90" s="88" t="str">
        <f>IFERROR(VLOOKUP($A90&amp;"_"&amp;BN$3,'물품 입고 내역'!$A$5:$O$1005,2,0),"")</f>
        <v/>
      </c>
      <c r="BO90" s="88" t="str">
        <f>IFERROR(VLOOKUP($A90&amp;"_"&amp;BO$3,'물품 입고 내역'!$A$5:$O$1005,2,0),"")</f>
        <v/>
      </c>
      <c r="BP90" s="88" t="str">
        <f>IFERROR(VLOOKUP($A90&amp;"_"&amp;BP$3,'물품 입고 내역'!$A$5:$O$1005,2,0),"")</f>
        <v/>
      </c>
      <c r="BQ90" s="88" t="str">
        <f>IFERROR(VLOOKUP($A90&amp;"_"&amp;BQ$3,'물품 입고 내역'!$A$5:$O$1005,2,0),"")</f>
        <v/>
      </c>
      <c r="BR90" s="88" t="str">
        <f>IFERROR(VLOOKUP($A90&amp;"_"&amp;BR$3,'물품 입고 내역'!$A$5:$O$1005,2,0),"")</f>
        <v/>
      </c>
      <c r="BS90" s="88" t="str">
        <f>IFERROR(VLOOKUP($A90&amp;"_"&amp;BS$3,'물품 입고 내역'!$A$5:$O$1005,2,0),"")</f>
        <v/>
      </c>
      <c r="BT90" s="88" t="str">
        <f>IFERROR(VLOOKUP($A90&amp;"_"&amp;BT$3,'물품 입고 내역'!$A$5:$O$1005,2,0),"")</f>
        <v/>
      </c>
      <c r="BU90" s="88" t="str">
        <f>IFERROR(VLOOKUP($A90&amp;"_"&amp;BU$3,'물품 입고 내역'!$A$5:$O$1005,2,0),"")</f>
        <v/>
      </c>
      <c r="BV90" s="88" t="str">
        <f>IFERROR(VLOOKUP($A90&amp;"_"&amp;BV$3,'물품 입고 내역'!$A$5:$O$1005,2,0),"")</f>
        <v/>
      </c>
      <c r="BW90" s="88" t="str">
        <f>IFERROR(VLOOKUP($A90&amp;"_"&amp;BW$3,'물품 입고 내역'!$A$5:$O$1005,2,0),"")</f>
        <v/>
      </c>
      <c r="BX90" s="88" t="str">
        <f>IFERROR(VLOOKUP($A90&amp;"_"&amp;BX$3,'물품 입고 내역'!$A$5:$O$1005,2,0),"")</f>
        <v/>
      </c>
      <c r="BY90" s="88" t="str">
        <f>IFERROR(VLOOKUP($A90&amp;"_"&amp;BY$3,'물품 입고 내역'!$A$5:$O$1005,2,0),"")</f>
        <v/>
      </c>
      <c r="BZ90" s="88" t="str">
        <f>IFERROR(VLOOKUP($A90&amp;"_"&amp;BZ$3,'물품 입고 내역'!$A$5:$O$1005,2,0),"")</f>
        <v/>
      </c>
      <c r="CA90" s="88" t="str">
        <f>IFERROR(VLOOKUP($A90&amp;"_"&amp;CA$3,'물품 입고 내역'!$A$5:$O$1005,2,0),"")</f>
        <v/>
      </c>
      <c r="CB90" s="88" t="str">
        <f>IFERROR(VLOOKUP($A90&amp;"_"&amp;CB$3,'물품 입고 내역'!$A$5:$O$1005,2,0),"")</f>
        <v/>
      </c>
      <c r="CC90" s="88" t="str">
        <f>IFERROR(VLOOKUP($A90&amp;"_"&amp;CC$3,'물품 입고 내역'!$A$5:$O$1005,2,0),"")</f>
        <v/>
      </c>
      <c r="CD90" s="88" t="str">
        <f>IFERROR(VLOOKUP($A90&amp;"_"&amp;CD$3,'물품 입고 내역'!$A$5:$O$1005,2,0),"")</f>
        <v/>
      </c>
      <c r="CE90" s="88" t="str">
        <f>IFERROR(VLOOKUP($A90&amp;"_"&amp;CE$3,'물품 입고 내역'!$A$5:$O$1005,2,0),"")</f>
        <v/>
      </c>
      <c r="CF90" s="88" t="str">
        <f>IFERROR(VLOOKUP($A90&amp;"_"&amp;CF$3,'물품 입고 내역'!$A$5:$O$1005,2,0),"")</f>
        <v/>
      </c>
      <c r="CG90" s="88" t="str">
        <f>IFERROR(VLOOKUP($A90&amp;"_"&amp;CG$3,'물품 입고 내역'!$A$5:$O$1005,2,0),"")</f>
        <v/>
      </c>
      <c r="CH90" s="88" t="str">
        <f>IFERROR(VLOOKUP($A90&amp;"_"&amp;CH$3,'물품 입고 내역'!$A$5:$O$1005,2,0),"")</f>
        <v/>
      </c>
      <c r="CI90" s="88" t="str">
        <f>IFERROR(VLOOKUP($A90&amp;"_"&amp;CI$3,'물품 입고 내역'!$A$5:$O$1005,2,0),"")</f>
        <v/>
      </c>
      <c r="CJ90" s="88" t="str">
        <f>IFERROR(VLOOKUP($A90&amp;"_"&amp;CJ$3,'물품 입고 내역'!$A$5:$O$1005,2,0),"")</f>
        <v/>
      </c>
      <c r="CK90" s="88" t="str">
        <f>IFERROR(VLOOKUP($A90&amp;"_"&amp;CK$3,'물품 입고 내역'!$A$5:$O$1005,2,0),"")</f>
        <v/>
      </c>
      <c r="CL90" s="88" t="str">
        <f>IFERROR(VLOOKUP($A90&amp;"_"&amp;CL$3,'물품 입고 내역'!$A$5:$O$1005,2,0),"")</f>
        <v/>
      </c>
      <c r="CM90" s="88" t="str">
        <f>IFERROR(VLOOKUP($A90&amp;"_"&amp;CM$3,'물품 입고 내역'!$A$5:$O$1005,2,0),"")</f>
        <v/>
      </c>
      <c r="CN90" s="88" t="str">
        <f>IFERROR(VLOOKUP($A90&amp;"_"&amp;CN$3,'물품 입고 내역'!$A$5:$O$1005,2,0),"")</f>
        <v/>
      </c>
      <c r="CO90" s="88" t="str">
        <f>IFERROR(VLOOKUP($A90&amp;"_"&amp;CO$3,'물품 입고 내역'!$A$5:$O$1005,2,0),"")</f>
        <v/>
      </c>
      <c r="CP90" s="88" t="str">
        <f>IFERROR(VLOOKUP($A90&amp;"_"&amp;CP$3,'물품 입고 내역'!$A$5:$O$1005,2,0),"")</f>
        <v/>
      </c>
      <c r="CQ90" s="88" t="str">
        <f>IFERROR(VLOOKUP($A90&amp;"_"&amp;CQ$3,'물품 입고 내역'!$A$5:$O$1005,2,0),"")</f>
        <v/>
      </c>
      <c r="CR90" s="88" t="str">
        <f>IFERROR(VLOOKUP($A90&amp;"_"&amp;CR$3,'물품 입고 내역'!$A$5:$O$1005,2,0),"")</f>
        <v/>
      </c>
      <c r="CS90" s="88" t="str">
        <f>IFERROR(VLOOKUP($A90&amp;"_"&amp;CS$3,'물품 입고 내역'!$A$5:$O$1005,2,0),"")</f>
        <v/>
      </c>
      <c r="CT90" s="88" t="str">
        <f>IFERROR(VLOOKUP($A90&amp;"_"&amp;CT$3,'물품 입고 내역'!$A$5:$O$1005,2,0),"")</f>
        <v/>
      </c>
      <c r="CU90" s="88" t="str">
        <f>IFERROR(VLOOKUP($A90&amp;"_"&amp;CU$3,'물품 입고 내역'!$A$5:$O$1005,2,0),"")</f>
        <v/>
      </c>
      <c r="CV90" s="88" t="str">
        <f>IFERROR(VLOOKUP($A90&amp;"_"&amp;CV$3,'물품 입고 내역'!$A$5:$O$1005,2,0),"")</f>
        <v/>
      </c>
      <c r="CW90" s="88" t="str">
        <f>IFERROR(VLOOKUP($A90&amp;"_"&amp;CW$3,'물품 입고 내역'!$A$5:$O$1005,2,0),"")</f>
        <v/>
      </c>
      <c r="CX90" s="88" t="str">
        <f>IFERROR(VLOOKUP($A90&amp;"_"&amp;CX$3,'물품 입고 내역'!$A$5:$O$1005,2,0),"")</f>
        <v/>
      </c>
      <c r="CY90" s="88" t="str">
        <f>IFERROR(VLOOKUP($A90&amp;"_"&amp;CY$3,'물품 입고 내역'!$A$5:$O$1005,2,0),"")</f>
        <v/>
      </c>
      <c r="CZ90" s="88" t="str">
        <f>IFERROR(VLOOKUP($A90&amp;"_"&amp;CZ$3,'물품 입고 내역'!$A$5:$O$1005,2,0),"")</f>
        <v/>
      </c>
      <c r="DA90" s="88" t="str">
        <f>IFERROR(VLOOKUP($A90&amp;"_"&amp;DA$3,'물품 입고 내역'!$A$5:$O$1005,2,0),"")</f>
        <v/>
      </c>
      <c r="DB90" s="88" t="str">
        <f>IFERROR(VLOOKUP($A90&amp;"_"&amp;DB$3,'물품 입고 내역'!$A$5:$O$1005,2,0),"")</f>
        <v/>
      </c>
      <c r="DC90" s="88" t="str">
        <f>IFERROR(VLOOKUP($A90&amp;"_"&amp;DC$3,'물품 입고 내역'!$A$5:$O$1005,2,0),"")</f>
        <v/>
      </c>
      <c r="DD90" s="88" t="str">
        <f>IFERROR(VLOOKUP($A90&amp;"_"&amp;DD$3,'물품 입고 내역'!$A$5:$O$1005,2,0),"")</f>
        <v/>
      </c>
      <c r="DE90" s="88" t="str">
        <f>IFERROR(VLOOKUP($A90&amp;"_"&amp;DE$3,'물품 입고 내역'!$A$5:$O$1005,2,0),"")</f>
        <v/>
      </c>
      <c r="DF90" s="88" t="str">
        <f>IFERROR(VLOOKUP($A90&amp;"_"&amp;DF$3,'물품 입고 내역'!$A$5:$O$1005,2,0),"")</f>
        <v/>
      </c>
      <c r="DG90" s="88" t="str">
        <f>IFERROR(VLOOKUP($A90&amp;"_"&amp;DG$3,'물품 입고 내역'!$A$5:$O$1005,2,0),"")</f>
        <v/>
      </c>
      <c r="DH90" s="88" t="str">
        <f>IFERROR(VLOOKUP($A90&amp;"_"&amp;DH$3,'물품 입고 내역'!$A$5:$O$1005,2,0),"")</f>
        <v/>
      </c>
      <c r="DI90" s="88" t="str">
        <f>IFERROR(VLOOKUP($A90&amp;"_"&amp;DI$3,'물품 입고 내역'!$A$5:$O$1005,2,0),"")</f>
        <v/>
      </c>
      <c r="DJ90" s="88" t="str">
        <f>IFERROR(VLOOKUP($A90&amp;"_"&amp;DJ$3,'물품 입고 내역'!$A$5:$O$1005,2,0),"")</f>
        <v/>
      </c>
      <c r="DK90" s="88" t="str">
        <f>IFERROR(VLOOKUP($A90&amp;"_"&amp;DK$3,'물품 입고 내역'!$A$5:$O$1005,2,0),"")</f>
        <v/>
      </c>
      <c r="DL90" s="88" t="str">
        <f>IFERROR(VLOOKUP($A90&amp;"_"&amp;DL$3,'물품 입고 내역'!$A$5:$O$1005,2,0),"")</f>
        <v/>
      </c>
    </row>
    <row r="91" spans="1:116" ht="35.25" customHeight="1">
      <c r="A91" s="89" t="s">
        <v>1048</v>
      </c>
      <c r="B91" s="129" t="str">
        <f>IFERROR(INDEX('물품 입고 내역'!$E$6:$O$1005,MATCH($A91,'물품 입고 내역'!$N$6:$N$1005,0),1)," ")</f>
        <v xml:space="preserve"> </v>
      </c>
      <c r="C91" s="89" t="str">
        <f t="shared" si="3"/>
        <v xml:space="preserve"> </v>
      </c>
      <c r="D91" s="129" t="str">
        <f t="shared" si="4"/>
        <v xml:space="preserve">                                                                                                             </v>
      </c>
      <c r="E91" s="89"/>
      <c r="F91" s="88">
        <f t="shared" si="5"/>
        <v>0</v>
      </c>
      <c r="G91" s="88" t="str">
        <f>IFERROR(VLOOKUP($A91&amp;"_"&amp;G$3,'물품 입고 내역'!$A$5:$O$1005,2,0),"")</f>
        <v/>
      </c>
      <c r="H91" s="88" t="str">
        <f>IFERROR(VLOOKUP($A91&amp;"_"&amp;H$3,'물품 입고 내역'!$A$5:$O$1005,2,0),"")</f>
        <v/>
      </c>
      <c r="I91" s="88" t="str">
        <f>IFERROR(VLOOKUP($A91&amp;"_"&amp;I$3,'물품 입고 내역'!$A$5:$O$1005,2,0),"")</f>
        <v/>
      </c>
      <c r="J91" s="88" t="str">
        <f>IFERROR(VLOOKUP($A91&amp;"_"&amp;J$3,'물품 입고 내역'!$A$5:$O$1005,2,0),"")</f>
        <v/>
      </c>
      <c r="K91" s="88" t="str">
        <f>IFERROR(VLOOKUP($A91&amp;"_"&amp;K$3,'물품 입고 내역'!$A$5:$O$1005,2,0),"")</f>
        <v/>
      </c>
      <c r="L91" s="88" t="str">
        <f>IFERROR(VLOOKUP($A91&amp;"_"&amp;L$3,'물품 입고 내역'!$A$5:$O$1005,2,0),"")</f>
        <v/>
      </c>
      <c r="M91" s="88" t="str">
        <f>IFERROR(VLOOKUP($A91&amp;"_"&amp;M$3,'물품 입고 내역'!$A$5:$O$1005,2,0),"")</f>
        <v/>
      </c>
      <c r="N91" s="88" t="str">
        <f>IFERROR(VLOOKUP($A91&amp;"_"&amp;N$3,'물품 입고 내역'!$A$5:$O$1005,2,0),"")</f>
        <v/>
      </c>
      <c r="O91" s="88" t="str">
        <f>IFERROR(VLOOKUP($A91&amp;"_"&amp;O$3,'물품 입고 내역'!$A$5:$O$1005,2,0),"")</f>
        <v/>
      </c>
      <c r="P91" s="88" t="str">
        <f>IFERROR(VLOOKUP($A91&amp;"_"&amp;P$3,'물품 입고 내역'!$A$5:$O$1005,2,0),"")</f>
        <v/>
      </c>
      <c r="Q91" s="88" t="str">
        <f>IFERROR(VLOOKUP($A91&amp;"_"&amp;Q$3,'물품 입고 내역'!$A$5:$O$1005,2,0),"")</f>
        <v/>
      </c>
      <c r="R91" s="88" t="str">
        <f>IFERROR(VLOOKUP($A91&amp;"_"&amp;R$3,'물품 입고 내역'!$A$5:$O$1005,2,0),"")</f>
        <v/>
      </c>
      <c r="S91" s="88" t="str">
        <f>IFERROR(VLOOKUP($A91&amp;"_"&amp;S$3,'물품 입고 내역'!$A$5:$O$1005,2,0),"")</f>
        <v/>
      </c>
      <c r="T91" s="88" t="str">
        <f>IFERROR(VLOOKUP($A91&amp;"_"&amp;T$3,'물품 입고 내역'!$A$5:$O$1005,2,0),"")</f>
        <v/>
      </c>
      <c r="U91" s="88" t="str">
        <f>IFERROR(VLOOKUP($A91&amp;"_"&amp;U$3,'물품 입고 내역'!$A$5:$O$1005,2,0),"")</f>
        <v/>
      </c>
      <c r="V91" s="88" t="str">
        <f>IFERROR(VLOOKUP($A91&amp;"_"&amp;V$3,'물품 입고 내역'!$A$5:$O$1005,2,0),"")</f>
        <v/>
      </c>
      <c r="W91" s="88" t="str">
        <f>IFERROR(VLOOKUP($A91&amp;"_"&amp;W$3,'물품 입고 내역'!$A$5:$O$1005,2,0),"")</f>
        <v/>
      </c>
      <c r="X91" s="88" t="str">
        <f>IFERROR(VLOOKUP($A91&amp;"_"&amp;X$3,'물품 입고 내역'!$A$5:$O$1005,2,0),"")</f>
        <v/>
      </c>
      <c r="Y91" s="88" t="str">
        <f>IFERROR(VLOOKUP($A91&amp;"_"&amp;Y$3,'물품 입고 내역'!$A$5:$O$1005,2,0),"")</f>
        <v/>
      </c>
      <c r="Z91" s="88" t="str">
        <f>IFERROR(VLOOKUP($A91&amp;"_"&amp;Z$3,'물품 입고 내역'!$A$5:$O$1005,2,0),"")</f>
        <v/>
      </c>
      <c r="AA91" s="88" t="str">
        <f>IFERROR(VLOOKUP($A91&amp;"_"&amp;AA$3,'물품 입고 내역'!$A$5:$O$1005,2,0),"")</f>
        <v/>
      </c>
      <c r="AB91" s="88" t="str">
        <f>IFERROR(VLOOKUP($A91&amp;"_"&amp;AB$3,'물품 입고 내역'!$A$5:$O$1005,2,0),"")</f>
        <v/>
      </c>
      <c r="AC91" s="88" t="str">
        <f>IFERROR(VLOOKUP($A91&amp;"_"&amp;AC$3,'물품 입고 내역'!$A$5:$O$1005,2,0),"")</f>
        <v/>
      </c>
      <c r="AD91" s="88" t="str">
        <f>IFERROR(VLOOKUP($A91&amp;"_"&amp;AD$3,'물품 입고 내역'!$A$5:$O$1005,2,0),"")</f>
        <v/>
      </c>
      <c r="AE91" s="88" t="str">
        <f>IFERROR(VLOOKUP($A91&amp;"_"&amp;AE$3,'물품 입고 내역'!$A$5:$O$1005,2,0),"")</f>
        <v/>
      </c>
      <c r="AF91" s="88" t="str">
        <f>IFERROR(VLOOKUP($A91&amp;"_"&amp;AF$3,'물품 입고 내역'!$A$5:$O$1005,2,0),"")</f>
        <v/>
      </c>
      <c r="AG91" s="88" t="str">
        <f>IFERROR(VLOOKUP($A91&amp;"_"&amp;AG$3,'물품 입고 내역'!$A$5:$O$1005,2,0),"")</f>
        <v/>
      </c>
      <c r="AH91" s="88" t="str">
        <f>IFERROR(VLOOKUP($A91&amp;"_"&amp;AH$3,'물품 입고 내역'!$A$5:$O$1005,2,0),"")</f>
        <v/>
      </c>
      <c r="AI91" s="88" t="str">
        <f>IFERROR(VLOOKUP($A91&amp;"_"&amp;AI$3,'물품 입고 내역'!$A$5:$O$1005,2,0),"")</f>
        <v/>
      </c>
      <c r="AJ91" s="88" t="str">
        <f>IFERROR(VLOOKUP($A91&amp;"_"&amp;AJ$3,'물품 입고 내역'!$A$5:$O$1005,2,0),"")</f>
        <v/>
      </c>
      <c r="AK91" s="88" t="str">
        <f>IFERROR(VLOOKUP($A91&amp;"_"&amp;AK$3,'물품 입고 내역'!$A$5:$O$1005,2,0),"")</f>
        <v/>
      </c>
      <c r="AL91" s="88" t="str">
        <f>IFERROR(VLOOKUP($A91&amp;"_"&amp;AL$3,'물품 입고 내역'!$A$5:$O$1005,2,0),"")</f>
        <v/>
      </c>
      <c r="AM91" s="88" t="str">
        <f>IFERROR(VLOOKUP($A91&amp;"_"&amp;AM$3,'물품 입고 내역'!$A$5:$O$1005,2,0),"")</f>
        <v/>
      </c>
      <c r="AN91" s="88" t="str">
        <f>IFERROR(VLOOKUP($A91&amp;"_"&amp;AN$3,'물품 입고 내역'!$A$5:$O$1005,2,0),"")</f>
        <v/>
      </c>
      <c r="AO91" s="88" t="str">
        <f>IFERROR(VLOOKUP($A91&amp;"_"&amp;AO$3,'물품 입고 내역'!$A$5:$O$1005,2,0),"")</f>
        <v/>
      </c>
      <c r="AP91" s="88" t="str">
        <f>IFERROR(VLOOKUP($A91&amp;"_"&amp;AP$3,'물품 입고 내역'!$A$5:$O$1005,2,0),"")</f>
        <v/>
      </c>
      <c r="AQ91" s="88" t="str">
        <f>IFERROR(VLOOKUP($A91&amp;"_"&amp;AQ$3,'물품 입고 내역'!$A$5:$O$1005,2,0),"")</f>
        <v/>
      </c>
      <c r="AR91" s="88" t="str">
        <f>IFERROR(VLOOKUP($A91&amp;"_"&amp;AR$3,'물품 입고 내역'!$A$5:$O$1005,2,0),"")</f>
        <v/>
      </c>
      <c r="AS91" s="88" t="str">
        <f>IFERROR(VLOOKUP($A91&amp;"_"&amp;AS$3,'물품 입고 내역'!$A$5:$O$1005,2,0),"")</f>
        <v/>
      </c>
      <c r="AT91" s="88" t="str">
        <f>IFERROR(VLOOKUP($A91&amp;"_"&amp;AT$3,'물품 입고 내역'!$A$5:$O$1005,2,0),"")</f>
        <v/>
      </c>
      <c r="AU91" s="88" t="str">
        <f>IFERROR(VLOOKUP($A91&amp;"_"&amp;AU$3,'물품 입고 내역'!$A$5:$O$1005,2,0),"")</f>
        <v/>
      </c>
      <c r="AV91" s="88" t="str">
        <f>IFERROR(VLOOKUP($A91&amp;"_"&amp;AV$3,'물품 입고 내역'!$A$5:$O$1005,2,0),"")</f>
        <v/>
      </c>
      <c r="AW91" s="88" t="str">
        <f>IFERROR(VLOOKUP($A91&amp;"_"&amp;AW$3,'물품 입고 내역'!$A$5:$O$1005,2,0),"")</f>
        <v/>
      </c>
      <c r="AX91" s="88" t="str">
        <f>IFERROR(VLOOKUP($A91&amp;"_"&amp;AX$3,'물품 입고 내역'!$A$5:$O$1005,2,0),"")</f>
        <v/>
      </c>
      <c r="AY91" s="88" t="str">
        <f>IFERROR(VLOOKUP($A91&amp;"_"&amp;AY$3,'물품 입고 내역'!$A$5:$O$1005,2,0),"")</f>
        <v/>
      </c>
      <c r="AZ91" s="88" t="str">
        <f>IFERROR(VLOOKUP($A91&amp;"_"&amp;AZ$3,'물품 입고 내역'!$A$5:$O$1005,2,0),"")</f>
        <v/>
      </c>
      <c r="BA91" s="88" t="str">
        <f>IFERROR(VLOOKUP($A91&amp;"_"&amp;BA$3,'물품 입고 내역'!$A$5:$O$1005,2,0),"")</f>
        <v/>
      </c>
      <c r="BB91" s="88" t="str">
        <f>IFERROR(VLOOKUP($A91&amp;"_"&amp;BB$3,'물품 입고 내역'!$A$5:$O$1005,2,0),"")</f>
        <v/>
      </c>
      <c r="BC91" s="88" t="str">
        <f>IFERROR(VLOOKUP($A91&amp;"_"&amp;BC$3,'물품 입고 내역'!$A$5:$O$1005,2,0),"")</f>
        <v/>
      </c>
      <c r="BD91" s="88" t="str">
        <f>IFERROR(VLOOKUP($A91&amp;"_"&amp;BD$3,'물품 입고 내역'!$A$5:$O$1005,2,0),"")</f>
        <v/>
      </c>
      <c r="BE91" s="88" t="str">
        <f>IFERROR(VLOOKUP($A91&amp;"_"&amp;BE$3,'물품 입고 내역'!$A$5:$O$1005,2,0),"")</f>
        <v/>
      </c>
      <c r="BF91" s="88" t="str">
        <f>IFERROR(VLOOKUP($A91&amp;"_"&amp;BF$3,'물품 입고 내역'!$A$5:$O$1005,2,0),"")</f>
        <v/>
      </c>
      <c r="BG91" s="88" t="str">
        <f>IFERROR(VLOOKUP($A91&amp;"_"&amp;BG$3,'물품 입고 내역'!$A$5:$O$1005,2,0),"")</f>
        <v/>
      </c>
      <c r="BH91" s="88" t="str">
        <f>IFERROR(VLOOKUP($A91&amp;"_"&amp;BH$3,'물품 입고 내역'!$A$5:$O$1005,2,0),"")</f>
        <v/>
      </c>
      <c r="BI91" s="88" t="str">
        <f>IFERROR(VLOOKUP($A91&amp;"_"&amp;BI$3,'물품 입고 내역'!$A$5:$O$1005,2,0),"")</f>
        <v/>
      </c>
      <c r="BJ91" s="88" t="str">
        <f>IFERROR(VLOOKUP($A91&amp;"_"&amp;BJ$3,'물품 입고 내역'!$A$5:$O$1005,2,0),"")</f>
        <v/>
      </c>
      <c r="BK91" s="88" t="str">
        <f>IFERROR(VLOOKUP($A91&amp;"_"&amp;BK$3,'물품 입고 내역'!$A$5:$O$1005,2,0),"")</f>
        <v/>
      </c>
      <c r="BL91" s="88" t="str">
        <f>IFERROR(VLOOKUP($A91&amp;"_"&amp;BL$3,'물품 입고 내역'!$A$5:$O$1005,2,0),"")</f>
        <v/>
      </c>
      <c r="BM91" s="88" t="str">
        <f>IFERROR(VLOOKUP($A91&amp;"_"&amp;BM$3,'물품 입고 내역'!$A$5:$O$1005,2,0),"")</f>
        <v/>
      </c>
      <c r="BN91" s="88" t="str">
        <f>IFERROR(VLOOKUP($A91&amp;"_"&amp;BN$3,'물품 입고 내역'!$A$5:$O$1005,2,0),"")</f>
        <v/>
      </c>
      <c r="BO91" s="88" t="str">
        <f>IFERROR(VLOOKUP($A91&amp;"_"&amp;BO$3,'물품 입고 내역'!$A$5:$O$1005,2,0),"")</f>
        <v/>
      </c>
      <c r="BP91" s="88" t="str">
        <f>IFERROR(VLOOKUP($A91&amp;"_"&amp;BP$3,'물품 입고 내역'!$A$5:$O$1005,2,0),"")</f>
        <v/>
      </c>
      <c r="BQ91" s="88" t="str">
        <f>IFERROR(VLOOKUP($A91&amp;"_"&amp;BQ$3,'물품 입고 내역'!$A$5:$O$1005,2,0),"")</f>
        <v/>
      </c>
      <c r="BR91" s="88" t="str">
        <f>IFERROR(VLOOKUP($A91&amp;"_"&amp;BR$3,'물품 입고 내역'!$A$5:$O$1005,2,0),"")</f>
        <v/>
      </c>
      <c r="BS91" s="88" t="str">
        <f>IFERROR(VLOOKUP($A91&amp;"_"&amp;BS$3,'물품 입고 내역'!$A$5:$O$1005,2,0),"")</f>
        <v/>
      </c>
      <c r="BT91" s="88" t="str">
        <f>IFERROR(VLOOKUP($A91&amp;"_"&amp;BT$3,'물품 입고 내역'!$A$5:$O$1005,2,0),"")</f>
        <v/>
      </c>
      <c r="BU91" s="88" t="str">
        <f>IFERROR(VLOOKUP($A91&amp;"_"&amp;BU$3,'물품 입고 내역'!$A$5:$O$1005,2,0),"")</f>
        <v/>
      </c>
      <c r="BV91" s="88" t="str">
        <f>IFERROR(VLOOKUP($A91&amp;"_"&amp;BV$3,'물품 입고 내역'!$A$5:$O$1005,2,0),"")</f>
        <v/>
      </c>
      <c r="BW91" s="88" t="str">
        <f>IFERROR(VLOOKUP($A91&amp;"_"&amp;BW$3,'물품 입고 내역'!$A$5:$O$1005,2,0),"")</f>
        <v/>
      </c>
      <c r="BX91" s="88" t="str">
        <f>IFERROR(VLOOKUP($A91&amp;"_"&amp;BX$3,'물품 입고 내역'!$A$5:$O$1005,2,0),"")</f>
        <v/>
      </c>
      <c r="BY91" s="88" t="str">
        <f>IFERROR(VLOOKUP($A91&amp;"_"&amp;BY$3,'물품 입고 내역'!$A$5:$O$1005,2,0),"")</f>
        <v/>
      </c>
      <c r="BZ91" s="88" t="str">
        <f>IFERROR(VLOOKUP($A91&amp;"_"&amp;BZ$3,'물품 입고 내역'!$A$5:$O$1005,2,0),"")</f>
        <v/>
      </c>
      <c r="CA91" s="88" t="str">
        <f>IFERROR(VLOOKUP($A91&amp;"_"&amp;CA$3,'물품 입고 내역'!$A$5:$O$1005,2,0),"")</f>
        <v/>
      </c>
      <c r="CB91" s="88" t="str">
        <f>IFERROR(VLOOKUP($A91&amp;"_"&amp;CB$3,'물품 입고 내역'!$A$5:$O$1005,2,0),"")</f>
        <v/>
      </c>
      <c r="CC91" s="88" t="str">
        <f>IFERROR(VLOOKUP($A91&amp;"_"&amp;CC$3,'물품 입고 내역'!$A$5:$O$1005,2,0),"")</f>
        <v/>
      </c>
      <c r="CD91" s="88" t="str">
        <f>IFERROR(VLOOKUP($A91&amp;"_"&amp;CD$3,'물품 입고 내역'!$A$5:$O$1005,2,0),"")</f>
        <v/>
      </c>
      <c r="CE91" s="88" t="str">
        <f>IFERROR(VLOOKUP($A91&amp;"_"&amp;CE$3,'물품 입고 내역'!$A$5:$O$1005,2,0),"")</f>
        <v/>
      </c>
      <c r="CF91" s="88" t="str">
        <f>IFERROR(VLOOKUP($A91&amp;"_"&amp;CF$3,'물품 입고 내역'!$A$5:$O$1005,2,0),"")</f>
        <v/>
      </c>
      <c r="CG91" s="88" t="str">
        <f>IFERROR(VLOOKUP($A91&amp;"_"&amp;CG$3,'물품 입고 내역'!$A$5:$O$1005,2,0),"")</f>
        <v/>
      </c>
      <c r="CH91" s="88" t="str">
        <f>IFERROR(VLOOKUP($A91&amp;"_"&amp;CH$3,'물품 입고 내역'!$A$5:$O$1005,2,0),"")</f>
        <v/>
      </c>
      <c r="CI91" s="88" t="str">
        <f>IFERROR(VLOOKUP($A91&amp;"_"&amp;CI$3,'물품 입고 내역'!$A$5:$O$1005,2,0),"")</f>
        <v/>
      </c>
      <c r="CJ91" s="88" t="str">
        <f>IFERROR(VLOOKUP($A91&amp;"_"&amp;CJ$3,'물품 입고 내역'!$A$5:$O$1005,2,0),"")</f>
        <v/>
      </c>
      <c r="CK91" s="88" t="str">
        <f>IFERROR(VLOOKUP($A91&amp;"_"&amp;CK$3,'물품 입고 내역'!$A$5:$O$1005,2,0),"")</f>
        <v/>
      </c>
      <c r="CL91" s="88" t="str">
        <f>IFERROR(VLOOKUP($A91&amp;"_"&amp;CL$3,'물품 입고 내역'!$A$5:$O$1005,2,0),"")</f>
        <v/>
      </c>
      <c r="CM91" s="88" t="str">
        <f>IFERROR(VLOOKUP($A91&amp;"_"&amp;CM$3,'물품 입고 내역'!$A$5:$O$1005,2,0),"")</f>
        <v/>
      </c>
      <c r="CN91" s="88" t="str">
        <f>IFERROR(VLOOKUP($A91&amp;"_"&amp;CN$3,'물품 입고 내역'!$A$5:$O$1005,2,0),"")</f>
        <v/>
      </c>
      <c r="CO91" s="88" t="str">
        <f>IFERROR(VLOOKUP($A91&amp;"_"&amp;CO$3,'물품 입고 내역'!$A$5:$O$1005,2,0),"")</f>
        <v/>
      </c>
      <c r="CP91" s="88" t="str">
        <f>IFERROR(VLOOKUP($A91&amp;"_"&amp;CP$3,'물품 입고 내역'!$A$5:$O$1005,2,0),"")</f>
        <v/>
      </c>
      <c r="CQ91" s="88" t="str">
        <f>IFERROR(VLOOKUP($A91&amp;"_"&amp;CQ$3,'물품 입고 내역'!$A$5:$O$1005,2,0),"")</f>
        <v/>
      </c>
      <c r="CR91" s="88" t="str">
        <f>IFERROR(VLOOKUP($A91&amp;"_"&amp;CR$3,'물품 입고 내역'!$A$5:$O$1005,2,0),"")</f>
        <v/>
      </c>
      <c r="CS91" s="88" t="str">
        <f>IFERROR(VLOOKUP($A91&amp;"_"&amp;CS$3,'물품 입고 내역'!$A$5:$O$1005,2,0),"")</f>
        <v/>
      </c>
      <c r="CT91" s="88" t="str">
        <f>IFERROR(VLOOKUP($A91&amp;"_"&amp;CT$3,'물품 입고 내역'!$A$5:$O$1005,2,0),"")</f>
        <v/>
      </c>
      <c r="CU91" s="88" t="str">
        <f>IFERROR(VLOOKUP($A91&amp;"_"&amp;CU$3,'물품 입고 내역'!$A$5:$O$1005,2,0),"")</f>
        <v/>
      </c>
      <c r="CV91" s="88" t="str">
        <f>IFERROR(VLOOKUP($A91&amp;"_"&amp;CV$3,'물품 입고 내역'!$A$5:$O$1005,2,0),"")</f>
        <v/>
      </c>
      <c r="CW91" s="88" t="str">
        <f>IFERROR(VLOOKUP($A91&amp;"_"&amp;CW$3,'물품 입고 내역'!$A$5:$O$1005,2,0),"")</f>
        <v/>
      </c>
      <c r="CX91" s="88" t="str">
        <f>IFERROR(VLOOKUP($A91&amp;"_"&amp;CX$3,'물품 입고 내역'!$A$5:$O$1005,2,0),"")</f>
        <v/>
      </c>
      <c r="CY91" s="88" t="str">
        <f>IFERROR(VLOOKUP($A91&amp;"_"&amp;CY$3,'물품 입고 내역'!$A$5:$O$1005,2,0),"")</f>
        <v/>
      </c>
      <c r="CZ91" s="88" t="str">
        <f>IFERROR(VLOOKUP($A91&amp;"_"&amp;CZ$3,'물품 입고 내역'!$A$5:$O$1005,2,0),"")</f>
        <v/>
      </c>
      <c r="DA91" s="88" t="str">
        <f>IFERROR(VLOOKUP($A91&amp;"_"&amp;DA$3,'물품 입고 내역'!$A$5:$O$1005,2,0),"")</f>
        <v/>
      </c>
      <c r="DB91" s="88" t="str">
        <f>IFERROR(VLOOKUP($A91&amp;"_"&amp;DB$3,'물품 입고 내역'!$A$5:$O$1005,2,0),"")</f>
        <v/>
      </c>
      <c r="DC91" s="88" t="str">
        <f>IFERROR(VLOOKUP($A91&amp;"_"&amp;DC$3,'물품 입고 내역'!$A$5:$O$1005,2,0),"")</f>
        <v/>
      </c>
      <c r="DD91" s="88" t="str">
        <f>IFERROR(VLOOKUP($A91&amp;"_"&amp;DD$3,'물품 입고 내역'!$A$5:$O$1005,2,0),"")</f>
        <v/>
      </c>
      <c r="DE91" s="88" t="str">
        <f>IFERROR(VLOOKUP($A91&amp;"_"&amp;DE$3,'물품 입고 내역'!$A$5:$O$1005,2,0),"")</f>
        <v/>
      </c>
      <c r="DF91" s="88" t="str">
        <f>IFERROR(VLOOKUP($A91&amp;"_"&amp;DF$3,'물품 입고 내역'!$A$5:$O$1005,2,0),"")</f>
        <v/>
      </c>
      <c r="DG91" s="88" t="str">
        <f>IFERROR(VLOOKUP($A91&amp;"_"&amp;DG$3,'물품 입고 내역'!$A$5:$O$1005,2,0),"")</f>
        <v/>
      </c>
      <c r="DH91" s="88" t="str">
        <f>IFERROR(VLOOKUP($A91&amp;"_"&amp;DH$3,'물품 입고 내역'!$A$5:$O$1005,2,0),"")</f>
        <v/>
      </c>
      <c r="DI91" s="88" t="str">
        <f>IFERROR(VLOOKUP($A91&amp;"_"&amp;DI$3,'물품 입고 내역'!$A$5:$O$1005,2,0),"")</f>
        <v/>
      </c>
      <c r="DJ91" s="88" t="str">
        <f>IFERROR(VLOOKUP($A91&amp;"_"&amp;DJ$3,'물품 입고 내역'!$A$5:$O$1005,2,0),"")</f>
        <v/>
      </c>
      <c r="DK91" s="88" t="str">
        <f>IFERROR(VLOOKUP($A91&amp;"_"&amp;DK$3,'물품 입고 내역'!$A$5:$O$1005,2,0),"")</f>
        <v/>
      </c>
      <c r="DL91" s="88" t="str">
        <f>IFERROR(VLOOKUP($A91&amp;"_"&amp;DL$3,'물품 입고 내역'!$A$5:$O$1005,2,0),"")</f>
        <v/>
      </c>
    </row>
    <row r="92" spans="1:116" ht="35.25" customHeight="1">
      <c r="A92" s="89" t="s">
        <v>1049</v>
      </c>
      <c r="B92" s="129" t="str">
        <f>IFERROR(INDEX('물품 입고 내역'!$E$6:$O$1005,MATCH($A92,'물품 입고 내역'!$N$6:$N$1005,0),1)," ")</f>
        <v xml:space="preserve"> </v>
      </c>
      <c r="C92" s="89" t="str">
        <f t="shared" si="3"/>
        <v xml:space="preserve"> </v>
      </c>
      <c r="D92" s="129" t="str">
        <f t="shared" si="4"/>
        <v xml:space="preserve">                                                                                                             </v>
      </c>
      <c r="E92" s="89"/>
      <c r="F92" s="88">
        <f t="shared" si="5"/>
        <v>0</v>
      </c>
      <c r="G92" s="88" t="str">
        <f>IFERROR(VLOOKUP($A92&amp;"_"&amp;G$3,'물품 입고 내역'!$A$5:$O$1005,2,0),"")</f>
        <v/>
      </c>
      <c r="H92" s="88" t="str">
        <f>IFERROR(VLOOKUP($A92&amp;"_"&amp;H$3,'물품 입고 내역'!$A$5:$O$1005,2,0),"")</f>
        <v/>
      </c>
      <c r="I92" s="88" t="str">
        <f>IFERROR(VLOOKUP($A92&amp;"_"&amp;I$3,'물품 입고 내역'!$A$5:$O$1005,2,0),"")</f>
        <v/>
      </c>
      <c r="J92" s="88" t="str">
        <f>IFERROR(VLOOKUP($A92&amp;"_"&amp;J$3,'물품 입고 내역'!$A$5:$O$1005,2,0),"")</f>
        <v/>
      </c>
      <c r="K92" s="88" t="str">
        <f>IFERROR(VLOOKUP($A92&amp;"_"&amp;K$3,'물품 입고 내역'!$A$5:$O$1005,2,0),"")</f>
        <v/>
      </c>
      <c r="L92" s="88" t="str">
        <f>IFERROR(VLOOKUP($A92&amp;"_"&amp;L$3,'물품 입고 내역'!$A$5:$O$1005,2,0),"")</f>
        <v/>
      </c>
      <c r="M92" s="88" t="str">
        <f>IFERROR(VLOOKUP($A92&amp;"_"&amp;M$3,'물품 입고 내역'!$A$5:$O$1005,2,0),"")</f>
        <v/>
      </c>
      <c r="N92" s="88" t="str">
        <f>IFERROR(VLOOKUP($A92&amp;"_"&amp;N$3,'물품 입고 내역'!$A$5:$O$1005,2,0),"")</f>
        <v/>
      </c>
      <c r="O92" s="88" t="str">
        <f>IFERROR(VLOOKUP($A92&amp;"_"&amp;O$3,'물품 입고 내역'!$A$5:$O$1005,2,0),"")</f>
        <v/>
      </c>
      <c r="P92" s="88" t="str">
        <f>IFERROR(VLOOKUP($A92&amp;"_"&amp;P$3,'물품 입고 내역'!$A$5:$O$1005,2,0),"")</f>
        <v/>
      </c>
      <c r="Q92" s="88" t="str">
        <f>IFERROR(VLOOKUP($A92&amp;"_"&amp;Q$3,'물품 입고 내역'!$A$5:$O$1005,2,0),"")</f>
        <v/>
      </c>
      <c r="R92" s="88" t="str">
        <f>IFERROR(VLOOKUP($A92&amp;"_"&amp;R$3,'물품 입고 내역'!$A$5:$O$1005,2,0),"")</f>
        <v/>
      </c>
      <c r="S92" s="88" t="str">
        <f>IFERROR(VLOOKUP($A92&amp;"_"&amp;S$3,'물품 입고 내역'!$A$5:$O$1005,2,0),"")</f>
        <v/>
      </c>
      <c r="T92" s="88" t="str">
        <f>IFERROR(VLOOKUP($A92&amp;"_"&amp;T$3,'물품 입고 내역'!$A$5:$O$1005,2,0),"")</f>
        <v/>
      </c>
      <c r="U92" s="88" t="str">
        <f>IFERROR(VLOOKUP($A92&amp;"_"&amp;U$3,'물품 입고 내역'!$A$5:$O$1005,2,0),"")</f>
        <v/>
      </c>
      <c r="V92" s="88" t="str">
        <f>IFERROR(VLOOKUP($A92&amp;"_"&amp;V$3,'물품 입고 내역'!$A$5:$O$1005,2,0),"")</f>
        <v/>
      </c>
      <c r="W92" s="88" t="str">
        <f>IFERROR(VLOOKUP($A92&amp;"_"&amp;W$3,'물품 입고 내역'!$A$5:$O$1005,2,0),"")</f>
        <v/>
      </c>
      <c r="X92" s="88" t="str">
        <f>IFERROR(VLOOKUP($A92&amp;"_"&amp;X$3,'물품 입고 내역'!$A$5:$O$1005,2,0),"")</f>
        <v/>
      </c>
      <c r="Y92" s="88" t="str">
        <f>IFERROR(VLOOKUP($A92&amp;"_"&amp;Y$3,'물품 입고 내역'!$A$5:$O$1005,2,0),"")</f>
        <v/>
      </c>
      <c r="Z92" s="88" t="str">
        <f>IFERROR(VLOOKUP($A92&amp;"_"&amp;Z$3,'물품 입고 내역'!$A$5:$O$1005,2,0),"")</f>
        <v/>
      </c>
      <c r="AA92" s="88" t="str">
        <f>IFERROR(VLOOKUP($A92&amp;"_"&amp;AA$3,'물품 입고 내역'!$A$5:$O$1005,2,0),"")</f>
        <v/>
      </c>
      <c r="AB92" s="88" t="str">
        <f>IFERROR(VLOOKUP($A92&amp;"_"&amp;AB$3,'물품 입고 내역'!$A$5:$O$1005,2,0),"")</f>
        <v/>
      </c>
      <c r="AC92" s="88" t="str">
        <f>IFERROR(VLOOKUP($A92&amp;"_"&amp;AC$3,'물품 입고 내역'!$A$5:$O$1005,2,0),"")</f>
        <v/>
      </c>
      <c r="AD92" s="88" t="str">
        <f>IFERROR(VLOOKUP($A92&amp;"_"&amp;AD$3,'물품 입고 내역'!$A$5:$O$1005,2,0),"")</f>
        <v/>
      </c>
      <c r="AE92" s="88" t="str">
        <f>IFERROR(VLOOKUP($A92&amp;"_"&amp;AE$3,'물품 입고 내역'!$A$5:$O$1005,2,0),"")</f>
        <v/>
      </c>
      <c r="AF92" s="88" t="str">
        <f>IFERROR(VLOOKUP($A92&amp;"_"&amp;AF$3,'물품 입고 내역'!$A$5:$O$1005,2,0),"")</f>
        <v/>
      </c>
      <c r="AG92" s="88" t="str">
        <f>IFERROR(VLOOKUP($A92&amp;"_"&amp;AG$3,'물품 입고 내역'!$A$5:$O$1005,2,0),"")</f>
        <v/>
      </c>
      <c r="AH92" s="88" t="str">
        <f>IFERROR(VLOOKUP($A92&amp;"_"&amp;AH$3,'물품 입고 내역'!$A$5:$O$1005,2,0),"")</f>
        <v/>
      </c>
      <c r="AI92" s="88" t="str">
        <f>IFERROR(VLOOKUP($A92&amp;"_"&amp;AI$3,'물품 입고 내역'!$A$5:$O$1005,2,0),"")</f>
        <v/>
      </c>
      <c r="AJ92" s="88" t="str">
        <f>IFERROR(VLOOKUP($A92&amp;"_"&amp;AJ$3,'물품 입고 내역'!$A$5:$O$1005,2,0),"")</f>
        <v/>
      </c>
      <c r="AK92" s="88" t="str">
        <f>IFERROR(VLOOKUP($A92&amp;"_"&amp;AK$3,'물품 입고 내역'!$A$5:$O$1005,2,0),"")</f>
        <v/>
      </c>
      <c r="AL92" s="88" t="str">
        <f>IFERROR(VLOOKUP($A92&amp;"_"&amp;AL$3,'물품 입고 내역'!$A$5:$O$1005,2,0),"")</f>
        <v/>
      </c>
      <c r="AM92" s="88" t="str">
        <f>IFERROR(VLOOKUP($A92&amp;"_"&amp;AM$3,'물품 입고 내역'!$A$5:$O$1005,2,0),"")</f>
        <v/>
      </c>
      <c r="AN92" s="88" t="str">
        <f>IFERROR(VLOOKUP($A92&amp;"_"&amp;AN$3,'물품 입고 내역'!$A$5:$O$1005,2,0),"")</f>
        <v/>
      </c>
      <c r="AO92" s="88" t="str">
        <f>IFERROR(VLOOKUP($A92&amp;"_"&amp;AO$3,'물품 입고 내역'!$A$5:$O$1005,2,0),"")</f>
        <v/>
      </c>
      <c r="AP92" s="88" t="str">
        <f>IFERROR(VLOOKUP($A92&amp;"_"&amp;AP$3,'물품 입고 내역'!$A$5:$O$1005,2,0),"")</f>
        <v/>
      </c>
      <c r="AQ92" s="88" t="str">
        <f>IFERROR(VLOOKUP($A92&amp;"_"&amp;AQ$3,'물품 입고 내역'!$A$5:$O$1005,2,0),"")</f>
        <v/>
      </c>
      <c r="AR92" s="88" t="str">
        <f>IFERROR(VLOOKUP($A92&amp;"_"&amp;AR$3,'물품 입고 내역'!$A$5:$O$1005,2,0),"")</f>
        <v/>
      </c>
      <c r="AS92" s="88" t="str">
        <f>IFERROR(VLOOKUP($A92&amp;"_"&amp;AS$3,'물품 입고 내역'!$A$5:$O$1005,2,0),"")</f>
        <v/>
      </c>
      <c r="AT92" s="88" t="str">
        <f>IFERROR(VLOOKUP($A92&amp;"_"&amp;AT$3,'물품 입고 내역'!$A$5:$O$1005,2,0),"")</f>
        <v/>
      </c>
      <c r="AU92" s="88" t="str">
        <f>IFERROR(VLOOKUP($A92&amp;"_"&amp;AU$3,'물품 입고 내역'!$A$5:$O$1005,2,0),"")</f>
        <v/>
      </c>
      <c r="AV92" s="88" t="str">
        <f>IFERROR(VLOOKUP($A92&amp;"_"&amp;AV$3,'물품 입고 내역'!$A$5:$O$1005,2,0),"")</f>
        <v/>
      </c>
      <c r="AW92" s="88" t="str">
        <f>IFERROR(VLOOKUP($A92&amp;"_"&amp;AW$3,'물품 입고 내역'!$A$5:$O$1005,2,0),"")</f>
        <v/>
      </c>
      <c r="AX92" s="88" t="str">
        <f>IFERROR(VLOOKUP($A92&amp;"_"&amp;AX$3,'물품 입고 내역'!$A$5:$O$1005,2,0),"")</f>
        <v/>
      </c>
      <c r="AY92" s="88" t="str">
        <f>IFERROR(VLOOKUP($A92&amp;"_"&amp;AY$3,'물품 입고 내역'!$A$5:$O$1005,2,0),"")</f>
        <v/>
      </c>
      <c r="AZ92" s="88" t="str">
        <f>IFERROR(VLOOKUP($A92&amp;"_"&amp;AZ$3,'물품 입고 내역'!$A$5:$O$1005,2,0),"")</f>
        <v/>
      </c>
      <c r="BA92" s="88" t="str">
        <f>IFERROR(VLOOKUP($A92&amp;"_"&amp;BA$3,'물품 입고 내역'!$A$5:$O$1005,2,0),"")</f>
        <v/>
      </c>
      <c r="BB92" s="88" t="str">
        <f>IFERROR(VLOOKUP($A92&amp;"_"&amp;BB$3,'물품 입고 내역'!$A$5:$O$1005,2,0),"")</f>
        <v/>
      </c>
      <c r="BC92" s="88" t="str">
        <f>IFERROR(VLOOKUP($A92&amp;"_"&amp;BC$3,'물품 입고 내역'!$A$5:$O$1005,2,0),"")</f>
        <v/>
      </c>
      <c r="BD92" s="88" t="str">
        <f>IFERROR(VLOOKUP($A92&amp;"_"&amp;BD$3,'물품 입고 내역'!$A$5:$O$1005,2,0),"")</f>
        <v/>
      </c>
      <c r="BE92" s="88" t="str">
        <f>IFERROR(VLOOKUP($A92&amp;"_"&amp;BE$3,'물품 입고 내역'!$A$5:$O$1005,2,0),"")</f>
        <v/>
      </c>
      <c r="BF92" s="88" t="str">
        <f>IFERROR(VLOOKUP($A92&amp;"_"&amp;BF$3,'물품 입고 내역'!$A$5:$O$1005,2,0),"")</f>
        <v/>
      </c>
      <c r="BG92" s="88" t="str">
        <f>IFERROR(VLOOKUP($A92&amp;"_"&amp;BG$3,'물품 입고 내역'!$A$5:$O$1005,2,0),"")</f>
        <v/>
      </c>
      <c r="BH92" s="88" t="str">
        <f>IFERROR(VLOOKUP($A92&amp;"_"&amp;BH$3,'물품 입고 내역'!$A$5:$O$1005,2,0),"")</f>
        <v/>
      </c>
      <c r="BI92" s="88" t="str">
        <f>IFERROR(VLOOKUP($A92&amp;"_"&amp;BI$3,'물품 입고 내역'!$A$5:$O$1005,2,0),"")</f>
        <v/>
      </c>
      <c r="BJ92" s="88" t="str">
        <f>IFERROR(VLOOKUP($A92&amp;"_"&amp;BJ$3,'물품 입고 내역'!$A$5:$O$1005,2,0),"")</f>
        <v/>
      </c>
      <c r="BK92" s="88" t="str">
        <f>IFERROR(VLOOKUP($A92&amp;"_"&amp;BK$3,'물품 입고 내역'!$A$5:$O$1005,2,0),"")</f>
        <v/>
      </c>
      <c r="BL92" s="88" t="str">
        <f>IFERROR(VLOOKUP($A92&amp;"_"&amp;BL$3,'물품 입고 내역'!$A$5:$O$1005,2,0),"")</f>
        <v/>
      </c>
      <c r="BM92" s="88" t="str">
        <f>IFERROR(VLOOKUP($A92&amp;"_"&amp;BM$3,'물품 입고 내역'!$A$5:$O$1005,2,0),"")</f>
        <v/>
      </c>
      <c r="BN92" s="88" t="str">
        <f>IFERROR(VLOOKUP($A92&amp;"_"&amp;BN$3,'물품 입고 내역'!$A$5:$O$1005,2,0),"")</f>
        <v/>
      </c>
      <c r="BO92" s="88" t="str">
        <f>IFERROR(VLOOKUP($A92&amp;"_"&amp;BO$3,'물품 입고 내역'!$A$5:$O$1005,2,0),"")</f>
        <v/>
      </c>
      <c r="BP92" s="88" t="str">
        <f>IFERROR(VLOOKUP($A92&amp;"_"&amp;BP$3,'물품 입고 내역'!$A$5:$O$1005,2,0),"")</f>
        <v/>
      </c>
      <c r="BQ92" s="88" t="str">
        <f>IFERROR(VLOOKUP($A92&amp;"_"&amp;BQ$3,'물품 입고 내역'!$A$5:$O$1005,2,0),"")</f>
        <v/>
      </c>
      <c r="BR92" s="88" t="str">
        <f>IFERROR(VLOOKUP($A92&amp;"_"&amp;BR$3,'물품 입고 내역'!$A$5:$O$1005,2,0),"")</f>
        <v/>
      </c>
      <c r="BS92" s="88" t="str">
        <f>IFERROR(VLOOKUP($A92&amp;"_"&amp;BS$3,'물품 입고 내역'!$A$5:$O$1005,2,0),"")</f>
        <v/>
      </c>
      <c r="BT92" s="88" t="str">
        <f>IFERROR(VLOOKUP($A92&amp;"_"&amp;BT$3,'물품 입고 내역'!$A$5:$O$1005,2,0),"")</f>
        <v/>
      </c>
      <c r="BU92" s="88" t="str">
        <f>IFERROR(VLOOKUP($A92&amp;"_"&amp;BU$3,'물품 입고 내역'!$A$5:$O$1005,2,0),"")</f>
        <v/>
      </c>
      <c r="BV92" s="88" t="str">
        <f>IFERROR(VLOOKUP($A92&amp;"_"&amp;BV$3,'물품 입고 내역'!$A$5:$O$1005,2,0),"")</f>
        <v/>
      </c>
      <c r="BW92" s="88" t="str">
        <f>IFERROR(VLOOKUP($A92&amp;"_"&amp;BW$3,'물품 입고 내역'!$A$5:$O$1005,2,0),"")</f>
        <v/>
      </c>
      <c r="BX92" s="88" t="str">
        <f>IFERROR(VLOOKUP($A92&amp;"_"&amp;BX$3,'물품 입고 내역'!$A$5:$O$1005,2,0),"")</f>
        <v/>
      </c>
      <c r="BY92" s="88" t="str">
        <f>IFERROR(VLOOKUP($A92&amp;"_"&amp;BY$3,'물품 입고 내역'!$A$5:$O$1005,2,0),"")</f>
        <v/>
      </c>
      <c r="BZ92" s="88" t="str">
        <f>IFERROR(VLOOKUP($A92&amp;"_"&amp;BZ$3,'물품 입고 내역'!$A$5:$O$1005,2,0),"")</f>
        <v/>
      </c>
      <c r="CA92" s="88" t="str">
        <f>IFERROR(VLOOKUP($A92&amp;"_"&amp;CA$3,'물품 입고 내역'!$A$5:$O$1005,2,0),"")</f>
        <v/>
      </c>
      <c r="CB92" s="88" t="str">
        <f>IFERROR(VLOOKUP($A92&amp;"_"&amp;CB$3,'물품 입고 내역'!$A$5:$O$1005,2,0),"")</f>
        <v/>
      </c>
      <c r="CC92" s="88" t="str">
        <f>IFERROR(VLOOKUP($A92&amp;"_"&amp;CC$3,'물품 입고 내역'!$A$5:$O$1005,2,0),"")</f>
        <v/>
      </c>
      <c r="CD92" s="88" t="str">
        <f>IFERROR(VLOOKUP($A92&amp;"_"&amp;CD$3,'물품 입고 내역'!$A$5:$O$1005,2,0),"")</f>
        <v/>
      </c>
      <c r="CE92" s="88" t="str">
        <f>IFERROR(VLOOKUP($A92&amp;"_"&amp;CE$3,'물품 입고 내역'!$A$5:$O$1005,2,0),"")</f>
        <v/>
      </c>
      <c r="CF92" s="88" t="str">
        <f>IFERROR(VLOOKUP($A92&amp;"_"&amp;CF$3,'물품 입고 내역'!$A$5:$O$1005,2,0),"")</f>
        <v/>
      </c>
      <c r="CG92" s="88" t="str">
        <f>IFERROR(VLOOKUP($A92&amp;"_"&amp;CG$3,'물품 입고 내역'!$A$5:$O$1005,2,0),"")</f>
        <v/>
      </c>
      <c r="CH92" s="88" t="str">
        <f>IFERROR(VLOOKUP($A92&amp;"_"&amp;CH$3,'물품 입고 내역'!$A$5:$O$1005,2,0),"")</f>
        <v/>
      </c>
      <c r="CI92" s="88" t="str">
        <f>IFERROR(VLOOKUP($A92&amp;"_"&amp;CI$3,'물품 입고 내역'!$A$5:$O$1005,2,0),"")</f>
        <v/>
      </c>
      <c r="CJ92" s="88" t="str">
        <f>IFERROR(VLOOKUP($A92&amp;"_"&amp;CJ$3,'물품 입고 내역'!$A$5:$O$1005,2,0),"")</f>
        <v/>
      </c>
      <c r="CK92" s="88" t="str">
        <f>IFERROR(VLOOKUP($A92&amp;"_"&amp;CK$3,'물품 입고 내역'!$A$5:$O$1005,2,0),"")</f>
        <v/>
      </c>
      <c r="CL92" s="88" t="str">
        <f>IFERROR(VLOOKUP($A92&amp;"_"&amp;CL$3,'물품 입고 내역'!$A$5:$O$1005,2,0),"")</f>
        <v/>
      </c>
      <c r="CM92" s="88" t="str">
        <f>IFERROR(VLOOKUP($A92&amp;"_"&amp;CM$3,'물품 입고 내역'!$A$5:$O$1005,2,0),"")</f>
        <v/>
      </c>
      <c r="CN92" s="88" t="str">
        <f>IFERROR(VLOOKUP($A92&amp;"_"&amp;CN$3,'물품 입고 내역'!$A$5:$O$1005,2,0),"")</f>
        <v/>
      </c>
      <c r="CO92" s="88" t="str">
        <f>IFERROR(VLOOKUP($A92&amp;"_"&amp;CO$3,'물품 입고 내역'!$A$5:$O$1005,2,0),"")</f>
        <v/>
      </c>
      <c r="CP92" s="88" t="str">
        <f>IFERROR(VLOOKUP($A92&amp;"_"&amp;CP$3,'물품 입고 내역'!$A$5:$O$1005,2,0),"")</f>
        <v/>
      </c>
      <c r="CQ92" s="88" t="str">
        <f>IFERROR(VLOOKUP($A92&amp;"_"&amp;CQ$3,'물품 입고 내역'!$A$5:$O$1005,2,0),"")</f>
        <v/>
      </c>
      <c r="CR92" s="88" t="str">
        <f>IFERROR(VLOOKUP($A92&amp;"_"&amp;CR$3,'물품 입고 내역'!$A$5:$O$1005,2,0),"")</f>
        <v/>
      </c>
      <c r="CS92" s="88" t="str">
        <f>IFERROR(VLOOKUP($A92&amp;"_"&amp;CS$3,'물품 입고 내역'!$A$5:$O$1005,2,0),"")</f>
        <v/>
      </c>
      <c r="CT92" s="88" t="str">
        <f>IFERROR(VLOOKUP($A92&amp;"_"&amp;CT$3,'물품 입고 내역'!$A$5:$O$1005,2,0),"")</f>
        <v/>
      </c>
      <c r="CU92" s="88" t="str">
        <f>IFERROR(VLOOKUP($A92&amp;"_"&amp;CU$3,'물품 입고 내역'!$A$5:$O$1005,2,0),"")</f>
        <v/>
      </c>
      <c r="CV92" s="88" t="str">
        <f>IFERROR(VLOOKUP($A92&amp;"_"&amp;CV$3,'물품 입고 내역'!$A$5:$O$1005,2,0),"")</f>
        <v/>
      </c>
      <c r="CW92" s="88" t="str">
        <f>IFERROR(VLOOKUP($A92&amp;"_"&amp;CW$3,'물품 입고 내역'!$A$5:$O$1005,2,0),"")</f>
        <v/>
      </c>
      <c r="CX92" s="88" t="str">
        <f>IFERROR(VLOOKUP($A92&amp;"_"&amp;CX$3,'물품 입고 내역'!$A$5:$O$1005,2,0),"")</f>
        <v/>
      </c>
      <c r="CY92" s="88" t="str">
        <f>IFERROR(VLOOKUP($A92&amp;"_"&amp;CY$3,'물품 입고 내역'!$A$5:$O$1005,2,0),"")</f>
        <v/>
      </c>
      <c r="CZ92" s="88" t="str">
        <f>IFERROR(VLOOKUP($A92&amp;"_"&amp;CZ$3,'물품 입고 내역'!$A$5:$O$1005,2,0),"")</f>
        <v/>
      </c>
      <c r="DA92" s="88" t="str">
        <f>IFERROR(VLOOKUP($A92&amp;"_"&amp;DA$3,'물품 입고 내역'!$A$5:$O$1005,2,0),"")</f>
        <v/>
      </c>
      <c r="DB92" s="88" t="str">
        <f>IFERROR(VLOOKUP($A92&amp;"_"&amp;DB$3,'물품 입고 내역'!$A$5:$O$1005,2,0),"")</f>
        <v/>
      </c>
      <c r="DC92" s="88" t="str">
        <f>IFERROR(VLOOKUP($A92&amp;"_"&amp;DC$3,'물품 입고 내역'!$A$5:$O$1005,2,0),"")</f>
        <v/>
      </c>
      <c r="DD92" s="88" t="str">
        <f>IFERROR(VLOOKUP($A92&amp;"_"&amp;DD$3,'물품 입고 내역'!$A$5:$O$1005,2,0),"")</f>
        <v/>
      </c>
      <c r="DE92" s="88" t="str">
        <f>IFERROR(VLOOKUP($A92&amp;"_"&amp;DE$3,'물품 입고 내역'!$A$5:$O$1005,2,0),"")</f>
        <v/>
      </c>
      <c r="DF92" s="88" t="str">
        <f>IFERROR(VLOOKUP($A92&amp;"_"&amp;DF$3,'물품 입고 내역'!$A$5:$O$1005,2,0),"")</f>
        <v/>
      </c>
      <c r="DG92" s="88" t="str">
        <f>IFERROR(VLOOKUP($A92&amp;"_"&amp;DG$3,'물품 입고 내역'!$A$5:$O$1005,2,0),"")</f>
        <v/>
      </c>
      <c r="DH92" s="88" t="str">
        <f>IFERROR(VLOOKUP($A92&amp;"_"&amp;DH$3,'물품 입고 내역'!$A$5:$O$1005,2,0),"")</f>
        <v/>
      </c>
      <c r="DI92" s="88" t="str">
        <f>IFERROR(VLOOKUP($A92&amp;"_"&amp;DI$3,'물품 입고 내역'!$A$5:$O$1005,2,0),"")</f>
        <v/>
      </c>
      <c r="DJ92" s="88" t="str">
        <f>IFERROR(VLOOKUP($A92&amp;"_"&amp;DJ$3,'물품 입고 내역'!$A$5:$O$1005,2,0),"")</f>
        <v/>
      </c>
      <c r="DK92" s="88" t="str">
        <f>IFERROR(VLOOKUP($A92&amp;"_"&amp;DK$3,'물품 입고 내역'!$A$5:$O$1005,2,0),"")</f>
        <v/>
      </c>
      <c r="DL92" s="88" t="str">
        <f>IFERROR(VLOOKUP($A92&amp;"_"&amp;DL$3,'물품 입고 내역'!$A$5:$O$1005,2,0),"")</f>
        <v/>
      </c>
    </row>
    <row r="93" spans="1:116" ht="35.25" customHeight="1">
      <c r="A93" s="89" t="s">
        <v>1050</v>
      </c>
      <c r="B93" s="129" t="str">
        <f>IFERROR(INDEX('물품 입고 내역'!$E$6:$O$1005,MATCH($A93,'물품 입고 내역'!$N$6:$N$1005,0),1)," ")</f>
        <v xml:space="preserve"> </v>
      </c>
      <c r="C93" s="89" t="str">
        <f t="shared" si="3"/>
        <v xml:space="preserve"> </v>
      </c>
      <c r="D93" s="129" t="str">
        <f t="shared" si="4"/>
        <v xml:space="preserve">                                                                                                             </v>
      </c>
      <c r="E93" s="89"/>
      <c r="F93" s="88">
        <f t="shared" si="5"/>
        <v>0</v>
      </c>
      <c r="G93" s="88" t="str">
        <f>IFERROR(VLOOKUP($A93&amp;"_"&amp;G$3,'물품 입고 내역'!$A$5:$O$1005,2,0),"")</f>
        <v/>
      </c>
      <c r="H93" s="88" t="str">
        <f>IFERROR(VLOOKUP($A93&amp;"_"&amp;H$3,'물품 입고 내역'!$A$5:$O$1005,2,0),"")</f>
        <v/>
      </c>
      <c r="I93" s="88" t="str">
        <f>IFERROR(VLOOKUP($A93&amp;"_"&amp;I$3,'물품 입고 내역'!$A$5:$O$1005,2,0),"")</f>
        <v/>
      </c>
      <c r="J93" s="88" t="str">
        <f>IFERROR(VLOOKUP($A93&amp;"_"&amp;J$3,'물품 입고 내역'!$A$5:$O$1005,2,0),"")</f>
        <v/>
      </c>
      <c r="K93" s="88" t="str">
        <f>IFERROR(VLOOKUP($A93&amp;"_"&amp;K$3,'물품 입고 내역'!$A$5:$O$1005,2,0),"")</f>
        <v/>
      </c>
      <c r="L93" s="88" t="str">
        <f>IFERROR(VLOOKUP($A93&amp;"_"&amp;L$3,'물품 입고 내역'!$A$5:$O$1005,2,0),"")</f>
        <v/>
      </c>
      <c r="M93" s="88" t="str">
        <f>IFERROR(VLOOKUP($A93&amp;"_"&amp;M$3,'물품 입고 내역'!$A$5:$O$1005,2,0),"")</f>
        <v/>
      </c>
      <c r="N93" s="88" t="str">
        <f>IFERROR(VLOOKUP($A93&amp;"_"&amp;N$3,'물품 입고 내역'!$A$5:$O$1005,2,0),"")</f>
        <v/>
      </c>
      <c r="O93" s="88" t="str">
        <f>IFERROR(VLOOKUP($A93&amp;"_"&amp;O$3,'물품 입고 내역'!$A$5:$O$1005,2,0),"")</f>
        <v/>
      </c>
      <c r="P93" s="88" t="str">
        <f>IFERROR(VLOOKUP($A93&amp;"_"&amp;P$3,'물품 입고 내역'!$A$5:$O$1005,2,0),"")</f>
        <v/>
      </c>
      <c r="Q93" s="88" t="str">
        <f>IFERROR(VLOOKUP($A93&amp;"_"&amp;Q$3,'물품 입고 내역'!$A$5:$O$1005,2,0),"")</f>
        <v/>
      </c>
      <c r="R93" s="88" t="str">
        <f>IFERROR(VLOOKUP($A93&amp;"_"&amp;R$3,'물품 입고 내역'!$A$5:$O$1005,2,0),"")</f>
        <v/>
      </c>
      <c r="S93" s="88" t="str">
        <f>IFERROR(VLOOKUP($A93&amp;"_"&amp;S$3,'물품 입고 내역'!$A$5:$O$1005,2,0),"")</f>
        <v/>
      </c>
      <c r="T93" s="88" t="str">
        <f>IFERROR(VLOOKUP($A93&amp;"_"&amp;T$3,'물품 입고 내역'!$A$5:$O$1005,2,0),"")</f>
        <v/>
      </c>
      <c r="U93" s="88" t="str">
        <f>IFERROR(VLOOKUP($A93&amp;"_"&amp;U$3,'물품 입고 내역'!$A$5:$O$1005,2,0),"")</f>
        <v/>
      </c>
      <c r="V93" s="88" t="str">
        <f>IFERROR(VLOOKUP($A93&amp;"_"&amp;V$3,'물품 입고 내역'!$A$5:$O$1005,2,0),"")</f>
        <v/>
      </c>
      <c r="W93" s="88" t="str">
        <f>IFERROR(VLOOKUP($A93&amp;"_"&amp;W$3,'물품 입고 내역'!$A$5:$O$1005,2,0),"")</f>
        <v/>
      </c>
      <c r="X93" s="88" t="str">
        <f>IFERROR(VLOOKUP($A93&amp;"_"&amp;X$3,'물품 입고 내역'!$A$5:$O$1005,2,0),"")</f>
        <v/>
      </c>
      <c r="Y93" s="88" t="str">
        <f>IFERROR(VLOOKUP($A93&amp;"_"&amp;Y$3,'물품 입고 내역'!$A$5:$O$1005,2,0),"")</f>
        <v/>
      </c>
      <c r="Z93" s="88" t="str">
        <f>IFERROR(VLOOKUP($A93&amp;"_"&amp;Z$3,'물품 입고 내역'!$A$5:$O$1005,2,0),"")</f>
        <v/>
      </c>
      <c r="AA93" s="88" t="str">
        <f>IFERROR(VLOOKUP($A93&amp;"_"&amp;AA$3,'물품 입고 내역'!$A$5:$O$1005,2,0),"")</f>
        <v/>
      </c>
      <c r="AB93" s="88" t="str">
        <f>IFERROR(VLOOKUP($A93&amp;"_"&amp;AB$3,'물품 입고 내역'!$A$5:$O$1005,2,0),"")</f>
        <v/>
      </c>
      <c r="AC93" s="88" t="str">
        <f>IFERROR(VLOOKUP($A93&amp;"_"&amp;AC$3,'물품 입고 내역'!$A$5:$O$1005,2,0),"")</f>
        <v/>
      </c>
      <c r="AD93" s="88" t="str">
        <f>IFERROR(VLOOKUP($A93&amp;"_"&amp;AD$3,'물품 입고 내역'!$A$5:$O$1005,2,0),"")</f>
        <v/>
      </c>
      <c r="AE93" s="88" t="str">
        <f>IFERROR(VLOOKUP($A93&amp;"_"&amp;AE$3,'물품 입고 내역'!$A$5:$O$1005,2,0),"")</f>
        <v/>
      </c>
      <c r="AF93" s="88" t="str">
        <f>IFERROR(VLOOKUP($A93&amp;"_"&amp;AF$3,'물품 입고 내역'!$A$5:$O$1005,2,0),"")</f>
        <v/>
      </c>
      <c r="AG93" s="88" t="str">
        <f>IFERROR(VLOOKUP($A93&amp;"_"&amp;AG$3,'물품 입고 내역'!$A$5:$O$1005,2,0),"")</f>
        <v/>
      </c>
      <c r="AH93" s="88" t="str">
        <f>IFERROR(VLOOKUP($A93&amp;"_"&amp;AH$3,'물품 입고 내역'!$A$5:$O$1005,2,0),"")</f>
        <v/>
      </c>
      <c r="AI93" s="88" t="str">
        <f>IFERROR(VLOOKUP($A93&amp;"_"&amp;AI$3,'물품 입고 내역'!$A$5:$O$1005,2,0),"")</f>
        <v/>
      </c>
      <c r="AJ93" s="88" t="str">
        <f>IFERROR(VLOOKUP($A93&amp;"_"&amp;AJ$3,'물품 입고 내역'!$A$5:$O$1005,2,0),"")</f>
        <v/>
      </c>
      <c r="AK93" s="88" t="str">
        <f>IFERROR(VLOOKUP($A93&amp;"_"&amp;AK$3,'물품 입고 내역'!$A$5:$O$1005,2,0),"")</f>
        <v/>
      </c>
      <c r="AL93" s="88" t="str">
        <f>IFERROR(VLOOKUP($A93&amp;"_"&amp;AL$3,'물품 입고 내역'!$A$5:$O$1005,2,0),"")</f>
        <v/>
      </c>
      <c r="AM93" s="88" t="str">
        <f>IFERROR(VLOOKUP($A93&amp;"_"&amp;AM$3,'물품 입고 내역'!$A$5:$O$1005,2,0),"")</f>
        <v/>
      </c>
      <c r="AN93" s="88" t="str">
        <f>IFERROR(VLOOKUP($A93&amp;"_"&amp;AN$3,'물품 입고 내역'!$A$5:$O$1005,2,0),"")</f>
        <v/>
      </c>
      <c r="AO93" s="88" t="str">
        <f>IFERROR(VLOOKUP($A93&amp;"_"&amp;AO$3,'물품 입고 내역'!$A$5:$O$1005,2,0),"")</f>
        <v/>
      </c>
      <c r="AP93" s="88" t="str">
        <f>IFERROR(VLOOKUP($A93&amp;"_"&amp;AP$3,'물품 입고 내역'!$A$5:$O$1005,2,0),"")</f>
        <v/>
      </c>
      <c r="AQ93" s="88" t="str">
        <f>IFERROR(VLOOKUP($A93&amp;"_"&amp;AQ$3,'물품 입고 내역'!$A$5:$O$1005,2,0),"")</f>
        <v/>
      </c>
      <c r="AR93" s="88" t="str">
        <f>IFERROR(VLOOKUP($A93&amp;"_"&amp;AR$3,'물품 입고 내역'!$A$5:$O$1005,2,0),"")</f>
        <v/>
      </c>
      <c r="AS93" s="88" t="str">
        <f>IFERROR(VLOOKUP($A93&amp;"_"&amp;AS$3,'물품 입고 내역'!$A$5:$O$1005,2,0),"")</f>
        <v/>
      </c>
      <c r="AT93" s="88" t="str">
        <f>IFERROR(VLOOKUP($A93&amp;"_"&amp;AT$3,'물품 입고 내역'!$A$5:$O$1005,2,0),"")</f>
        <v/>
      </c>
      <c r="AU93" s="88" t="str">
        <f>IFERROR(VLOOKUP($A93&amp;"_"&amp;AU$3,'물품 입고 내역'!$A$5:$O$1005,2,0),"")</f>
        <v/>
      </c>
      <c r="AV93" s="88" t="str">
        <f>IFERROR(VLOOKUP($A93&amp;"_"&amp;AV$3,'물품 입고 내역'!$A$5:$O$1005,2,0),"")</f>
        <v/>
      </c>
      <c r="AW93" s="88" t="str">
        <f>IFERROR(VLOOKUP($A93&amp;"_"&amp;AW$3,'물품 입고 내역'!$A$5:$O$1005,2,0),"")</f>
        <v/>
      </c>
      <c r="AX93" s="88" t="str">
        <f>IFERROR(VLOOKUP($A93&amp;"_"&amp;AX$3,'물품 입고 내역'!$A$5:$O$1005,2,0),"")</f>
        <v/>
      </c>
      <c r="AY93" s="88" t="str">
        <f>IFERROR(VLOOKUP($A93&amp;"_"&amp;AY$3,'물품 입고 내역'!$A$5:$O$1005,2,0),"")</f>
        <v/>
      </c>
      <c r="AZ93" s="88" t="str">
        <f>IFERROR(VLOOKUP($A93&amp;"_"&amp;AZ$3,'물품 입고 내역'!$A$5:$O$1005,2,0),"")</f>
        <v/>
      </c>
      <c r="BA93" s="88" t="str">
        <f>IFERROR(VLOOKUP($A93&amp;"_"&amp;BA$3,'물품 입고 내역'!$A$5:$O$1005,2,0),"")</f>
        <v/>
      </c>
      <c r="BB93" s="88" t="str">
        <f>IFERROR(VLOOKUP($A93&amp;"_"&amp;BB$3,'물품 입고 내역'!$A$5:$O$1005,2,0),"")</f>
        <v/>
      </c>
      <c r="BC93" s="88" t="str">
        <f>IFERROR(VLOOKUP($A93&amp;"_"&amp;BC$3,'물품 입고 내역'!$A$5:$O$1005,2,0),"")</f>
        <v/>
      </c>
      <c r="BD93" s="88" t="str">
        <f>IFERROR(VLOOKUP($A93&amp;"_"&amp;BD$3,'물품 입고 내역'!$A$5:$O$1005,2,0),"")</f>
        <v/>
      </c>
      <c r="BE93" s="88" t="str">
        <f>IFERROR(VLOOKUP($A93&amp;"_"&amp;BE$3,'물품 입고 내역'!$A$5:$O$1005,2,0),"")</f>
        <v/>
      </c>
      <c r="BF93" s="88" t="str">
        <f>IFERROR(VLOOKUP($A93&amp;"_"&amp;BF$3,'물품 입고 내역'!$A$5:$O$1005,2,0),"")</f>
        <v/>
      </c>
      <c r="BG93" s="88" t="str">
        <f>IFERROR(VLOOKUP($A93&amp;"_"&amp;BG$3,'물품 입고 내역'!$A$5:$O$1005,2,0),"")</f>
        <v/>
      </c>
      <c r="BH93" s="88" t="str">
        <f>IFERROR(VLOOKUP($A93&amp;"_"&amp;BH$3,'물품 입고 내역'!$A$5:$O$1005,2,0),"")</f>
        <v/>
      </c>
      <c r="BI93" s="88" t="str">
        <f>IFERROR(VLOOKUP($A93&amp;"_"&amp;BI$3,'물품 입고 내역'!$A$5:$O$1005,2,0),"")</f>
        <v/>
      </c>
      <c r="BJ93" s="88" t="str">
        <f>IFERROR(VLOOKUP($A93&amp;"_"&amp;BJ$3,'물품 입고 내역'!$A$5:$O$1005,2,0),"")</f>
        <v/>
      </c>
      <c r="BK93" s="88" t="str">
        <f>IFERROR(VLOOKUP($A93&amp;"_"&amp;BK$3,'물품 입고 내역'!$A$5:$O$1005,2,0),"")</f>
        <v/>
      </c>
      <c r="BL93" s="88" t="str">
        <f>IFERROR(VLOOKUP($A93&amp;"_"&amp;BL$3,'물품 입고 내역'!$A$5:$O$1005,2,0),"")</f>
        <v/>
      </c>
      <c r="BM93" s="88" t="str">
        <f>IFERROR(VLOOKUP($A93&amp;"_"&amp;BM$3,'물품 입고 내역'!$A$5:$O$1005,2,0),"")</f>
        <v/>
      </c>
      <c r="BN93" s="88" t="str">
        <f>IFERROR(VLOOKUP($A93&amp;"_"&amp;BN$3,'물품 입고 내역'!$A$5:$O$1005,2,0),"")</f>
        <v/>
      </c>
      <c r="BO93" s="88" t="str">
        <f>IFERROR(VLOOKUP($A93&amp;"_"&amp;BO$3,'물품 입고 내역'!$A$5:$O$1005,2,0),"")</f>
        <v/>
      </c>
      <c r="BP93" s="88" t="str">
        <f>IFERROR(VLOOKUP($A93&amp;"_"&amp;BP$3,'물품 입고 내역'!$A$5:$O$1005,2,0),"")</f>
        <v/>
      </c>
      <c r="BQ93" s="88" t="str">
        <f>IFERROR(VLOOKUP($A93&amp;"_"&amp;BQ$3,'물품 입고 내역'!$A$5:$O$1005,2,0),"")</f>
        <v/>
      </c>
      <c r="BR93" s="88" t="str">
        <f>IFERROR(VLOOKUP($A93&amp;"_"&amp;BR$3,'물품 입고 내역'!$A$5:$O$1005,2,0),"")</f>
        <v/>
      </c>
      <c r="BS93" s="88" t="str">
        <f>IFERROR(VLOOKUP($A93&amp;"_"&amp;BS$3,'물품 입고 내역'!$A$5:$O$1005,2,0),"")</f>
        <v/>
      </c>
      <c r="BT93" s="88" t="str">
        <f>IFERROR(VLOOKUP($A93&amp;"_"&amp;BT$3,'물품 입고 내역'!$A$5:$O$1005,2,0),"")</f>
        <v/>
      </c>
      <c r="BU93" s="88" t="str">
        <f>IFERROR(VLOOKUP($A93&amp;"_"&amp;BU$3,'물품 입고 내역'!$A$5:$O$1005,2,0),"")</f>
        <v/>
      </c>
      <c r="BV93" s="88" t="str">
        <f>IFERROR(VLOOKUP($A93&amp;"_"&amp;BV$3,'물품 입고 내역'!$A$5:$O$1005,2,0),"")</f>
        <v/>
      </c>
      <c r="BW93" s="88" t="str">
        <f>IFERROR(VLOOKUP($A93&amp;"_"&amp;BW$3,'물품 입고 내역'!$A$5:$O$1005,2,0),"")</f>
        <v/>
      </c>
      <c r="BX93" s="88" t="str">
        <f>IFERROR(VLOOKUP($A93&amp;"_"&amp;BX$3,'물품 입고 내역'!$A$5:$O$1005,2,0),"")</f>
        <v/>
      </c>
      <c r="BY93" s="88" t="str">
        <f>IFERROR(VLOOKUP($A93&amp;"_"&amp;BY$3,'물품 입고 내역'!$A$5:$O$1005,2,0),"")</f>
        <v/>
      </c>
      <c r="BZ93" s="88" t="str">
        <f>IFERROR(VLOOKUP($A93&amp;"_"&amp;BZ$3,'물품 입고 내역'!$A$5:$O$1005,2,0),"")</f>
        <v/>
      </c>
      <c r="CA93" s="88" t="str">
        <f>IFERROR(VLOOKUP($A93&amp;"_"&amp;CA$3,'물품 입고 내역'!$A$5:$O$1005,2,0),"")</f>
        <v/>
      </c>
      <c r="CB93" s="88" t="str">
        <f>IFERROR(VLOOKUP($A93&amp;"_"&amp;CB$3,'물품 입고 내역'!$A$5:$O$1005,2,0),"")</f>
        <v/>
      </c>
      <c r="CC93" s="88" t="str">
        <f>IFERROR(VLOOKUP($A93&amp;"_"&amp;CC$3,'물품 입고 내역'!$A$5:$O$1005,2,0),"")</f>
        <v/>
      </c>
      <c r="CD93" s="88" t="str">
        <f>IFERROR(VLOOKUP($A93&amp;"_"&amp;CD$3,'물품 입고 내역'!$A$5:$O$1005,2,0),"")</f>
        <v/>
      </c>
      <c r="CE93" s="88" t="str">
        <f>IFERROR(VLOOKUP($A93&amp;"_"&amp;CE$3,'물품 입고 내역'!$A$5:$O$1005,2,0),"")</f>
        <v/>
      </c>
      <c r="CF93" s="88" t="str">
        <f>IFERROR(VLOOKUP($A93&amp;"_"&amp;CF$3,'물품 입고 내역'!$A$5:$O$1005,2,0),"")</f>
        <v/>
      </c>
      <c r="CG93" s="88" t="str">
        <f>IFERROR(VLOOKUP($A93&amp;"_"&amp;CG$3,'물품 입고 내역'!$A$5:$O$1005,2,0),"")</f>
        <v/>
      </c>
      <c r="CH93" s="88" t="str">
        <f>IFERROR(VLOOKUP($A93&amp;"_"&amp;CH$3,'물품 입고 내역'!$A$5:$O$1005,2,0),"")</f>
        <v/>
      </c>
      <c r="CI93" s="88" t="str">
        <f>IFERROR(VLOOKUP($A93&amp;"_"&amp;CI$3,'물품 입고 내역'!$A$5:$O$1005,2,0),"")</f>
        <v/>
      </c>
      <c r="CJ93" s="88" t="str">
        <f>IFERROR(VLOOKUP($A93&amp;"_"&amp;CJ$3,'물품 입고 내역'!$A$5:$O$1005,2,0),"")</f>
        <v/>
      </c>
      <c r="CK93" s="88" t="str">
        <f>IFERROR(VLOOKUP($A93&amp;"_"&amp;CK$3,'물품 입고 내역'!$A$5:$O$1005,2,0),"")</f>
        <v/>
      </c>
      <c r="CL93" s="88" t="str">
        <f>IFERROR(VLOOKUP($A93&amp;"_"&amp;CL$3,'물품 입고 내역'!$A$5:$O$1005,2,0),"")</f>
        <v/>
      </c>
      <c r="CM93" s="88" t="str">
        <f>IFERROR(VLOOKUP($A93&amp;"_"&amp;CM$3,'물품 입고 내역'!$A$5:$O$1005,2,0),"")</f>
        <v/>
      </c>
      <c r="CN93" s="88" t="str">
        <f>IFERROR(VLOOKUP($A93&amp;"_"&amp;CN$3,'물품 입고 내역'!$A$5:$O$1005,2,0),"")</f>
        <v/>
      </c>
      <c r="CO93" s="88" t="str">
        <f>IFERROR(VLOOKUP($A93&amp;"_"&amp;CO$3,'물품 입고 내역'!$A$5:$O$1005,2,0),"")</f>
        <v/>
      </c>
      <c r="CP93" s="88" t="str">
        <f>IFERROR(VLOOKUP($A93&amp;"_"&amp;CP$3,'물품 입고 내역'!$A$5:$O$1005,2,0),"")</f>
        <v/>
      </c>
      <c r="CQ93" s="88" t="str">
        <f>IFERROR(VLOOKUP($A93&amp;"_"&amp;CQ$3,'물품 입고 내역'!$A$5:$O$1005,2,0),"")</f>
        <v/>
      </c>
      <c r="CR93" s="88" t="str">
        <f>IFERROR(VLOOKUP($A93&amp;"_"&amp;CR$3,'물품 입고 내역'!$A$5:$O$1005,2,0),"")</f>
        <v/>
      </c>
      <c r="CS93" s="88" t="str">
        <f>IFERROR(VLOOKUP($A93&amp;"_"&amp;CS$3,'물품 입고 내역'!$A$5:$O$1005,2,0),"")</f>
        <v/>
      </c>
      <c r="CT93" s="88" t="str">
        <f>IFERROR(VLOOKUP($A93&amp;"_"&amp;CT$3,'물품 입고 내역'!$A$5:$O$1005,2,0),"")</f>
        <v/>
      </c>
      <c r="CU93" s="88" t="str">
        <f>IFERROR(VLOOKUP($A93&amp;"_"&amp;CU$3,'물품 입고 내역'!$A$5:$O$1005,2,0),"")</f>
        <v/>
      </c>
      <c r="CV93" s="88" t="str">
        <f>IFERROR(VLOOKUP($A93&amp;"_"&amp;CV$3,'물품 입고 내역'!$A$5:$O$1005,2,0),"")</f>
        <v/>
      </c>
      <c r="CW93" s="88" t="str">
        <f>IFERROR(VLOOKUP($A93&amp;"_"&amp;CW$3,'물품 입고 내역'!$A$5:$O$1005,2,0),"")</f>
        <v/>
      </c>
      <c r="CX93" s="88" t="str">
        <f>IFERROR(VLOOKUP($A93&amp;"_"&amp;CX$3,'물품 입고 내역'!$A$5:$O$1005,2,0),"")</f>
        <v/>
      </c>
      <c r="CY93" s="88" t="str">
        <f>IFERROR(VLOOKUP($A93&amp;"_"&amp;CY$3,'물품 입고 내역'!$A$5:$O$1005,2,0),"")</f>
        <v/>
      </c>
      <c r="CZ93" s="88" t="str">
        <f>IFERROR(VLOOKUP($A93&amp;"_"&amp;CZ$3,'물품 입고 내역'!$A$5:$O$1005,2,0),"")</f>
        <v/>
      </c>
      <c r="DA93" s="88" t="str">
        <f>IFERROR(VLOOKUP($A93&amp;"_"&amp;DA$3,'물품 입고 내역'!$A$5:$O$1005,2,0),"")</f>
        <v/>
      </c>
      <c r="DB93" s="88" t="str">
        <f>IFERROR(VLOOKUP($A93&amp;"_"&amp;DB$3,'물품 입고 내역'!$A$5:$O$1005,2,0),"")</f>
        <v/>
      </c>
      <c r="DC93" s="88" t="str">
        <f>IFERROR(VLOOKUP($A93&amp;"_"&amp;DC$3,'물품 입고 내역'!$A$5:$O$1005,2,0),"")</f>
        <v/>
      </c>
      <c r="DD93" s="88" t="str">
        <f>IFERROR(VLOOKUP($A93&amp;"_"&amp;DD$3,'물품 입고 내역'!$A$5:$O$1005,2,0),"")</f>
        <v/>
      </c>
      <c r="DE93" s="88" t="str">
        <f>IFERROR(VLOOKUP($A93&amp;"_"&amp;DE$3,'물품 입고 내역'!$A$5:$O$1005,2,0),"")</f>
        <v/>
      </c>
      <c r="DF93" s="88" t="str">
        <f>IFERROR(VLOOKUP($A93&amp;"_"&amp;DF$3,'물품 입고 내역'!$A$5:$O$1005,2,0),"")</f>
        <v/>
      </c>
      <c r="DG93" s="88" t="str">
        <f>IFERROR(VLOOKUP($A93&amp;"_"&amp;DG$3,'물품 입고 내역'!$A$5:$O$1005,2,0),"")</f>
        <v/>
      </c>
      <c r="DH93" s="88" t="str">
        <f>IFERROR(VLOOKUP($A93&amp;"_"&amp;DH$3,'물품 입고 내역'!$A$5:$O$1005,2,0),"")</f>
        <v/>
      </c>
      <c r="DI93" s="88" t="str">
        <f>IFERROR(VLOOKUP($A93&amp;"_"&amp;DI$3,'물품 입고 내역'!$A$5:$O$1005,2,0),"")</f>
        <v/>
      </c>
      <c r="DJ93" s="88" t="str">
        <f>IFERROR(VLOOKUP($A93&amp;"_"&amp;DJ$3,'물품 입고 내역'!$A$5:$O$1005,2,0),"")</f>
        <v/>
      </c>
      <c r="DK93" s="88" t="str">
        <f>IFERROR(VLOOKUP($A93&amp;"_"&amp;DK$3,'물품 입고 내역'!$A$5:$O$1005,2,0),"")</f>
        <v/>
      </c>
      <c r="DL93" s="88" t="str">
        <f>IFERROR(VLOOKUP($A93&amp;"_"&amp;DL$3,'물품 입고 내역'!$A$5:$O$1005,2,0),"")</f>
        <v/>
      </c>
    </row>
    <row r="94" spans="1:116" ht="35.25" customHeight="1">
      <c r="A94" s="89" t="s">
        <v>1051</v>
      </c>
      <c r="B94" s="129" t="str">
        <f>IFERROR(INDEX('물품 입고 내역'!$E$6:$O$1005,MATCH($A94,'물품 입고 내역'!$N$6:$N$1005,0),1)," ")</f>
        <v xml:space="preserve"> </v>
      </c>
      <c r="C94" s="89" t="str">
        <f t="shared" si="3"/>
        <v xml:space="preserve"> </v>
      </c>
      <c r="D94" s="129" t="str">
        <f t="shared" si="4"/>
        <v xml:space="preserve">                                                                                                             </v>
      </c>
      <c r="E94" s="89"/>
      <c r="F94" s="88">
        <f t="shared" si="5"/>
        <v>0</v>
      </c>
      <c r="G94" s="88" t="str">
        <f>IFERROR(VLOOKUP($A94&amp;"_"&amp;G$3,'물품 입고 내역'!$A$5:$O$1005,2,0),"")</f>
        <v/>
      </c>
      <c r="H94" s="88" t="str">
        <f>IFERROR(VLOOKUP($A94&amp;"_"&amp;H$3,'물품 입고 내역'!$A$5:$O$1005,2,0),"")</f>
        <v/>
      </c>
      <c r="I94" s="88" t="str">
        <f>IFERROR(VLOOKUP($A94&amp;"_"&amp;I$3,'물품 입고 내역'!$A$5:$O$1005,2,0),"")</f>
        <v/>
      </c>
      <c r="J94" s="88" t="str">
        <f>IFERROR(VLOOKUP($A94&amp;"_"&amp;J$3,'물품 입고 내역'!$A$5:$O$1005,2,0),"")</f>
        <v/>
      </c>
      <c r="K94" s="88" t="str">
        <f>IFERROR(VLOOKUP($A94&amp;"_"&amp;K$3,'물품 입고 내역'!$A$5:$O$1005,2,0),"")</f>
        <v/>
      </c>
      <c r="L94" s="88" t="str">
        <f>IFERROR(VLOOKUP($A94&amp;"_"&amp;L$3,'물품 입고 내역'!$A$5:$O$1005,2,0),"")</f>
        <v/>
      </c>
      <c r="M94" s="88" t="str">
        <f>IFERROR(VLOOKUP($A94&amp;"_"&amp;M$3,'물품 입고 내역'!$A$5:$O$1005,2,0),"")</f>
        <v/>
      </c>
      <c r="N94" s="88" t="str">
        <f>IFERROR(VLOOKUP($A94&amp;"_"&amp;N$3,'물품 입고 내역'!$A$5:$O$1005,2,0),"")</f>
        <v/>
      </c>
      <c r="O94" s="88" t="str">
        <f>IFERROR(VLOOKUP($A94&amp;"_"&amp;O$3,'물품 입고 내역'!$A$5:$O$1005,2,0),"")</f>
        <v/>
      </c>
      <c r="P94" s="88" t="str">
        <f>IFERROR(VLOOKUP($A94&amp;"_"&amp;P$3,'물품 입고 내역'!$A$5:$O$1005,2,0),"")</f>
        <v/>
      </c>
      <c r="Q94" s="88" t="str">
        <f>IFERROR(VLOOKUP($A94&amp;"_"&amp;Q$3,'물품 입고 내역'!$A$5:$O$1005,2,0),"")</f>
        <v/>
      </c>
      <c r="R94" s="88" t="str">
        <f>IFERROR(VLOOKUP($A94&amp;"_"&amp;R$3,'물품 입고 내역'!$A$5:$O$1005,2,0),"")</f>
        <v/>
      </c>
      <c r="S94" s="88" t="str">
        <f>IFERROR(VLOOKUP($A94&amp;"_"&amp;S$3,'물품 입고 내역'!$A$5:$O$1005,2,0),"")</f>
        <v/>
      </c>
      <c r="T94" s="88" t="str">
        <f>IFERROR(VLOOKUP($A94&amp;"_"&amp;T$3,'물품 입고 내역'!$A$5:$O$1005,2,0),"")</f>
        <v/>
      </c>
      <c r="U94" s="88" t="str">
        <f>IFERROR(VLOOKUP($A94&amp;"_"&amp;U$3,'물품 입고 내역'!$A$5:$O$1005,2,0),"")</f>
        <v/>
      </c>
      <c r="V94" s="88" t="str">
        <f>IFERROR(VLOOKUP($A94&amp;"_"&amp;V$3,'물품 입고 내역'!$A$5:$O$1005,2,0),"")</f>
        <v/>
      </c>
      <c r="W94" s="88" t="str">
        <f>IFERROR(VLOOKUP($A94&amp;"_"&amp;W$3,'물품 입고 내역'!$A$5:$O$1005,2,0),"")</f>
        <v/>
      </c>
      <c r="X94" s="88" t="str">
        <f>IFERROR(VLOOKUP($A94&amp;"_"&amp;X$3,'물품 입고 내역'!$A$5:$O$1005,2,0),"")</f>
        <v/>
      </c>
      <c r="Y94" s="88" t="str">
        <f>IFERROR(VLOOKUP($A94&amp;"_"&amp;Y$3,'물품 입고 내역'!$A$5:$O$1005,2,0),"")</f>
        <v/>
      </c>
      <c r="Z94" s="88" t="str">
        <f>IFERROR(VLOOKUP($A94&amp;"_"&amp;Z$3,'물품 입고 내역'!$A$5:$O$1005,2,0),"")</f>
        <v/>
      </c>
      <c r="AA94" s="88" t="str">
        <f>IFERROR(VLOOKUP($A94&amp;"_"&amp;AA$3,'물품 입고 내역'!$A$5:$O$1005,2,0),"")</f>
        <v/>
      </c>
      <c r="AB94" s="88" t="str">
        <f>IFERROR(VLOOKUP($A94&amp;"_"&amp;AB$3,'물품 입고 내역'!$A$5:$O$1005,2,0),"")</f>
        <v/>
      </c>
      <c r="AC94" s="88" t="str">
        <f>IFERROR(VLOOKUP($A94&amp;"_"&amp;AC$3,'물품 입고 내역'!$A$5:$O$1005,2,0),"")</f>
        <v/>
      </c>
      <c r="AD94" s="88" t="str">
        <f>IFERROR(VLOOKUP($A94&amp;"_"&amp;AD$3,'물품 입고 내역'!$A$5:$O$1005,2,0),"")</f>
        <v/>
      </c>
      <c r="AE94" s="88" t="str">
        <f>IFERROR(VLOOKUP($A94&amp;"_"&amp;AE$3,'물품 입고 내역'!$A$5:$O$1005,2,0),"")</f>
        <v/>
      </c>
      <c r="AF94" s="88" t="str">
        <f>IFERROR(VLOOKUP($A94&amp;"_"&amp;AF$3,'물품 입고 내역'!$A$5:$O$1005,2,0),"")</f>
        <v/>
      </c>
      <c r="AG94" s="88" t="str">
        <f>IFERROR(VLOOKUP($A94&amp;"_"&amp;AG$3,'물품 입고 내역'!$A$5:$O$1005,2,0),"")</f>
        <v/>
      </c>
      <c r="AH94" s="88" t="str">
        <f>IFERROR(VLOOKUP($A94&amp;"_"&amp;AH$3,'물품 입고 내역'!$A$5:$O$1005,2,0),"")</f>
        <v/>
      </c>
      <c r="AI94" s="88" t="str">
        <f>IFERROR(VLOOKUP($A94&amp;"_"&amp;AI$3,'물품 입고 내역'!$A$5:$O$1005,2,0),"")</f>
        <v/>
      </c>
      <c r="AJ94" s="88" t="str">
        <f>IFERROR(VLOOKUP($A94&amp;"_"&amp;AJ$3,'물품 입고 내역'!$A$5:$O$1005,2,0),"")</f>
        <v/>
      </c>
      <c r="AK94" s="88" t="str">
        <f>IFERROR(VLOOKUP($A94&amp;"_"&amp;AK$3,'물품 입고 내역'!$A$5:$O$1005,2,0),"")</f>
        <v/>
      </c>
      <c r="AL94" s="88" t="str">
        <f>IFERROR(VLOOKUP($A94&amp;"_"&amp;AL$3,'물품 입고 내역'!$A$5:$O$1005,2,0),"")</f>
        <v/>
      </c>
      <c r="AM94" s="88" t="str">
        <f>IFERROR(VLOOKUP($A94&amp;"_"&amp;AM$3,'물품 입고 내역'!$A$5:$O$1005,2,0),"")</f>
        <v/>
      </c>
      <c r="AN94" s="88" t="str">
        <f>IFERROR(VLOOKUP($A94&amp;"_"&amp;AN$3,'물품 입고 내역'!$A$5:$O$1005,2,0),"")</f>
        <v/>
      </c>
      <c r="AO94" s="88" t="str">
        <f>IFERROR(VLOOKUP($A94&amp;"_"&amp;AO$3,'물품 입고 내역'!$A$5:$O$1005,2,0),"")</f>
        <v/>
      </c>
      <c r="AP94" s="88" t="str">
        <f>IFERROR(VLOOKUP($A94&amp;"_"&amp;AP$3,'물품 입고 내역'!$A$5:$O$1005,2,0),"")</f>
        <v/>
      </c>
      <c r="AQ94" s="88" t="str">
        <f>IFERROR(VLOOKUP($A94&amp;"_"&amp;AQ$3,'물품 입고 내역'!$A$5:$O$1005,2,0),"")</f>
        <v/>
      </c>
      <c r="AR94" s="88" t="str">
        <f>IFERROR(VLOOKUP($A94&amp;"_"&amp;AR$3,'물품 입고 내역'!$A$5:$O$1005,2,0),"")</f>
        <v/>
      </c>
      <c r="AS94" s="88" t="str">
        <f>IFERROR(VLOOKUP($A94&amp;"_"&amp;AS$3,'물품 입고 내역'!$A$5:$O$1005,2,0),"")</f>
        <v/>
      </c>
      <c r="AT94" s="88" t="str">
        <f>IFERROR(VLOOKUP($A94&amp;"_"&amp;AT$3,'물품 입고 내역'!$A$5:$O$1005,2,0),"")</f>
        <v/>
      </c>
      <c r="AU94" s="88" t="str">
        <f>IFERROR(VLOOKUP($A94&amp;"_"&amp;AU$3,'물품 입고 내역'!$A$5:$O$1005,2,0),"")</f>
        <v/>
      </c>
      <c r="AV94" s="88" t="str">
        <f>IFERROR(VLOOKUP($A94&amp;"_"&amp;AV$3,'물품 입고 내역'!$A$5:$O$1005,2,0),"")</f>
        <v/>
      </c>
      <c r="AW94" s="88" t="str">
        <f>IFERROR(VLOOKUP($A94&amp;"_"&amp;AW$3,'물품 입고 내역'!$A$5:$O$1005,2,0),"")</f>
        <v/>
      </c>
      <c r="AX94" s="88" t="str">
        <f>IFERROR(VLOOKUP($A94&amp;"_"&amp;AX$3,'물품 입고 내역'!$A$5:$O$1005,2,0),"")</f>
        <v/>
      </c>
      <c r="AY94" s="88" t="str">
        <f>IFERROR(VLOOKUP($A94&amp;"_"&amp;AY$3,'물품 입고 내역'!$A$5:$O$1005,2,0),"")</f>
        <v/>
      </c>
      <c r="AZ94" s="88" t="str">
        <f>IFERROR(VLOOKUP($A94&amp;"_"&amp;AZ$3,'물품 입고 내역'!$A$5:$O$1005,2,0),"")</f>
        <v/>
      </c>
      <c r="BA94" s="88" t="str">
        <f>IFERROR(VLOOKUP($A94&amp;"_"&amp;BA$3,'물품 입고 내역'!$A$5:$O$1005,2,0),"")</f>
        <v/>
      </c>
      <c r="BB94" s="88" t="str">
        <f>IFERROR(VLOOKUP($A94&amp;"_"&amp;BB$3,'물품 입고 내역'!$A$5:$O$1005,2,0),"")</f>
        <v/>
      </c>
      <c r="BC94" s="88" t="str">
        <f>IFERROR(VLOOKUP($A94&amp;"_"&amp;BC$3,'물품 입고 내역'!$A$5:$O$1005,2,0),"")</f>
        <v/>
      </c>
      <c r="BD94" s="88" t="str">
        <f>IFERROR(VLOOKUP($A94&amp;"_"&amp;BD$3,'물품 입고 내역'!$A$5:$O$1005,2,0),"")</f>
        <v/>
      </c>
      <c r="BE94" s="88" t="str">
        <f>IFERROR(VLOOKUP($A94&amp;"_"&amp;BE$3,'물품 입고 내역'!$A$5:$O$1005,2,0),"")</f>
        <v/>
      </c>
      <c r="BF94" s="88" t="str">
        <f>IFERROR(VLOOKUP($A94&amp;"_"&amp;BF$3,'물품 입고 내역'!$A$5:$O$1005,2,0),"")</f>
        <v/>
      </c>
      <c r="BG94" s="88" t="str">
        <f>IFERROR(VLOOKUP($A94&amp;"_"&amp;BG$3,'물품 입고 내역'!$A$5:$O$1005,2,0),"")</f>
        <v/>
      </c>
      <c r="BH94" s="88" t="str">
        <f>IFERROR(VLOOKUP($A94&amp;"_"&amp;BH$3,'물품 입고 내역'!$A$5:$O$1005,2,0),"")</f>
        <v/>
      </c>
      <c r="BI94" s="88" t="str">
        <f>IFERROR(VLOOKUP($A94&amp;"_"&amp;BI$3,'물품 입고 내역'!$A$5:$O$1005,2,0),"")</f>
        <v/>
      </c>
      <c r="BJ94" s="88" t="str">
        <f>IFERROR(VLOOKUP($A94&amp;"_"&amp;BJ$3,'물품 입고 내역'!$A$5:$O$1005,2,0),"")</f>
        <v/>
      </c>
      <c r="BK94" s="88" t="str">
        <f>IFERROR(VLOOKUP($A94&amp;"_"&amp;BK$3,'물품 입고 내역'!$A$5:$O$1005,2,0),"")</f>
        <v/>
      </c>
      <c r="BL94" s="88" t="str">
        <f>IFERROR(VLOOKUP($A94&amp;"_"&amp;BL$3,'물품 입고 내역'!$A$5:$O$1005,2,0),"")</f>
        <v/>
      </c>
      <c r="BM94" s="88" t="str">
        <f>IFERROR(VLOOKUP($A94&amp;"_"&amp;BM$3,'물품 입고 내역'!$A$5:$O$1005,2,0),"")</f>
        <v/>
      </c>
      <c r="BN94" s="88" t="str">
        <f>IFERROR(VLOOKUP($A94&amp;"_"&amp;BN$3,'물품 입고 내역'!$A$5:$O$1005,2,0),"")</f>
        <v/>
      </c>
      <c r="BO94" s="88" t="str">
        <f>IFERROR(VLOOKUP($A94&amp;"_"&amp;BO$3,'물품 입고 내역'!$A$5:$O$1005,2,0),"")</f>
        <v/>
      </c>
      <c r="BP94" s="88" t="str">
        <f>IFERROR(VLOOKUP($A94&amp;"_"&amp;BP$3,'물품 입고 내역'!$A$5:$O$1005,2,0),"")</f>
        <v/>
      </c>
      <c r="BQ94" s="88" t="str">
        <f>IFERROR(VLOOKUP($A94&amp;"_"&amp;BQ$3,'물품 입고 내역'!$A$5:$O$1005,2,0),"")</f>
        <v/>
      </c>
      <c r="BR94" s="88" t="str">
        <f>IFERROR(VLOOKUP($A94&amp;"_"&amp;BR$3,'물품 입고 내역'!$A$5:$O$1005,2,0),"")</f>
        <v/>
      </c>
      <c r="BS94" s="88" t="str">
        <f>IFERROR(VLOOKUP($A94&amp;"_"&amp;BS$3,'물품 입고 내역'!$A$5:$O$1005,2,0),"")</f>
        <v/>
      </c>
      <c r="BT94" s="88" t="str">
        <f>IFERROR(VLOOKUP($A94&amp;"_"&amp;BT$3,'물품 입고 내역'!$A$5:$O$1005,2,0),"")</f>
        <v/>
      </c>
      <c r="BU94" s="88" t="str">
        <f>IFERROR(VLOOKUP($A94&amp;"_"&amp;BU$3,'물품 입고 내역'!$A$5:$O$1005,2,0),"")</f>
        <v/>
      </c>
      <c r="BV94" s="88" t="str">
        <f>IFERROR(VLOOKUP($A94&amp;"_"&amp;BV$3,'물품 입고 내역'!$A$5:$O$1005,2,0),"")</f>
        <v/>
      </c>
      <c r="BW94" s="88" t="str">
        <f>IFERROR(VLOOKUP($A94&amp;"_"&amp;BW$3,'물품 입고 내역'!$A$5:$O$1005,2,0),"")</f>
        <v/>
      </c>
      <c r="BX94" s="88" t="str">
        <f>IFERROR(VLOOKUP($A94&amp;"_"&amp;BX$3,'물품 입고 내역'!$A$5:$O$1005,2,0),"")</f>
        <v/>
      </c>
      <c r="BY94" s="88" t="str">
        <f>IFERROR(VLOOKUP($A94&amp;"_"&amp;BY$3,'물품 입고 내역'!$A$5:$O$1005,2,0),"")</f>
        <v/>
      </c>
      <c r="BZ94" s="88" t="str">
        <f>IFERROR(VLOOKUP($A94&amp;"_"&amp;BZ$3,'물품 입고 내역'!$A$5:$O$1005,2,0),"")</f>
        <v/>
      </c>
      <c r="CA94" s="88" t="str">
        <f>IFERROR(VLOOKUP($A94&amp;"_"&amp;CA$3,'물품 입고 내역'!$A$5:$O$1005,2,0),"")</f>
        <v/>
      </c>
      <c r="CB94" s="88" t="str">
        <f>IFERROR(VLOOKUP($A94&amp;"_"&amp;CB$3,'물품 입고 내역'!$A$5:$O$1005,2,0),"")</f>
        <v/>
      </c>
      <c r="CC94" s="88" t="str">
        <f>IFERROR(VLOOKUP($A94&amp;"_"&amp;CC$3,'물품 입고 내역'!$A$5:$O$1005,2,0),"")</f>
        <v/>
      </c>
      <c r="CD94" s="88" t="str">
        <f>IFERROR(VLOOKUP($A94&amp;"_"&amp;CD$3,'물품 입고 내역'!$A$5:$O$1005,2,0),"")</f>
        <v/>
      </c>
      <c r="CE94" s="88" t="str">
        <f>IFERROR(VLOOKUP($A94&amp;"_"&amp;CE$3,'물품 입고 내역'!$A$5:$O$1005,2,0),"")</f>
        <v/>
      </c>
      <c r="CF94" s="88" t="str">
        <f>IFERROR(VLOOKUP($A94&amp;"_"&amp;CF$3,'물품 입고 내역'!$A$5:$O$1005,2,0),"")</f>
        <v/>
      </c>
      <c r="CG94" s="88" t="str">
        <f>IFERROR(VLOOKUP($A94&amp;"_"&amp;CG$3,'물품 입고 내역'!$A$5:$O$1005,2,0),"")</f>
        <v/>
      </c>
      <c r="CH94" s="88" t="str">
        <f>IFERROR(VLOOKUP($A94&amp;"_"&amp;CH$3,'물품 입고 내역'!$A$5:$O$1005,2,0),"")</f>
        <v/>
      </c>
      <c r="CI94" s="88" t="str">
        <f>IFERROR(VLOOKUP($A94&amp;"_"&amp;CI$3,'물품 입고 내역'!$A$5:$O$1005,2,0),"")</f>
        <v/>
      </c>
      <c r="CJ94" s="88" t="str">
        <f>IFERROR(VLOOKUP($A94&amp;"_"&amp;CJ$3,'물품 입고 내역'!$A$5:$O$1005,2,0),"")</f>
        <v/>
      </c>
      <c r="CK94" s="88" t="str">
        <f>IFERROR(VLOOKUP($A94&amp;"_"&amp;CK$3,'물품 입고 내역'!$A$5:$O$1005,2,0),"")</f>
        <v/>
      </c>
      <c r="CL94" s="88" t="str">
        <f>IFERROR(VLOOKUP($A94&amp;"_"&amp;CL$3,'물품 입고 내역'!$A$5:$O$1005,2,0),"")</f>
        <v/>
      </c>
      <c r="CM94" s="88" t="str">
        <f>IFERROR(VLOOKUP($A94&amp;"_"&amp;CM$3,'물품 입고 내역'!$A$5:$O$1005,2,0),"")</f>
        <v/>
      </c>
      <c r="CN94" s="88" t="str">
        <f>IFERROR(VLOOKUP($A94&amp;"_"&amp;CN$3,'물품 입고 내역'!$A$5:$O$1005,2,0),"")</f>
        <v/>
      </c>
      <c r="CO94" s="88" t="str">
        <f>IFERROR(VLOOKUP($A94&amp;"_"&amp;CO$3,'물품 입고 내역'!$A$5:$O$1005,2,0),"")</f>
        <v/>
      </c>
      <c r="CP94" s="88" t="str">
        <f>IFERROR(VLOOKUP($A94&amp;"_"&amp;CP$3,'물품 입고 내역'!$A$5:$O$1005,2,0),"")</f>
        <v/>
      </c>
      <c r="CQ94" s="88" t="str">
        <f>IFERROR(VLOOKUP($A94&amp;"_"&amp;CQ$3,'물품 입고 내역'!$A$5:$O$1005,2,0),"")</f>
        <v/>
      </c>
      <c r="CR94" s="88" t="str">
        <f>IFERROR(VLOOKUP($A94&amp;"_"&amp;CR$3,'물품 입고 내역'!$A$5:$O$1005,2,0),"")</f>
        <v/>
      </c>
      <c r="CS94" s="88" t="str">
        <f>IFERROR(VLOOKUP($A94&amp;"_"&amp;CS$3,'물품 입고 내역'!$A$5:$O$1005,2,0),"")</f>
        <v/>
      </c>
      <c r="CT94" s="88" t="str">
        <f>IFERROR(VLOOKUP($A94&amp;"_"&amp;CT$3,'물품 입고 내역'!$A$5:$O$1005,2,0),"")</f>
        <v/>
      </c>
      <c r="CU94" s="88" t="str">
        <f>IFERROR(VLOOKUP($A94&amp;"_"&amp;CU$3,'물품 입고 내역'!$A$5:$O$1005,2,0),"")</f>
        <v/>
      </c>
      <c r="CV94" s="88" t="str">
        <f>IFERROR(VLOOKUP($A94&amp;"_"&amp;CV$3,'물품 입고 내역'!$A$5:$O$1005,2,0),"")</f>
        <v/>
      </c>
      <c r="CW94" s="88" t="str">
        <f>IFERROR(VLOOKUP($A94&amp;"_"&amp;CW$3,'물품 입고 내역'!$A$5:$O$1005,2,0),"")</f>
        <v/>
      </c>
      <c r="CX94" s="88" t="str">
        <f>IFERROR(VLOOKUP($A94&amp;"_"&amp;CX$3,'물품 입고 내역'!$A$5:$O$1005,2,0),"")</f>
        <v/>
      </c>
      <c r="CY94" s="88" t="str">
        <f>IFERROR(VLOOKUP($A94&amp;"_"&amp;CY$3,'물품 입고 내역'!$A$5:$O$1005,2,0),"")</f>
        <v/>
      </c>
      <c r="CZ94" s="88" t="str">
        <f>IFERROR(VLOOKUP($A94&amp;"_"&amp;CZ$3,'물품 입고 내역'!$A$5:$O$1005,2,0),"")</f>
        <v/>
      </c>
      <c r="DA94" s="88" t="str">
        <f>IFERROR(VLOOKUP($A94&amp;"_"&amp;DA$3,'물품 입고 내역'!$A$5:$O$1005,2,0),"")</f>
        <v/>
      </c>
      <c r="DB94" s="88" t="str">
        <f>IFERROR(VLOOKUP($A94&amp;"_"&amp;DB$3,'물품 입고 내역'!$A$5:$O$1005,2,0),"")</f>
        <v/>
      </c>
      <c r="DC94" s="88" t="str">
        <f>IFERROR(VLOOKUP($A94&amp;"_"&amp;DC$3,'물품 입고 내역'!$A$5:$O$1005,2,0),"")</f>
        <v/>
      </c>
      <c r="DD94" s="88" t="str">
        <f>IFERROR(VLOOKUP($A94&amp;"_"&amp;DD$3,'물품 입고 내역'!$A$5:$O$1005,2,0),"")</f>
        <v/>
      </c>
      <c r="DE94" s="88" t="str">
        <f>IFERROR(VLOOKUP($A94&amp;"_"&amp;DE$3,'물품 입고 내역'!$A$5:$O$1005,2,0),"")</f>
        <v/>
      </c>
      <c r="DF94" s="88" t="str">
        <f>IFERROR(VLOOKUP($A94&amp;"_"&amp;DF$3,'물품 입고 내역'!$A$5:$O$1005,2,0),"")</f>
        <v/>
      </c>
      <c r="DG94" s="88" t="str">
        <f>IFERROR(VLOOKUP($A94&amp;"_"&amp;DG$3,'물품 입고 내역'!$A$5:$O$1005,2,0),"")</f>
        <v/>
      </c>
      <c r="DH94" s="88" t="str">
        <f>IFERROR(VLOOKUP($A94&amp;"_"&amp;DH$3,'물품 입고 내역'!$A$5:$O$1005,2,0),"")</f>
        <v/>
      </c>
      <c r="DI94" s="88" t="str">
        <f>IFERROR(VLOOKUP($A94&amp;"_"&amp;DI$3,'물품 입고 내역'!$A$5:$O$1005,2,0),"")</f>
        <v/>
      </c>
      <c r="DJ94" s="88" t="str">
        <f>IFERROR(VLOOKUP($A94&amp;"_"&amp;DJ$3,'물품 입고 내역'!$A$5:$O$1005,2,0),"")</f>
        <v/>
      </c>
      <c r="DK94" s="88" t="str">
        <f>IFERROR(VLOOKUP($A94&amp;"_"&amp;DK$3,'물품 입고 내역'!$A$5:$O$1005,2,0),"")</f>
        <v/>
      </c>
      <c r="DL94" s="88" t="str">
        <f>IFERROR(VLOOKUP($A94&amp;"_"&amp;DL$3,'물품 입고 내역'!$A$5:$O$1005,2,0),"")</f>
        <v/>
      </c>
    </row>
    <row r="95" spans="1:116" ht="35.25" customHeight="1">
      <c r="A95" s="89" t="s">
        <v>1052</v>
      </c>
      <c r="B95" s="129" t="str">
        <f>IFERROR(INDEX('물품 입고 내역'!$E$6:$O$1005,MATCH($A95,'물품 입고 내역'!$N$6:$N$1005,0),1)," ")</f>
        <v xml:space="preserve"> </v>
      </c>
      <c r="C95" s="89" t="str">
        <f t="shared" si="3"/>
        <v xml:space="preserve"> </v>
      </c>
      <c r="D95" s="129" t="str">
        <f t="shared" si="4"/>
        <v xml:space="preserve">                                                                                                             </v>
      </c>
      <c r="E95" s="89"/>
      <c r="F95" s="88">
        <f t="shared" si="5"/>
        <v>0</v>
      </c>
      <c r="G95" s="88" t="str">
        <f>IFERROR(VLOOKUP($A95&amp;"_"&amp;G$3,'물품 입고 내역'!$A$5:$O$1005,2,0),"")</f>
        <v/>
      </c>
      <c r="H95" s="88" t="str">
        <f>IFERROR(VLOOKUP($A95&amp;"_"&amp;H$3,'물품 입고 내역'!$A$5:$O$1005,2,0),"")</f>
        <v/>
      </c>
      <c r="I95" s="88" t="str">
        <f>IFERROR(VLOOKUP($A95&amp;"_"&amp;I$3,'물품 입고 내역'!$A$5:$O$1005,2,0),"")</f>
        <v/>
      </c>
      <c r="J95" s="88" t="str">
        <f>IFERROR(VLOOKUP($A95&amp;"_"&amp;J$3,'물품 입고 내역'!$A$5:$O$1005,2,0),"")</f>
        <v/>
      </c>
      <c r="K95" s="88" t="str">
        <f>IFERROR(VLOOKUP($A95&amp;"_"&amp;K$3,'물품 입고 내역'!$A$5:$O$1005,2,0),"")</f>
        <v/>
      </c>
      <c r="L95" s="88" t="str">
        <f>IFERROR(VLOOKUP($A95&amp;"_"&amp;L$3,'물품 입고 내역'!$A$5:$O$1005,2,0),"")</f>
        <v/>
      </c>
      <c r="M95" s="88" t="str">
        <f>IFERROR(VLOOKUP($A95&amp;"_"&amp;M$3,'물품 입고 내역'!$A$5:$O$1005,2,0),"")</f>
        <v/>
      </c>
      <c r="N95" s="88" t="str">
        <f>IFERROR(VLOOKUP($A95&amp;"_"&amp;N$3,'물품 입고 내역'!$A$5:$O$1005,2,0),"")</f>
        <v/>
      </c>
      <c r="O95" s="88" t="str">
        <f>IFERROR(VLOOKUP($A95&amp;"_"&amp;O$3,'물품 입고 내역'!$A$5:$O$1005,2,0),"")</f>
        <v/>
      </c>
      <c r="P95" s="88" t="str">
        <f>IFERROR(VLOOKUP($A95&amp;"_"&amp;P$3,'물품 입고 내역'!$A$5:$O$1005,2,0),"")</f>
        <v/>
      </c>
      <c r="Q95" s="88" t="str">
        <f>IFERROR(VLOOKUP($A95&amp;"_"&amp;Q$3,'물품 입고 내역'!$A$5:$O$1005,2,0),"")</f>
        <v/>
      </c>
      <c r="R95" s="88" t="str">
        <f>IFERROR(VLOOKUP($A95&amp;"_"&amp;R$3,'물품 입고 내역'!$A$5:$O$1005,2,0),"")</f>
        <v/>
      </c>
      <c r="S95" s="88" t="str">
        <f>IFERROR(VLOOKUP($A95&amp;"_"&amp;S$3,'물품 입고 내역'!$A$5:$O$1005,2,0),"")</f>
        <v/>
      </c>
      <c r="T95" s="88" t="str">
        <f>IFERROR(VLOOKUP($A95&amp;"_"&amp;T$3,'물품 입고 내역'!$A$5:$O$1005,2,0),"")</f>
        <v/>
      </c>
      <c r="U95" s="88" t="str">
        <f>IFERROR(VLOOKUP($A95&amp;"_"&amp;U$3,'물품 입고 내역'!$A$5:$O$1005,2,0),"")</f>
        <v/>
      </c>
      <c r="V95" s="88" t="str">
        <f>IFERROR(VLOOKUP($A95&amp;"_"&amp;V$3,'물품 입고 내역'!$A$5:$O$1005,2,0),"")</f>
        <v/>
      </c>
      <c r="W95" s="88" t="str">
        <f>IFERROR(VLOOKUP($A95&amp;"_"&amp;W$3,'물품 입고 내역'!$A$5:$O$1005,2,0),"")</f>
        <v/>
      </c>
      <c r="X95" s="88" t="str">
        <f>IFERROR(VLOOKUP($A95&amp;"_"&amp;X$3,'물품 입고 내역'!$A$5:$O$1005,2,0),"")</f>
        <v/>
      </c>
      <c r="Y95" s="88" t="str">
        <f>IFERROR(VLOOKUP($A95&amp;"_"&amp;Y$3,'물품 입고 내역'!$A$5:$O$1005,2,0),"")</f>
        <v/>
      </c>
      <c r="Z95" s="88" t="str">
        <f>IFERROR(VLOOKUP($A95&amp;"_"&amp;Z$3,'물품 입고 내역'!$A$5:$O$1005,2,0),"")</f>
        <v/>
      </c>
      <c r="AA95" s="88" t="str">
        <f>IFERROR(VLOOKUP($A95&amp;"_"&amp;AA$3,'물품 입고 내역'!$A$5:$O$1005,2,0),"")</f>
        <v/>
      </c>
      <c r="AB95" s="88" t="str">
        <f>IFERROR(VLOOKUP($A95&amp;"_"&amp;AB$3,'물품 입고 내역'!$A$5:$O$1005,2,0),"")</f>
        <v/>
      </c>
      <c r="AC95" s="88" t="str">
        <f>IFERROR(VLOOKUP($A95&amp;"_"&amp;AC$3,'물품 입고 내역'!$A$5:$O$1005,2,0),"")</f>
        <v/>
      </c>
      <c r="AD95" s="88" t="str">
        <f>IFERROR(VLOOKUP($A95&amp;"_"&amp;AD$3,'물품 입고 내역'!$A$5:$O$1005,2,0),"")</f>
        <v/>
      </c>
      <c r="AE95" s="88" t="str">
        <f>IFERROR(VLOOKUP($A95&amp;"_"&amp;AE$3,'물품 입고 내역'!$A$5:$O$1005,2,0),"")</f>
        <v/>
      </c>
      <c r="AF95" s="88" t="str">
        <f>IFERROR(VLOOKUP($A95&amp;"_"&amp;AF$3,'물품 입고 내역'!$A$5:$O$1005,2,0),"")</f>
        <v/>
      </c>
      <c r="AG95" s="88" t="str">
        <f>IFERROR(VLOOKUP($A95&amp;"_"&amp;AG$3,'물품 입고 내역'!$A$5:$O$1005,2,0),"")</f>
        <v/>
      </c>
      <c r="AH95" s="88" t="str">
        <f>IFERROR(VLOOKUP($A95&amp;"_"&amp;AH$3,'물품 입고 내역'!$A$5:$O$1005,2,0),"")</f>
        <v/>
      </c>
      <c r="AI95" s="88" t="str">
        <f>IFERROR(VLOOKUP($A95&amp;"_"&amp;AI$3,'물품 입고 내역'!$A$5:$O$1005,2,0),"")</f>
        <v/>
      </c>
      <c r="AJ95" s="88" t="str">
        <f>IFERROR(VLOOKUP($A95&amp;"_"&amp;AJ$3,'물품 입고 내역'!$A$5:$O$1005,2,0),"")</f>
        <v/>
      </c>
      <c r="AK95" s="88" t="str">
        <f>IFERROR(VLOOKUP($A95&amp;"_"&amp;AK$3,'물품 입고 내역'!$A$5:$O$1005,2,0),"")</f>
        <v/>
      </c>
      <c r="AL95" s="88" t="str">
        <f>IFERROR(VLOOKUP($A95&amp;"_"&amp;AL$3,'물품 입고 내역'!$A$5:$O$1005,2,0),"")</f>
        <v/>
      </c>
      <c r="AM95" s="88" t="str">
        <f>IFERROR(VLOOKUP($A95&amp;"_"&amp;AM$3,'물품 입고 내역'!$A$5:$O$1005,2,0),"")</f>
        <v/>
      </c>
      <c r="AN95" s="88" t="str">
        <f>IFERROR(VLOOKUP($A95&amp;"_"&amp;AN$3,'물품 입고 내역'!$A$5:$O$1005,2,0),"")</f>
        <v/>
      </c>
      <c r="AO95" s="88" t="str">
        <f>IFERROR(VLOOKUP($A95&amp;"_"&amp;AO$3,'물품 입고 내역'!$A$5:$O$1005,2,0),"")</f>
        <v/>
      </c>
      <c r="AP95" s="88" t="str">
        <f>IFERROR(VLOOKUP($A95&amp;"_"&amp;AP$3,'물품 입고 내역'!$A$5:$O$1005,2,0),"")</f>
        <v/>
      </c>
      <c r="AQ95" s="88" t="str">
        <f>IFERROR(VLOOKUP($A95&amp;"_"&amp;AQ$3,'물품 입고 내역'!$A$5:$O$1005,2,0),"")</f>
        <v/>
      </c>
      <c r="AR95" s="88" t="str">
        <f>IFERROR(VLOOKUP($A95&amp;"_"&amp;AR$3,'물품 입고 내역'!$A$5:$O$1005,2,0),"")</f>
        <v/>
      </c>
      <c r="AS95" s="88" t="str">
        <f>IFERROR(VLOOKUP($A95&amp;"_"&amp;AS$3,'물품 입고 내역'!$A$5:$O$1005,2,0),"")</f>
        <v/>
      </c>
      <c r="AT95" s="88" t="str">
        <f>IFERROR(VLOOKUP($A95&amp;"_"&amp;AT$3,'물품 입고 내역'!$A$5:$O$1005,2,0),"")</f>
        <v/>
      </c>
      <c r="AU95" s="88" t="str">
        <f>IFERROR(VLOOKUP($A95&amp;"_"&amp;AU$3,'물품 입고 내역'!$A$5:$O$1005,2,0),"")</f>
        <v/>
      </c>
      <c r="AV95" s="88" t="str">
        <f>IFERROR(VLOOKUP($A95&amp;"_"&amp;AV$3,'물품 입고 내역'!$A$5:$O$1005,2,0),"")</f>
        <v/>
      </c>
      <c r="AW95" s="88" t="str">
        <f>IFERROR(VLOOKUP($A95&amp;"_"&amp;AW$3,'물품 입고 내역'!$A$5:$O$1005,2,0),"")</f>
        <v/>
      </c>
      <c r="AX95" s="88" t="str">
        <f>IFERROR(VLOOKUP($A95&amp;"_"&amp;AX$3,'물품 입고 내역'!$A$5:$O$1005,2,0),"")</f>
        <v/>
      </c>
      <c r="AY95" s="88" t="str">
        <f>IFERROR(VLOOKUP($A95&amp;"_"&amp;AY$3,'물품 입고 내역'!$A$5:$O$1005,2,0),"")</f>
        <v/>
      </c>
      <c r="AZ95" s="88" t="str">
        <f>IFERROR(VLOOKUP($A95&amp;"_"&amp;AZ$3,'물품 입고 내역'!$A$5:$O$1005,2,0),"")</f>
        <v/>
      </c>
      <c r="BA95" s="88" t="str">
        <f>IFERROR(VLOOKUP($A95&amp;"_"&amp;BA$3,'물품 입고 내역'!$A$5:$O$1005,2,0),"")</f>
        <v/>
      </c>
      <c r="BB95" s="88" t="str">
        <f>IFERROR(VLOOKUP($A95&amp;"_"&amp;BB$3,'물품 입고 내역'!$A$5:$O$1005,2,0),"")</f>
        <v/>
      </c>
      <c r="BC95" s="88" t="str">
        <f>IFERROR(VLOOKUP($A95&amp;"_"&amp;BC$3,'물품 입고 내역'!$A$5:$O$1005,2,0),"")</f>
        <v/>
      </c>
      <c r="BD95" s="88" t="str">
        <f>IFERROR(VLOOKUP($A95&amp;"_"&amp;BD$3,'물품 입고 내역'!$A$5:$O$1005,2,0),"")</f>
        <v/>
      </c>
      <c r="BE95" s="88" t="str">
        <f>IFERROR(VLOOKUP($A95&amp;"_"&amp;BE$3,'물품 입고 내역'!$A$5:$O$1005,2,0),"")</f>
        <v/>
      </c>
      <c r="BF95" s="88" t="str">
        <f>IFERROR(VLOOKUP($A95&amp;"_"&amp;BF$3,'물품 입고 내역'!$A$5:$O$1005,2,0),"")</f>
        <v/>
      </c>
      <c r="BG95" s="88" t="str">
        <f>IFERROR(VLOOKUP($A95&amp;"_"&amp;BG$3,'물품 입고 내역'!$A$5:$O$1005,2,0),"")</f>
        <v/>
      </c>
      <c r="BH95" s="88" t="str">
        <f>IFERROR(VLOOKUP($A95&amp;"_"&amp;BH$3,'물품 입고 내역'!$A$5:$O$1005,2,0),"")</f>
        <v/>
      </c>
      <c r="BI95" s="88" t="str">
        <f>IFERROR(VLOOKUP($A95&amp;"_"&amp;BI$3,'물품 입고 내역'!$A$5:$O$1005,2,0),"")</f>
        <v/>
      </c>
      <c r="BJ95" s="88" t="str">
        <f>IFERROR(VLOOKUP($A95&amp;"_"&amp;BJ$3,'물품 입고 내역'!$A$5:$O$1005,2,0),"")</f>
        <v/>
      </c>
      <c r="BK95" s="88" t="str">
        <f>IFERROR(VLOOKUP($A95&amp;"_"&amp;BK$3,'물품 입고 내역'!$A$5:$O$1005,2,0),"")</f>
        <v/>
      </c>
      <c r="BL95" s="88" t="str">
        <f>IFERROR(VLOOKUP($A95&amp;"_"&amp;BL$3,'물품 입고 내역'!$A$5:$O$1005,2,0),"")</f>
        <v/>
      </c>
      <c r="BM95" s="88" t="str">
        <f>IFERROR(VLOOKUP($A95&amp;"_"&amp;BM$3,'물품 입고 내역'!$A$5:$O$1005,2,0),"")</f>
        <v/>
      </c>
      <c r="BN95" s="88" t="str">
        <f>IFERROR(VLOOKUP($A95&amp;"_"&amp;BN$3,'물품 입고 내역'!$A$5:$O$1005,2,0),"")</f>
        <v/>
      </c>
      <c r="BO95" s="88" t="str">
        <f>IFERROR(VLOOKUP($A95&amp;"_"&amp;BO$3,'물품 입고 내역'!$A$5:$O$1005,2,0),"")</f>
        <v/>
      </c>
      <c r="BP95" s="88" t="str">
        <f>IFERROR(VLOOKUP($A95&amp;"_"&amp;BP$3,'물품 입고 내역'!$A$5:$O$1005,2,0),"")</f>
        <v/>
      </c>
      <c r="BQ95" s="88" t="str">
        <f>IFERROR(VLOOKUP($A95&amp;"_"&amp;BQ$3,'물품 입고 내역'!$A$5:$O$1005,2,0),"")</f>
        <v/>
      </c>
      <c r="BR95" s="88" t="str">
        <f>IFERROR(VLOOKUP($A95&amp;"_"&amp;BR$3,'물품 입고 내역'!$A$5:$O$1005,2,0),"")</f>
        <v/>
      </c>
      <c r="BS95" s="88" t="str">
        <f>IFERROR(VLOOKUP($A95&amp;"_"&amp;BS$3,'물품 입고 내역'!$A$5:$O$1005,2,0),"")</f>
        <v/>
      </c>
      <c r="BT95" s="88" t="str">
        <f>IFERROR(VLOOKUP($A95&amp;"_"&amp;BT$3,'물품 입고 내역'!$A$5:$O$1005,2,0),"")</f>
        <v/>
      </c>
      <c r="BU95" s="88" t="str">
        <f>IFERROR(VLOOKUP($A95&amp;"_"&amp;BU$3,'물품 입고 내역'!$A$5:$O$1005,2,0),"")</f>
        <v/>
      </c>
      <c r="BV95" s="88" t="str">
        <f>IFERROR(VLOOKUP($A95&amp;"_"&amp;BV$3,'물품 입고 내역'!$A$5:$O$1005,2,0),"")</f>
        <v/>
      </c>
      <c r="BW95" s="88" t="str">
        <f>IFERROR(VLOOKUP($A95&amp;"_"&amp;BW$3,'물품 입고 내역'!$A$5:$O$1005,2,0),"")</f>
        <v/>
      </c>
      <c r="BX95" s="88" t="str">
        <f>IFERROR(VLOOKUP($A95&amp;"_"&amp;BX$3,'물품 입고 내역'!$A$5:$O$1005,2,0),"")</f>
        <v/>
      </c>
      <c r="BY95" s="88" t="str">
        <f>IFERROR(VLOOKUP($A95&amp;"_"&amp;BY$3,'물품 입고 내역'!$A$5:$O$1005,2,0),"")</f>
        <v/>
      </c>
      <c r="BZ95" s="88" t="str">
        <f>IFERROR(VLOOKUP($A95&amp;"_"&amp;BZ$3,'물품 입고 내역'!$A$5:$O$1005,2,0),"")</f>
        <v/>
      </c>
      <c r="CA95" s="88" t="str">
        <f>IFERROR(VLOOKUP($A95&amp;"_"&amp;CA$3,'물품 입고 내역'!$A$5:$O$1005,2,0),"")</f>
        <v/>
      </c>
      <c r="CB95" s="88" t="str">
        <f>IFERROR(VLOOKUP($A95&amp;"_"&amp;CB$3,'물품 입고 내역'!$A$5:$O$1005,2,0),"")</f>
        <v/>
      </c>
      <c r="CC95" s="88" t="str">
        <f>IFERROR(VLOOKUP($A95&amp;"_"&amp;CC$3,'물품 입고 내역'!$A$5:$O$1005,2,0),"")</f>
        <v/>
      </c>
      <c r="CD95" s="88" t="str">
        <f>IFERROR(VLOOKUP($A95&amp;"_"&amp;CD$3,'물품 입고 내역'!$A$5:$O$1005,2,0),"")</f>
        <v/>
      </c>
      <c r="CE95" s="88" t="str">
        <f>IFERROR(VLOOKUP($A95&amp;"_"&amp;CE$3,'물품 입고 내역'!$A$5:$O$1005,2,0),"")</f>
        <v/>
      </c>
      <c r="CF95" s="88" t="str">
        <f>IFERROR(VLOOKUP($A95&amp;"_"&amp;CF$3,'물품 입고 내역'!$A$5:$O$1005,2,0),"")</f>
        <v/>
      </c>
      <c r="CG95" s="88" t="str">
        <f>IFERROR(VLOOKUP($A95&amp;"_"&amp;CG$3,'물품 입고 내역'!$A$5:$O$1005,2,0),"")</f>
        <v/>
      </c>
      <c r="CH95" s="88" t="str">
        <f>IFERROR(VLOOKUP($A95&amp;"_"&amp;CH$3,'물품 입고 내역'!$A$5:$O$1005,2,0),"")</f>
        <v/>
      </c>
      <c r="CI95" s="88" t="str">
        <f>IFERROR(VLOOKUP($A95&amp;"_"&amp;CI$3,'물품 입고 내역'!$A$5:$O$1005,2,0),"")</f>
        <v/>
      </c>
      <c r="CJ95" s="88" t="str">
        <f>IFERROR(VLOOKUP($A95&amp;"_"&amp;CJ$3,'물품 입고 내역'!$A$5:$O$1005,2,0),"")</f>
        <v/>
      </c>
      <c r="CK95" s="88" t="str">
        <f>IFERROR(VLOOKUP($A95&amp;"_"&amp;CK$3,'물품 입고 내역'!$A$5:$O$1005,2,0),"")</f>
        <v/>
      </c>
      <c r="CL95" s="88" t="str">
        <f>IFERROR(VLOOKUP($A95&amp;"_"&amp;CL$3,'물품 입고 내역'!$A$5:$O$1005,2,0),"")</f>
        <v/>
      </c>
      <c r="CM95" s="88" t="str">
        <f>IFERROR(VLOOKUP($A95&amp;"_"&amp;CM$3,'물품 입고 내역'!$A$5:$O$1005,2,0),"")</f>
        <v/>
      </c>
      <c r="CN95" s="88" t="str">
        <f>IFERROR(VLOOKUP($A95&amp;"_"&amp;CN$3,'물품 입고 내역'!$A$5:$O$1005,2,0),"")</f>
        <v/>
      </c>
      <c r="CO95" s="88" t="str">
        <f>IFERROR(VLOOKUP($A95&amp;"_"&amp;CO$3,'물품 입고 내역'!$A$5:$O$1005,2,0),"")</f>
        <v/>
      </c>
      <c r="CP95" s="88" t="str">
        <f>IFERROR(VLOOKUP($A95&amp;"_"&amp;CP$3,'물품 입고 내역'!$A$5:$O$1005,2,0),"")</f>
        <v/>
      </c>
      <c r="CQ95" s="88" t="str">
        <f>IFERROR(VLOOKUP($A95&amp;"_"&amp;CQ$3,'물품 입고 내역'!$A$5:$O$1005,2,0),"")</f>
        <v/>
      </c>
      <c r="CR95" s="88" t="str">
        <f>IFERROR(VLOOKUP($A95&amp;"_"&amp;CR$3,'물품 입고 내역'!$A$5:$O$1005,2,0),"")</f>
        <v/>
      </c>
      <c r="CS95" s="88" t="str">
        <f>IFERROR(VLOOKUP($A95&amp;"_"&amp;CS$3,'물품 입고 내역'!$A$5:$O$1005,2,0),"")</f>
        <v/>
      </c>
      <c r="CT95" s="88" t="str">
        <f>IFERROR(VLOOKUP($A95&amp;"_"&amp;CT$3,'물품 입고 내역'!$A$5:$O$1005,2,0),"")</f>
        <v/>
      </c>
      <c r="CU95" s="88" t="str">
        <f>IFERROR(VLOOKUP($A95&amp;"_"&amp;CU$3,'물품 입고 내역'!$A$5:$O$1005,2,0),"")</f>
        <v/>
      </c>
      <c r="CV95" s="88" t="str">
        <f>IFERROR(VLOOKUP($A95&amp;"_"&amp;CV$3,'물품 입고 내역'!$A$5:$O$1005,2,0),"")</f>
        <v/>
      </c>
      <c r="CW95" s="88" t="str">
        <f>IFERROR(VLOOKUP($A95&amp;"_"&amp;CW$3,'물품 입고 내역'!$A$5:$O$1005,2,0),"")</f>
        <v/>
      </c>
      <c r="CX95" s="88" t="str">
        <f>IFERROR(VLOOKUP($A95&amp;"_"&amp;CX$3,'물품 입고 내역'!$A$5:$O$1005,2,0),"")</f>
        <v/>
      </c>
      <c r="CY95" s="88" t="str">
        <f>IFERROR(VLOOKUP($A95&amp;"_"&amp;CY$3,'물품 입고 내역'!$A$5:$O$1005,2,0),"")</f>
        <v/>
      </c>
      <c r="CZ95" s="88" t="str">
        <f>IFERROR(VLOOKUP($A95&amp;"_"&amp;CZ$3,'물품 입고 내역'!$A$5:$O$1005,2,0),"")</f>
        <v/>
      </c>
      <c r="DA95" s="88" t="str">
        <f>IFERROR(VLOOKUP($A95&amp;"_"&amp;DA$3,'물품 입고 내역'!$A$5:$O$1005,2,0),"")</f>
        <v/>
      </c>
      <c r="DB95" s="88" t="str">
        <f>IFERROR(VLOOKUP($A95&amp;"_"&amp;DB$3,'물품 입고 내역'!$A$5:$O$1005,2,0),"")</f>
        <v/>
      </c>
      <c r="DC95" s="88" t="str">
        <f>IFERROR(VLOOKUP($A95&amp;"_"&amp;DC$3,'물품 입고 내역'!$A$5:$O$1005,2,0),"")</f>
        <v/>
      </c>
      <c r="DD95" s="88" t="str">
        <f>IFERROR(VLOOKUP($A95&amp;"_"&amp;DD$3,'물품 입고 내역'!$A$5:$O$1005,2,0),"")</f>
        <v/>
      </c>
      <c r="DE95" s="88" t="str">
        <f>IFERROR(VLOOKUP($A95&amp;"_"&amp;DE$3,'물품 입고 내역'!$A$5:$O$1005,2,0),"")</f>
        <v/>
      </c>
      <c r="DF95" s="88" t="str">
        <f>IFERROR(VLOOKUP($A95&amp;"_"&amp;DF$3,'물품 입고 내역'!$A$5:$O$1005,2,0),"")</f>
        <v/>
      </c>
      <c r="DG95" s="88" t="str">
        <f>IFERROR(VLOOKUP($A95&amp;"_"&amp;DG$3,'물품 입고 내역'!$A$5:$O$1005,2,0),"")</f>
        <v/>
      </c>
      <c r="DH95" s="88" t="str">
        <f>IFERROR(VLOOKUP($A95&amp;"_"&amp;DH$3,'물품 입고 내역'!$A$5:$O$1005,2,0),"")</f>
        <v/>
      </c>
      <c r="DI95" s="88" t="str">
        <f>IFERROR(VLOOKUP($A95&amp;"_"&amp;DI$3,'물품 입고 내역'!$A$5:$O$1005,2,0),"")</f>
        <v/>
      </c>
      <c r="DJ95" s="88" t="str">
        <f>IFERROR(VLOOKUP($A95&amp;"_"&amp;DJ$3,'물품 입고 내역'!$A$5:$O$1005,2,0),"")</f>
        <v/>
      </c>
      <c r="DK95" s="88" t="str">
        <f>IFERROR(VLOOKUP($A95&amp;"_"&amp;DK$3,'물품 입고 내역'!$A$5:$O$1005,2,0),"")</f>
        <v/>
      </c>
      <c r="DL95" s="88" t="str">
        <f>IFERROR(VLOOKUP($A95&amp;"_"&amp;DL$3,'물품 입고 내역'!$A$5:$O$1005,2,0),"")</f>
        <v/>
      </c>
    </row>
    <row r="96" spans="1:116" ht="35.25" customHeight="1">
      <c r="A96" s="89" t="s">
        <v>1053</v>
      </c>
      <c r="B96" s="129" t="str">
        <f>IFERROR(INDEX('물품 입고 내역'!$E$6:$O$1005,MATCH($A96,'물품 입고 내역'!$N$6:$N$1005,0),1)," ")</f>
        <v xml:space="preserve"> </v>
      </c>
      <c r="C96" s="89" t="str">
        <f t="shared" si="3"/>
        <v xml:space="preserve"> </v>
      </c>
      <c r="D96" s="129" t="str">
        <f t="shared" si="4"/>
        <v xml:space="preserve">                                                                                                             </v>
      </c>
      <c r="E96" s="89"/>
      <c r="F96" s="88">
        <f t="shared" si="5"/>
        <v>0</v>
      </c>
      <c r="G96" s="88" t="str">
        <f>IFERROR(VLOOKUP($A96&amp;"_"&amp;G$3,'물품 입고 내역'!$A$5:$O$1005,2,0),"")</f>
        <v/>
      </c>
      <c r="H96" s="88" t="str">
        <f>IFERROR(VLOOKUP($A96&amp;"_"&amp;H$3,'물품 입고 내역'!$A$5:$O$1005,2,0),"")</f>
        <v/>
      </c>
      <c r="I96" s="88" t="str">
        <f>IFERROR(VLOOKUP($A96&amp;"_"&amp;I$3,'물품 입고 내역'!$A$5:$O$1005,2,0),"")</f>
        <v/>
      </c>
      <c r="J96" s="88" t="str">
        <f>IFERROR(VLOOKUP($A96&amp;"_"&amp;J$3,'물품 입고 내역'!$A$5:$O$1005,2,0),"")</f>
        <v/>
      </c>
      <c r="K96" s="88" t="str">
        <f>IFERROR(VLOOKUP($A96&amp;"_"&amp;K$3,'물품 입고 내역'!$A$5:$O$1005,2,0),"")</f>
        <v/>
      </c>
      <c r="L96" s="88" t="str">
        <f>IFERROR(VLOOKUP($A96&amp;"_"&amp;L$3,'물품 입고 내역'!$A$5:$O$1005,2,0),"")</f>
        <v/>
      </c>
      <c r="M96" s="88" t="str">
        <f>IFERROR(VLOOKUP($A96&amp;"_"&amp;M$3,'물품 입고 내역'!$A$5:$O$1005,2,0),"")</f>
        <v/>
      </c>
      <c r="N96" s="88" t="str">
        <f>IFERROR(VLOOKUP($A96&amp;"_"&amp;N$3,'물품 입고 내역'!$A$5:$O$1005,2,0),"")</f>
        <v/>
      </c>
      <c r="O96" s="88" t="str">
        <f>IFERROR(VLOOKUP($A96&amp;"_"&amp;O$3,'물품 입고 내역'!$A$5:$O$1005,2,0),"")</f>
        <v/>
      </c>
      <c r="P96" s="88" t="str">
        <f>IFERROR(VLOOKUP($A96&amp;"_"&amp;P$3,'물품 입고 내역'!$A$5:$O$1005,2,0),"")</f>
        <v/>
      </c>
      <c r="Q96" s="88" t="str">
        <f>IFERROR(VLOOKUP($A96&amp;"_"&amp;Q$3,'물품 입고 내역'!$A$5:$O$1005,2,0),"")</f>
        <v/>
      </c>
      <c r="R96" s="88" t="str">
        <f>IFERROR(VLOOKUP($A96&amp;"_"&amp;R$3,'물품 입고 내역'!$A$5:$O$1005,2,0),"")</f>
        <v/>
      </c>
      <c r="S96" s="88" t="str">
        <f>IFERROR(VLOOKUP($A96&amp;"_"&amp;S$3,'물품 입고 내역'!$A$5:$O$1005,2,0),"")</f>
        <v/>
      </c>
      <c r="T96" s="88" t="str">
        <f>IFERROR(VLOOKUP($A96&amp;"_"&amp;T$3,'물품 입고 내역'!$A$5:$O$1005,2,0),"")</f>
        <v/>
      </c>
      <c r="U96" s="88" t="str">
        <f>IFERROR(VLOOKUP($A96&amp;"_"&amp;U$3,'물품 입고 내역'!$A$5:$O$1005,2,0),"")</f>
        <v/>
      </c>
      <c r="V96" s="88" t="str">
        <f>IFERROR(VLOOKUP($A96&amp;"_"&amp;V$3,'물품 입고 내역'!$A$5:$O$1005,2,0),"")</f>
        <v/>
      </c>
      <c r="W96" s="88" t="str">
        <f>IFERROR(VLOOKUP($A96&amp;"_"&amp;W$3,'물품 입고 내역'!$A$5:$O$1005,2,0),"")</f>
        <v/>
      </c>
      <c r="X96" s="88" t="str">
        <f>IFERROR(VLOOKUP($A96&amp;"_"&amp;X$3,'물품 입고 내역'!$A$5:$O$1005,2,0),"")</f>
        <v/>
      </c>
      <c r="Y96" s="88" t="str">
        <f>IFERROR(VLOOKUP($A96&amp;"_"&amp;Y$3,'물품 입고 내역'!$A$5:$O$1005,2,0),"")</f>
        <v/>
      </c>
      <c r="Z96" s="88" t="str">
        <f>IFERROR(VLOOKUP($A96&amp;"_"&amp;Z$3,'물품 입고 내역'!$A$5:$O$1005,2,0),"")</f>
        <v/>
      </c>
      <c r="AA96" s="88" t="str">
        <f>IFERROR(VLOOKUP($A96&amp;"_"&amp;AA$3,'물품 입고 내역'!$A$5:$O$1005,2,0),"")</f>
        <v/>
      </c>
      <c r="AB96" s="88" t="str">
        <f>IFERROR(VLOOKUP($A96&amp;"_"&amp;AB$3,'물품 입고 내역'!$A$5:$O$1005,2,0),"")</f>
        <v/>
      </c>
      <c r="AC96" s="88" t="str">
        <f>IFERROR(VLOOKUP($A96&amp;"_"&amp;AC$3,'물품 입고 내역'!$A$5:$O$1005,2,0),"")</f>
        <v/>
      </c>
      <c r="AD96" s="88" t="str">
        <f>IFERROR(VLOOKUP($A96&amp;"_"&amp;AD$3,'물품 입고 내역'!$A$5:$O$1005,2,0),"")</f>
        <v/>
      </c>
      <c r="AE96" s="88" t="str">
        <f>IFERROR(VLOOKUP($A96&amp;"_"&amp;AE$3,'물품 입고 내역'!$A$5:$O$1005,2,0),"")</f>
        <v/>
      </c>
      <c r="AF96" s="88" t="str">
        <f>IFERROR(VLOOKUP($A96&amp;"_"&amp;AF$3,'물품 입고 내역'!$A$5:$O$1005,2,0),"")</f>
        <v/>
      </c>
      <c r="AG96" s="88" t="str">
        <f>IFERROR(VLOOKUP($A96&amp;"_"&amp;AG$3,'물품 입고 내역'!$A$5:$O$1005,2,0),"")</f>
        <v/>
      </c>
      <c r="AH96" s="88" t="str">
        <f>IFERROR(VLOOKUP($A96&amp;"_"&amp;AH$3,'물품 입고 내역'!$A$5:$O$1005,2,0),"")</f>
        <v/>
      </c>
      <c r="AI96" s="88" t="str">
        <f>IFERROR(VLOOKUP($A96&amp;"_"&amp;AI$3,'물품 입고 내역'!$A$5:$O$1005,2,0),"")</f>
        <v/>
      </c>
      <c r="AJ96" s="88" t="str">
        <f>IFERROR(VLOOKUP($A96&amp;"_"&amp;AJ$3,'물품 입고 내역'!$A$5:$O$1005,2,0),"")</f>
        <v/>
      </c>
      <c r="AK96" s="88" t="str">
        <f>IFERROR(VLOOKUP($A96&amp;"_"&amp;AK$3,'물품 입고 내역'!$A$5:$O$1005,2,0),"")</f>
        <v/>
      </c>
      <c r="AL96" s="88" t="str">
        <f>IFERROR(VLOOKUP($A96&amp;"_"&amp;AL$3,'물품 입고 내역'!$A$5:$O$1005,2,0),"")</f>
        <v/>
      </c>
      <c r="AM96" s="88" t="str">
        <f>IFERROR(VLOOKUP($A96&amp;"_"&amp;AM$3,'물품 입고 내역'!$A$5:$O$1005,2,0),"")</f>
        <v/>
      </c>
      <c r="AN96" s="88" t="str">
        <f>IFERROR(VLOOKUP($A96&amp;"_"&amp;AN$3,'물품 입고 내역'!$A$5:$O$1005,2,0),"")</f>
        <v/>
      </c>
      <c r="AO96" s="88" t="str">
        <f>IFERROR(VLOOKUP($A96&amp;"_"&amp;AO$3,'물품 입고 내역'!$A$5:$O$1005,2,0),"")</f>
        <v/>
      </c>
      <c r="AP96" s="88" t="str">
        <f>IFERROR(VLOOKUP($A96&amp;"_"&amp;AP$3,'물품 입고 내역'!$A$5:$O$1005,2,0),"")</f>
        <v/>
      </c>
      <c r="AQ96" s="88" t="str">
        <f>IFERROR(VLOOKUP($A96&amp;"_"&amp;AQ$3,'물품 입고 내역'!$A$5:$O$1005,2,0),"")</f>
        <v/>
      </c>
      <c r="AR96" s="88" t="str">
        <f>IFERROR(VLOOKUP($A96&amp;"_"&amp;AR$3,'물품 입고 내역'!$A$5:$O$1005,2,0),"")</f>
        <v/>
      </c>
      <c r="AS96" s="88" t="str">
        <f>IFERROR(VLOOKUP($A96&amp;"_"&amp;AS$3,'물품 입고 내역'!$A$5:$O$1005,2,0),"")</f>
        <v/>
      </c>
      <c r="AT96" s="88" t="str">
        <f>IFERROR(VLOOKUP($A96&amp;"_"&amp;AT$3,'물품 입고 내역'!$A$5:$O$1005,2,0),"")</f>
        <v/>
      </c>
      <c r="AU96" s="88" t="str">
        <f>IFERROR(VLOOKUP($A96&amp;"_"&amp;AU$3,'물품 입고 내역'!$A$5:$O$1005,2,0),"")</f>
        <v/>
      </c>
      <c r="AV96" s="88" t="str">
        <f>IFERROR(VLOOKUP($A96&amp;"_"&amp;AV$3,'물품 입고 내역'!$A$5:$O$1005,2,0),"")</f>
        <v/>
      </c>
      <c r="AW96" s="88" t="str">
        <f>IFERROR(VLOOKUP($A96&amp;"_"&amp;AW$3,'물품 입고 내역'!$A$5:$O$1005,2,0),"")</f>
        <v/>
      </c>
      <c r="AX96" s="88" t="str">
        <f>IFERROR(VLOOKUP($A96&amp;"_"&amp;AX$3,'물품 입고 내역'!$A$5:$O$1005,2,0),"")</f>
        <v/>
      </c>
      <c r="AY96" s="88" t="str">
        <f>IFERROR(VLOOKUP($A96&amp;"_"&amp;AY$3,'물품 입고 내역'!$A$5:$O$1005,2,0),"")</f>
        <v/>
      </c>
      <c r="AZ96" s="88" t="str">
        <f>IFERROR(VLOOKUP($A96&amp;"_"&amp;AZ$3,'물품 입고 내역'!$A$5:$O$1005,2,0),"")</f>
        <v/>
      </c>
      <c r="BA96" s="88" t="str">
        <f>IFERROR(VLOOKUP($A96&amp;"_"&amp;BA$3,'물품 입고 내역'!$A$5:$O$1005,2,0),"")</f>
        <v/>
      </c>
      <c r="BB96" s="88" t="str">
        <f>IFERROR(VLOOKUP($A96&amp;"_"&amp;BB$3,'물품 입고 내역'!$A$5:$O$1005,2,0),"")</f>
        <v/>
      </c>
      <c r="BC96" s="88" t="str">
        <f>IFERROR(VLOOKUP($A96&amp;"_"&amp;BC$3,'물품 입고 내역'!$A$5:$O$1005,2,0),"")</f>
        <v/>
      </c>
      <c r="BD96" s="88" t="str">
        <f>IFERROR(VLOOKUP($A96&amp;"_"&amp;BD$3,'물품 입고 내역'!$A$5:$O$1005,2,0),"")</f>
        <v/>
      </c>
      <c r="BE96" s="88" t="str">
        <f>IFERROR(VLOOKUP($A96&amp;"_"&amp;BE$3,'물품 입고 내역'!$A$5:$O$1005,2,0),"")</f>
        <v/>
      </c>
      <c r="BF96" s="88" t="str">
        <f>IFERROR(VLOOKUP($A96&amp;"_"&amp;BF$3,'물품 입고 내역'!$A$5:$O$1005,2,0),"")</f>
        <v/>
      </c>
      <c r="BG96" s="88" t="str">
        <f>IFERROR(VLOOKUP($A96&amp;"_"&amp;BG$3,'물품 입고 내역'!$A$5:$O$1005,2,0),"")</f>
        <v/>
      </c>
      <c r="BH96" s="88" t="str">
        <f>IFERROR(VLOOKUP($A96&amp;"_"&amp;BH$3,'물품 입고 내역'!$A$5:$O$1005,2,0),"")</f>
        <v/>
      </c>
      <c r="BI96" s="88" t="str">
        <f>IFERROR(VLOOKUP($A96&amp;"_"&amp;BI$3,'물품 입고 내역'!$A$5:$O$1005,2,0),"")</f>
        <v/>
      </c>
      <c r="BJ96" s="88" t="str">
        <f>IFERROR(VLOOKUP($A96&amp;"_"&amp;BJ$3,'물품 입고 내역'!$A$5:$O$1005,2,0),"")</f>
        <v/>
      </c>
      <c r="BK96" s="88" t="str">
        <f>IFERROR(VLOOKUP($A96&amp;"_"&amp;BK$3,'물품 입고 내역'!$A$5:$O$1005,2,0),"")</f>
        <v/>
      </c>
      <c r="BL96" s="88" t="str">
        <f>IFERROR(VLOOKUP($A96&amp;"_"&amp;BL$3,'물품 입고 내역'!$A$5:$O$1005,2,0),"")</f>
        <v/>
      </c>
      <c r="BM96" s="88" t="str">
        <f>IFERROR(VLOOKUP($A96&amp;"_"&amp;BM$3,'물품 입고 내역'!$A$5:$O$1005,2,0),"")</f>
        <v/>
      </c>
      <c r="BN96" s="88" t="str">
        <f>IFERROR(VLOOKUP($A96&amp;"_"&amp;BN$3,'물품 입고 내역'!$A$5:$O$1005,2,0),"")</f>
        <v/>
      </c>
      <c r="BO96" s="88" t="str">
        <f>IFERROR(VLOOKUP($A96&amp;"_"&amp;BO$3,'물품 입고 내역'!$A$5:$O$1005,2,0),"")</f>
        <v/>
      </c>
      <c r="BP96" s="88" t="str">
        <f>IFERROR(VLOOKUP($A96&amp;"_"&amp;BP$3,'물품 입고 내역'!$A$5:$O$1005,2,0),"")</f>
        <v/>
      </c>
      <c r="BQ96" s="88" t="str">
        <f>IFERROR(VLOOKUP($A96&amp;"_"&amp;BQ$3,'물품 입고 내역'!$A$5:$O$1005,2,0),"")</f>
        <v/>
      </c>
      <c r="BR96" s="88" t="str">
        <f>IFERROR(VLOOKUP($A96&amp;"_"&amp;BR$3,'물품 입고 내역'!$A$5:$O$1005,2,0),"")</f>
        <v/>
      </c>
      <c r="BS96" s="88" t="str">
        <f>IFERROR(VLOOKUP($A96&amp;"_"&amp;BS$3,'물품 입고 내역'!$A$5:$O$1005,2,0),"")</f>
        <v/>
      </c>
      <c r="BT96" s="88" t="str">
        <f>IFERROR(VLOOKUP($A96&amp;"_"&amp;BT$3,'물품 입고 내역'!$A$5:$O$1005,2,0),"")</f>
        <v/>
      </c>
      <c r="BU96" s="88" t="str">
        <f>IFERROR(VLOOKUP($A96&amp;"_"&amp;BU$3,'물품 입고 내역'!$A$5:$O$1005,2,0),"")</f>
        <v/>
      </c>
      <c r="BV96" s="88" t="str">
        <f>IFERROR(VLOOKUP($A96&amp;"_"&amp;BV$3,'물품 입고 내역'!$A$5:$O$1005,2,0),"")</f>
        <v/>
      </c>
      <c r="BW96" s="88" t="str">
        <f>IFERROR(VLOOKUP($A96&amp;"_"&amp;BW$3,'물품 입고 내역'!$A$5:$O$1005,2,0),"")</f>
        <v/>
      </c>
      <c r="BX96" s="88" t="str">
        <f>IFERROR(VLOOKUP($A96&amp;"_"&amp;BX$3,'물품 입고 내역'!$A$5:$O$1005,2,0),"")</f>
        <v/>
      </c>
      <c r="BY96" s="88" t="str">
        <f>IFERROR(VLOOKUP($A96&amp;"_"&amp;BY$3,'물품 입고 내역'!$A$5:$O$1005,2,0),"")</f>
        <v/>
      </c>
      <c r="BZ96" s="88" t="str">
        <f>IFERROR(VLOOKUP($A96&amp;"_"&amp;BZ$3,'물품 입고 내역'!$A$5:$O$1005,2,0),"")</f>
        <v/>
      </c>
      <c r="CA96" s="88" t="str">
        <f>IFERROR(VLOOKUP($A96&amp;"_"&amp;CA$3,'물품 입고 내역'!$A$5:$O$1005,2,0),"")</f>
        <v/>
      </c>
      <c r="CB96" s="88" t="str">
        <f>IFERROR(VLOOKUP($A96&amp;"_"&amp;CB$3,'물품 입고 내역'!$A$5:$O$1005,2,0),"")</f>
        <v/>
      </c>
      <c r="CC96" s="88" t="str">
        <f>IFERROR(VLOOKUP($A96&amp;"_"&amp;CC$3,'물품 입고 내역'!$A$5:$O$1005,2,0),"")</f>
        <v/>
      </c>
      <c r="CD96" s="88" t="str">
        <f>IFERROR(VLOOKUP($A96&amp;"_"&amp;CD$3,'물품 입고 내역'!$A$5:$O$1005,2,0),"")</f>
        <v/>
      </c>
      <c r="CE96" s="88" t="str">
        <f>IFERROR(VLOOKUP($A96&amp;"_"&amp;CE$3,'물품 입고 내역'!$A$5:$O$1005,2,0),"")</f>
        <v/>
      </c>
      <c r="CF96" s="88" t="str">
        <f>IFERROR(VLOOKUP($A96&amp;"_"&amp;CF$3,'물품 입고 내역'!$A$5:$O$1005,2,0),"")</f>
        <v/>
      </c>
      <c r="CG96" s="88" t="str">
        <f>IFERROR(VLOOKUP($A96&amp;"_"&amp;CG$3,'물품 입고 내역'!$A$5:$O$1005,2,0),"")</f>
        <v/>
      </c>
      <c r="CH96" s="88" t="str">
        <f>IFERROR(VLOOKUP($A96&amp;"_"&amp;CH$3,'물품 입고 내역'!$A$5:$O$1005,2,0),"")</f>
        <v/>
      </c>
      <c r="CI96" s="88" t="str">
        <f>IFERROR(VLOOKUP($A96&amp;"_"&amp;CI$3,'물품 입고 내역'!$A$5:$O$1005,2,0),"")</f>
        <v/>
      </c>
      <c r="CJ96" s="88" t="str">
        <f>IFERROR(VLOOKUP($A96&amp;"_"&amp;CJ$3,'물품 입고 내역'!$A$5:$O$1005,2,0),"")</f>
        <v/>
      </c>
      <c r="CK96" s="88" t="str">
        <f>IFERROR(VLOOKUP($A96&amp;"_"&amp;CK$3,'물품 입고 내역'!$A$5:$O$1005,2,0),"")</f>
        <v/>
      </c>
      <c r="CL96" s="88" t="str">
        <f>IFERROR(VLOOKUP($A96&amp;"_"&amp;CL$3,'물품 입고 내역'!$A$5:$O$1005,2,0),"")</f>
        <v/>
      </c>
      <c r="CM96" s="88" t="str">
        <f>IFERROR(VLOOKUP($A96&amp;"_"&amp;CM$3,'물품 입고 내역'!$A$5:$O$1005,2,0),"")</f>
        <v/>
      </c>
      <c r="CN96" s="88" t="str">
        <f>IFERROR(VLOOKUP($A96&amp;"_"&amp;CN$3,'물품 입고 내역'!$A$5:$O$1005,2,0),"")</f>
        <v/>
      </c>
      <c r="CO96" s="88" t="str">
        <f>IFERROR(VLOOKUP($A96&amp;"_"&amp;CO$3,'물품 입고 내역'!$A$5:$O$1005,2,0),"")</f>
        <v/>
      </c>
      <c r="CP96" s="88" t="str">
        <f>IFERROR(VLOOKUP($A96&amp;"_"&amp;CP$3,'물품 입고 내역'!$A$5:$O$1005,2,0),"")</f>
        <v/>
      </c>
      <c r="CQ96" s="88" t="str">
        <f>IFERROR(VLOOKUP($A96&amp;"_"&amp;CQ$3,'물품 입고 내역'!$A$5:$O$1005,2,0),"")</f>
        <v/>
      </c>
      <c r="CR96" s="88" t="str">
        <f>IFERROR(VLOOKUP($A96&amp;"_"&amp;CR$3,'물품 입고 내역'!$A$5:$O$1005,2,0),"")</f>
        <v/>
      </c>
      <c r="CS96" s="88" t="str">
        <f>IFERROR(VLOOKUP($A96&amp;"_"&amp;CS$3,'물품 입고 내역'!$A$5:$O$1005,2,0),"")</f>
        <v/>
      </c>
      <c r="CT96" s="88" t="str">
        <f>IFERROR(VLOOKUP($A96&amp;"_"&amp;CT$3,'물품 입고 내역'!$A$5:$O$1005,2,0),"")</f>
        <v/>
      </c>
      <c r="CU96" s="88" t="str">
        <f>IFERROR(VLOOKUP($A96&amp;"_"&amp;CU$3,'물품 입고 내역'!$A$5:$O$1005,2,0),"")</f>
        <v/>
      </c>
      <c r="CV96" s="88" t="str">
        <f>IFERROR(VLOOKUP($A96&amp;"_"&amp;CV$3,'물품 입고 내역'!$A$5:$O$1005,2,0),"")</f>
        <v/>
      </c>
      <c r="CW96" s="88" t="str">
        <f>IFERROR(VLOOKUP($A96&amp;"_"&amp;CW$3,'물품 입고 내역'!$A$5:$O$1005,2,0),"")</f>
        <v/>
      </c>
      <c r="CX96" s="88" t="str">
        <f>IFERROR(VLOOKUP($A96&amp;"_"&amp;CX$3,'물품 입고 내역'!$A$5:$O$1005,2,0),"")</f>
        <v/>
      </c>
      <c r="CY96" s="88" t="str">
        <f>IFERROR(VLOOKUP($A96&amp;"_"&amp;CY$3,'물품 입고 내역'!$A$5:$O$1005,2,0),"")</f>
        <v/>
      </c>
      <c r="CZ96" s="88" t="str">
        <f>IFERROR(VLOOKUP($A96&amp;"_"&amp;CZ$3,'물품 입고 내역'!$A$5:$O$1005,2,0),"")</f>
        <v/>
      </c>
      <c r="DA96" s="88" t="str">
        <f>IFERROR(VLOOKUP($A96&amp;"_"&amp;DA$3,'물품 입고 내역'!$A$5:$O$1005,2,0),"")</f>
        <v/>
      </c>
      <c r="DB96" s="88" t="str">
        <f>IFERROR(VLOOKUP($A96&amp;"_"&amp;DB$3,'물품 입고 내역'!$A$5:$O$1005,2,0),"")</f>
        <v/>
      </c>
      <c r="DC96" s="88" t="str">
        <f>IFERROR(VLOOKUP($A96&amp;"_"&amp;DC$3,'물품 입고 내역'!$A$5:$O$1005,2,0),"")</f>
        <v/>
      </c>
      <c r="DD96" s="88" t="str">
        <f>IFERROR(VLOOKUP($A96&amp;"_"&amp;DD$3,'물품 입고 내역'!$A$5:$O$1005,2,0),"")</f>
        <v/>
      </c>
      <c r="DE96" s="88" t="str">
        <f>IFERROR(VLOOKUP($A96&amp;"_"&amp;DE$3,'물품 입고 내역'!$A$5:$O$1005,2,0),"")</f>
        <v/>
      </c>
      <c r="DF96" s="88" t="str">
        <f>IFERROR(VLOOKUP($A96&amp;"_"&amp;DF$3,'물품 입고 내역'!$A$5:$O$1005,2,0),"")</f>
        <v/>
      </c>
      <c r="DG96" s="88" t="str">
        <f>IFERROR(VLOOKUP($A96&amp;"_"&amp;DG$3,'물품 입고 내역'!$A$5:$O$1005,2,0),"")</f>
        <v/>
      </c>
      <c r="DH96" s="88" t="str">
        <f>IFERROR(VLOOKUP($A96&amp;"_"&amp;DH$3,'물품 입고 내역'!$A$5:$O$1005,2,0),"")</f>
        <v/>
      </c>
      <c r="DI96" s="88" t="str">
        <f>IFERROR(VLOOKUP($A96&amp;"_"&amp;DI$3,'물품 입고 내역'!$A$5:$O$1005,2,0),"")</f>
        <v/>
      </c>
      <c r="DJ96" s="88" t="str">
        <f>IFERROR(VLOOKUP($A96&amp;"_"&amp;DJ$3,'물품 입고 내역'!$A$5:$O$1005,2,0),"")</f>
        <v/>
      </c>
      <c r="DK96" s="88" t="str">
        <f>IFERROR(VLOOKUP($A96&amp;"_"&amp;DK$3,'물품 입고 내역'!$A$5:$O$1005,2,0),"")</f>
        <v/>
      </c>
      <c r="DL96" s="88" t="str">
        <f>IFERROR(VLOOKUP($A96&amp;"_"&amp;DL$3,'물품 입고 내역'!$A$5:$O$1005,2,0),"")</f>
        <v/>
      </c>
    </row>
    <row r="97" spans="1:116" ht="35.25" customHeight="1">
      <c r="A97" s="89" t="s">
        <v>1054</v>
      </c>
      <c r="B97" s="129" t="str">
        <f>IFERROR(INDEX('물품 입고 내역'!$E$6:$O$1005,MATCH($A97,'물품 입고 내역'!$N$6:$N$1005,0),1)," ")</f>
        <v xml:space="preserve"> </v>
      </c>
      <c r="C97" s="89" t="str">
        <f t="shared" si="3"/>
        <v xml:space="preserve"> </v>
      </c>
      <c r="D97" s="129" t="str">
        <f t="shared" si="4"/>
        <v xml:space="preserve">                                                                                                             </v>
      </c>
      <c r="E97" s="89"/>
      <c r="F97" s="88">
        <f t="shared" si="5"/>
        <v>0</v>
      </c>
      <c r="G97" s="88" t="str">
        <f>IFERROR(VLOOKUP($A97&amp;"_"&amp;G$3,'물품 입고 내역'!$A$5:$O$1005,2,0),"")</f>
        <v/>
      </c>
      <c r="H97" s="88" t="str">
        <f>IFERROR(VLOOKUP($A97&amp;"_"&amp;H$3,'물품 입고 내역'!$A$5:$O$1005,2,0),"")</f>
        <v/>
      </c>
      <c r="I97" s="88" t="str">
        <f>IFERROR(VLOOKUP($A97&amp;"_"&amp;I$3,'물품 입고 내역'!$A$5:$O$1005,2,0),"")</f>
        <v/>
      </c>
      <c r="J97" s="88" t="str">
        <f>IFERROR(VLOOKUP($A97&amp;"_"&amp;J$3,'물품 입고 내역'!$A$5:$O$1005,2,0),"")</f>
        <v/>
      </c>
      <c r="K97" s="88" t="str">
        <f>IFERROR(VLOOKUP($A97&amp;"_"&amp;K$3,'물품 입고 내역'!$A$5:$O$1005,2,0),"")</f>
        <v/>
      </c>
      <c r="L97" s="88" t="str">
        <f>IFERROR(VLOOKUP($A97&amp;"_"&amp;L$3,'물품 입고 내역'!$A$5:$O$1005,2,0),"")</f>
        <v/>
      </c>
      <c r="M97" s="88" t="str">
        <f>IFERROR(VLOOKUP($A97&amp;"_"&amp;M$3,'물품 입고 내역'!$A$5:$O$1005,2,0),"")</f>
        <v/>
      </c>
      <c r="N97" s="88" t="str">
        <f>IFERROR(VLOOKUP($A97&amp;"_"&amp;N$3,'물품 입고 내역'!$A$5:$O$1005,2,0),"")</f>
        <v/>
      </c>
      <c r="O97" s="88" t="str">
        <f>IFERROR(VLOOKUP($A97&amp;"_"&amp;O$3,'물품 입고 내역'!$A$5:$O$1005,2,0),"")</f>
        <v/>
      </c>
      <c r="P97" s="88" t="str">
        <f>IFERROR(VLOOKUP($A97&amp;"_"&amp;P$3,'물품 입고 내역'!$A$5:$O$1005,2,0),"")</f>
        <v/>
      </c>
      <c r="Q97" s="88" t="str">
        <f>IFERROR(VLOOKUP($A97&amp;"_"&amp;Q$3,'물품 입고 내역'!$A$5:$O$1005,2,0),"")</f>
        <v/>
      </c>
      <c r="R97" s="88" t="str">
        <f>IFERROR(VLOOKUP($A97&amp;"_"&amp;R$3,'물품 입고 내역'!$A$5:$O$1005,2,0),"")</f>
        <v/>
      </c>
      <c r="S97" s="88" t="str">
        <f>IFERROR(VLOOKUP($A97&amp;"_"&amp;S$3,'물품 입고 내역'!$A$5:$O$1005,2,0),"")</f>
        <v/>
      </c>
      <c r="T97" s="88" t="str">
        <f>IFERROR(VLOOKUP($A97&amp;"_"&amp;T$3,'물품 입고 내역'!$A$5:$O$1005,2,0),"")</f>
        <v/>
      </c>
      <c r="U97" s="88" t="str">
        <f>IFERROR(VLOOKUP($A97&amp;"_"&amp;U$3,'물품 입고 내역'!$A$5:$O$1005,2,0),"")</f>
        <v/>
      </c>
      <c r="V97" s="88" t="str">
        <f>IFERROR(VLOOKUP($A97&amp;"_"&amp;V$3,'물품 입고 내역'!$A$5:$O$1005,2,0),"")</f>
        <v/>
      </c>
      <c r="W97" s="88" t="str">
        <f>IFERROR(VLOOKUP($A97&amp;"_"&amp;W$3,'물품 입고 내역'!$A$5:$O$1005,2,0),"")</f>
        <v/>
      </c>
      <c r="X97" s="88" t="str">
        <f>IFERROR(VLOOKUP($A97&amp;"_"&amp;X$3,'물품 입고 내역'!$A$5:$O$1005,2,0),"")</f>
        <v/>
      </c>
      <c r="Y97" s="88" t="str">
        <f>IFERROR(VLOOKUP($A97&amp;"_"&amp;Y$3,'물품 입고 내역'!$A$5:$O$1005,2,0),"")</f>
        <v/>
      </c>
      <c r="Z97" s="88" t="str">
        <f>IFERROR(VLOOKUP($A97&amp;"_"&amp;Z$3,'물품 입고 내역'!$A$5:$O$1005,2,0),"")</f>
        <v/>
      </c>
      <c r="AA97" s="88" t="str">
        <f>IFERROR(VLOOKUP($A97&amp;"_"&amp;AA$3,'물품 입고 내역'!$A$5:$O$1005,2,0),"")</f>
        <v/>
      </c>
      <c r="AB97" s="88" t="str">
        <f>IFERROR(VLOOKUP($A97&amp;"_"&amp;AB$3,'물품 입고 내역'!$A$5:$O$1005,2,0),"")</f>
        <v/>
      </c>
      <c r="AC97" s="88" t="str">
        <f>IFERROR(VLOOKUP($A97&amp;"_"&amp;AC$3,'물품 입고 내역'!$A$5:$O$1005,2,0),"")</f>
        <v/>
      </c>
      <c r="AD97" s="88" t="str">
        <f>IFERROR(VLOOKUP($A97&amp;"_"&amp;AD$3,'물품 입고 내역'!$A$5:$O$1005,2,0),"")</f>
        <v/>
      </c>
      <c r="AE97" s="88" t="str">
        <f>IFERROR(VLOOKUP($A97&amp;"_"&amp;AE$3,'물품 입고 내역'!$A$5:$O$1005,2,0),"")</f>
        <v/>
      </c>
      <c r="AF97" s="88" t="str">
        <f>IFERROR(VLOOKUP($A97&amp;"_"&amp;AF$3,'물품 입고 내역'!$A$5:$O$1005,2,0),"")</f>
        <v/>
      </c>
      <c r="AG97" s="88" t="str">
        <f>IFERROR(VLOOKUP($A97&amp;"_"&amp;AG$3,'물품 입고 내역'!$A$5:$O$1005,2,0),"")</f>
        <v/>
      </c>
      <c r="AH97" s="88" t="str">
        <f>IFERROR(VLOOKUP($A97&amp;"_"&amp;AH$3,'물품 입고 내역'!$A$5:$O$1005,2,0),"")</f>
        <v/>
      </c>
      <c r="AI97" s="88" t="str">
        <f>IFERROR(VLOOKUP($A97&amp;"_"&amp;AI$3,'물품 입고 내역'!$A$5:$O$1005,2,0),"")</f>
        <v/>
      </c>
      <c r="AJ97" s="88" t="str">
        <f>IFERROR(VLOOKUP($A97&amp;"_"&amp;AJ$3,'물품 입고 내역'!$A$5:$O$1005,2,0),"")</f>
        <v/>
      </c>
      <c r="AK97" s="88" t="str">
        <f>IFERROR(VLOOKUP($A97&amp;"_"&amp;AK$3,'물품 입고 내역'!$A$5:$O$1005,2,0),"")</f>
        <v/>
      </c>
      <c r="AL97" s="88" t="str">
        <f>IFERROR(VLOOKUP($A97&amp;"_"&amp;AL$3,'물품 입고 내역'!$A$5:$O$1005,2,0),"")</f>
        <v/>
      </c>
      <c r="AM97" s="88" t="str">
        <f>IFERROR(VLOOKUP($A97&amp;"_"&amp;AM$3,'물품 입고 내역'!$A$5:$O$1005,2,0),"")</f>
        <v/>
      </c>
      <c r="AN97" s="88" t="str">
        <f>IFERROR(VLOOKUP($A97&amp;"_"&amp;AN$3,'물품 입고 내역'!$A$5:$O$1005,2,0),"")</f>
        <v/>
      </c>
      <c r="AO97" s="88" t="str">
        <f>IFERROR(VLOOKUP($A97&amp;"_"&amp;AO$3,'물품 입고 내역'!$A$5:$O$1005,2,0),"")</f>
        <v/>
      </c>
      <c r="AP97" s="88" t="str">
        <f>IFERROR(VLOOKUP($A97&amp;"_"&amp;AP$3,'물품 입고 내역'!$A$5:$O$1005,2,0),"")</f>
        <v/>
      </c>
      <c r="AQ97" s="88" t="str">
        <f>IFERROR(VLOOKUP($A97&amp;"_"&amp;AQ$3,'물품 입고 내역'!$A$5:$O$1005,2,0),"")</f>
        <v/>
      </c>
      <c r="AR97" s="88" t="str">
        <f>IFERROR(VLOOKUP($A97&amp;"_"&amp;AR$3,'물품 입고 내역'!$A$5:$O$1005,2,0),"")</f>
        <v/>
      </c>
      <c r="AS97" s="88" t="str">
        <f>IFERROR(VLOOKUP($A97&amp;"_"&amp;AS$3,'물품 입고 내역'!$A$5:$O$1005,2,0),"")</f>
        <v/>
      </c>
      <c r="AT97" s="88" t="str">
        <f>IFERROR(VLOOKUP($A97&amp;"_"&amp;AT$3,'물품 입고 내역'!$A$5:$O$1005,2,0),"")</f>
        <v/>
      </c>
      <c r="AU97" s="88" t="str">
        <f>IFERROR(VLOOKUP($A97&amp;"_"&amp;AU$3,'물품 입고 내역'!$A$5:$O$1005,2,0),"")</f>
        <v/>
      </c>
      <c r="AV97" s="88" t="str">
        <f>IFERROR(VLOOKUP($A97&amp;"_"&amp;AV$3,'물품 입고 내역'!$A$5:$O$1005,2,0),"")</f>
        <v/>
      </c>
      <c r="AW97" s="88" t="str">
        <f>IFERROR(VLOOKUP($A97&amp;"_"&amp;AW$3,'물품 입고 내역'!$A$5:$O$1005,2,0),"")</f>
        <v/>
      </c>
      <c r="AX97" s="88" t="str">
        <f>IFERROR(VLOOKUP($A97&amp;"_"&amp;AX$3,'물품 입고 내역'!$A$5:$O$1005,2,0),"")</f>
        <v/>
      </c>
      <c r="AY97" s="88" t="str">
        <f>IFERROR(VLOOKUP($A97&amp;"_"&amp;AY$3,'물품 입고 내역'!$A$5:$O$1005,2,0),"")</f>
        <v/>
      </c>
      <c r="AZ97" s="88" t="str">
        <f>IFERROR(VLOOKUP($A97&amp;"_"&amp;AZ$3,'물품 입고 내역'!$A$5:$O$1005,2,0),"")</f>
        <v/>
      </c>
      <c r="BA97" s="88" t="str">
        <f>IFERROR(VLOOKUP($A97&amp;"_"&amp;BA$3,'물품 입고 내역'!$A$5:$O$1005,2,0),"")</f>
        <v/>
      </c>
      <c r="BB97" s="88" t="str">
        <f>IFERROR(VLOOKUP($A97&amp;"_"&amp;BB$3,'물품 입고 내역'!$A$5:$O$1005,2,0),"")</f>
        <v/>
      </c>
      <c r="BC97" s="88" t="str">
        <f>IFERROR(VLOOKUP($A97&amp;"_"&amp;BC$3,'물품 입고 내역'!$A$5:$O$1005,2,0),"")</f>
        <v/>
      </c>
      <c r="BD97" s="88" t="str">
        <f>IFERROR(VLOOKUP($A97&amp;"_"&amp;BD$3,'물품 입고 내역'!$A$5:$O$1005,2,0),"")</f>
        <v/>
      </c>
      <c r="BE97" s="88" t="str">
        <f>IFERROR(VLOOKUP($A97&amp;"_"&amp;BE$3,'물품 입고 내역'!$A$5:$O$1005,2,0),"")</f>
        <v/>
      </c>
      <c r="BF97" s="88" t="str">
        <f>IFERROR(VLOOKUP($A97&amp;"_"&amp;BF$3,'물품 입고 내역'!$A$5:$O$1005,2,0),"")</f>
        <v/>
      </c>
      <c r="BG97" s="88" t="str">
        <f>IFERROR(VLOOKUP($A97&amp;"_"&amp;BG$3,'물품 입고 내역'!$A$5:$O$1005,2,0),"")</f>
        <v/>
      </c>
      <c r="BH97" s="88" t="str">
        <f>IFERROR(VLOOKUP($A97&amp;"_"&amp;BH$3,'물품 입고 내역'!$A$5:$O$1005,2,0),"")</f>
        <v/>
      </c>
      <c r="BI97" s="88" t="str">
        <f>IFERROR(VLOOKUP($A97&amp;"_"&amp;BI$3,'물품 입고 내역'!$A$5:$O$1005,2,0),"")</f>
        <v/>
      </c>
      <c r="BJ97" s="88" t="str">
        <f>IFERROR(VLOOKUP($A97&amp;"_"&amp;BJ$3,'물품 입고 내역'!$A$5:$O$1005,2,0),"")</f>
        <v/>
      </c>
      <c r="BK97" s="88" t="str">
        <f>IFERROR(VLOOKUP($A97&amp;"_"&amp;BK$3,'물품 입고 내역'!$A$5:$O$1005,2,0),"")</f>
        <v/>
      </c>
      <c r="BL97" s="88" t="str">
        <f>IFERROR(VLOOKUP($A97&amp;"_"&amp;BL$3,'물품 입고 내역'!$A$5:$O$1005,2,0),"")</f>
        <v/>
      </c>
      <c r="BM97" s="88" t="str">
        <f>IFERROR(VLOOKUP($A97&amp;"_"&amp;BM$3,'물품 입고 내역'!$A$5:$O$1005,2,0),"")</f>
        <v/>
      </c>
      <c r="BN97" s="88" t="str">
        <f>IFERROR(VLOOKUP($A97&amp;"_"&amp;BN$3,'물품 입고 내역'!$A$5:$O$1005,2,0),"")</f>
        <v/>
      </c>
      <c r="BO97" s="88" t="str">
        <f>IFERROR(VLOOKUP($A97&amp;"_"&amp;BO$3,'물품 입고 내역'!$A$5:$O$1005,2,0),"")</f>
        <v/>
      </c>
      <c r="BP97" s="88" t="str">
        <f>IFERROR(VLOOKUP($A97&amp;"_"&amp;BP$3,'물품 입고 내역'!$A$5:$O$1005,2,0),"")</f>
        <v/>
      </c>
      <c r="BQ97" s="88" t="str">
        <f>IFERROR(VLOOKUP($A97&amp;"_"&amp;BQ$3,'물품 입고 내역'!$A$5:$O$1005,2,0),"")</f>
        <v/>
      </c>
      <c r="BR97" s="88" t="str">
        <f>IFERROR(VLOOKUP($A97&amp;"_"&amp;BR$3,'물품 입고 내역'!$A$5:$O$1005,2,0),"")</f>
        <v/>
      </c>
      <c r="BS97" s="88" t="str">
        <f>IFERROR(VLOOKUP($A97&amp;"_"&amp;BS$3,'물품 입고 내역'!$A$5:$O$1005,2,0),"")</f>
        <v/>
      </c>
      <c r="BT97" s="88" t="str">
        <f>IFERROR(VLOOKUP($A97&amp;"_"&amp;BT$3,'물품 입고 내역'!$A$5:$O$1005,2,0),"")</f>
        <v/>
      </c>
      <c r="BU97" s="88" t="str">
        <f>IFERROR(VLOOKUP($A97&amp;"_"&amp;BU$3,'물품 입고 내역'!$A$5:$O$1005,2,0),"")</f>
        <v/>
      </c>
      <c r="BV97" s="88" t="str">
        <f>IFERROR(VLOOKUP($A97&amp;"_"&amp;BV$3,'물품 입고 내역'!$A$5:$O$1005,2,0),"")</f>
        <v/>
      </c>
      <c r="BW97" s="88" t="str">
        <f>IFERROR(VLOOKUP($A97&amp;"_"&amp;BW$3,'물품 입고 내역'!$A$5:$O$1005,2,0),"")</f>
        <v/>
      </c>
      <c r="BX97" s="88" t="str">
        <f>IFERROR(VLOOKUP($A97&amp;"_"&amp;BX$3,'물품 입고 내역'!$A$5:$O$1005,2,0),"")</f>
        <v/>
      </c>
      <c r="BY97" s="88" t="str">
        <f>IFERROR(VLOOKUP($A97&amp;"_"&amp;BY$3,'물품 입고 내역'!$A$5:$O$1005,2,0),"")</f>
        <v/>
      </c>
      <c r="BZ97" s="88" t="str">
        <f>IFERROR(VLOOKUP($A97&amp;"_"&amp;BZ$3,'물품 입고 내역'!$A$5:$O$1005,2,0),"")</f>
        <v/>
      </c>
      <c r="CA97" s="88" t="str">
        <f>IFERROR(VLOOKUP($A97&amp;"_"&amp;CA$3,'물품 입고 내역'!$A$5:$O$1005,2,0),"")</f>
        <v/>
      </c>
      <c r="CB97" s="88" t="str">
        <f>IFERROR(VLOOKUP($A97&amp;"_"&amp;CB$3,'물품 입고 내역'!$A$5:$O$1005,2,0),"")</f>
        <v/>
      </c>
      <c r="CC97" s="88" t="str">
        <f>IFERROR(VLOOKUP($A97&amp;"_"&amp;CC$3,'물품 입고 내역'!$A$5:$O$1005,2,0),"")</f>
        <v/>
      </c>
      <c r="CD97" s="88" t="str">
        <f>IFERROR(VLOOKUP($A97&amp;"_"&amp;CD$3,'물품 입고 내역'!$A$5:$O$1005,2,0),"")</f>
        <v/>
      </c>
      <c r="CE97" s="88" t="str">
        <f>IFERROR(VLOOKUP($A97&amp;"_"&amp;CE$3,'물품 입고 내역'!$A$5:$O$1005,2,0),"")</f>
        <v/>
      </c>
      <c r="CF97" s="88" t="str">
        <f>IFERROR(VLOOKUP($A97&amp;"_"&amp;CF$3,'물품 입고 내역'!$A$5:$O$1005,2,0),"")</f>
        <v/>
      </c>
      <c r="CG97" s="88" t="str">
        <f>IFERROR(VLOOKUP($A97&amp;"_"&amp;CG$3,'물품 입고 내역'!$A$5:$O$1005,2,0),"")</f>
        <v/>
      </c>
      <c r="CH97" s="88" t="str">
        <f>IFERROR(VLOOKUP($A97&amp;"_"&amp;CH$3,'물품 입고 내역'!$A$5:$O$1005,2,0),"")</f>
        <v/>
      </c>
      <c r="CI97" s="88" t="str">
        <f>IFERROR(VLOOKUP($A97&amp;"_"&amp;CI$3,'물품 입고 내역'!$A$5:$O$1005,2,0),"")</f>
        <v/>
      </c>
      <c r="CJ97" s="88" t="str">
        <f>IFERROR(VLOOKUP($A97&amp;"_"&amp;CJ$3,'물품 입고 내역'!$A$5:$O$1005,2,0),"")</f>
        <v/>
      </c>
      <c r="CK97" s="88" t="str">
        <f>IFERROR(VLOOKUP($A97&amp;"_"&amp;CK$3,'물품 입고 내역'!$A$5:$O$1005,2,0),"")</f>
        <v/>
      </c>
      <c r="CL97" s="88" t="str">
        <f>IFERROR(VLOOKUP($A97&amp;"_"&amp;CL$3,'물품 입고 내역'!$A$5:$O$1005,2,0),"")</f>
        <v/>
      </c>
      <c r="CM97" s="88" t="str">
        <f>IFERROR(VLOOKUP($A97&amp;"_"&amp;CM$3,'물품 입고 내역'!$A$5:$O$1005,2,0),"")</f>
        <v/>
      </c>
      <c r="CN97" s="88" t="str">
        <f>IFERROR(VLOOKUP($A97&amp;"_"&amp;CN$3,'물품 입고 내역'!$A$5:$O$1005,2,0),"")</f>
        <v/>
      </c>
      <c r="CO97" s="88" t="str">
        <f>IFERROR(VLOOKUP($A97&amp;"_"&amp;CO$3,'물품 입고 내역'!$A$5:$O$1005,2,0),"")</f>
        <v/>
      </c>
      <c r="CP97" s="88" t="str">
        <f>IFERROR(VLOOKUP($A97&amp;"_"&amp;CP$3,'물품 입고 내역'!$A$5:$O$1005,2,0),"")</f>
        <v/>
      </c>
      <c r="CQ97" s="88" t="str">
        <f>IFERROR(VLOOKUP($A97&amp;"_"&amp;CQ$3,'물품 입고 내역'!$A$5:$O$1005,2,0),"")</f>
        <v/>
      </c>
      <c r="CR97" s="88" t="str">
        <f>IFERROR(VLOOKUP($A97&amp;"_"&amp;CR$3,'물품 입고 내역'!$A$5:$O$1005,2,0),"")</f>
        <v/>
      </c>
      <c r="CS97" s="88" t="str">
        <f>IFERROR(VLOOKUP($A97&amp;"_"&amp;CS$3,'물품 입고 내역'!$A$5:$O$1005,2,0),"")</f>
        <v/>
      </c>
      <c r="CT97" s="88" t="str">
        <f>IFERROR(VLOOKUP($A97&amp;"_"&amp;CT$3,'물품 입고 내역'!$A$5:$O$1005,2,0),"")</f>
        <v/>
      </c>
      <c r="CU97" s="88" t="str">
        <f>IFERROR(VLOOKUP($A97&amp;"_"&amp;CU$3,'물품 입고 내역'!$A$5:$O$1005,2,0),"")</f>
        <v/>
      </c>
      <c r="CV97" s="88" t="str">
        <f>IFERROR(VLOOKUP($A97&amp;"_"&amp;CV$3,'물품 입고 내역'!$A$5:$O$1005,2,0),"")</f>
        <v/>
      </c>
      <c r="CW97" s="88" t="str">
        <f>IFERROR(VLOOKUP($A97&amp;"_"&amp;CW$3,'물품 입고 내역'!$A$5:$O$1005,2,0),"")</f>
        <v/>
      </c>
      <c r="CX97" s="88" t="str">
        <f>IFERROR(VLOOKUP($A97&amp;"_"&amp;CX$3,'물품 입고 내역'!$A$5:$O$1005,2,0),"")</f>
        <v/>
      </c>
      <c r="CY97" s="88" t="str">
        <f>IFERROR(VLOOKUP($A97&amp;"_"&amp;CY$3,'물품 입고 내역'!$A$5:$O$1005,2,0),"")</f>
        <v/>
      </c>
      <c r="CZ97" s="88" t="str">
        <f>IFERROR(VLOOKUP($A97&amp;"_"&amp;CZ$3,'물품 입고 내역'!$A$5:$O$1005,2,0),"")</f>
        <v/>
      </c>
      <c r="DA97" s="88" t="str">
        <f>IFERROR(VLOOKUP($A97&amp;"_"&amp;DA$3,'물품 입고 내역'!$A$5:$O$1005,2,0),"")</f>
        <v/>
      </c>
      <c r="DB97" s="88" t="str">
        <f>IFERROR(VLOOKUP($A97&amp;"_"&amp;DB$3,'물품 입고 내역'!$A$5:$O$1005,2,0),"")</f>
        <v/>
      </c>
      <c r="DC97" s="88" t="str">
        <f>IFERROR(VLOOKUP($A97&amp;"_"&amp;DC$3,'물품 입고 내역'!$A$5:$O$1005,2,0),"")</f>
        <v/>
      </c>
      <c r="DD97" s="88" t="str">
        <f>IFERROR(VLOOKUP($A97&amp;"_"&amp;DD$3,'물품 입고 내역'!$A$5:$O$1005,2,0),"")</f>
        <v/>
      </c>
      <c r="DE97" s="88" t="str">
        <f>IFERROR(VLOOKUP($A97&amp;"_"&amp;DE$3,'물품 입고 내역'!$A$5:$O$1005,2,0),"")</f>
        <v/>
      </c>
      <c r="DF97" s="88" t="str">
        <f>IFERROR(VLOOKUP($A97&amp;"_"&amp;DF$3,'물품 입고 내역'!$A$5:$O$1005,2,0),"")</f>
        <v/>
      </c>
      <c r="DG97" s="88" t="str">
        <f>IFERROR(VLOOKUP($A97&amp;"_"&amp;DG$3,'물품 입고 내역'!$A$5:$O$1005,2,0),"")</f>
        <v/>
      </c>
      <c r="DH97" s="88" t="str">
        <f>IFERROR(VLOOKUP($A97&amp;"_"&amp;DH$3,'물품 입고 내역'!$A$5:$O$1005,2,0),"")</f>
        <v/>
      </c>
      <c r="DI97" s="88" t="str">
        <f>IFERROR(VLOOKUP($A97&amp;"_"&amp;DI$3,'물품 입고 내역'!$A$5:$O$1005,2,0),"")</f>
        <v/>
      </c>
      <c r="DJ97" s="88" t="str">
        <f>IFERROR(VLOOKUP($A97&amp;"_"&amp;DJ$3,'물품 입고 내역'!$A$5:$O$1005,2,0),"")</f>
        <v/>
      </c>
      <c r="DK97" s="88" t="str">
        <f>IFERROR(VLOOKUP($A97&amp;"_"&amp;DK$3,'물품 입고 내역'!$A$5:$O$1005,2,0),"")</f>
        <v/>
      </c>
      <c r="DL97" s="88" t="str">
        <f>IFERROR(VLOOKUP($A97&amp;"_"&amp;DL$3,'물품 입고 내역'!$A$5:$O$1005,2,0),"")</f>
        <v/>
      </c>
    </row>
    <row r="98" spans="1:116" ht="35.25" customHeight="1">
      <c r="A98" s="89" t="s">
        <v>1055</v>
      </c>
      <c r="B98" s="129" t="str">
        <f>IFERROR(INDEX('물품 입고 내역'!$E$6:$O$1005,MATCH($A98,'물품 입고 내역'!$N$6:$N$1005,0),1)," ")</f>
        <v xml:space="preserve"> </v>
      </c>
      <c r="C98" s="89" t="str">
        <f t="shared" si="3"/>
        <v xml:space="preserve"> </v>
      </c>
      <c r="D98" s="129" t="str">
        <f t="shared" si="4"/>
        <v xml:space="preserve">                                                                                                             </v>
      </c>
      <c r="E98" s="89"/>
      <c r="F98" s="88">
        <f t="shared" si="5"/>
        <v>0</v>
      </c>
      <c r="G98" s="88" t="str">
        <f>IFERROR(VLOOKUP($A98&amp;"_"&amp;G$3,'물품 입고 내역'!$A$5:$O$1005,2,0),"")</f>
        <v/>
      </c>
      <c r="H98" s="88" t="str">
        <f>IFERROR(VLOOKUP($A98&amp;"_"&amp;H$3,'물품 입고 내역'!$A$5:$O$1005,2,0),"")</f>
        <v/>
      </c>
      <c r="I98" s="88" t="str">
        <f>IFERROR(VLOOKUP($A98&amp;"_"&amp;I$3,'물품 입고 내역'!$A$5:$O$1005,2,0),"")</f>
        <v/>
      </c>
      <c r="J98" s="88" t="str">
        <f>IFERROR(VLOOKUP($A98&amp;"_"&amp;J$3,'물품 입고 내역'!$A$5:$O$1005,2,0),"")</f>
        <v/>
      </c>
      <c r="K98" s="88" t="str">
        <f>IFERROR(VLOOKUP($A98&amp;"_"&amp;K$3,'물품 입고 내역'!$A$5:$O$1005,2,0),"")</f>
        <v/>
      </c>
      <c r="L98" s="88" t="str">
        <f>IFERROR(VLOOKUP($A98&amp;"_"&amp;L$3,'물품 입고 내역'!$A$5:$O$1005,2,0),"")</f>
        <v/>
      </c>
      <c r="M98" s="88" t="str">
        <f>IFERROR(VLOOKUP($A98&amp;"_"&amp;M$3,'물품 입고 내역'!$A$5:$O$1005,2,0),"")</f>
        <v/>
      </c>
      <c r="N98" s="88" t="str">
        <f>IFERROR(VLOOKUP($A98&amp;"_"&amp;N$3,'물품 입고 내역'!$A$5:$O$1005,2,0),"")</f>
        <v/>
      </c>
      <c r="O98" s="88" t="str">
        <f>IFERROR(VLOOKUP($A98&amp;"_"&amp;O$3,'물품 입고 내역'!$A$5:$O$1005,2,0),"")</f>
        <v/>
      </c>
      <c r="P98" s="88" t="str">
        <f>IFERROR(VLOOKUP($A98&amp;"_"&amp;P$3,'물품 입고 내역'!$A$5:$O$1005,2,0),"")</f>
        <v/>
      </c>
      <c r="Q98" s="88" t="str">
        <f>IFERROR(VLOOKUP($A98&amp;"_"&amp;Q$3,'물품 입고 내역'!$A$5:$O$1005,2,0),"")</f>
        <v/>
      </c>
      <c r="R98" s="88" t="str">
        <f>IFERROR(VLOOKUP($A98&amp;"_"&amp;R$3,'물품 입고 내역'!$A$5:$O$1005,2,0),"")</f>
        <v/>
      </c>
      <c r="S98" s="88" t="str">
        <f>IFERROR(VLOOKUP($A98&amp;"_"&amp;S$3,'물품 입고 내역'!$A$5:$O$1005,2,0),"")</f>
        <v/>
      </c>
      <c r="T98" s="88" t="str">
        <f>IFERROR(VLOOKUP($A98&amp;"_"&amp;T$3,'물품 입고 내역'!$A$5:$O$1005,2,0),"")</f>
        <v/>
      </c>
      <c r="U98" s="88" t="str">
        <f>IFERROR(VLOOKUP($A98&amp;"_"&amp;U$3,'물품 입고 내역'!$A$5:$O$1005,2,0),"")</f>
        <v/>
      </c>
      <c r="V98" s="88" t="str">
        <f>IFERROR(VLOOKUP($A98&amp;"_"&amp;V$3,'물품 입고 내역'!$A$5:$O$1005,2,0),"")</f>
        <v/>
      </c>
      <c r="W98" s="88" t="str">
        <f>IFERROR(VLOOKUP($A98&amp;"_"&amp;W$3,'물품 입고 내역'!$A$5:$O$1005,2,0),"")</f>
        <v/>
      </c>
      <c r="X98" s="88" t="str">
        <f>IFERROR(VLOOKUP($A98&amp;"_"&amp;X$3,'물품 입고 내역'!$A$5:$O$1005,2,0),"")</f>
        <v/>
      </c>
      <c r="Y98" s="88" t="str">
        <f>IFERROR(VLOOKUP($A98&amp;"_"&amp;Y$3,'물품 입고 내역'!$A$5:$O$1005,2,0),"")</f>
        <v/>
      </c>
      <c r="Z98" s="88" t="str">
        <f>IFERROR(VLOOKUP($A98&amp;"_"&amp;Z$3,'물품 입고 내역'!$A$5:$O$1005,2,0),"")</f>
        <v/>
      </c>
      <c r="AA98" s="88" t="str">
        <f>IFERROR(VLOOKUP($A98&amp;"_"&amp;AA$3,'물품 입고 내역'!$A$5:$O$1005,2,0),"")</f>
        <v/>
      </c>
      <c r="AB98" s="88" t="str">
        <f>IFERROR(VLOOKUP($A98&amp;"_"&amp;AB$3,'물품 입고 내역'!$A$5:$O$1005,2,0),"")</f>
        <v/>
      </c>
      <c r="AC98" s="88" t="str">
        <f>IFERROR(VLOOKUP($A98&amp;"_"&amp;AC$3,'물품 입고 내역'!$A$5:$O$1005,2,0),"")</f>
        <v/>
      </c>
      <c r="AD98" s="88" t="str">
        <f>IFERROR(VLOOKUP($A98&amp;"_"&amp;AD$3,'물품 입고 내역'!$A$5:$O$1005,2,0),"")</f>
        <v/>
      </c>
      <c r="AE98" s="88" t="str">
        <f>IFERROR(VLOOKUP($A98&amp;"_"&amp;AE$3,'물품 입고 내역'!$A$5:$O$1005,2,0),"")</f>
        <v/>
      </c>
      <c r="AF98" s="88" t="str">
        <f>IFERROR(VLOOKUP($A98&amp;"_"&amp;AF$3,'물품 입고 내역'!$A$5:$O$1005,2,0),"")</f>
        <v/>
      </c>
      <c r="AG98" s="88" t="str">
        <f>IFERROR(VLOOKUP($A98&amp;"_"&amp;AG$3,'물품 입고 내역'!$A$5:$O$1005,2,0),"")</f>
        <v/>
      </c>
      <c r="AH98" s="88" t="str">
        <f>IFERROR(VLOOKUP($A98&amp;"_"&amp;AH$3,'물품 입고 내역'!$A$5:$O$1005,2,0),"")</f>
        <v/>
      </c>
      <c r="AI98" s="88" t="str">
        <f>IFERROR(VLOOKUP($A98&amp;"_"&amp;AI$3,'물품 입고 내역'!$A$5:$O$1005,2,0),"")</f>
        <v/>
      </c>
      <c r="AJ98" s="88" t="str">
        <f>IFERROR(VLOOKUP($A98&amp;"_"&amp;AJ$3,'물품 입고 내역'!$A$5:$O$1005,2,0),"")</f>
        <v/>
      </c>
      <c r="AK98" s="88" t="str">
        <f>IFERROR(VLOOKUP($A98&amp;"_"&amp;AK$3,'물품 입고 내역'!$A$5:$O$1005,2,0),"")</f>
        <v/>
      </c>
      <c r="AL98" s="88" t="str">
        <f>IFERROR(VLOOKUP($A98&amp;"_"&amp;AL$3,'물품 입고 내역'!$A$5:$O$1005,2,0),"")</f>
        <v/>
      </c>
      <c r="AM98" s="88" t="str">
        <f>IFERROR(VLOOKUP($A98&amp;"_"&amp;AM$3,'물품 입고 내역'!$A$5:$O$1005,2,0),"")</f>
        <v/>
      </c>
      <c r="AN98" s="88" t="str">
        <f>IFERROR(VLOOKUP($A98&amp;"_"&amp;AN$3,'물품 입고 내역'!$A$5:$O$1005,2,0),"")</f>
        <v/>
      </c>
      <c r="AO98" s="88" t="str">
        <f>IFERROR(VLOOKUP($A98&amp;"_"&amp;AO$3,'물품 입고 내역'!$A$5:$O$1005,2,0),"")</f>
        <v/>
      </c>
      <c r="AP98" s="88" t="str">
        <f>IFERROR(VLOOKUP($A98&amp;"_"&amp;AP$3,'물품 입고 내역'!$A$5:$O$1005,2,0),"")</f>
        <v/>
      </c>
      <c r="AQ98" s="88" t="str">
        <f>IFERROR(VLOOKUP($A98&amp;"_"&amp;AQ$3,'물품 입고 내역'!$A$5:$O$1005,2,0),"")</f>
        <v/>
      </c>
      <c r="AR98" s="88" t="str">
        <f>IFERROR(VLOOKUP($A98&amp;"_"&amp;AR$3,'물품 입고 내역'!$A$5:$O$1005,2,0),"")</f>
        <v/>
      </c>
      <c r="AS98" s="88" t="str">
        <f>IFERROR(VLOOKUP($A98&amp;"_"&amp;AS$3,'물품 입고 내역'!$A$5:$O$1005,2,0),"")</f>
        <v/>
      </c>
      <c r="AT98" s="88" t="str">
        <f>IFERROR(VLOOKUP($A98&amp;"_"&amp;AT$3,'물품 입고 내역'!$A$5:$O$1005,2,0),"")</f>
        <v/>
      </c>
      <c r="AU98" s="88" t="str">
        <f>IFERROR(VLOOKUP($A98&amp;"_"&amp;AU$3,'물품 입고 내역'!$A$5:$O$1005,2,0),"")</f>
        <v/>
      </c>
      <c r="AV98" s="88" t="str">
        <f>IFERROR(VLOOKUP($A98&amp;"_"&amp;AV$3,'물품 입고 내역'!$A$5:$O$1005,2,0),"")</f>
        <v/>
      </c>
      <c r="AW98" s="88" t="str">
        <f>IFERROR(VLOOKUP($A98&amp;"_"&amp;AW$3,'물품 입고 내역'!$A$5:$O$1005,2,0),"")</f>
        <v/>
      </c>
      <c r="AX98" s="88" t="str">
        <f>IFERROR(VLOOKUP($A98&amp;"_"&amp;AX$3,'물품 입고 내역'!$A$5:$O$1005,2,0),"")</f>
        <v/>
      </c>
      <c r="AY98" s="88" t="str">
        <f>IFERROR(VLOOKUP($A98&amp;"_"&amp;AY$3,'물품 입고 내역'!$A$5:$O$1005,2,0),"")</f>
        <v/>
      </c>
      <c r="AZ98" s="88" t="str">
        <f>IFERROR(VLOOKUP($A98&amp;"_"&amp;AZ$3,'물품 입고 내역'!$A$5:$O$1005,2,0),"")</f>
        <v/>
      </c>
      <c r="BA98" s="88" t="str">
        <f>IFERROR(VLOOKUP($A98&amp;"_"&amp;BA$3,'물품 입고 내역'!$A$5:$O$1005,2,0),"")</f>
        <v/>
      </c>
      <c r="BB98" s="88" t="str">
        <f>IFERROR(VLOOKUP($A98&amp;"_"&amp;BB$3,'물품 입고 내역'!$A$5:$O$1005,2,0),"")</f>
        <v/>
      </c>
      <c r="BC98" s="88" t="str">
        <f>IFERROR(VLOOKUP($A98&amp;"_"&amp;BC$3,'물품 입고 내역'!$A$5:$O$1005,2,0),"")</f>
        <v/>
      </c>
      <c r="BD98" s="88" t="str">
        <f>IFERROR(VLOOKUP($A98&amp;"_"&amp;BD$3,'물품 입고 내역'!$A$5:$O$1005,2,0),"")</f>
        <v/>
      </c>
      <c r="BE98" s="88" t="str">
        <f>IFERROR(VLOOKUP($A98&amp;"_"&amp;BE$3,'물품 입고 내역'!$A$5:$O$1005,2,0),"")</f>
        <v/>
      </c>
      <c r="BF98" s="88" t="str">
        <f>IFERROR(VLOOKUP($A98&amp;"_"&amp;BF$3,'물품 입고 내역'!$A$5:$O$1005,2,0),"")</f>
        <v/>
      </c>
      <c r="BG98" s="88" t="str">
        <f>IFERROR(VLOOKUP($A98&amp;"_"&amp;BG$3,'물품 입고 내역'!$A$5:$O$1005,2,0),"")</f>
        <v/>
      </c>
      <c r="BH98" s="88" t="str">
        <f>IFERROR(VLOOKUP($A98&amp;"_"&amp;BH$3,'물품 입고 내역'!$A$5:$O$1005,2,0),"")</f>
        <v/>
      </c>
      <c r="BI98" s="88" t="str">
        <f>IFERROR(VLOOKUP($A98&amp;"_"&amp;BI$3,'물품 입고 내역'!$A$5:$O$1005,2,0),"")</f>
        <v/>
      </c>
      <c r="BJ98" s="88" t="str">
        <f>IFERROR(VLOOKUP($A98&amp;"_"&amp;BJ$3,'물품 입고 내역'!$A$5:$O$1005,2,0),"")</f>
        <v/>
      </c>
      <c r="BK98" s="88" t="str">
        <f>IFERROR(VLOOKUP($A98&amp;"_"&amp;BK$3,'물품 입고 내역'!$A$5:$O$1005,2,0),"")</f>
        <v/>
      </c>
      <c r="BL98" s="88" t="str">
        <f>IFERROR(VLOOKUP($A98&amp;"_"&amp;BL$3,'물품 입고 내역'!$A$5:$O$1005,2,0),"")</f>
        <v/>
      </c>
      <c r="BM98" s="88" t="str">
        <f>IFERROR(VLOOKUP($A98&amp;"_"&amp;BM$3,'물품 입고 내역'!$A$5:$O$1005,2,0),"")</f>
        <v/>
      </c>
      <c r="BN98" s="88" t="str">
        <f>IFERROR(VLOOKUP($A98&amp;"_"&amp;BN$3,'물품 입고 내역'!$A$5:$O$1005,2,0),"")</f>
        <v/>
      </c>
      <c r="BO98" s="88" t="str">
        <f>IFERROR(VLOOKUP($A98&amp;"_"&amp;BO$3,'물품 입고 내역'!$A$5:$O$1005,2,0),"")</f>
        <v/>
      </c>
      <c r="BP98" s="88" t="str">
        <f>IFERROR(VLOOKUP($A98&amp;"_"&amp;BP$3,'물품 입고 내역'!$A$5:$O$1005,2,0),"")</f>
        <v/>
      </c>
      <c r="BQ98" s="88" t="str">
        <f>IFERROR(VLOOKUP($A98&amp;"_"&amp;BQ$3,'물품 입고 내역'!$A$5:$O$1005,2,0),"")</f>
        <v/>
      </c>
      <c r="BR98" s="88" t="str">
        <f>IFERROR(VLOOKUP($A98&amp;"_"&amp;BR$3,'물품 입고 내역'!$A$5:$O$1005,2,0),"")</f>
        <v/>
      </c>
      <c r="BS98" s="88" t="str">
        <f>IFERROR(VLOOKUP($A98&amp;"_"&amp;BS$3,'물품 입고 내역'!$A$5:$O$1005,2,0),"")</f>
        <v/>
      </c>
      <c r="BT98" s="88" t="str">
        <f>IFERROR(VLOOKUP($A98&amp;"_"&amp;BT$3,'물품 입고 내역'!$A$5:$O$1005,2,0),"")</f>
        <v/>
      </c>
      <c r="BU98" s="88" t="str">
        <f>IFERROR(VLOOKUP($A98&amp;"_"&amp;BU$3,'물품 입고 내역'!$A$5:$O$1005,2,0),"")</f>
        <v/>
      </c>
      <c r="BV98" s="88" t="str">
        <f>IFERROR(VLOOKUP($A98&amp;"_"&amp;BV$3,'물품 입고 내역'!$A$5:$O$1005,2,0),"")</f>
        <v/>
      </c>
      <c r="BW98" s="88" t="str">
        <f>IFERROR(VLOOKUP($A98&amp;"_"&amp;BW$3,'물품 입고 내역'!$A$5:$O$1005,2,0),"")</f>
        <v/>
      </c>
      <c r="BX98" s="88" t="str">
        <f>IFERROR(VLOOKUP($A98&amp;"_"&amp;BX$3,'물품 입고 내역'!$A$5:$O$1005,2,0),"")</f>
        <v/>
      </c>
      <c r="BY98" s="88" t="str">
        <f>IFERROR(VLOOKUP($A98&amp;"_"&amp;BY$3,'물품 입고 내역'!$A$5:$O$1005,2,0),"")</f>
        <v/>
      </c>
      <c r="BZ98" s="88" t="str">
        <f>IFERROR(VLOOKUP($A98&amp;"_"&amp;BZ$3,'물품 입고 내역'!$A$5:$O$1005,2,0),"")</f>
        <v/>
      </c>
      <c r="CA98" s="88" t="str">
        <f>IFERROR(VLOOKUP($A98&amp;"_"&amp;CA$3,'물품 입고 내역'!$A$5:$O$1005,2,0),"")</f>
        <v/>
      </c>
      <c r="CB98" s="88" t="str">
        <f>IFERROR(VLOOKUP($A98&amp;"_"&amp;CB$3,'물품 입고 내역'!$A$5:$O$1005,2,0),"")</f>
        <v/>
      </c>
      <c r="CC98" s="88" t="str">
        <f>IFERROR(VLOOKUP($A98&amp;"_"&amp;CC$3,'물품 입고 내역'!$A$5:$O$1005,2,0),"")</f>
        <v/>
      </c>
      <c r="CD98" s="88" t="str">
        <f>IFERROR(VLOOKUP($A98&amp;"_"&amp;CD$3,'물품 입고 내역'!$A$5:$O$1005,2,0),"")</f>
        <v/>
      </c>
      <c r="CE98" s="88" t="str">
        <f>IFERROR(VLOOKUP($A98&amp;"_"&amp;CE$3,'물품 입고 내역'!$A$5:$O$1005,2,0),"")</f>
        <v/>
      </c>
      <c r="CF98" s="88" t="str">
        <f>IFERROR(VLOOKUP($A98&amp;"_"&amp;CF$3,'물품 입고 내역'!$A$5:$O$1005,2,0),"")</f>
        <v/>
      </c>
      <c r="CG98" s="88" t="str">
        <f>IFERROR(VLOOKUP($A98&amp;"_"&amp;CG$3,'물품 입고 내역'!$A$5:$O$1005,2,0),"")</f>
        <v/>
      </c>
      <c r="CH98" s="88" t="str">
        <f>IFERROR(VLOOKUP($A98&amp;"_"&amp;CH$3,'물품 입고 내역'!$A$5:$O$1005,2,0),"")</f>
        <v/>
      </c>
      <c r="CI98" s="88" t="str">
        <f>IFERROR(VLOOKUP($A98&amp;"_"&amp;CI$3,'물품 입고 내역'!$A$5:$O$1005,2,0),"")</f>
        <v/>
      </c>
      <c r="CJ98" s="88" t="str">
        <f>IFERROR(VLOOKUP($A98&amp;"_"&amp;CJ$3,'물품 입고 내역'!$A$5:$O$1005,2,0),"")</f>
        <v/>
      </c>
      <c r="CK98" s="88" t="str">
        <f>IFERROR(VLOOKUP($A98&amp;"_"&amp;CK$3,'물품 입고 내역'!$A$5:$O$1005,2,0),"")</f>
        <v/>
      </c>
      <c r="CL98" s="88" t="str">
        <f>IFERROR(VLOOKUP($A98&amp;"_"&amp;CL$3,'물품 입고 내역'!$A$5:$O$1005,2,0),"")</f>
        <v/>
      </c>
      <c r="CM98" s="88" t="str">
        <f>IFERROR(VLOOKUP($A98&amp;"_"&amp;CM$3,'물품 입고 내역'!$A$5:$O$1005,2,0),"")</f>
        <v/>
      </c>
      <c r="CN98" s="88" t="str">
        <f>IFERROR(VLOOKUP($A98&amp;"_"&amp;CN$3,'물품 입고 내역'!$A$5:$O$1005,2,0),"")</f>
        <v/>
      </c>
      <c r="CO98" s="88" t="str">
        <f>IFERROR(VLOOKUP($A98&amp;"_"&amp;CO$3,'물품 입고 내역'!$A$5:$O$1005,2,0),"")</f>
        <v/>
      </c>
      <c r="CP98" s="88" t="str">
        <f>IFERROR(VLOOKUP($A98&amp;"_"&amp;CP$3,'물품 입고 내역'!$A$5:$O$1005,2,0),"")</f>
        <v/>
      </c>
      <c r="CQ98" s="88" t="str">
        <f>IFERROR(VLOOKUP($A98&amp;"_"&amp;CQ$3,'물품 입고 내역'!$A$5:$O$1005,2,0),"")</f>
        <v/>
      </c>
      <c r="CR98" s="88" t="str">
        <f>IFERROR(VLOOKUP($A98&amp;"_"&amp;CR$3,'물품 입고 내역'!$A$5:$O$1005,2,0),"")</f>
        <v/>
      </c>
      <c r="CS98" s="88" t="str">
        <f>IFERROR(VLOOKUP($A98&amp;"_"&amp;CS$3,'물품 입고 내역'!$A$5:$O$1005,2,0),"")</f>
        <v/>
      </c>
      <c r="CT98" s="88" t="str">
        <f>IFERROR(VLOOKUP($A98&amp;"_"&amp;CT$3,'물품 입고 내역'!$A$5:$O$1005,2,0),"")</f>
        <v/>
      </c>
      <c r="CU98" s="88" t="str">
        <f>IFERROR(VLOOKUP($A98&amp;"_"&amp;CU$3,'물품 입고 내역'!$A$5:$O$1005,2,0),"")</f>
        <v/>
      </c>
      <c r="CV98" s="88" t="str">
        <f>IFERROR(VLOOKUP($A98&amp;"_"&amp;CV$3,'물품 입고 내역'!$A$5:$O$1005,2,0),"")</f>
        <v/>
      </c>
      <c r="CW98" s="88" t="str">
        <f>IFERROR(VLOOKUP($A98&amp;"_"&amp;CW$3,'물품 입고 내역'!$A$5:$O$1005,2,0),"")</f>
        <v/>
      </c>
      <c r="CX98" s="88" t="str">
        <f>IFERROR(VLOOKUP($A98&amp;"_"&amp;CX$3,'물품 입고 내역'!$A$5:$O$1005,2,0),"")</f>
        <v/>
      </c>
      <c r="CY98" s="88" t="str">
        <f>IFERROR(VLOOKUP($A98&amp;"_"&amp;CY$3,'물품 입고 내역'!$A$5:$O$1005,2,0),"")</f>
        <v/>
      </c>
      <c r="CZ98" s="88" t="str">
        <f>IFERROR(VLOOKUP($A98&amp;"_"&amp;CZ$3,'물품 입고 내역'!$A$5:$O$1005,2,0),"")</f>
        <v/>
      </c>
      <c r="DA98" s="88" t="str">
        <f>IFERROR(VLOOKUP($A98&amp;"_"&amp;DA$3,'물품 입고 내역'!$A$5:$O$1005,2,0),"")</f>
        <v/>
      </c>
      <c r="DB98" s="88" t="str">
        <f>IFERROR(VLOOKUP($A98&amp;"_"&amp;DB$3,'물품 입고 내역'!$A$5:$O$1005,2,0),"")</f>
        <v/>
      </c>
      <c r="DC98" s="88" t="str">
        <f>IFERROR(VLOOKUP($A98&amp;"_"&amp;DC$3,'물품 입고 내역'!$A$5:$O$1005,2,0),"")</f>
        <v/>
      </c>
      <c r="DD98" s="88" t="str">
        <f>IFERROR(VLOOKUP($A98&amp;"_"&amp;DD$3,'물품 입고 내역'!$A$5:$O$1005,2,0),"")</f>
        <v/>
      </c>
      <c r="DE98" s="88" t="str">
        <f>IFERROR(VLOOKUP($A98&amp;"_"&amp;DE$3,'물품 입고 내역'!$A$5:$O$1005,2,0),"")</f>
        <v/>
      </c>
      <c r="DF98" s="88" t="str">
        <f>IFERROR(VLOOKUP($A98&amp;"_"&amp;DF$3,'물품 입고 내역'!$A$5:$O$1005,2,0),"")</f>
        <v/>
      </c>
      <c r="DG98" s="88" t="str">
        <f>IFERROR(VLOOKUP($A98&amp;"_"&amp;DG$3,'물품 입고 내역'!$A$5:$O$1005,2,0),"")</f>
        <v/>
      </c>
      <c r="DH98" s="88" t="str">
        <f>IFERROR(VLOOKUP($A98&amp;"_"&amp;DH$3,'물품 입고 내역'!$A$5:$O$1005,2,0),"")</f>
        <v/>
      </c>
      <c r="DI98" s="88" t="str">
        <f>IFERROR(VLOOKUP($A98&amp;"_"&amp;DI$3,'물품 입고 내역'!$A$5:$O$1005,2,0),"")</f>
        <v/>
      </c>
      <c r="DJ98" s="88" t="str">
        <f>IFERROR(VLOOKUP($A98&amp;"_"&amp;DJ$3,'물품 입고 내역'!$A$5:$O$1005,2,0),"")</f>
        <v/>
      </c>
      <c r="DK98" s="88" t="str">
        <f>IFERROR(VLOOKUP($A98&amp;"_"&amp;DK$3,'물품 입고 내역'!$A$5:$O$1005,2,0),"")</f>
        <v/>
      </c>
      <c r="DL98" s="88" t="str">
        <f>IFERROR(VLOOKUP($A98&amp;"_"&amp;DL$3,'물품 입고 내역'!$A$5:$O$1005,2,0),"")</f>
        <v/>
      </c>
    </row>
    <row r="99" spans="1:116" ht="35.25" customHeight="1">
      <c r="A99" s="89" t="s">
        <v>1056</v>
      </c>
      <c r="B99" s="129" t="str">
        <f>IFERROR(INDEX('물품 입고 내역'!$E$6:$O$1005,MATCH($A99,'물품 입고 내역'!$N$6:$N$1005,0),1)," ")</f>
        <v xml:space="preserve"> </v>
      </c>
      <c r="C99" s="89" t="str">
        <f t="shared" si="3"/>
        <v xml:space="preserve"> </v>
      </c>
      <c r="D99" s="129" t="str">
        <f t="shared" si="4"/>
        <v xml:space="preserve">                                                                                                             </v>
      </c>
      <c r="E99" s="89"/>
      <c r="F99" s="88">
        <f t="shared" si="5"/>
        <v>0</v>
      </c>
      <c r="G99" s="88" t="str">
        <f>IFERROR(VLOOKUP($A99&amp;"_"&amp;G$3,'물품 입고 내역'!$A$5:$O$1005,2,0),"")</f>
        <v/>
      </c>
      <c r="H99" s="88" t="str">
        <f>IFERROR(VLOOKUP($A99&amp;"_"&amp;H$3,'물품 입고 내역'!$A$5:$O$1005,2,0),"")</f>
        <v/>
      </c>
      <c r="I99" s="88" t="str">
        <f>IFERROR(VLOOKUP($A99&amp;"_"&amp;I$3,'물품 입고 내역'!$A$5:$O$1005,2,0),"")</f>
        <v/>
      </c>
      <c r="J99" s="88" t="str">
        <f>IFERROR(VLOOKUP($A99&amp;"_"&amp;J$3,'물품 입고 내역'!$A$5:$O$1005,2,0),"")</f>
        <v/>
      </c>
      <c r="K99" s="88" t="str">
        <f>IFERROR(VLOOKUP($A99&amp;"_"&amp;K$3,'물품 입고 내역'!$A$5:$O$1005,2,0),"")</f>
        <v/>
      </c>
      <c r="L99" s="88" t="str">
        <f>IFERROR(VLOOKUP($A99&amp;"_"&amp;L$3,'물품 입고 내역'!$A$5:$O$1005,2,0),"")</f>
        <v/>
      </c>
      <c r="M99" s="88" t="str">
        <f>IFERROR(VLOOKUP($A99&amp;"_"&amp;M$3,'물품 입고 내역'!$A$5:$O$1005,2,0),"")</f>
        <v/>
      </c>
      <c r="N99" s="88" t="str">
        <f>IFERROR(VLOOKUP($A99&amp;"_"&amp;N$3,'물품 입고 내역'!$A$5:$O$1005,2,0),"")</f>
        <v/>
      </c>
      <c r="O99" s="88" t="str">
        <f>IFERROR(VLOOKUP($A99&amp;"_"&amp;O$3,'물품 입고 내역'!$A$5:$O$1005,2,0),"")</f>
        <v/>
      </c>
      <c r="P99" s="88" t="str">
        <f>IFERROR(VLOOKUP($A99&amp;"_"&amp;P$3,'물품 입고 내역'!$A$5:$O$1005,2,0),"")</f>
        <v/>
      </c>
      <c r="Q99" s="88" t="str">
        <f>IFERROR(VLOOKUP($A99&amp;"_"&amp;Q$3,'물품 입고 내역'!$A$5:$O$1005,2,0),"")</f>
        <v/>
      </c>
      <c r="R99" s="88" t="str">
        <f>IFERROR(VLOOKUP($A99&amp;"_"&amp;R$3,'물품 입고 내역'!$A$5:$O$1005,2,0),"")</f>
        <v/>
      </c>
      <c r="S99" s="88" t="str">
        <f>IFERROR(VLOOKUP($A99&amp;"_"&amp;S$3,'물품 입고 내역'!$A$5:$O$1005,2,0),"")</f>
        <v/>
      </c>
      <c r="T99" s="88" t="str">
        <f>IFERROR(VLOOKUP($A99&amp;"_"&amp;T$3,'물품 입고 내역'!$A$5:$O$1005,2,0),"")</f>
        <v/>
      </c>
      <c r="U99" s="88" t="str">
        <f>IFERROR(VLOOKUP($A99&amp;"_"&amp;U$3,'물품 입고 내역'!$A$5:$O$1005,2,0),"")</f>
        <v/>
      </c>
      <c r="V99" s="88" t="str">
        <f>IFERROR(VLOOKUP($A99&amp;"_"&amp;V$3,'물품 입고 내역'!$A$5:$O$1005,2,0),"")</f>
        <v/>
      </c>
      <c r="W99" s="88" t="str">
        <f>IFERROR(VLOOKUP($A99&amp;"_"&amp;W$3,'물품 입고 내역'!$A$5:$O$1005,2,0),"")</f>
        <v/>
      </c>
      <c r="X99" s="88" t="str">
        <f>IFERROR(VLOOKUP($A99&amp;"_"&amp;X$3,'물품 입고 내역'!$A$5:$O$1005,2,0),"")</f>
        <v/>
      </c>
      <c r="Y99" s="88" t="str">
        <f>IFERROR(VLOOKUP($A99&amp;"_"&amp;Y$3,'물품 입고 내역'!$A$5:$O$1005,2,0),"")</f>
        <v/>
      </c>
      <c r="Z99" s="88" t="str">
        <f>IFERROR(VLOOKUP($A99&amp;"_"&amp;Z$3,'물품 입고 내역'!$A$5:$O$1005,2,0),"")</f>
        <v/>
      </c>
      <c r="AA99" s="88" t="str">
        <f>IFERROR(VLOOKUP($A99&amp;"_"&amp;AA$3,'물품 입고 내역'!$A$5:$O$1005,2,0),"")</f>
        <v/>
      </c>
      <c r="AB99" s="88" t="str">
        <f>IFERROR(VLOOKUP($A99&amp;"_"&amp;AB$3,'물품 입고 내역'!$A$5:$O$1005,2,0),"")</f>
        <v/>
      </c>
      <c r="AC99" s="88" t="str">
        <f>IFERROR(VLOOKUP($A99&amp;"_"&amp;AC$3,'물품 입고 내역'!$A$5:$O$1005,2,0),"")</f>
        <v/>
      </c>
      <c r="AD99" s="88" t="str">
        <f>IFERROR(VLOOKUP($A99&amp;"_"&amp;AD$3,'물품 입고 내역'!$A$5:$O$1005,2,0),"")</f>
        <v/>
      </c>
      <c r="AE99" s="88" t="str">
        <f>IFERROR(VLOOKUP($A99&amp;"_"&amp;AE$3,'물품 입고 내역'!$A$5:$O$1005,2,0),"")</f>
        <v/>
      </c>
      <c r="AF99" s="88" t="str">
        <f>IFERROR(VLOOKUP($A99&amp;"_"&amp;AF$3,'물품 입고 내역'!$A$5:$O$1005,2,0),"")</f>
        <v/>
      </c>
      <c r="AG99" s="88" t="str">
        <f>IFERROR(VLOOKUP($A99&amp;"_"&amp;AG$3,'물품 입고 내역'!$A$5:$O$1005,2,0),"")</f>
        <v/>
      </c>
      <c r="AH99" s="88" t="str">
        <f>IFERROR(VLOOKUP($A99&amp;"_"&amp;AH$3,'물품 입고 내역'!$A$5:$O$1005,2,0),"")</f>
        <v/>
      </c>
      <c r="AI99" s="88" t="str">
        <f>IFERROR(VLOOKUP($A99&amp;"_"&amp;AI$3,'물품 입고 내역'!$A$5:$O$1005,2,0),"")</f>
        <v/>
      </c>
      <c r="AJ99" s="88" t="str">
        <f>IFERROR(VLOOKUP($A99&amp;"_"&amp;AJ$3,'물품 입고 내역'!$A$5:$O$1005,2,0),"")</f>
        <v/>
      </c>
      <c r="AK99" s="88" t="str">
        <f>IFERROR(VLOOKUP($A99&amp;"_"&amp;AK$3,'물품 입고 내역'!$A$5:$O$1005,2,0),"")</f>
        <v/>
      </c>
      <c r="AL99" s="88" t="str">
        <f>IFERROR(VLOOKUP($A99&amp;"_"&amp;AL$3,'물품 입고 내역'!$A$5:$O$1005,2,0),"")</f>
        <v/>
      </c>
      <c r="AM99" s="88" t="str">
        <f>IFERROR(VLOOKUP($A99&amp;"_"&amp;AM$3,'물품 입고 내역'!$A$5:$O$1005,2,0),"")</f>
        <v/>
      </c>
      <c r="AN99" s="88" t="str">
        <f>IFERROR(VLOOKUP($A99&amp;"_"&amp;AN$3,'물품 입고 내역'!$A$5:$O$1005,2,0),"")</f>
        <v/>
      </c>
      <c r="AO99" s="88" t="str">
        <f>IFERROR(VLOOKUP($A99&amp;"_"&amp;AO$3,'물품 입고 내역'!$A$5:$O$1005,2,0),"")</f>
        <v/>
      </c>
      <c r="AP99" s="88" t="str">
        <f>IFERROR(VLOOKUP($A99&amp;"_"&amp;AP$3,'물품 입고 내역'!$A$5:$O$1005,2,0),"")</f>
        <v/>
      </c>
      <c r="AQ99" s="88" t="str">
        <f>IFERROR(VLOOKUP($A99&amp;"_"&amp;AQ$3,'물품 입고 내역'!$A$5:$O$1005,2,0),"")</f>
        <v/>
      </c>
      <c r="AR99" s="88" t="str">
        <f>IFERROR(VLOOKUP($A99&amp;"_"&amp;AR$3,'물품 입고 내역'!$A$5:$O$1005,2,0),"")</f>
        <v/>
      </c>
      <c r="AS99" s="88" t="str">
        <f>IFERROR(VLOOKUP($A99&amp;"_"&amp;AS$3,'물품 입고 내역'!$A$5:$O$1005,2,0),"")</f>
        <v/>
      </c>
      <c r="AT99" s="88" t="str">
        <f>IFERROR(VLOOKUP($A99&amp;"_"&amp;AT$3,'물품 입고 내역'!$A$5:$O$1005,2,0),"")</f>
        <v/>
      </c>
      <c r="AU99" s="88" t="str">
        <f>IFERROR(VLOOKUP($A99&amp;"_"&amp;AU$3,'물품 입고 내역'!$A$5:$O$1005,2,0),"")</f>
        <v/>
      </c>
      <c r="AV99" s="88" t="str">
        <f>IFERROR(VLOOKUP($A99&amp;"_"&amp;AV$3,'물품 입고 내역'!$A$5:$O$1005,2,0),"")</f>
        <v/>
      </c>
      <c r="AW99" s="88" t="str">
        <f>IFERROR(VLOOKUP($A99&amp;"_"&amp;AW$3,'물품 입고 내역'!$A$5:$O$1005,2,0),"")</f>
        <v/>
      </c>
      <c r="AX99" s="88" t="str">
        <f>IFERROR(VLOOKUP($A99&amp;"_"&amp;AX$3,'물품 입고 내역'!$A$5:$O$1005,2,0),"")</f>
        <v/>
      </c>
      <c r="AY99" s="88" t="str">
        <f>IFERROR(VLOOKUP($A99&amp;"_"&amp;AY$3,'물품 입고 내역'!$A$5:$O$1005,2,0),"")</f>
        <v/>
      </c>
      <c r="AZ99" s="88" t="str">
        <f>IFERROR(VLOOKUP($A99&amp;"_"&amp;AZ$3,'물품 입고 내역'!$A$5:$O$1005,2,0),"")</f>
        <v/>
      </c>
      <c r="BA99" s="88" t="str">
        <f>IFERROR(VLOOKUP($A99&amp;"_"&amp;BA$3,'물품 입고 내역'!$A$5:$O$1005,2,0),"")</f>
        <v/>
      </c>
      <c r="BB99" s="88" t="str">
        <f>IFERROR(VLOOKUP($A99&amp;"_"&amp;BB$3,'물품 입고 내역'!$A$5:$O$1005,2,0),"")</f>
        <v/>
      </c>
      <c r="BC99" s="88" t="str">
        <f>IFERROR(VLOOKUP($A99&amp;"_"&amp;BC$3,'물품 입고 내역'!$A$5:$O$1005,2,0),"")</f>
        <v/>
      </c>
      <c r="BD99" s="88" t="str">
        <f>IFERROR(VLOOKUP($A99&amp;"_"&amp;BD$3,'물품 입고 내역'!$A$5:$O$1005,2,0),"")</f>
        <v/>
      </c>
      <c r="BE99" s="88" t="str">
        <f>IFERROR(VLOOKUP($A99&amp;"_"&amp;BE$3,'물품 입고 내역'!$A$5:$O$1005,2,0),"")</f>
        <v/>
      </c>
      <c r="BF99" s="88" t="str">
        <f>IFERROR(VLOOKUP($A99&amp;"_"&amp;BF$3,'물품 입고 내역'!$A$5:$O$1005,2,0),"")</f>
        <v/>
      </c>
      <c r="BG99" s="88" t="str">
        <f>IFERROR(VLOOKUP($A99&amp;"_"&amp;BG$3,'물품 입고 내역'!$A$5:$O$1005,2,0),"")</f>
        <v/>
      </c>
      <c r="BH99" s="88" t="str">
        <f>IFERROR(VLOOKUP($A99&amp;"_"&amp;BH$3,'물품 입고 내역'!$A$5:$O$1005,2,0),"")</f>
        <v/>
      </c>
      <c r="BI99" s="88" t="str">
        <f>IFERROR(VLOOKUP($A99&amp;"_"&amp;BI$3,'물품 입고 내역'!$A$5:$O$1005,2,0),"")</f>
        <v/>
      </c>
      <c r="BJ99" s="88" t="str">
        <f>IFERROR(VLOOKUP($A99&amp;"_"&amp;BJ$3,'물품 입고 내역'!$A$5:$O$1005,2,0),"")</f>
        <v/>
      </c>
      <c r="BK99" s="88" t="str">
        <f>IFERROR(VLOOKUP($A99&amp;"_"&amp;BK$3,'물품 입고 내역'!$A$5:$O$1005,2,0),"")</f>
        <v/>
      </c>
      <c r="BL99" s="88" t="str">
        <f>IFERROR(VLOOKUP($A99&amp;"_"&amp;BL$3,'물품 입고 내역'!$A$5:$O$1005,2,0),"")</f>
        <v/>
      </c>
      <c r="BM99" s="88" t="str">
        <f>IFERROR(VLOOKUP($A99&amp;"_"&amp;BM$3,'물품 입고 내역'!$A$5:$O$1005,2,0),"")</f>
        <v/>
      </c>
      <c r="BN99" s="88" t="str">
        <f>IFERROR(VLOOKUP($A99&amp;"_"&amp;BN$3,'물품 입고 내역'!$A$5:$O$1005,2,0),"")</f>
        <v/>
      </c>
      <c r="BO99" s="88" t="str">
        <f>IFERROR(VLOOKUP($A99&amp;"_"&amp;BO$3,'물품 입고 내역'!$A$5:$O$1005,2,0),"")</f>
        <v/>
      </c>
      <c r="BP99" s="88" t="str">
        <f>IFERROR(VLOOKUP($A99&amp;"_"&amp;BP$3,'물품 입고 내역'!$A$5:$O$1005,2,0),"")</f>
        <v/>
      </c>
      <c r="BQ99" s="88" t="str">
        <f>IFERROR(VLOOKUP($A99&amp;"_"&amp;BQ$3,'물품 입고 내역'!$A$5:$O$1005,2,0),"")</f>
        <v/>
      </c>
      <c r="BR99" s="88" t="str">
        <f>IFERROR(VLOOKUP($A99&amp;"_"&amp;BR$3,'물품 입고 내역'!$A$5:$O$1005,2,0),"")</f>
        <v/>
      </c>
      <c r="BS99" s="88" t="str">
        <f>IFERROR(VLOOKUP($A99&amp;"_"&amp;BS$3,'물품 입고 내역'!$A$5:$O$1005,2,0),"")</f>
        <v/>
      </c>
      <c r="BT99" s="88" t="str">
        <f>IFERROR(VLOOKUP($A99&amp;"_"&amp;BT$3,'물품 입고 내역'!$A$5:$O$1005,2,0),"")</f>
        <v/>
      </c>
      <c r="BU99" s="88" t="str">
        <f>IFERROR(VLOOKUP($A99&amp;"_"&amp;BU$3,'물품 입고 내역'!$A$5:$O$1005,2,0),"")</f>
        <v/>
      </c>
      <c r="BV99" s="88" t="str">
        <f>IFERROR(VLOOKUP($A99&amp;"_"&amp;BV$3,'물품 입고 내역'!$A$5:$O$1005,2,0),"")</f>
        <v/>
      </c>
      <c r="BW99" s="88" t="str">
        <f>IFERROR(VLOOKUP($A99&amp;"_"&amp;BW$3,'물품 입고 내역'!$A$5:$O$1005,2,0),"")</f>
        <v/>
      </c>
      <c r="BX99" s="88" t="str">
        <f>IFERROR(VLOOKUP($A99&amp;"_"&amp;BX$3,'물품 입고 내역'!$A$5:$O$1005,2,0),"")</f>
        <v/>
      </c>
      <c r="BY99" s="88" t="str">
        <f>IFERROR(VLOOKUP($A99&amp;"_"&amp;BY$3,'물품 입고 내역'!$A$5:$O$1005,2,0),"")</f>
        <v/>
      </c>
      <c r="BZ99" s="88" t="str">
        <f>IFERROR(VLOOKUP($A99&amp;"_"&amp;BZ$3,'물품 입고 내역'!$A$5:$O$1005,2,0),"")</f>
        <v/>
      </c>
      <c r="CA99" s="88" t="str">
        <f>IFERROR(VLOOKUP($A99&amp;"_"&amp;CA$3,'물품 입고 내역'!$A$5:$O$1005,2,0),"")</f>
        <v/>
      </c>
      <c r="CB99" s="88" t="str">
        <f>IFERROR(VLOOKUP($A99&amp;"_"&amp;CB$3,'물품 입고 내역'!$A$5:$O$1005,2,0),"")</f>
        <v/>
      </c>
      <c r="CC99" s="88" t="str">
        <f>IFERROR(VLOOKUP($A99&amp;"_"&amp;CC$3,'물품 입고 내역'!$A$5:$O$1005,2,0),"")</f>
        <v/>
      </c>
      <c r="CD99" s="88" t="str">
        <f>IFERROR(VLOOKUP($A99&amp;"_"&amp;CD$3,'물품 입고 내역'!$A$5:$O$1005,2,0),"")</f>
        <v/>
      </c>
      <c r="CE99" s="88" t="str">
        <f>IFERROR(VLOOKUP($A99&amp;"_"&amp;CE$3,'물품 입고 내역'!$A$5:$O$1005,2,0),"")</f>
        <v/>
      </c>
      <c r="CF99" s="88" t="str">
        <f>IFERROR(VLOOKUP($A99&amp;"_"&amp;CF$3,'물품 입고 내역'!$A$5:$O$1005,2,0),"")</f>
        <v/>
      </c>
      <c r="CG99" s="88" t="str">
        <f>IFERROR(VLOOKUP($A99&amp;"_"&amp;CG$3,'물품 입고 내역'!$A$5:$O$1005,2,0),"")</f>
        <v/>
      </c>
      <c r="CH99" s="88" t="str">
        <f>IFERROR(VLOOKUP($A99&amp;"_"&amp;CH$3,'물품 입고 내역'!$A$5:$O$1005,2,0),"")</f>
        <v/>
      </c>
      <c r="CI99" s="88" t="str">
        <f>IFERROR(VLOOKUP($A99&amp;"_"&amp;CI$3,'물품 입고 내역'!$A$5:$O$1005,2,0),"")</f>
        <v/>
      </c>
      <c r="CJ99" s="88" t="str">
        <f>IFERROR(VLOOKUP($A99&amp;"_"&amp;CJ$3,'물품 입고 내역'!$A$5:$O$1005,2,0),"")</f>
        <v/>
      </c>
      <c r="CK99" s="88" t="str">
        <f>IFERROR(VLOOKUP($A99&amp;"_"&amp;CK$3,'물품 입고 내역'!$A$5:$O$1005,2,0),"")</f>
        <v/>
      </c>
      <c r="CL99" s="88" t="str">
        <f>IFERROR(VLOOKUP($A99&amp;"_"&amp;CL$3,'물품 입고 내역'!$A$5:$O$1005,2,0),"")</f>
        <v/>
      </c>
      <c r="CM99" s="88" t="str">
        <f>IFERROR(VLOOKUP($A99&amp;"_"&amp;CM$3,'물품 입고 내역'!$A$5:$O$1005,2,0),"")</f>
        <v/>
      </c>
      <c r="CN99" s="88" t="str">
        <f>IFERROR(VLOOKUP($A99&amp;"_"&amp;CN$3,'물품 입고 내역'!$A$5:$O$1005,2,0),"")</f>
        <v/>
      </c>
      <c r="CO99" s="88" t="str">
        <f>IFERROR(VLOOKUP($A99&amp;"_"&amp;CO$3,'물품 입고 내역'!$A$5:$O$1005,2,0),"")</f>
        <v/>
      </c>
      <c r="CP99" s="88" t="str">
        <f>IFERROR(VLOOKUP($A99&amp;"_"&amp;CP$3,'물품 입고 내역'!$A$5:$O$1005,2,0),"")</f>
        <v/>
      </c>
      <c r="CQ99" s="88" t="str">
        <f>IFERROR(VLOOKUP($A99&amp;"_"&amp;CQ$3,'물품 입고 내역'!$A$5:$O$1005,2,0),"")</f>
        <v/>
      </c>
      <c r="CR99" s="88" t="str">
        <f>IFERROR(VLOOKUP($A99&amp;"_"&amp;CR$3,'물품 입고 내역'!$A$5:$O$1005,2,0),"")</f>
        <v/>
      </c>
      <c r="CS99" s="88" t="str">
        <f>IFERROR(VLOOKUP($A99&amp;"_"&amp;CS$3,'물품 입고 내역'!$A$5:$O$1005,2,0),"")</f>
        <v/>
      </c>
      <c r="CT99" s="88" t="str">
        <f>IFERROR(VLOOKUP($A99&amp;"_"&amp;CT$3,'물품 입고 내역'!$A$5:$O$1005,2,0),"")</f>
        <v/>
      </c>
      <c r="CU99" s="88" t="str">
        <f>IFERROR(VLOOKUP($A99&amp;"_"&amp;CU$3,'물품 입고 내역'!$A$5:$O$1005,2,0),"")</f>
        <v/>
      </c>
      <c r="CV99" s="88" t="str">
        <f>IFERROR(VLOOKUP($A99&amp;"_"&amp;CV$3,'물품 입고 내역'!$A$5:$O$1005,2,0),"")</f>
        <v/>
      </c>
      <c r="CW99" s="88" t="str">
        <f>IFERROR(VLOOKUP($A99&amp;"_"&amp;CW$3,'물품 입고 내역'!$A$5:$O$1005,2,0),"")</f>
        <v/>
      </c>
      <c r="CX99" s="88" t="str">
        <f>IFERROR(VLOOKUP($A99&amp;"_"&amp;CX$3,'물품 입고 내역'!$A$5:$O$1005,2,0),"")</f>
        <v/>
      </c>
      <c r="CY99" s="88" t="str">
        <f>IFERROR(VLOOKUP($A99&amp;"_"&amp;CY$3,'물품 입고 내역'!$A$5:$O$1005,2,0),"")</f>
        <v/>
      </c>
      <c r="CZ99" s="88" t="str">
        <f>IFERROR(VLOOKUP($A99&amp;"_"&amp;CZ$3,'물품 입고 내역'!$A$5:$O$1005,2,0),"")</f>
        <v/>
      </c>
      <c r="DA99" s="88" t="str">
        <f>IFERROR(VLOOKUP($A99&amp;"_"&amp;DA$3,'물품 입고 내역'!$A$5:$O$1005,2,0),"")</f>
        <v/>
      </c>
      <c r="DB99" s="88" t="str">
        <f>IFERROR(VLOOKUP($A99&amp;"_"&amp;DB$3,'물품 입고 내역'!$A$5:$O$1005,2,0),"")</f>
        <v/>
      </c>
      <c r="DC99" s="88" t="str">
        <f>IFERROR(VLOOKUP($A99&amp;"_"&amp;DC$3,'물품 입고 내역'!$A$5:$O$1005,2,0),"")</f>
        <v/>
      </c>
      <c r="DD99" s="88" t="str">
        <f>IFERROR(VLOOKUP($A99&amp;"_"&amp;DD$3,'물품 입고 내역'!$A$5:$O$1005,2,0),"")</f>
        <v/>
      </c>
      <c r="DE99" s="88" t="str">
        <f>IFERROR(VLOOKUP($A99&amp;"_"&amp;DE$3,'물품 입고 내역'!$A$5:$O$1005,2,0),"")</f>
        <v/>
      </c>
      <c r="DF99" s="88" t="str">
        <f>IFERROR(VLOOKUP($A99&amp;"_"&amp;DF$3,'물품 입고 내역'!$A$5:$O$1005,2,0),"")</f>
        <v/>
      </c>
      <c r="DG99" s="88" t="str">
        <f>IFERROR(VLOOKUP($A99&amp;"_"&amp;DG$3,'물품 입고 내역'!$A$5:$O$1005,2,0),"")</f>
        <v/>
      </c>
      <c r="DH99" s="88" t="str">
        <f>IFERROR(VLOOKUP($A99&amp;"_"&amp;DH$3,'물품 입고 내역'!$A$5:$O$1005,2,0),"")</f>
        <v/>
      </c>
      <c r="DI99" s="88" t="str">
        <f>IFERROR(VLOOKUP($A99&amp;"_"&amp;DI$3,'물품 입고 내역'!$A$5:$O$1005,2,0),"")</f>
        <v/>
      </c>
      <c r="DJ99" s="88" t="str">
        <f>IFERROR(VLOOKUP($A99&amp;"_"&amp;DJ$3,'물품 입고 내역'!$A$5:$O$1005,2,0),"")</f>
        <v/>
      </c>
      <c r="DK99" s="88" t="str">
        <f>IFERROR(VLOOKUP($A99&amp;"_"&amp;DK$3,'물품 입고 내역'!$A$5:$O$1005,2,0),"")</f>
        <v/>
      </c>
      <c r="DL99" s="88" t="str">
        <f>IFERROR(VLOOKUP($A99&amp;"_"&amp;DL$3,'물품 입고 내역'!$A$5:$O$1005,2,0),"")</f>
        <v/>
      </c>
    </row>
    <row r="100" spans="1:116" ht="35.25" customHeight="1">
      <c r="A100" s="89" t="s">
        <v>1057</v>
      </c>
      <c r="B100" s="129" t="str">
        <f>IFERROR(INDEX('물품 입고 내역'!$E$6:$O$1005,MATCH($A100,'물품 입고 내역'!$N$6:$N$1005,0),1)," ")</f>
        <v xml:space="preserve"> </v>
      </c>
      <c r="C100" s="89" t="str">
        <f t="shared" si="3"/>
        <v xml:space="preserve"> </v>
      </c>
      <c r="D100" s="129" t="str">
        <f t="shared" si="4"/>
        <v xml:space="preserve">                                                                                                             </v>
      </c>
      <c r="E100" s="89"/>
      <c r="F100" s="88">
        <f t="shared" si="5"/>
        <v>0</v>
      </c>
      <c r="G100" s="88" t="str">
        <f>IFERROR(VLOOKUP($A100&amp;"_"&amp;G$3,'물품 입고 내역'!$A$5:$O$1005,2,0),"")</f>
        <v/>
      </c>
      <c r="H100" s="88" t="str">
        <f>IFERROR(VLOOKUP($A100&amp;"_"&amp;H$3,'물품 입고 내역'!$A$5:$O$1005,2,0),"")</f>
        <v/>
      </c>
      <c r="I100" s="88" t="str">
        <f>IFERROR(VLOOKUP($A100&amp;"_"&amp;I$3,'물품 입고 내역'!$A$5:$O$1005,2,0),"")</f>
        <v/>
      </c>
      <c r="J100" s="88" t="str">
        <f>IFERROR(VLOOKUP($A100&amp;"_"&amp;J$3,'물품 입고 내역'!$A$5:$O$1005,2,0),"")</f>
        <v/>
      </c>
      <c r="K100" s="88" t="str">
        <f>IFERROR(VLOOKUP($A100&amp;"_"&amp;K$3,'물품 입고 내역'!$A$5:$O$1005,2,0),"")</f>
        <v/>
      </c>
      <c r="L100" s="88" t="str">
        <f>IFERROR(VLOOKUP($A100&amp;"_"&amp;L$3,'물품 입고 내역'!$A$5:$O$1005,2,0),"")</f>
        <v/>
      </c>
      <c r="M100" s="88" t="str">
        <f>IFERROR(VLOOKUP($A100&amp;"_"&amp;M$3,'물품 입고 내역'!$A$5:$O$1005,2,0),"")</f>
        <v/>
      </c>
      <c r="N100" s="88" t="str">
        <f>IFERROR(VLOOKUP($A100&amp;"_"&amp;N$3,'물품 입고 내역'!$A$5:$O$1005,2,0),"")</f>
        <v/>
      </c>
      <c r="O100" s="88" t="str">
        <f>IFERROR(VLOOKUP($A100&amp;"_"&amp;O$3,'물품 입고 내역'!$A$5:$O$1005,2,0),"")</f>
        <v/>
      </c>
      <c r="P100" s="88" t="str">
        <f>IFERROR(VLOOKUP($A100&amp;"_"&amp;P$3,'물품 입고 내역'!$A$5:$O$1005,2,0),"")</f>
        <v/>
      </c>
      <c r="Q100" s="88" t="str">
        <f>IFERROR(VLOOKUP($A100&amp;"_"&amp;Q$3,'물품 입고 내역'!$A$5:$O$1005,2,0),"")</f>
        <v/>
      </c>
      <c r="R100" s="88" t="str">
        <f>IFERROR(VLOOKUP($A100&amp;"_"&amp;R$3,'물품 입고 내역'!$A$5:$O$1005,2,0),"")</f>
        <v/>
      </c>
      <c r="S100" s="88" t="str">
        <f>IFERROR(VLOOKUP($A100&amp;"_"&amp;S$3,'물품 입고 내역'!$A$5:$O$1005,2,0),"")</f>
        <v/>
      </c>
      <c r="T100" s="88" t="str">
        <f>IFERROR(VLOOKUP($A100&amp;"_"&amp;T$3,'물품 입고 내역'!$A$5:$O$1005,2,0),"")</f>
        <v/>
      </c>
      <c r="U100" s="88" t="str">
        <f>IFERROR(VLOOKUP($A100&amp;"_"&amp;U$3,'물품 입고 내역'!$A$5:$O$1005,2,0),"")</f>
        <v/>
      </c>
      <c r="V100" s="88" t="str">
        <f>IFERROR(VLOOKUP($A100&amp;"_"&amp;V$3,'물품 입고 내역'!$A$5:$O$1005,2,0),"")</f>
        <v/>
      </c>
      <c r="W100" s="88" t="str">
        <f>IFERROR(VLOOKUP($A100&amp;"_"&amp;W$3,'물품 입고 내역'!$A$5:$O$1005,2,0),"")</f>
        <v/>
      </c>
      <c r="X100" s="88" t="str">
        <f>IFERROR(VLOOKUP($A100&amp;"_"&amp;X$3,'물품 입고 내역'!$A$5:$O$1005,2,0),"")</f>
        <v/>
      </c>
      <c r="Y100" s="88" t="str">
        <f>IFERROR(VLOOKUP($A100&amp;"_"&amp;Y$3,'물품 입고 내역'!$A$5:$O$1005,2,0),"")</f>
        <v/>
      </c>
      <c r="Z100" s="88" t="str">
        <f>IFERROR(VLOOKUP($A100&amp;"_"&amp;Z$3,'물품 입고 내역'!$A$5:$O$1005,2,0),"")</f>
        <v/>
      </c>
      <c r="AA100" s="88" t="str">
        <f>IFERROR(VLOOKUP($A100&amp;"_"&amp;AA$3,'물품 입고 내역'!$A$5:$O$1005,2,0),"")</f>
        <v/>
      </c>
      <c r="AB100" s="88" t="str">
        <f>IFERROR(VLOOKUP($A100&amp;"_"&amp;AB$3,'물품 입고 내역'!$A$5:$O$1005,2,0),"")</f>
        <v/>
      </c>
      <c r="AC100" s="88" t="str">
        <f>IFERROR(VLOOKUP($A100&amp;"_"&amp;AC$3,'물품 입고 내역'!$A$5:$O$1005,2,0),"")</f>
        <v/>
      </c>
      <c r="AD100" s="88" t="str">
        <f>IFERROR(VLOOKUP($A100&amp;"_"&amp;AD$3,'물품 입고 내역'!$A$5:$O$1005,2,0),"")</f>
        <v/>
      </c>
      <c r="AE100" s="88" t="str">
        <f>IFERROR(VLOOKUP($A100&amp;"_"&amp;AE$3,'물품 입고 내역'!$A$5:$O$1005,2,0),"")</f>
        <v/>
      </c>
      <c r="AF100" s="88" t="str">
        <f>IFERROR(VLOOKUP($A100&amp;"_"&amp;AF$3,'물품 입고 내역'!$A$5:$O$1005,2,0),"")</f>
        <v/>
      </c>
      <c r="AG100" s="88" t="str">
        <f>IFERROR(VLOOKUP($A100&amp;"_"&amp;AG$3,'물품 입고 내역'!$A$5:$O$1005,2,0),"")</f>
        <v/>
      </c>
      <c r="AH100" s="88" t="str">
        <f>IFERROR(VLOOKUP($A100&amp;"_"&amp;AH$3,'물품 입고 내역'!$A$5:$O$1005,2,0),"")</f>
        <v/>
      </c>
      <c r="AI100" s="88" t="str">
        <f>IFERROR(VLOOKUP($A100&amp;"_"&amp;AI$3,'물품 입고 내역'!$A$5:$O$1005,2,0),"")</f>
        <v/>
      </c>
      <c r="AJ100" s="88" t="str">
        <f>IFERROR(VLOOKUP($A100&amp;"_"&amp;AJ$3,'물품 입고 내역'!$A$5:$O$1005,2,0),"")</f>
        <v/>
      </c>
      <c r="AK100" s="88" t="str">
        <f>IFERROR(VLOOKUP($A100&amp;"_"&amp;AK$3,'물품 입고 내역'!$A$5:$O$1005,2,0),"")</f>
        <v/>
      </c>
      <c r="AL100" s="88" t="str">
        <f>IFERROR(VLOOKUP($A100&amp;"_"&amp;AL$3,'물품 입고 내역'!$A$5:$O$1005,2,0),"")</f>
        <v/>
      </c>
      <c r="AM100" s="88" t="str">
        <f>IFERROR(VLOOKUP($A100&amp;"_"&amp;AM$3,'물품 입고 내역'!$A$5:$O$1005,2,0),"")</f>
        <v/>
      </c>
      <c r="AN100" s="88" t="str">
        <f>IFERROR(VLOOKUP($A100&amp;"_"&amp;AN$3,'물품 입고 내역'!$A$5:$O$1005,2,0),"")</f>
        <v/>
      </c>
      <c r="AO100" s="88" t="str">
        <f>IFERROR(VLOOKUP($A100&amp;"_"&amp;AO$3,'물품 입고 내역'!$A$5:$O$1005,2,0),"")</f>
        <v/>
      </c>
      <c r="AP100" s="88" t="str">
        <f>IFERROR(VLOOKUP($A100&amp;"_"&amp;AP$3,'물품 입고 내역'!$A$5:$O$1005,2,0),"")</f>
        <v/>
      </c>
      <c r="AQ100" s="88" t="str">
        <f>IFERROR(VLOOKUP($A100&amp;"_"&amp;AQ$3,'물품 입고 내역'!$A$5:$O$1005,2,0),"")</f>
        <v/>
      </c>
      <c r="AR100" s="88" t="str">
        <f>IFERROR(VLOOKUP($A100&amp;"_"&amp;AR$3,'물품 입고 내역'!$A$5:$O$1005,2,0),"")</f>
        <v/>
      </c>
      <c r="AS100" s="88" t="str">
        <f>IFERROR(VLOOKUP($A100&amp;"_"&amp;AS$3,'물품 입고 내역'!$A$5:$O$1005,2,0),"")</f>
        <v/>
      </c>
      <c r="AT100" s="88" t="str">
        <f>IFERROR(VLOOKUP($A100&amp;"_"&amp;AT$3,'물품 입고 내역'!$A$5:$O$1005,2,0),"")</f>
        <v/>
      </c>
      <c r="AU100" s="88" t="str">
        <f>IFERROR(VLOOKUP($A100&amp;"_"&amp;AU$3,'물품 입고 내역'!$A$5:$O$1005,2,0),"")</f>
        <v/>
      </c>
      <c r="AV100" s="88" t="str">
        <f>IFERROR(VLOOKUP($A100&amp;"_"&amp;AV$3,'물품 입고 내역'!$A$5:$O$1005,2,0),"")</f>
        <v/>
      </c>
      <c r="AW100" s="88" t="str">
        <f>IFERROR(VLOOKUP($A100&amp;"_"&amp;AW$3,'물품 입고 내역'!$A$5:$O$1005,2,0),"")</f>
        <v/>
      </c>
      <c r="AX100" s="88" t="str">
        <f>IFERROR(VLOOKUP($A100&amp;"_"&amp;AX$3,'물품 입고 내역'!$A$5:$O$1005,2,0),"")</f>
        <v/>
      </c>
      <c r="AY100" s="88" t="str">
        <f>IFERROR(VLOOKUP($A100&amp;"_"&amp;AY$3,'물품 입고 내역'!$A$5:$O$1005,2,0),"")</f>
        <v/>
      </c>
      <c r="AZ100" s="88" t="str">
        <f>IFERROR(VLOOKUP($A100&amp;"_"&amp;AZ$3,'물품 입고 내역'!$A$5:$O$1005,2,0),"")</f>
        <v/>
      </c>
      <c r="BA100" s="88" t="str">
        <f>IFERROR(VLOOKUP($A100&amp;"_"&amp;BA$3,'물품 입고 내역'!$A$5:$O$1005,2,0),"")</f>
        <v/>
      </c>
      <c r="BB100" s="88" t="str">
        <f>IFERROR(VLOOKUP($A100&amp;"_"&amp;BB$3,'물품 입고 내역'!$A$5:$O$1005,2,0),"")</f>
        <v/>
      </c>
      <c r="BC100" s="88" t="str">
        <f>IFERROR(VLOOKUP($A100&amp;"_"&amp;BC$3,'물품 입고 내역'!$A$5:$O$1005,2,0),"")</f>
        <v/>
      </c>
      <c r="BD100" s="88" t="str">
        <f>IFERROR(VLOOKUP($A100&amp;"_"&amp;BD$3,'물품 입고 내역'!$A$5:$O$1005,2,0),"")</f>
        <v/>
      </c>
      <c r="BE100" s="88" t="str">
        <f>IFERROR(VLOOKUP($A100&amp;"_"&amp;BE$3,'물품 입고 내역'!$A$5:$O$1005,2,0),"")</f>
        <v/>
      </c>
      <c r="BF100" s="88" t="str">
        <f>IFERROR(VLOOKUP($A100&amp;"_"&amp;BF$3,'물품 입고 내역'!$A$5:$O$1005,2,0),"")</f>
        <v/>
      </c>
      <c r="BG100" s="88" t="str">
        <f>IFERROR(VLOOKUP($A100&amp;"_"&amp;BG$3,'물품 입고 내역'!$A$5:$O$1005,2,0),"")</f>
        <v/>
      </c>
      <c r="BH100" s="88" t="str">
        <f>IFERROR(VLOOKUP($A100&amp;"_"&amp;BH$3,'물품 입고 내역'!$A$5:$O$1005,2,0),"")</f>
        <v/>
      </c>
      <c r="BI100" s="88" t="str">
        <f>IFERROR(VLOOKUP($A100&amp;"_"&amp;BI$3,'물품 입고 내역'!$A$5:$O$1005,2,0),"")</f>
        <v/>
      </c>
      <c r="BJ100" s="88" t="str">
        <f>IFERROR(VLOOKUP($A100&amp;"_"&amp;BJ$3,'물품 입고 내역'!$A$5:$O$1005,2,0),"")</f>
        <v/>
      </c>
      <c r="BK100" s="88" t="str">
        <f>IFERROR(VLOOKUP($A100&amp;"_"&amp;BK$3,'물품 입고 내역'!$A$5:$O$1005,2,0),"")</f>
        <v/>
      </c>
      <c r="BL100" s="88" t="str">
        <f>IFERROR(VLOOKUP($A100&amp;"_"&amp;BL$3,'물품 입고 내역'!$A$5:$O$1005,2,0),"")</f>
        <v/>
      </c>
      <c r="BM100" s="88" t="str">
        <f>IFERROR(VLOOKUP($A100&amp;"_"&amp;BM$3,'물품 입고 내역'!$A$5:$O$1005,2,0),"")</f>
        <v/>
      </c>
      <c r="BN100" s="88" t="str">
        <f>IFERROR(VLOOKUP($A100&amp;"_"&amp;BN$3,'물품 입고 내역'!$A$5:$O$1005,2,0),"")</f>
        <v/>
      </c>
      <c r="BO100" s="88" t="str">
        <f>IFERROR(VLOOKUP($A100&amp;"_"&amp;BO$3,'물품 입고 내역'!$A$5:$O$1005,2,0),"")</f>
        <v/>
      </c>
      <c r="BP100" s="88" t="str">
        <f>IFERROR(VLOOKUP($A100&amp;"_"&amp;BP$3,'물품 입고 내역'!$A$5:$O$1005,2,0),"")</f>
        <v/>
      </c>
      <c r="BQ100" s="88" t="str">
        <f>IFERROR(VLOOKUP($A100&amp;"_"&amp;BQ$3,'물품 입고 내역'!$A$5:$O$1005,2,0),"")</f>
        <v/>
      </c>
      <c r="BR100" s="88" t="str">
        <f>IFERROR(VLOOKUP($A100&amp;"_"&amp;BR$3,'물품 입고 내역'!$A$5:$O$1005,2,0),"")</f>
        <v/>
      </c>
      <c r="BS100" s="88" t="str">
        <f>IFERROR(VLOOKUP($A100&amp;"_"&amp;BS$3,'물품 입고 내역'!$A$5:$O$1005,2,0),"")</f>
        <v/>
      </c>
      <c r="BT100" s="88" t="str">
        <f>IFERROR(VLOOKUP($A100&amp;"_"&amp;BT$3,'물품 입고 내역'!$A$5:$O$1005,2,0),"")</f>
        <v/>
      </c>
      <c r="BU100" s="88" t="str">
        <f>IFERROR(VLOOKUP($A100&amp;"_"&amp;BU$3,'물품 입고 내역'!$A$5:$O$1005,2,0),"")</f>
        <v/>
      </c>
      <c r="BV100" s="88" t="str">
        <f>IFERROR(VLOOKUP($A100&amp;"_"&amp;BV$3,'물품 입고 내역'!$A$5:$O$1005,2,0),"")</f>
        <v/>
      </c>
      <c r="BW100" s="88" t="str">
        <f>IFERROR(VLOOKUP($A100&amp;"_"&amp;BW$3,'물품 입고 내역'!$A$5:$O$1005,2,0),"")</f>
        <v/>
      </c>
      <c r="BX100" s="88" t="str">
        <f>IFERROR(VLOOKUP($A100&amp;"_"&amp;BX$3,'물품 입고 내역'!$A$5:$O$1005,2,0),"")</f>
        <v/>
      </c>
      <c r="BY100" s="88" t="str">
        <f>IFERROR(VLOOKUP($A100&amp;"_"&amp;BY$3,'물품 입고 내역'!$A$5:$O$1005,2,0),"")</f>
        <v/>
      </c>
      <c r="BZ100" s="88" t="str">
        <f>IFERROR(VLOOKUP($A100&amp;"_"&amp;BZ$3,'물품 입고 내역'!$A$5:$O$1005,2,0),"")</f>
        <v/>
      </c>
      <c r="CA100" s="88" t="str">
        <f>IFERROR(VLOOKUP($A100&amp;"_"&amp;CA$3,'물품 입고 내역'!$A$5:$O$1005,2,0),"")</f>
        <v/>
      </c>
      <c r="CB100" s="88" t="str">
        <f>IFERROR(VLOOKUP($A100&amp;"_"&amp;CB$3,'물품 입고 내역'!$A$5:$O$1005,2,0),"")</f>
        <v/>
      </c>
      <c r="CC100" s="88" t="str">
        <f>IFERROR(VLOOKUP($A100&amp;"_"&amp;CC$3,'물품 입고 내역'!$A$5:$O$1005,2,0),"")</f>
        <v/>
      </c>
      <c r="CD100" s="88" t="str">
        <f>IFERROR(VLOOKUP($A100&amp;"_"&amp;CD$3,'물품 입고 내역'!$A$5:$O$1005,2,0),"")</f>
        <v/>
      </c>
      <c r="CE100" s="88" t="str">
        <f>IFERROR(VLOOKUP($A100&amp;"_"&amp;CE$3,'물품 입고 내역'!$A$5:$O$1005,2,0),"")</f>
        <v/>
      </c>
      <c r="CF100" s="88" t="str">
        <f>IFERROR(VLOOKUP($A100&amp;"_"&amp;CF$3,'물품 입고 내역'!$A$5:$O$1005,2,0),"")</f>
        <v/>
      </c>
      <c r="CG100" s="88" t="str">
        <f>IFERROR(VLOOKUP($A100&amp;"_"&amp;CG$3,'물품 입고 내역'!$A$5:$O$1005,2,0),"")</f>
        <v/>
      </c>
      <c r="CH100" s="88" t="str">
        <f>IFERROR(VLOOKUP($A100&amp;"_"&amp;CH$3,'물품 입고 내역'!$A$5:$O$1005,2,0),"")</f>
        <v/>
      </c>
      <c r="CI100" s="88" t="str">
        <f>IFERROR(VLOOKUP($A100&amp;"_"&amp;CI$3,'물품 입고 내역'!$A$5:$O$1005,2,0),"")</f>
        <v/>
      </c>
      <c r="CJ100" s="88" t="str">
        <f>IFERROR(VLOOKUP($A100&amp;"_"&amp;CJ$3,'물품 입고 내역'!$A$5:$O$1005,2,0),"")</f>
        <v/>
      </c>
      <c r="CK100" s="88" t="str">
        <f>IFERROR(VLOOKUP($A100&amp;"_"&amp;CK$3,'물품 입고 내역'!$A$5:$O$1005,2,0),"")</f>
        <v/>
      </c>
      <c r="CL100" s="88" t="str">
        <f>IFERROR(VLOOKUP($A100&amp;"_"&amp;CL$3,'물품 입고 내역'!$A$5:$O$1005,2,0),"")</f>
        <v/>
      </c>
      <c r="CM100" s="88" t="str">
        <f>IFERROR(VLOOKUP($A100&amp;"_"&amp;CM$3,'물품 입고 내역'!$A$5:$O$1005,2,0),"")</f>
        <v/>
      </c>
      <c r="CN100" s="88" t="str">
        <f>IFERROR(VLOOKUP($A100&amp;"_"&amp;CN$3,'물품 입고 내역'!$A$5:$O$1005,2,0),"")</f>
        <v/>
      </c>
      <c r="CO100" s="88" t="str">
        <f>IFERROR(VLOOKUP($A100&amp;"_"&amp;CO$3,'물품 입고 내역'!$A$5:$O$1005,2,0),"")</f>
        <v/>
      </c>
      <c r="CP100" s="88" t="str">
        <f>IFERROR(VLOOKUP($A100&amp;"_"&amp;CP$3,'물품 입고 내역'!$A$5:$O$1005,2,0),"")</f>
        <v/>
      </c>
      <c r="CQ100" s="88" t="str">
        <f>IFERROR(VLOOKUP($A100&amp;"_"&amp;CQ$3,'물품 입고 내역'!$A$5:$O$1005,2,0),"")</f>
        <v/>
      </c>
      <c r="CR100" s="88" t="str">
        <f>IFERROR(VLOOKUP($A100&amp;"_"&amp;CR$3,'물품 입고 내역'!$A$5:$O$1005,2,0),"")</f>
        <v/>
      </c>
      <c r="CS100" s="88" t="str">
        <f>IFERROR(VLOOKUP($A100&amp;"_"&amp;CS$3,'물품 입고 내역'!$A$5:$O$1005,2,0),"")</f>
        <v/>
      </c>
      <c r="CT100" s="88" t="str">
        <f>IFERROR(VLOOKUP($A100&amp;"_"&amp;CT$3,'물품 입고 내역'!$A$5:$O$1005,2,0),"")</f>
        <v/>
      </c>
      <c r="CU100" s="88" t="str">
        <f>IFERROR(VLOOKUP($A100&amp;"_"&amp;CU$3,'물품 입고 내역'!$A$5:$O$1005,2,0),"")</f>
        <v/>
      </c>
      <c r="CV100" s="88" t="str">
        <f>IFERROR(VLOOKUP($A100&amp;"_"&amp;CV$3,'물품 입고 내역'!$A$5:$O$1005,2,0),"")</f>
        <v/>
      </c>
      <c r="CW100" s="88" t="str">
        <f>IFERROR(VLOOKUP($A100&amp;"_"&amp;CW$3,'물품 입고 내역'!$A$5:$O$1005,2,0),"")</f>
        <v/>
      </c>
      <c r="CX100" s="88" t="str">
        <f>IFERROR(VLOOKUP($A100&amp;"_"&amp;CX$3,'물품 입고 내역'!$A$5:$O$1005,2,0),"")</f>
        <v/>
      </c>
      <c r="CY100" s="88" t="str">
        <f>IFERROR(VLOOKUP($A100&amp;"_"&amp;CY$3,'물품 입고 내역'!$A$5:$O$1005,2,0),"")</f>
        <v/>
      </c>
      <c r="CZ100" s="88" t="str">
        <f>IFERROR(VLOOKUP($A100&amp;"_"&amp;CZ$3,'물품 입고 내역'!$A$5:$O$1005,2,0),"")</f>
        <v/>
      </c>
      <c r="DA100" s="88" t="str">
        <f>IFERROR(VLOOKUP($A100&amp;"_"&amp;DA$3,'물품 입고 내역'!$A$5:$O$1005,2,0),"")</f>
        <v/>
      </c>
      <c r="DB100" s="88" t="str">
        <f>IFERROR(VLOOKUP($A100&amp;"_"&amp;DB$3,'물품 입고 내역'!$A$5:$O$1005,2,0),"")</f>
        <v/>
      </c>
      <c r="DC100" s="88" t="str">
        <f>IFERROR(VLOOKUP($A100&amp;"_"&amp;DC$3,'물품 입고 내역'!$A$5:$O$1005,2,0),"")</f>
        <v/>
      </c>
      <c r="DD100" s="88" t="str">
        <f>IFERROR(VLOOKUP($A100&amp;"_"&amp;DD$3,'물품 입고 내역'!$A$5:$O$1005,2,0),"")</f>
        <v/>
      </c>
      <c r="DE100" s="88" t="str">
        <f>IFERROR(VLOOKUP($A100&amp;"_"&amp;DE$3,'물품 입고 내역'!$A$5:$O$1005,2,0),"")</f>
        <v/>
      </c>
      <c r="DF100" s="88" t="str">
        <f>IFERROR(VLOOKUP($A100&amp;"_"&amp;DF$3,'물품 입고 내역'!$A$5:$O$1005,2,0),"")</f>
        <v/>
      </c>
      <c r="DG100" s="88" t="str">
        <f>IFERROR(VLOOKUP($A100&amp;"_"&amp;DG$3,'물품 입고 내역'!$A$5:$O$1005,2,0),"")</f>
        <v/>
      </c>
      <c r="DH100" s="88" t="str">
        <f>IFERROR(VLOOKUP($A100&amp;"_"&amp;DH$3,'물품 입고 내역'!$A$5:$O$1005,2,0),"")</f>
        <v/>
      </c>
      <c r="DI100" s="88" t="str">
        <f>IFERROR(VLOOKUP($A100&amp;"_"&amp;DI$3,'물품 입고 내역'!$A$5:$O$1005,2,0),"")</f>
        <v/>
      </c>
      <c r="DJ100" s="88" t="str">
        <f>IFERROR(VLOOKUP($A100&amp;"_"&amp;DJ$3,'물품 입고 내역'!$A$5:$O$1005,2,0),"")</f>
        <v/>
      </c>
      <c r="DK100" s="88" t="str">
        <f>IFERROR(VLOOKUP($A100&amp;"_"&amp;DK$3,'물품 입고 내역'!$A$5:$O$1005,2,0),"")</f>
        <v/>
      </c>
      <c r="DL100" s="88" t="str">
        <f>IFERROR(VLOOKUP($A100&amp;"_"&amp;DL$3,'물품 입고 내역'!$A$5:$O$1005,2,0),"")</f>
        <v/>
      </c>
    </row>
    <row r="101" spans="1:116" ht="35.25" customHeight="1">
      <c r="A101" s="89" t="s">
        <v>1058</v>
      </c>
      <c r="B101" s="129" t="str">
        <f>IFERROR(INDEX('물품 입고 내역'!$E$6:$O$1005,MATCH($A101,'물품 입고 내역'!$N$6:$N$1005,0),1)," ")</f>
        <v xml:space="preserve"> </v>
      </c>
      <c r="C101" s="89" t="str">
        <f t="shared" si="3"/>
        <v xml:space="preserve"> </v>
      </c>
      <c r="D101" s="129" t="str">
        <f t="shared" si="4"/>
        <v xml:space="preserve">                                                                                                             </v>
      </c>
      <c r="E101" s="89"/>
      <c r="F101" s="88">
        <f t="shared" si="5"/>
        <v>0</v>
      </c>
      <c r="G101" s="88" t="str">
        <f>IFERROR(VLOOKUP($A101&amp;"_"&amp;G$3,'물품 입고 내역'!$A$5:$O$1005,2,0),"")</f>
        <v/>
      </c>
      <c r="H101" s="88" t="str">
        <f>IFERROR(VLOOKUP($A101&amp;"_"&amp;H$3,'물품 입고 내역'!$A$5:$O$1005,2,0),"")</f>
        <v/>
      </c>
      <c r="I101" s="88" t="str">
        <f>IFERROR(VLOOKUP($A101&amp;"_"&amp;I$3,'물품 입고 내역'!$A$5:$O$1005,2,0),"")</f>
        <v/>
      </c>
      <c r="J101" s="88" t="str">
        <f>IFERROR(VLOOKUP($A101&amp;"_"&amp;J$3,'물품 입고 내역'!$A$5:$O$1005,2,0),"")</f>
        <v/>
      </c>
      <c r="K101" s="88" t="str">
        <f>IFERROR(VLOOKUP($A101&amp;"_"&amp;K$3,'물품 입고 내역'!$A$5:$O$1005,2,0),"")</f>
        <v/>
      </c>
      <c r="L101" s="88" t="str">
        <f>IFERROR(VLOOKUP($A101&amp;"_"&amp;L$3,'물품 입고 내역'!$A$5:$O$1005,2,0),"")</f>
        <v/>
      </c>
      <c r="M101" s="88" t="str">
        <f>IFERROR(VLOOKUP($A101&amp;"_"&amp;M$3,'물품 입고 내역'!$A$5:$O$1005,2,0),"")</f>
        <v/>
      </c>
      <c r="N101" s="88" t="str">
        <f>IFERROR(VLOOKUP($A101&amp;"_"&amp;N$3,'물품 입고 내역'!$A$5:$O$1005,2,0),"")</f>
        <v/>
      </c>
      <c r="O101" s="88" t="str">
        <f>IFERROR(VLOOKUP($A101&amp;"_"&amp;O$3,'물품 입고 내역'!$A$5:$O$1005,2,0),"")</f>
        <v/>
      </c>
      <c r="P101" s="88" t="str">
        <f>IFERROR(VLOOKUP($A101&amp;"_"&amp;P$3,'물품 입고 내역'!$A$5:$O$1005,2,0),"")</f>
        <v/>
      </c>
      <c r="Q101" s="88" t="str">
        <f>IFERROR(VLOOKUP($A101&amp;"_"&amp;Q$3,'물품 입고 내역'!$A$5:$O$1005,2,0),"")</f>
        <v/>
      </c>
      <c r="R101" s="88" t="str">
        <f>IFERROR(VLOOKUP($A101&amp;"_"&amp;R$3,'물품 입고 내역'!$A$5:$O$1005,2,0),"")</f>
        <v/>
      </c>
      <c r="S101" s="88" t="str">
        <f>IFERROR(VLOOKUP($A101&amp;"_"&amp;S$3,'물품 입고 내역'!$A$5:$O$1005,2,0),"")</f>
        <v/>
      </c>
      <c r="T101" s="88" t="str">
        <f>IFERROR(VLOOKUP($A101&amp;"_"&amp;T$3,'물품 입고 내역'!$A$5:$O$1005,2,0),"")</f>
        <v/>
      </c>
      <c r="U101" s="88" t="str">
        <f>IFERROR(VLOOKUP($A101&amp;"_"&amp;U$3,'물품 입고 내역'!$A$5:$O$1005,2,0),"")</f>
        <v/>
      </c>
      <c r="V101" s="88" t="str">
        <f>IFERROR(VLOOKUP($A101&amp;"_"&amp;V$3,'물품 입고 내역'!$A$5:$O$1005,2,0),"")</f>
        <v/>
      </c>
      <c r="W101" s="88" t="str">
        <f>IFERROR(VLOOKUP($A101&amp;"_"&amp;W$3,'물품 입고 내역'!$A$5:$O$1005,2,0),"")</f>
        <v/>
      </c>
      <c r="X101" s="88" t="str">
        <f>IFERROR(VLOOKUP($A101&amp;"_"&amp;X$3,'물품 입고 내역'!$A$5:$O$1005,2,0),"")</f>
        <v/>
      </c>
      <c r="Y101" s="88" t="str">
        <f>IFERROR(VLOOKUP($A101&amp;"_"&amp;Y$3,'물품 입고 내역'!$A$5:$O$1005,2,0),"")</f>
        <v/>
      </c>
      <c r="Z101" s="88" t="str">
        <f>IFERROR(VLOOKUP($A101&amp;"_"&amp;Z$3,'물품 입고 내역'!$A$5:$O$1005,2,0),"")</f>
        <v/>
      </c>
      <c r="AA101" s="88" t="str">
        <f>IFERROR(VLOOKUP($A101&amp;"_"&amp;AA$3,'물품 입고 내역'!$A$5:$O$1005,2,0),"")</f>
        <v/>
      </c>
      <c r="AB101" s="88" t="str">
        <f>IFERROR(VLOOKUP($A101&amp;"_"&amp;AB$3,'물품 입고 내역'!$A$5:$O$1005,2,0),"")</f>
        <v/>
      </c>
      <c r="AC101" s="88" t="str">
        <f>IFERROR(VLOOKUP($A101&amp;"_"&amp;AC$3,'물품 입고 내역'!$A$5:$O$1005,2,0),"")</f>
        <v/>
      </c>
      <c r="AD101" s="88" t="str">
        <f>IFERROR(VLOOKUP($A101&amp;"_"&amp;AD$3,'물품 입고 내역'!$A$5:$O$1005,2,0),"")</f>
        <v/>
      </c>
      <c r="AE101" s="88" t="str">
        <f>IFERROR(VLOOKUP($A101&amp;"_"&amp;AE$3,'물품 입고 내역'!$A$5:$O$1005,2,0),"")</f>
        <v/>
      </c>
      <c r="AF101" s="88" t="str">
        <f>IFERROR(VLOOKUP($A101&amp;"_"&amp;AF$3,'물품 입고 내역'!$A$5:$O$1005,2,0),"")</f>
        <v/>
      </c>
      <c r="AG101" s="88" t="str">
        <f>IFERROR(VLOOKUP($A101&amp;"_"&amp;AG$3,'물품 입고 내역'!$A$5:$O$1005,2,0),"")</f>
        <v/>
      </c>
      <c r="AH101" s="88" t="str">
        <f>IFERROR(VLOOKUP($A101&amp;"_"&amp;AH$3,'물품 입고 내역'!$A$5:$O$1005,2,0),"")</f>
        <v/>
      </c>
      <c r="AI101" s="88" t="str">
        <f>IFERROR(VLOOKUP($A101&amp;"_"&amp;AI$3,'물품 입고 내역'!$A$5:$O$1005,2,0),"")</f>
        <v/>
      </c>
      <c r="AJ101" s="88" t="str">
        <f>IFERROR(VLOOKUP($A101&amp;"_"&amp;AJ$3,'물품 입고 내역'!$A$5:$O$1005,2,0),"")</f>
        <v/>
      </c>
      <c r="AK101" s="88" t="str">
        <f>IFERROR(VLOOKUP($A101&amp;"_"&amp;AK$3,'물품 입고 내역'!$A$5:$O$1005,2,0),"")</f>
        <v/>
      </c>
      <c r="AL101" s="88" t="str">
        <f>IFERROR(VLOOKUP($A101&amp;"_"&amp;AL$3,'물품 입고 내역'!$A$5:$O$1005,2,0),"")</f>
        <v/>
      </c>
      <c r="AM101" s="88" t="str">
        <f>IFERROR(VLOOKUP($A101&amp;"_"&amp;AM$3,'물품 입고 내역'!$A$5:$O$1005,2,0),"")</f>
        <v/>
      </c>
      <c r="AN101" s="88" t="str">
        <f>IFERROR(VLOOKUP($A101&amp;"_"&amp;AN$3,'물품 입고 내역'!$A$5:$O$1005,2,0),"")</f>
        <v/>
      </c>
      <c r="AO101" s="88" t="str">
        <f>IFERROR(VLOOKUP($A101&amp;"_"&amp;AO$3,'물품 입고 내역'!$A$5:$O$1005,2,0),"")</f>
        <v/>
      </c>
      <c r="AP101" s="88" t="str">
        <f>IFERROR(VLOOKUP($A101&amp;"_"&amp;AP$3,'물품 입고 내역'!$A$5:$O$1005,2,0),"")</f>
        <v/>
      </c>
      <c r="AQ101" s="88" t="str">
        <f>IFERROR(VLOOKUP($A101&amp;"_"&amp;AQ$3,'물품 입고 내역'!$A$5:$O$1005,2,0),"")</f>
        <v/>
      </c>
      <c r="AR101" s="88" t="str">
        <f>IFERROR(VLOOKUP($A101&amp;"_"&amp;AR$3,'물품 입고 내역'!$A$5:$O$1005,2,0),"")</f>
        <v/>
      </c>
      <c r="AS101" s="88" t="str">
        <f>IFERROR(VLOOKUP($A101&amp;"_"&amp;AS$3,'물품 입고 내역'!$A$5:$O$1005,2,0),"")</f>
        <v/>
      </c>
      <c r="AT101" s="88" t="str">
        <f>IFERROR(VLOOKUP($A101&amp;"_"&amp;AT$3,'물품 입고 내역'!$A$5:$O$1005,2,0),"")</f>
        <v/>
      </c>
      <c r="AU101" s="88" t="str">
        <f>IFERROR(VLOOKUP($A101&amp;"_"&amp;AU$3,'물품 입고 내역'!$A$5:$O$1005,2,0),"")</f>
        <v/>
      </c>
      <c r="AV101" s="88" t="str">
        <f>IFERROR(VLOOKUP($A101&amp;"_"&amp;AV$3,'물품 입고 내역'!$A$5:$O$1005,2,0),"")</f>
        <v/>
      </c>
      <c r="AW101" s="88" t="str">
        <f>IFERROR(VLOOKUP($A101&amp;"_"&amp;AW$3,'물품 입고 내역'!$A$5:$O$1005,2,0),"")</f>
        <v/>
      </c>
      <c r="AX101" s="88" t="str">
        <f>IFERROR(VLOOKUP($A101&amp;"_"&amp;AX$3,'물품 입고 내역'!$A$5:$O$1005,2,0),"")</f>
        <v/>
      </c>
      <c r="AY101" s="88" t="str">
        <f>IFERROR(VLOOKUP($A101&amp;"_"&amp;AY$3,'물품 입고 내역'!$A$5:$O$1005,2,0),"")</f>
        <v/>
      </c>
      <c r="AZ101" s="88" t="str">
        <f>IFERROR(VLOOKUP($A101&amp;"_"&amp;AZ$3,'물품 입고 내역'!$A$5:$O$1005,2,0),"")</f>
        <v/>
      </c>
      <c r="BA101" s="88" t="str">
        <f>IFERROR(VLOOKUP($A101&amp;"_"&amp;BA$3,'물품 입고 내역'!$A$5:$O$1005,2,0),"")</f>
        <v/>
      </c>
      <c r="BB101" s="88" t="str">
        <f>IFERROR(VLOOKUP($A101&amp;"_"&amp;BB$3,'물품 입고 내역'!$A$5:$O$1005,2,0),"")</f>
        <v/>
      </c>
      <c r="BC101" s="88" t="str">
        <f>IFERROR(VLOOKUP($A101&amp;"_"&amp;BC$3,'물품 입고 내역'!$A$5:$O$1005,2,0),"")</f>
        <v/>
      </c>
      <c r="BD101" s="88" t="str">
        <f>IFERROR(VLOOKUP($A101&amp;"_"&amp;BD$3,'물품 입고 내역'!$A$5:$O$1005,2,0),"")</f>
        <v/>
      </c>
      <c r="BE101" s="88" t="str">
        <f>IFERROR(VLOOKUP($A101&amp;"_"&amp;BE$3,'물품 입고 내역'!$A$5:$O$1005,2,0),"")</f>
        <v/>
      </c>
      <c r="BF101" s="88" t="str">
        <f>IFERROR(VLOOKUP($A101&amp;"_"&amp;BF$3,'물품 입고 내역'!$A$5:$O$1005,2,0),"")</f>
        <v/>
      </c>
      <c r="BG101" s="88" t="str">
        <f>IFERROR(VLOOKUP($A101&amp;"_"&amp;BG$3,'물품 입고 내역'!$A$5:$O$1005,2,0),"")</f>
        <v/>
      </c>
      <c r="BH101" s="88" t="str">
        <f>IFERROR(VLOOKUP($A101&amp;"_"&amp;BH$3,'물품 입고 내역'!$A$5:$O$1005,2,0),"")</f>
        <v/>
      </c>
      <c r="BI101" s="88" t="str">
        <f>IFERROR(VLOOKUP($A101&amp;"_"&amp;BI$3,'물품 입고 내역'!$A$5:$O$1005,2,0),"")</f>
        <v/>
      </c>
      <c r="BJ101" s="88" t="str">
        <f>IFERROR(VLOOKUP($A101&amp;"_"&amp;BJ$3,'물품 입고 내역'!$A$5:$O$1005,2,0),"")</f>
        <v/>
      </c>
      <c r="BK101" s="88" t="str">
        <f>IFERROR(VLOOKUP($A101&amp;"_"&amp;BK$3,'물품 입고 내역'!$A$5:$O$1005,2,0),"")</f>
        <v/>
      </c>
      <c r="BL101" s="88" t="str">
        <f>IFERROR(VLOOKUP($A101&amp;"_"&amp;BL$3,'물품 입고 내역'!$A$5:$O$1005,2,0),"")</f>
        <v/>
      </c>
      <c r="BM101" s="88" t="str">
        <f>IFERROR(VLOOKUP($A101&amp;"_"&amp;BM$3,'물품 입고 내역'!$A$5:$O$1005,2,0),"")</f>
        <v/>
      </c>
      <c r="BN101" s="88" t="str">
        <f>IFERROR(VLOOKUP($A101&amp;"_"&amp;BN$3,'물품 입고 내역'!$A$5:$O$1005,2,0),"")</f>
        <v/>
      </c>
      <c r="BO101" s="88" t="str">
        <f>IFERROR(VLOOKUP($A101&amp;"_"&amp;BO$3,'물품 입고 내역'!$A$5:$O$1005,2,0),"")</f>
        <v/>
      </c>
      <c r="BP101" s="88" t="str">
        <f>IFERROR(VLOOKUP($A101&amp;"_"&amp;BP$3,'물품 입고 내역'!$A$5:$O$1005,2,0),"")</f>
        <v/>
      </c>
      <c r="BQ101" s="88" t="str">
        <f>IFERROR(VLOOKUP($A101&amp;"_"&amp;BQ$3,'물품 입고 내역'!$A$5:$O$1005,2,0),"")</f>
        <v/>
      </c>
      <c r="BR101" s="88" t="str">
        <f>IFERROR(VLOOKUP($A101&amp;"_"&amp;BR$3,'물품 입고 내역'!$A$5:$O$1005,2,0),"")</f>
        <v/>
      </c>
      <c r="BS101" s="88" t="str">
        <f>IFERROR(VLOOKUP($A101&amp;"_"&amp;BS$3,'물품 입고 내역'!$A$5:$O$1005,2,0),"")</f>
        <v/>
      </c>
      <c r="BT101" s="88" t="str">
        <f>IFERROR(VLOOKUP($A101&amp;"_"&amp;BT$3,'물품 입고 내역'!$A$5:$O$1005,2,0),"")</f>
        <v/>
      </c>
      <c r="BU101" s="88" t="str">
        <f>IFERROR(VLOOKUP($A101&amp;"_"&amp;BU$3,'물품 입고 내역'!$A$5:$O$1005,2,0),"")</f>
        <v/>
      </c>
      <c r="BV101" s="88" t="str">
        <f>IFERROR(VLOOKUP($A101&amp;"_"&amp;BV$3,'물품 입고 내역'!$A$5:$O$1005,2,0),"")</f>
        <v/>
      </c>
      <c r="BW101" s="88" t="str">
        <f>IFERROR(VLOOKUP($A101&amp;"_"&amp;BW$3,'물품 입고 내역'!$A$5:$O$1005,2,0),"")</f>
        <v/>
      </c>
      <c r="BX101" s="88" t="str">
        <f>IFERROR(VLOOKUP($A101&amp;"_"&amp;BX$3,'물품 입고 내역'!$A$5:$O$1005,2,0),"")</f>
        <v/>
      </c>
      <c r="BY101" s="88" t="str">
        <f>IFERROR(VLOOKUP($A101&amp;"_"&amp;BY$3,'물품 입고 내역'!$A$5:$O$1005,2,0),"")</f>
        <v/>
      </c>
      <c r="BZ101" s="88" t="str">
        <f>IFERROR(VLOOKUP($A101&amp;"_"&amp;BZ$3,'물품 입고 내역'!$A$5:$O$1005,2,0),"")</f>
        <v/>
      </c>
      <c r="CA101" s="88" t="str">
        <f>IFERROR(VLOOKUP($A101&amp;"_"&amp;CA$3,'물품 입고 내역'!$A$5:$O$1005,2,0),"")</f>
        <v/>
      </c>
      <c r="CB101" s="88" t="str">
        <f>IFERROR(VLOOKUP($A101&amp;"_"&amp;CB$3,'물품 입고 내역'!$A$5:$O$1005,2,0),"")</f>
        <v/>
      </c>
      <c r="CC101" s="88" t="str">
        <f>IFERROR(VLOOKUP($A101&amp;"_"&amp;CC$3,'물품 입고 내역'!$A$5:$O$1005,2,0),"")</f>
        <v/>
      </c>
      <c r="CD101" s="88" t="str">
        <f>IFERROR(VLOOKUP($A101&amp;"_"&amp;CD$3,'물품 입고 내역'!$A$5:$O$1005,2,0),"")</f>
        <v/>
      </c>
      <c r="CE101" s="88" t="str">
        <f>IFERROR(VLOOKUP($A101&amp;"_"&amp;CE$3,'물품 입고 내역'!$A$5:$O$1005,2,0),"")</f>
        <v/>
      </c>
      <c r="CF101" s="88" t="str">
        <f>IFERROR(VLOOKUP($A101&amp;"_"&amp;CF$3,'물품 입고 내역'!$A$5:$O$1005,2,0),"")</f>
        <v/>
      </c>
      <c r="CG101" s="88" t="str">
        <f>IFERROR(VLOOKUP($A101&amp;"_"&amp;CG$3,'물품 입고 내역'!$A$5:$O$1005,2,0),"")</f>
        <v/>
      </c>
      <c r="CH101" s="88" t="str">
        <f>IFERROR(VLOOKUP($A101&amp;"_"&amp;CH$3,'물품 입고 내역'!$A$5:$O$1005,2,0),"")</f>
        <v/>
      </c>
      <c r="CI101" s="88" t="str">
        <f>IFERROR(VLOOKUP($A101&amp;"_"&amp;CI$3,'물품 입고 내역'!$A$5:$O$1005,2,0),"")</f>
        <v/>
      </c>
      <c r="CJ101" s="88" t="str">
        <f>IFERROR(VLOOKUP($A101&amp;"_"&amp;CJ$3,'물품 입고 내역'!$A$5:$O$1005,2,0),"")</f>
        <v/>
      </c>
      <c r="CK101" s="88" t="str">
        <f>IFERROR(VLOOKUP($A101&amp;"_"&amp;CK$3,'물품 입고 내역'!$A$5:$O$1005,2,0),"")</f>
        <v/>
      </c>
      <c r="CL101" s="88" t="str">
        <f>IFERROR(VLOOKUP($A101&amp;"_"&amp;CL$3,'물품 입고 내역'!$A$5:$O$1005,2,0),"")</f>
        <v/>
      </c>
      <c r="CM101" s="88" t="str">
        <f>IFERROR(VLOOKUP($A101&amp;"_"&amp;CM$3,'물품 입고 내역'!$A$5:$O$1005,2,0),"")</f>
        <v/>
      </c>
      <c r="CN101" s="88" t="str">
        <f>IFERROR(VLOOKUP($A101&amp;"_"&amp;CN$3,'물품 입고 내역'!$A$5:$O$1005,2,0),"")</f>
        <v/>
      </c>
      <c r="CO101" s="88" t="str">
        <f>IFERROR(VLOOKUP($A101&amp;"_"&amp;CO$3,'물품 입고 내역'!$A$5:$O$1005,2,0),"")</f>
        <v/>
      </c>
      <c r="CP101" s="88" t="str">
        <f>IFERROR(VLOOKUP($A101&amp;"_"&amp;CP$3,'물품 입고 내역'!$A$5:$O$1005,2,0),"")</f>
        <v/>
      </c>
      <c r="CQ101" s="88" t="str">
        <f>IFERROR(VLOOKUP($A101&amp;"_"&amp;CQ$3,'물품 입고 내역'!$A$5:$O$1005,2,0),"")</f>
        <v/>
      </c>
      <c r="CR101" s="88" t="str">
        <f>IFERROR(VLOOKUP($A101&amp;"_"&amp;CR$3,'물품 입고 내역'!$A$5:$O$1005,2,0),"")</f>
        <v/>
      </c>
      <c r="CS101" s="88" t="str">
        <f>IFERROR(VLOOKUP($A101&amp;"_"&amp;CS$3,'물품 입고 내역'!$A$5:$O$1005,2,0),"")</f>
        <v/>
      </c>
      <c r="CT101" s="88" t="str">
        <f>IFERROR(VLOOKUP($A101&amp;"_"&amp;CT$3,'물품 입고 내역'!$A$5:$O$1005,2,0),"")</f>
        <v/>
      </c>
      <c r="CU101" s="88" t="str">
        <f>IFERROR(VLOOKUP($A101&amp;"_"&amp;CU$3,'물품 입고 내역'!$A$5:$O$1005,2,0),"")</f>
        <v/>
      </c>
      <c r="CV101" s="88" t="str">
        <f>IFERROR(VLOOKUP($A101&amp;"_"&amp;CV$3,'물품 입고 내역'!$A$5:$O$1005,2,0),"")</f>
        <v/>
      </c>
      <c r="CW101" s="88" t="str">
        <f>IFERROR(VLOOKUP($A101&amp;"_"&amp;CW$3,'물품 입고 내역'!$A$5:$O$1005,2,0),"")</f>
        <v/>
      </c>
      <c r="CX101" s="88" t="str">
        <f>IFERROR(VLOOKUP($A101&amp;"_"&amp;CX$3,'물품 입고 내역'!$A$5:$O$1005,2,0),"")</f>
        <v/>
      </c>
      <c r="CY101" s="88" t="str">
        <f>IFERROR(VLOOKUP($A101&amp;"_"&amp;CY$3,'물품 입고 내역'!$A$5:$O$1005,2,0),"")</f>
        <v/>
      </c>
      <c r="CZ101" s="88" t="str">
        <f>IFERROR(VLOOKUP($A101&amp;"_"&amp;CZ$3,'물품 입고 내역'!$A$5:$O$1005,2,0),"")</f>
        <v/>
      </c>
      <c r="DA101" s="88" t="str">
        <f>IFERROR(VLOOKUP($A101&amp;"_"&amp;DA$3,'물품 입고 내역'!$A$5:$O$1005,2,0),"")</f>
        <v/>
      </c>
      <c r="DB101" s="88" t="str">
        <f>IFERROR(VLOOKUP($A101&amp;"_"&amp;DB$3,'물품 입고 내역'!$A$5:$O$1005,2,0),"")</f>
        <v/>
      </c>
      <c r="DC101" s="88" t="str">
        <f>IFERROR(VLOOKUP($A101&amp;"_"&amp;DC$3,'물품 입고 내역'!$A$5:$O$1005,2,0),"")</f>
        <v/>
      </c>
      <c r="DD101" s="88" t="str">
        <f>IFERROR(VLOOKUP($A101&amp;"_"&amp;DD$3,'물품 입고 내역'!$A$5:$O$1005,2,0),"")</f>
        <v/>
      </c>
      <c r="DE101" s="88" t="str">
        <f>IFERROR(VLOOKUP($A101&amp;"_"&amp;DE$3,'물품 입고 내역'!$A$5:$O$1005,2,0),"")</f>
        <v/>
      </c>
      <c r="DF101" s="88" t="str">
        <f>IFERROR(VLOOKUP($A101&amp;"_"&amp;DF$3,'물품 입고 내역'!$A$5:$O$1005,2,0),"")</f>
        <v/>
      </c>
      <c r="DG101" s="88" t="str">
        <f>IFERROR(VLOOKUP($A101&amp;"_"&amp;DG$3,'물품 입고 내역'!$A$5:$O$1005,2,0),"")</f>
        <v/>
      </c>
      <c r="DH101" s="88" t="str">
        <f>IFERROR(VLOOKUP($A101&amp;"_"&amp;DH$3,'물품 입고 내역'!$A$5:$O$1005,2,0),"")</f>
        <v/>
      </c>
      <c r="DI101" s="88" t="str">
        <f>IFERROR(VLOOKUP($A101&amp;"_"&amp;DI$3,'물품 입고 내역'!$A$5:$O$1005,2,0),"")</f>
        <v/>
      </c>
      <c r="DJ101" s="88" t="str">
        <f>IFERROR(VLOOKUP($A101&amp;"_"&amp;DJ$3,'물품 입고 내역'!$A$5:$O$1005,2,0),"")</f>
        <v/>
      </c>
      <c r="DK101" s="88" t="str">
        <f>IFERROR(VLOOKUP($A101&amp;"_"&amp;DK$3,'물품 입고 내역'!$A$5:$O$1005,2,0),"")</f>
        <v/>
      </c>
      <c r="DL101" s="88" t="str">
        <f>IFERROR(VLOOKUP($A101&amp;"_"&amp;DL$3,'물품 입고 내역'!$A$5:$O$1005,2,0),"")</f>
        <v/>
      </c>
    </row>
    <row r="102" spans="1:116" ht="35.25" customHeight="1">
      <c r="A102" s="89" t="s">
        <v>1059</v>
      </c>
      <c r="B102" s="129" t="str">
        <f>IFERROR(INDEX('물품 입고 내역'!$E$6:$O$1005,MATCH($A102,'물품 입고 내역'!$N$6:$N$1005,0),1)," ")</f>
        <v xml:space="preserve"> </v>
      </c>
      <c r="C102" s="89" t="str">
        <f t="shared" si="3"/>
        <v xml:space="preserve"> </v>
      </c>
      <c r="D102" s="129" t="str">
        <f t="shared" si="4"/>
        <v xml:space="preserve">                                                                                                             </v>
      </c>
      <c r="E102" s="89"/>
      <c r="F102" s="88">
        <f t="shared" si="5"/>
        <v>0</v>
      </c>
      <c r="G102" s="88" t="str">
        <f>IFERROR(VLOOKUP($A102&amp;"_"&amp;G$3,'물품 입고 내역'!$A$5:$O$1005,2,0),"")</f>
        <v/>
      </c>
      <c r="H102" s="88" t="str">
        <f>IFERROR(VLOOKUP($A102&amp;"_"&amp;H$3,'물품 입고 내역'!$A$5:$O$1005,2,0),"")</f>
        <v/>
      </c>
      <c r="I102" s="88" t="str">
        <f>IFERROR(VLOOKUP($A102&amp;"_"&amp;I$3,'물품 입고 내역'!$A$5:$O$1005,2,0),"")</f>
        <v/>
      </c>
      <c r="J102" s="88" t="str">
        <f>IFERROR(VLOOKUP($A102&amp;"_"&amp;J$3,'물품 입고 내역'!$A$5:$O$1005,2,0),"")</f>
        <v/>
      </c>
      <c r="K102" s="88" t="str">
        <f>IFERROR(VLOOKUP($A102&amp;"_"&amp;K$3,'물품 입고 내역'!$A$5:$O$1005,2,0),"")</f>
        <v/>
      </c>
      <c r="L102" s="88" t="str">
        <f>IFERROR(VLOOKUP($A102&amp;"_"&amp;L$3,'물품 입고 내역'!$A$5:$O$1005,2,0),"")</f>
        <v/>
      </c>
      <c r="M102" s="88" t="str">
        <f>IFERROR(VLOOKUP($A102&amp;"_"&amp;M$3,'물품 입고 내역'!$A$5:$O$1005,2,0),"")</f>
        <v/>
      </c>
      <c r="N102" s="88" t="str">
        <f>IFERROR(VLOOKUP($A102&amp;"_"&amp;N$3,'물품 입고 내역'!$A$5:$O$1005,2,0),"")</f>
        <v/>
      </c>
      <c r="O102" s="88" t="str">
        <f>IFERROR(VLOOKUP($A102&amp;"_"&amp;O$3,'물품 입고 내역'!$A$5:$O$1005,2,0),"")</f>
        <v/>
      </c>
      <c r="P102" s="88" t="str">
        <f>IFERROR(VLOOKUP($A102&amp;"_"&amp;P$3,'물품 입고 내역'!$A$5:$O$1005,2,0),"")</f>
        <v/>
      </c>
      <c r="Q102" s="88" t="str">
        <f>IFERROR(VLOOKUP($A102&amp;"_"&amp;Q$3,'물품 입고 내역'!$A$5:$O$1005,2,0),"")</f>
        <v/>
      </c>
      <c r="R102" s="88" t="str">
        <f>IFERROR(VLOOKUP($A102&amp;"_"&amp;R$3,'물품 입고 내역'!$A$5:$O$1005,2,0),"")</f>
        <v/>
      </c>
      <c r="S102" s="88" t="str">
        <f>IFERROR(VLOOKUP($A102&amp;"_"&amp;S$3,'물품 입고 내역'!$A$5:$O$1005,2,0),"")</f>
        <v/>
      </c>
      <c r="T102" s="88" t="str">
        <f>IFERROR(VLOOKUP($A102&amp;"_"&amp;T$3,'물품 입고 내역'!$A$5:$O$1005,2,0),"")</f>
        <v/>
      </c>
      <c r="U102" s="88" t="str">
        <f>IFERROR(VLOOKUP($A102&amp;"_"&amp;U$3,'물품 입고 내역'!$A$5:$O$1005,2,0),"")</f>
        <v/>
      </c>
      <c r="V102" s="88" t="str">
        <f>IFERROR(VLOOKUP($A102&amp;"_"&amp;V$3,'물품 입고 내역'!$A$5:$O$1005,2,0),"")</f>
        <v/>
      </c>
      <c r="W102" s="88" t="str">
        <f>IFERROR(VLOOKUP($A102&amp;"_"&amp;W$3,'물품 입고 내역'!$A$5:$O$1005,2,0),"")</f>
        <v/>
      </c>
      <c r="X102" s="88" t="str">
        <f>IFERROR(VLOOKUP($A102&amp;"_"&amp;X$3,'물품 입고 내역'!$A$5:$O$1005,2,0),"")</f>
        <v/>
      </c>
      <c r="Y102" s="88" t="str">
        <f>IFERROR(VLOOKUP($A102&amp;"_"&amp;Y$3,'물품 입고 내역'!$A$5:$O$1005,2,0),"")</f>
        <v/>
      </c>
      <c r="Z102" s="88" t="str">
        <f>IFERROR(VLOOKUP($A102&amp;"_"&amp;Z$3,'물품 입고 내역'!$A$5:$O$1005,2,0),"")</f>
        <v/>
      </c>
      <c r="AA102" s="88" t="str">
        <f>IFERROR(VLOOKUP($A102&amp;"_"&amp;AA$3,'물품 입고 내역'!$A$5:$O$1005,2,0),"")</f>
        <v/>
      </c>
      <c r="AB102" s="88" t="str">
        <f>IFERROR(VLOOKUP($A102&amp;"_"&amp;AB$3,'물품 입고 내역'!$A$5:$O$1005,2,0),"")</f>
        <v/>
      </c>
      <c r="AC102" s="88" t="str">
        <f>IFERROR(VLOOKUP($A102&amp;"_"&amp;AC$3,'물품 입고 내역'!$A$5:$O$1005,2,0),"")</f>
        <v/>
      </c>
      <c r="AD102" s="88" t="str">
        <f>IFERROR(VLOOKUP($A102&amp;"_"&amp;AD$3,'물품 입고 내역'!$A$5:$O$1005,2,0),"")</f>
        <v/>
      </c>
      <c r="AE102" s="88" t="str">
        <f>IFERROR(VLOOKUP($A102&amp;"_"&amp;AE$3,'물품 입고 내역'!$A$5:$O$1005,2,0),"")</f>
        <v/>
      </c>
      <c r="AF102" s="88" t="str">
        <f>IFERROR(VLOOKUP($A102&amp;"_"&amp;AF$3,'물품 입고 내역'!$A$5:$O$1005,2,0),"")</f>
        <v/>
      </c>
      <c r="AG102" s="88" t="str">
        <f>IFERROR(VLOOKUP($A102&amp;"_"&amp;AG$3,'물품 입고 내역'!$A$5:$O$1005,2,0),"")</f>
        <v/>
      </c>
      <c r="AH102" s="88" t="str">
        <f>IFERROR(VLOOKUP($A102&amp;"_"&amp;AH$3,'물품 입고 내역'!$A$5:$O$1005,2,0),"")</f>
        <v/>
      </c>
      <c r="AI102" s="88" t="str">
        <f>IFERROR(VLOOKUP($A102&amp;"_"&amp;AI$3,'물품 입고 내역'!$A$5:$O$1005,2,0),"")</f>
        <v/>
      </c>
      <c r="AJ102" s="88" t="str">
        <f>IFERROR(VLOOKUP($A102&amp;"_"&amp;AJ$3,'물품 입고 내역'!$A$5:$O$1005,2,0),"")</f>
        <v/>
      </c>
      <c r="AK102" s="88" t="str">
        <f>IFERROR(VLOOKUP($A102&amp;"_"&amp;AK$3,'물품 입고 내역'!$A$5:$O$1005,2,0),"")</f>
        <v/>
      </c>
      <c r="AL102" s="88" t="str">
        <f>IFERROR(VLOOKUP($A102&amp;"_"&amp;AL$3,'물품 입고 내역'!$A$5:$O$1005,2,0),"")</f>
        <v/>
      </c>
      <c r="AM102" s="88" t="str">
        <f>IFERROR(VLOOKUP($A102&amp;"_"&amp;AM$3,'물품 입고 내역'!$A$5:$O$1005,2,0),"")</f>
        <v/>
      </c>
      <c r="AN102" s="88" t="str">
        <f>IFERROR(VLOOKUP($A102&amp;"_"&amp;AN$3,'물품 입고 내역'!$A$5:$O$1005,2,0),"")</f>
        <v/>
      </c>
      <c r="AO102" s="88" t="str">
        <f>IFERROR(VLOOKUP($A102&amp;"_"&amp;AO$3,'물품 입고 내역'!$A$5:$O$1005,2,0),"")</f>
        <v/>
      </c>
      <c r="AP102" s="88" t="str">
        <f>IFERROR(VLOOKUP($A102&amp;"_"&amp;AP$3,'물품 입고 내역'!$A$5:$O$1005,2,0),"")</f>
        <v/>
      </c>
      <c r="AQ102" s="88" t="str">
        <f>IFERROR(VLOOKUP($A102&amp;"_"&amp;AQ$3,'물품 입고 내역'!$A$5:$O$1005,2,0),"")</f>
        <v/>
      </c>
      <c r="AR102" s="88" t="str">
        <f>IFERROR(VLOOKUP($A102&amp;"_"&amp;AR$3,'물품 입고 내역'!$A$5:$O$1005,2,0),"")</f>
        <v/>
      </c>
      <c r="AS102" s="88" t="str">
        <f>IFERROR(VLOOKUP($A102&amp;"_"&amp;AS$3,'물품 입고 내역'!$A$5:$O$1005,2,0),"")</f>
        <v/>
      </c>
      <c r="AT102" s="88" t="str">
        <f>IFERROR(VLOOKUP($A102&amp;"_"&amp;AT$3,'물품 입고 내역'!$A$5:$O$1005,2,0),"")</f>
        <v/>
      </c>
      <c r="AU102" s="88" t="str">
        <f>IFERROR(VLOOKUP($A102&amp;"_"&amp;AU$3,'물품 입고 내역'!$A$5:$O$1005,2,0),"")</f>
        <v/>
      </c>
      <c r="AV102" s="88" t="str">
        <f>IFERROR(VLOOKUP($A102&amp;"_"&amp;AV$3,'물품 입고 내역'!$A$5:$O$1005,2,0),"")</f>
        <v/>
      </c>
      <c r="AW102" s="88" t="str">
        <f>IFERROR(VLOOKUP($A102&amp;"_"&amp;AW$3,'물품 입고 내역'!$A$5:$O$1005,2,0),"")</f>
        <v/>
      </c>
      <c r="AX102" s="88" t="str">
        <f>IFERROR(VLOOKUP($A102&amp;"_"&amp;AX$3,'물품 입고 내역'!$A$5:$O$1005,2,0),"")</f>
        <v/>
      </c>
      <c r="AY102" s="88" t="str">
        <f>IFERROR(VLOOKUP($A102&amp;"_"&amp;AY$3,'물품 입고 내역'!$A$5:$O$1005,2,0),"")</f>
        <v/>
      </c>
      <c r="AZ102" s="88" t="str">
        <f>IFERROR(VLOOKUP($A102&amp;"_"&amp;AZ$3,'물품 입고 내역'!$A$5:$O$1005,2,0),"")</f>
        <v/>
      </c>
      <c r="BA102" s="88" t="str">
        <f>IFERROR(VLOOKUP($A102&amp;"_"&amp;BA$3,'물품 입고 내역'!$A$5:$O$1005,2,0),"")</f>
        <v/>
      </c>
      <c r="BB102" s="88" t="str">
        <f>IFERROR(VLOOKUP($A102&amp;"_"&amp;BB$3,'물품 입고 내역'!$A$5:$O$1005,2,0),"")</f>
        <v/>
      </c>
      <c r="BC102" s="88" t="str">
        <f>IFERROR(VLOOKUP($A102&amp;"_"&amp;BC$3,'물품 입고 내역'!$A$5:$O$1005,2,0),"")</f>
        <v/>
      </c>
      <c r="BD102" s="88" t="str">
        <f>IFERROR(VLOOKUP($A102&amp;"_"&amp;BD$3,'물품 입고 내역'!$A$5:$O$1005,2,0),"")</f>
        <v/>
      </c>
      <c r="BE102" s="88" t="str">
        <f>IFERROR(VLOOKUP($A102&amp;"_"&amp;BE$3,'물품 입고 내역'!$A$5:$O$1005,2,0),"")</f>
        <v/>
      </c>
      <c r="BF102" s="88" t="str">
        <f>IFERROR(VLOOKUP($A102&amp;"_"&amp;BF$3,'물품 입고 내역'!$A$5:$O$1005,2,0),"")</f>
        <v/>
      </c>
      <c r="BG102" s="88" t="str">
        <f>IFERROR(VLOOKUP($A102&amp;"_"&amp;BG$3,'물품 입고 내역'!$A$5:$O$1005,2,0),"")</f>
        <v/>
      </c>
      <c r="BH102" s="88" t="str">
        <f>IFERROR(VLOOKUP($A102&amp;"_"&amp;BH$3,'물품 입고 내역'!$A$5:$O$1005,2,0),"")</f>
        <v/>
      </c>
      <c r="BI102" s="88" t="str">
        <f>IFERROR(VLOOKUP($A102&amp;"_"&amp;BI$3,'물품 입고 내역'!$A$5:$O$1005,2,0),"")</f>
        <v/>
      </c>
      <c r="BJ102" s="88" t="str">
        <f>IFERROR(VLOOKUP($A102&amp;"_"&amp;BJ$3,'물품 입고 내역'!$A$5:$O$1005,2,0),"")</f>
        <v/>
      </c>
      <c r="BK102" s="88" t="str">
        <f>IFERROR(VLOOKUP($A102&amp;"_"&amp;BK$3,'물품 입고 내역'!$A$5:$O$1005,2,0),"")</f>
        <v/>
      </c>
      <c r="BL102" s="88" t="str">
        <f>IFERROR(VLOOKUP($A102&amp;"_"&amp;BL$3,'물품 입고 내역'!$A$5:$O$1005,2,0),"")</f>
        <v/>
      </c>
      <c r="BM102" s="88" t="str">
        <f>IFERROR(VLOOKUP($A102&amp;"_"&amp;BM$3,'물품 입고 내역'!$A$5:$O$1005,2,0),"")</f>
        <v/>
      </c>
      <c r="BN102" s="88" t="str">
        <f>IFERROR(VLOOKUP($A102&amp;"_"&amp;BN$3,'물품 입고 내역'!$A$5:$O$1005,2,0),"")</f>
        <v/>
      </c>
      <c r="BO102" s="88" t="str">
        <f>IFERROR(VLOOKUP($A102&amp;"_"&amp;BO$3,'물품 입고 내역'!$A$5:$O$1005,2,0),"")</f>
        <v/>
      </c>
      <c r="BP102" s="88" t="str">
        <f>IFERROR(VLOOKUP($A102&amp;"_"&amp;BP$3,'물품 입고 내역'!$A$5:$O$1005,2,0),"")</f>
        <v/>
      </c>
      <c r="BQ102" s="88" t="str">
        <f>IFERROR(VLOOKUP($A102&amp;"_"&amp;BQ$3,'물품 입고 내역'!$A$5:$O$1005,2,0),"")</f>
        <v/>
      </c>
      <c r="BR102" s="88" t="str">
        <f>IFERROR(VLOOKUP($A102&amp;"_"&amp;BR$3,'물품 입고 내역'!$A$5:$O$1005,2,0),"")</f>
        <v/>
      </c>
      <c r="BS102" s="88" t="str">
        <f>IFERROR(VLOOKUP($A102&amp;"_"&amp;BS$3,'물품 입고 내역'!$A$5:$O$1005,2,0),"")</f>
        <v/>
      </c>
      <c r="BT102" s="88" t="str">
        <f>IFERROR(VLOOKUP($A102&amp;"_"&amp;BT$3,'물품 입고 내역'!$A$5:$O$1005,2,0),"")</f>
        <v/>
      </c>
      <c r="BU102" s="88" t="str">
        <f>IFERROR(VLOOKUP($A102&amp;"_"&amp;BU$3,'물품 입고 내역'!$A$5:$O$1005,2,0),"")</f>
        <v/>
      </c>
      <c r="BV102" s="88" t="str">
        <f>IFERROR(VLOOKUP($A102&amp;"_"&amp;BV$3,'물품 입고 내역'!$A$5:$O$1005,2,0),"")</f>
        <v/>
      </c>
      <c r="BW102" s="88" t="str">
        <f>IFERROR(VLOOKUP($A102&amp;"_"&amp;BW$3,'물품 입고 내역'!$A$5:$O$1005,2,0),"")</f>
        <v/>
      </c>
      <c r="BX102" s="88" t="str">
        <f>IFERROR(VLOOKUP($A102&amp;"_"&amp;BX$3,'물품 입고 내역'!$A$5:$O$1005,2,0),"")</f>
        <v/>
      </c>
      <c r="BY102" s="88" t="str">
        <f>IFERROR(VLOOKUP($A102&amp;"_"&amp;BY$3,'물품 입고 내역'!$A$5:$O$1005,2,0),"")</f>
        <v/>
      </c>
      <c r="BZ102" s="88" t="str">
        <f>IFERROR(VLOOKUP($A102&amp;"_"&amp;BZ$3,'물품 입고 내역'!$A$5:$O$1005,2,0),"")</f>
        <v/>
      </c>
      <c r="CA102" s="88" t="str">
        <f>IFERROR(VLOOKUP($A102&amp;"_"&amp;CA$3,'물품 입고 내역'!$A$5:$O$1005,2,0),"")</f>
        <v/>
      </c>
      <c r="CB102" s="88" t="str">
        <f>IFERROR(VLOOKUP($A102&amp;"_"&amp;CB$3,'물품 입고 내역'!$A$5:$O$1005,2,0),"")</f>
        <v/>
      </c>
      <c r="CC102" s="88" t="str">
        <f>IFERROR(VLOOKUP($A102&amp;"_"&amp;CC$3,'물품 입고 내역'!$A$5:$O$1005,2,0),"")</f>
        <v/>
      </c>
      <c r="CD102" s="88" t="str">
        <f>IFERROR(VLOOKUP($A102&amp;"_"&amp;CD$3,'물품 입고 내역'!$A$5:$O$1005,2,0),"")</f>
        <v/>
      </c>
      <c r="CE102" s="88" t="str">
        <f>IFERROR(VLOOKUP($A102&amp;"_"&amp;CE$3,'물품 입고 내역'!$A$5:$O$1005,2,0),"")</f>
        <v/>
      </c>
      <c r="CF102" s="88" t="str">
        <f>IFERROR(VLOOKUP($A102&amp;"_"&amp;CF$3,'물품 입고 내역'!$A$5:$O$1005,2,0),"")</f>
        <v/>
      </c>
      <c r="CG102" s="88" t="str">
        <f>IFERROR(VLOOKUP($A102&amp;"_"&amp;CG$3,'물품 입고 내역'!$A$5:$O$1005,2,0),"")</f>
        <v/>
      </c>
      <c r="CH102" s="88" t="str">
        <f>IFERROR(VLOOKUP($A102&amp;"_"&amp;CH$3,'물품 입고 내역'!$A$5:$O$1005,2,0),"")</f>
        <v/>
      </c>
      <c r="CI102" s="88" t="str">
        <f>IFERROR(VLOOKUP($A102&amp;"_"&amp;CI$3,'물품 입고 내역'!$A$5:$O$1005,2,0),"")</f>
        <v/>
      </c>
      <c r="CJ102" s="88" t="str">
        <f>IFERROR(VLOOKUP($A102&amp;"_"&amp;CJ$3,'물품 입고 내역'!$A$5:$O$1005,2,0),"")</f>
        <v/>
      </c>
      <c r="CK102" s="88" t="str">
        <f>IFERROR(VLOOKUP($A102&amp;"_"&amp;CK$3,'물품 입고 내역'!$A$5:$O$1005,2,0),"")</f>
        <v/>
      </c>
      <c r="CL102" s="88" t="str">
        <f>IFERROR(VLOOKUP($A102&amp;"_"&amp;CL$3,'물품 입고 내역'!$A$5:$O$1005,2,0),"")</f>
        <v/>
      </c>
      <c r="CM102" s="88" t="str">
        <f>IFERROR(VLOOKUP($A102&amp;"_"&amp;CM$3,'물품 입고 내역'!$A$5:$O$1005,2,0),"")</f>
        <v/>
      </c>
      <c r="CN102" s="88" t="str">
        <f>IFERROR(VLOOKUP($A102&amp;"_"&amp;CN$3,'물품 입고 내역'!$A$5:$O$1005,2,0),"")</f>
        <v/>
      </c>
      <c r="CO102" s="88" t="str">
        <f>IFERROR(VLOOKUP($A102&amp;"_"&amp;CO$3,'물품 입고 내역'!$A$5:$O$1005,2,0),"")</f>
        <v/>
      </c>
      <c r="CP102" s="88" t="str">
        <f>IFERROR(VLOOKUP($A102&amp;"_"&amp;CP$3,'물품 입고 내역'!$A$5:$O$1005,2,0),"")</f>
        <v/>
      </c>
      <c r="CQ102" s="88" t="str">
        <f>IFERROR(VLOOKUP($A102&amp;"_"&amp;CQ$3,'물품 입고 내역'!$A$5:$O$1005,2,0),"")</f>
        <v/>
      </c>
      <c r="CR102" s="88" t="str">
        <f>IFERROR(VLOOKUP($A102&amp;"_"&amp;CR$3,'물품 입고 내역'!$A$5:$O$1005,2,0),"")</f>
        <v/>
      </c>
      <c r="CS102" s="88" t="str">
        <f>IFERROR(VLOOKUP($A102&amp;"_"&amp;CS$3,'물품 입고 내역'!$A$5:$O$1005,2,0),"")</f>
        <v/>
      </c>
      <c r="CT102" s="88" t="str">
        <f>IFERROR(VLOOKUP($A102&amp;"_"&amp;CT$3,'물품 입고 내역'!$A$5:$O$1005,2,0),"")</f>
        <v/>
      </c>
      <c r="CU102" s="88" t="str">
        <f>IFERROR(VLOOKUP($A102&amp;"_"&amp;CU$3,'물품 입고 내역'!$A$5:$O$1005,2,0),"")</f>
        <v/>
      </c>
      <c r="CV102" s="88" t="str">
        <f>IFERROR(VLOOKUP($A102&amp;"_"&amp;CV$3,'물품 입고 내역'!$A$5:$O$1005,2,0),"")</f>
        <v/>
      </c>
      <c r="CW102" s="88" t="str">
        <f>IFERROR(VLOOKUP($A102&amp;"_"&amp;CW$3,'물품 입고 내역'!$A$5:$O$1005,2,0),"")</f>
        <v/>
      </c>
      <c r="CX102" s="88" t="str">
        <f>IFERROR(VLOOKUP($A102&amp;"_"&amp;CX$3,'물품 입고 내역'!$A$5:$O$1005,2,0),"")</f>
        <v/>
      </c>
      <c r="CY102" s="88" t="str">
        <f>IFERROR(VLOOKUP($A102&amp;"_"&amp;CY$3,'물품 입고 내역'!$A$5:$O$1005,2,0),"")</f>
        <v/>
      </c>
      <c r="CZ102" s="88" t="str">
        <f>IFERROR(VLOOKUP($A102&amp;"_"&amp;CZ$3,'물품 입고 내역'!$A$5:$O$1005,2,0),"")</f>
        <v/>
      </c>
      <c r="DA102" s="88" t="str">
        <f>IFERROR(VLOOKUP($A102&amp;"_"&amp;DA$3,'물품 입고 내역'!$A$5:$O$1005,2,0),"")</f>
        <v/>
      </c>
      <c r="DB102" s="88" t="str">
        <f>IFERROR(VLOOKUP($A102&amp;"_"&amp;DB$3,'물품 입고 내역'!$A$5:$O$1005,2,0),"")</f>
        <v/>
      </c>
      <c r="DC102" s="88" t="str">
        <f>IFERROR(VLOOKUP($A102&amp;"_"&amp;DC$3,'물품 입고 내역'!$A$5:$O$1005,2,0),"")</f>
        <v/>
      </c>
      <c r="DD102" s="88" t="str">
        <f>IFERROR(VLOOKUP($A102&amp;"_"&amp;DD$3,'물품 입고 내역'!$A$5:$O$1005,2,0),"")</f>
        <v/>
      </c>
      <c r="DE102" s="88" t="str">
        <f>IFERROR(VLOOKUP($A102&amp;"_"&amp;DE$3,'물품 입고 내역'!$A$5:$O$1005,2,0),"")</f>
        <v/>
      </c>
      <c r="DF102" s="88" t="str">
        <f>IFERROR(VLOOKUP($A102&amp;"_"&amp;DF$3,'물품 입고 내역'!$A$5:$O$1005,2,0),"")</f>
        <v/>
      </c>
      <c r="DG102" s="88" t="str">
        <f>IFERROR(VLOOKUP($A102&amp;"_"&amp;DG$3,'물품 입고 내역'!$A$5:$O$1005,2,0),"")</f>
        <v/>
      </c>
      <c r="DH102" s="88" t="str">
        <f>IFERROR(VLOOKUP($A102&amp;"_"&amp;DH$3,'물품 입고 내역'!$A$5:$O$1005,2,0),"")</f>
        <v/>
      </c>
      <c r="DI102" s="88" t="str">
        <f>IFERROR(VLOOKUP($A102&amp;"_"&amp;DI$3,'물품 입고 내역'!$A$5:$O$1005,2,0),"")</f>
        <v/>
      </c>
      <c r="DJ102" s="88" t="str">
        <f>IFERROR(VLOOKUP($A102&amp;"_"&amp;DJ$3,'물품 입고 내역'!$A$5:$O$1005,2,0),"")</f>
        <v/>
      </c>
      <c r="DK102" s="88" t="str">
        <f>IFERROR(VLOOKUP($A102&amp;"_"&amp;DK$3,'물품 입고 내역'!$A$5:$O$1005,2,0),"")</f>
        <v/>
      </c>
      <c r="DL102" s="88" t="str">
        <f>IFERROR(VLOOKUP($A102&amp;"_"&amp;DL$3,'물품 입고 내역'!$A$5:$O$1005,2,0),"")</f>
        <v/>
      </c>
    </row>
    <row r="103" spans="1:116" ht="35.25" customHeight="1">
      <c r="A103" s="89" t="s">
        <v>1060</v>
      </c>
      <c r="B103" s="129" t="str">
        <f>IFERROR(INDEX('물품 입고 내역'!$E$6:$O$1005,MATCH($A103,'물품 입고 내역'!$N$6:$N$1005,0),1)," ")</f>
        <v xml:space="preserve"> </v>
      </c>
      <c r="C103" s="89" t="str">
        <f t="shared" si="3"/>
        <v xml:space="preserve"> </v>
      </c>
      <c r="D103" s="129" t="str">
        <f t="shared" si="4"/>
        <v xml:space="preserve">                                                                                                             </v>
      </c>
      <c r="E103" s="89"/>
      <c r="F103" s="88">
        <f t="shared" si="5"/>
        <v>0</v>
      </c>
      <c r="G103" s="88" t="str">
        <f>IFERROR(VLOOKUP($A103&amp;"_"&amp;G$3,'물품 입고 내역'!$A$5:$O$1005,2,0),"")</f>
        <v/>
      </c>
      <c r="H103" s="88" t="str">
        <f>IFERROR(VLOOKUP($A103&amp;"_"&amp;H$3,'물품 입고 내역'!$A$5:$O$1005,2,0),"")</f>
        <v/>
      </c>
      <c r="I103" s="88" t="str">
        <f>IFERROR(VLOOKUP($A103&amp;"_"&amp;I$3,'물품 입고 내역'!$A$5:$O$1005,2,0),"")</f>
        <v/>
      </c>
      <c r="J103" s="88" t="str">
        <f>IFERROR(VLOOKUP($A103&amp;"_"&amp;J$3,'물품 입고 내역'!$A$5:$O$1005,2,0),"")</f>
        <v/>
      </c>
      <c r="K103" s="88" t="str">
        <f>IFERROR(VLOOKUP($A103&amp;"_"&amp;K$3,'물품 입고 내역'!$A$5:$O$1005,2,0),"")</f>
        <v/>
      </c>
      <c r="L103" s="88" t="str">
        <f>IFERROR(VLOOKUP($A103&amp;"_"&amp;L$3,'물품 입고 내역'!$A$5:$O$1005,2,0),"")</f>
        <v/>
      </c>
      <c r="M103" s="88" t="str">
        <f>IFERROR(VLOOKUP($A103&amp;"_"&amp;M$3,'물품 입고 내역'!$A$5:$O$1005,2,0),"")</f>
        <v/>
      </c>
      <c r="N103" s="88" t="str">
        <f>IFERROR(VLOOKUP($A103&amp;"_"&amp;N$3,'물품 입고 내역'!$A$5:$O$1005,2,0),"")</f>
        <v/>
      </c>
      <c r="O103" s="88" t="str">
        <f>IFERROR(VLOOKUP($A103&amp;"_"&amp;O$3,'물품 입고 내역'!$A$5:$O$1005,2,0),"")</f>
        <v/>
      </c>
      <c r="P103" s="88" t="str">
        <f>IFERROR(VLOOKUP($A103&amp;"_"&amp;P$3,'물품 입고 내역'!$A$5:$O$1005,2,0),"")</f>
        <v/>
      </c>
      <c r="Q103" s="88" t="str">
        <f>IFERROR(VLOOKUP($A103&amp;"_"&amp;Q$3,'물품 입고 내역'!$A$5:$O$1005,2,0),"")</f>
        <v/>
      </c>
      <c r="R103" s="88" t="str">
        <f>IFERROR(VLOOKUP($A103&amp;"_"&amp;R$3,'물품 입고 내역'!$A$5:$O$1005,2,0),"")</f>
        <v/>
      </c>
      <c r="S103" s="88" t="str">
        <f>IFERROR(VLOOKUP($A103&amp;"_"&amp;S$3,'물품 입고 내역'!$A$5:$O$1005,2,0),"")</f>
        <v/>
      </c>
      <c r="T103" s="88" t="str">
        <f>IFERROR(VLOOKUP($A103&amp;"_"&amp;T$3,'물품 입고 내역'!$A$5:$O$1005,2,0),"")</f>
        <v/>
      </c>
      <c r="U103" s="88" t="str">
        <f>IFERROR(VLOOKUP($A103&amp;"_"&amp;U$3,'물품 입고 내역'!$A$5:$O$1005,2,0),"")</f>
        <v/>
      </c>
      <c r="V103" s="88" t="str">
        <f>IFERROR(VLOOKUP($A103&amp;"_"&amp;V$3,'물품 입고 내역'!$A$5:$O$1005,2,0),"")</f>
        <v/>
      </c>
      <c r="W103" s="88" t="str">
        <f>IFERROR(VLOOKUP($A103&amp;"_"&amp;W$3,'물품 입고 내역'!$A$5:$O$1005,2,0),"")</f>
        <v/>
      </c>
      <c r="X103" s="88" t="str">
        <f>IFERROR(VLOOKUP($A103&amp;"_"&amp;X$3,'물품 입고 내역'!$A$5:$O$1005,2,0),"")</f>
        <v/>
      </c>
      <c r="Y103" s="88" t="str">
        <f>IFERROR(VLOOKUP($A103&amp;"_"&amp;Y$3,'물품 입고 내역'!$A$5:$O$1005,2,0),"")</f>
        <v/>
      </c>
      <c r="Z103" s="88" t="str">
        <f>IFERROR(VLOOKUP($A103&amp;"_"&amp;Z$3,'물품 입고 내역'!$A$5:$O$1005,2,0),"")</f>
        <v/>
      </c>
      <c r="AA103" s="88" t="str">
        <f>IFERROR(VLOOKUP($A103&amp;"_"&amp;AA$3,'물품 입고 내역'!$A$5:$O$1005,2,0),"")</f>
        <v/>
      </c>
      <c r="AB103" s="88" t="str">
        <f>IFERROR(VLOOKUP($A103&amp;"_"&amp;AB$3,'물품 입고 내역'!$A$5:$O$1005,2,0),"")</f>
        <v/>
      </c>
      <c r="AC103" s="88" t="str">
        <f>IFERROR(VLOOKUP($A103&amp;"_"&amp;AC$3,'물품 입고 내역'!$A$5:$O$1005,2,0),"")</f>
        <v/>
      </c>
      <c r="AD103" s="88" t="str">
        <f>IFERROR(VLOOKUP($A103&amp;"_"&amp;AD$3,'물품 입고 내역'!$A$5:$O$1005,2,0),"")</f>
        <v/>
      </c>
      <c r="AE103" s="88" t="str">
        <f>IFERROR(VLOOKUP($A103&amp;"_"&amp;AE$3,'물품 입고 내역'!$A$5:$O$1005,2,0),"")</f>
        <v/>
      </c>
      <c r="AF103" s="88" t="str">
        <f>IFERROR(VLOOKUP($A103&amp;"_"&amp;AF$3,'물품 입고 내역'!$A$5:$O$1005,2,0),"")</f>
        <v/>
      </c>
      <c r="AG103" s="88" t="str">
        <f>IFERROR(VLOOKUP($A103&amp;"_"&amp;AG$3,'물품 입고 내역'!$A$5:$O$1005,2,0),"")</f>
        <v/>
      </c>
      <c r="AH103" s="88" t="str">
        <f>IFERROR(VLOOKUP($A103&amp;"_"&amp;AH$3,'물품 입고 내역'!$A$5:$O$1005,2,0),"")</f>
        <v/>
      </c>
      <c r="AI103" s="88" t="str">
        <f>IFERROR(VLOOKUP($A103&amp;"_"&amp;AI$3,'물품 입고 내역'!$A$5:$O$1005,2,0),"")</f>
        <v/>
      </c>
      <c r="AJ103" s="88" t="str">
        <f>IFERROR(VLOOKUP($A103&amp;"_"&amp;AJ$3,'물품 입고 내역'!$A$5:$O$1005,2,0),"")</f>
        <v/>
      </c>
      <c r="AK103" s="88" t="str">
        <f>IFERROR(VLOOKUP($A103&amp;"_"&amp;AK$3,'물품 입고 내역'!$A$5:$O$1005,2,0),"")</f>
        <v/>
      </c>
      <c r="AL103" s="88" t="str">
        <f>IFERROR(VLOOKUP($A103&amp;"_"&amp;AL$3,'물품 입고 내역'!$A$5:$O$1005,2,0),"")</f>
        <v/>
      </c>
      <c r="AM103" s="88" t="str">
        <f>IFERROR(VLOOKUP($A103&amp;"_"&amp;AM$3,'물품 입고 내역'!$A$5:$O$1005,2,0),"")</f>
        <v/>
      </c>
      <c r="AN103" s="88" t="str">
        <f>IFERROR(VLOOKUP($A103&amp;"_"&amp;AN$3,'물품 입고 내역'!$A$5:$O$1005,2,0),"")</f>
        <v/>
      </c>
      <c r="AO103" s="88" t="str">
        <f>IFERROR(VLOOKUP($A103&amp;"_"&amp;AO$3,'물품 입고 내역'!$A$5:$O$1005,2,0),"")</f>
        <v/>
      </c>
      <c r="AP103" s="88" t="str">
        <f>IFERROR(VLOOKUP($A103&amp;"_"&amp;AP$3,'물품 입고 내역'!$A$5:$O$1005,2,0),"")</f>
        <v/>
      </c>
      <c r="AQ103" s="88" t="str">
        <f>IFERROR(VLOOKUP($A103&amp;"_"&amp;AQ$3,'물품 입고 내역'!$A$5:$O$1005,2,0),"")</f>
        <v/>
      </c>
      <c r="AR103" s="88" t="str">
        <f>IFERROR(VLOOKUP($A103&amp;"_"&amp;AR$3,'물품 입고 내역'!$A$5:$O$1005,2,0),"")</f>
        <v/>
      </c>
      <c r="AS103" s="88" t="str">
        <f>IFERROR(VLOOKUP($A103&amp;"_"&amp;AS$3,'물품 입고 내역'!$A$5:$O$1005,2,0),"")</f>
        <v/>
      </c>
      <c r="AT103" s="88" t="str">
        <f>IFERROR(VLOOKUP($A103&amp;"_"&amp;AT$3,'물품 입고 내역'!$A$5:$O$1005,2,0),"")</f>
        <v/>
      </c>
      <c r="AU103" s="88" t="str">
        <f>IFERROR(VLOOKUP($A103&amp;"_"&amp;AU$3,'물품 입고 내역'!$A$5:$O$1005,2,0),"")</f>
        <v/>
      </c>
      <c r="AV103" s="88" t="str">
        <f>IFERROR(VLOOKUP($A103&amp;"_"&amp;AV$3,'물품 입고 내역'!$A$5:$O$1005,2,0),"")</f>
        <v/>
      </c>
      <c r="AW103" s="88" t="str">
        <f>IFERROR(VLOOKUP($A103&amp;"_"&amp;AW$3,'물품 입고 내역'!$A$5:$O$1005,2,0),"")</f>
        <v/>
      </c>
      <c r="AX103" s="88" t="str">
        <f>IFERROR(VLOOKUP($A103&amp;"_"&amp;AX$3,'물품 입고 내역'!$A$5:$O$1005,2,0),"")</f>
        <v/>
      </c>
      <c r="AY103" s="88" t="str">
        <f>IFERROR(VLOOKUP($A103&amp;"_"&amp;AY$3,'물품 입고 내역'!$A$5:$O$1005,2,0),"")</f>
        <v/>
      </c>
      <c r="AZ103" s="88" t="str">
        <f>IFERROR(VLOOKUP($A103&amp;"_"&amp;AZ$3,'물품 입고 내역'!$A$5:$O$1005,2,0),"")</f>
        <v/>
      </c>
      <c r="BA103" s="88" t="str">
        <f>IFERROR(VLOOKUP($A103&amp;"_"&amp;BA$3,'물품 입고 내역'!$A$5:$O$1005,2,0),"")</f>
        <v/>
      </c>
      <c r="BB103" s="88" t="str">
        <f>IFERROR(VLOOKUP($A103&amp;"_"&amp;BB$3,'물품 입고 내역'!$A$5:$O$1005,2,0),"")</f>
        <v/>
      </c>
      <c r="BC103" s="88" t="str">
        <f>IFERROR(VLOOKUP($A103&amp;"_"&amp;BC$3,'물품 입고 내역'!$A$5:$O$1005,2,0),"")</f>
        <v/>
      </c>
      <c r="BD103" s="88" t="str">
        <f>IFERROR(VLOOKUP($A103&amp;"_"&amp;BD$3,'물품 입고 내역'!$A$5:$O$1005,2,0),"")</f>
        <v/>
      </c>
      <c r="BE103" s="88" t="str">
        <f>IFERROR(VLOOKUP($A103&amp;"_"&amp;BE$3,'물품 입고 내역'!$A$5:$O$1005,2,0),"")</f>
        <v/>
      </c>
      <c r="BF103" s="88" t="str">
        <f>IFERROR(VLOOKUP($A103&amp;"_"&amp;BF$3,'물품 입고 내역'!$A$5:$O$1005,2,0),"")</f>
        <v/>
      </c>
      <c r="BG103" s="88" t="str">
        <f>IFERROR(VLOOKUP($A103&amp;"_"&amp;BG$3,'물품 입고 내역'!$A$5:$O$1005,2,0),"")</f>
        <v/>
      </c>
      <c r="BH103" s="88" t="str">
        <f>IFERROR(VLOOKUP($A103&amp;"_"&amp;BH$3,'물품 입고 내역'!$A$5:$O$1005,2,0),"")</f>
        <v/>
      </c>
      <c r="BI103" s="88" t="str">
        <f>IFERROR(VLOOKUP($A103&amp;"_"&amp;BI$3,'물품 입고 내역'!$A$5:$O$1005,2,0),"")</f>
        <v/>
      </c>
      <c r="BJ103" s="88" t="str">
        <f>IFERROR(VLOOKUP($A103&amp;"_"&amp;BJ$3,'물품 입고 내역'!$A$5:$O$1005,2,0),"")</f>
        <v/>
      </c>
      <c r="BK103" s="88" t="str">
        <f>IFERROR(VLOOKUP($A103&amp;"_"&amp;BK$3,'물품 입고 내역'!$A$5:$O$1005,2,0),"")</f>
        <v/>
      </c>
      <c r="BL103" s="88" t="str">
        <f>IFERROR(VLOOKUP($A103&amp;"_"&amp;BL$3,'물품 입고 내역'!$A$5:$O$1005,2,0),"")</f>
        <v/>
      </c>
      <c r="BM103" s="88" t="str">
        <f>IFERROR(VLOOKUP($A103&amp;"_"&amp;BM$3,'물품 입고 내역'!$A$5:$O$1005,2,0),"")</f>
        <v/>
      </c>
      <c r="BN103" s="88" t="str">
        <f>IFERROR(VLOOKUP($A103&amp;"_"&amp;BN$3,'물품 입고 내역'!$A$5:$O$1005,2,0),"")</f>
        <v/>
      </c>
      <c r="BO103" s="88" t="str">
        <f>IFERROR(VLOOKUP($A103&amp;"_"&amp;BO$3,'물품 입고 내역'!$A$5:$O$1005,2,0),"")</f>
        <v/>
      </c>
      <c r="BP103" s="88" t="str">
        <f>IFERROR(VLOOKUP($A103&amp;"_"&amp;BP$3,'물품 입고 내역'!$A$5:$O$1005,2,0),"")</f>
        <v/>
      </c>
      <c r="BQ103" s="88" t="str">
        <f>IFERROR(VLOOKUP($A103&amp;"_"&amp;BQ$3,'물품 입고 내역'!$A$5:$O$1005,2,0),"")</f>
        <v/>
      </c>
      <c r="BR103" s="88" t="str">
        <f>IFERROR(VLOOKUP($A103&amp;"_"&amp;BR$3,'물품 입고 내역'!$A$5:$O$1005,2,0),"")</f>
        <v/>
      </c>
      <c r="BS103" s="88" t="str">
        <f>IFERROR(VLOOKUP($A103&amp;"_"&amp;BS$3,'물품 입고 내역'!$A$5:$O$1005,2,0),"")</f>
        <v/>
      </c>
      <c r="BT103" s="88" t="str">
        <f>IFERROR(VLOOKUP($A103&amp;"_"&amp;BT$3,'물품 입고 내역'!$A$5:$O$1005,2,0),"")</f>
        <v/>
      </c>
      <c r="BU103" s="88" t="str">
        <f>IFERROR(VLOOKUP($A103&amp;"_"&amp;BU$3,'물품 입고 내역'!$A$5:$O$1005,2,0),"")</f>
        <v/>
      </c>
      <c r="BV103" s="88" t="str">
        <f>IFERROR(VLOOKUP($A103&amp;"_"&amp;BV$3,'물품 입고 내역'!$A$5:$O$1005,2,0),"")</f>
        <v/>
      </c>
      <c r="BW103" s="88" t="str">
        <f>IFERROR(VLOOKUP($A103&amp;"_"&amp;BW$3,'물품 입고 내역'!$A$5:$O$1005,2,0),"")</f>
        <v/>
      </c>
      <c r="BX103" s="88" t="str">
        <f>IFERROR(VLOOKUP($A103&amp;"_"&amp;BX$3,'물품 입고 내역'!$A$5:$O$1005,2,0),"")</f>
        <v/>
      </c>
      <c r="BY103" s="88" t="str">
        <f>IFERROR(VLOOKUP($A103&amp;"_"&amp;BY$3,'물품 입고 내역'!$A$5:$O$1005,2,0),"")</f>
        <v/>
      </c>
      <c r="BZ103" s="88" t="str">
        <f>IFERROR(VLOOKUP($A103&amp;"_"&amp;BZ$3,'물품 입고 내역'!$A$5:$O$1005,2,0),"")</f>
        <v/>
      </c>
      <c r="CA103" s="88" t="str">
        <f>IFERROR(VLOOKUP($A103&amp;"_"&amp;CA$3,'물품 입고 내역'!$A$5:$O$1005,2,0),"")</f>
        <v/>
      </c>
      <c r="CB103" s="88" t="str">
        <f>IFERROR(VLOOKUP($A103&amp;"_"&amp;CB$3,'물품 입고 내역'!$A$5:$O$1005,2,0),"")</f>
        <v/>
      </c>
      <c r="CC103" s="88" t="str">
        <f>IFERROR(VLOOKUP($A103&amp;"_"&amp;CC$3,'물품 입고 내역'!$A$5:$O$1005,2,0),"")</f>
        <v/>
      </c>
      <c r="CD103" s="88" t="str">
        <f>IFERROR(VLOOKUP($A103&amp;"_"&amp;CD$3,'물품 입고 내역'!$A$5:$O$1005,2,0),"")</f>
        <v/>
      </c>
      <c r="CE103" s="88" t="str">
        <f>IFERROR(VLOOKUP($A103&amp;"_"&amp;CE$3,'물품 입고 내역'!$A$5:$O$1005,2,0),"")</f>
        <v/>
      </c>
      <c r="CF103" s="88" t="str">
        <f>IFERROR(VLOOKUP($A103&amp;"_"&amp;CF$3,'물품 입고 내역'!$A$5:$O$1005,2,0),"")</f>
        <v/>
      </c>
      <c r="CG103" s="88" t="str">
        <f>IFERROR(VLOOKUP($A103&amp;"_"&amp;CG$3,'물품 입고 내역'!$A$5:$O$1005,2,0),"")</f>
        <v/>
      </c>
      <c r="CH103" s="88" t="str">
        <f>IFERROR(VLOOKUP($A103&amp;"_"&amp;CH$3,'물품 입고 내역'!$A$5:$O$1005,2,0),"")</f>
        <v/>
      </c>
      <c r="CI103" s="88" t="str">
        <f>IFERROR(VLOOKUP($A103&amp;"_"&amp;CI$3,'물품 입고 내역'!$A$5:$O$1005,2,0),"")</f>
        <v/>
      </c>
      <c r="CJ103" s="88" t="str">
        <f>IFERROR(VLOOKUP($A103&amp;"_"&amp;CJ$3,'물품 입고 내역'!$A$5:$O$1005,2,0),"")</f>
        <v/>
      </c>
      <c r="CK103" s="88" t="str">
        <f>IFERROR(VLOOKUP($A103&amp;"_"&amp;CK$3,'물품 입고 내역'!$A$5:$O$1005,2,0),"")</f>
        <v/>
      </c>
      <c r="CL103" s="88" t="str">
        <f>IFERROR(VLOOKUP($A103&amp;"_"&amp;CL$3,'물품 입고 내역'!$A$5:$O$1005,2,0),"")</f>
        <v/>
      </c>
      <c r="CM103" s="88" t="str">
        <f>IFERROR(VLOOKUP($A103&amp;"_"&amp;CM$3,'물품 입고 내역'!$A$5:$O$1005,2,0),"")</f>
        <v/>
      </c>
      <c r="CN103" s="88" t="str">
        <f>IFERROR(VLOOKUP($A103&amp;"_"&amp;CN$3,'물품 입고 내역'!$A$5:$O$1005,2,0),"")</f>
        <v/>
      </c>
      <c r="CO103" s="88" t="str">
        <f>IFERROR(VLOOKUP($A103&amp;"_"&amp;CO$3,'물품 입고 내역'!$A$5:$O$1005,2,0),"")</f>
        <v/>
      </c>
      <c r="CP103" s="88" t="str">
        <f>IFERROR(VLOOKUP($A103&amp;"_"&amp;CP$3,'물품 입고 내역'!$A$5:$O$1005,2,0),"")</f>
        <v/>
      </c>
      <c r="CQ103" s="88" t="str">
        <f>IFERROR(VLOOKUP($A103&amp;"_"&amp;CQ$3,'물품 입고 내역'!$A$5:$O$1005,2,0),"")</f>
        <v/>
      </c>
      <c r="CR103" s="88" t="str">
        <f>IFERROR(VLOOKUP($A103&amp;"_"&amp;CR$3,'물품 입고 내역'!$A$5:$O$1005,2,0),"")</f>
        <v/>
      </c>
      <c r="CS103" s="88" t="str">
        <f>IFERROR(VLOOKUP($A103&amp;"_"&amp;CS$3,'물품 입고 내역'!$A$5:$O$1005,2,0),"")</f>
        <v/>
      </c>
      <c r="CT103" s="88" t="str">
        <f>IFERROR(VLOOKUP($A103&amp;"_"&amp;CT$3,'물품 입고 내역'!$A$5:$O$1005,2,0),"")</f>
        <v/>
      </c>
      <c r="CU103" s="88" t="str">
        <f>IFERROR(VLOOKUP($A103&amp;"_"&amp;CU$3,'물품 입고 내역'!$A$5:$O$1005,2,0),"")</f>
        <v/>
      </c>
      <c r="CV103" s="88" t="str">
        <f>IFERROR(VLOOKUP($A103&amp;"_"&amp;CV$3,'물품 입고 내역'!$A$5:$O$1005,2,0),"")</f>
        <v/>
      </c>
      <c r="CW103" s="88" t="str">
        <f>IFERROR(VLOOKUP($A103&amp;"_"&amp;CW$3,'물품 입고 내역'!$A$5:$O$1005,2,0),"")</f>
        <v/>
      </c>
      <c r="CX103" s="88" t="str">
        <f>IFERROR(VLOOKUP($A103&amp;"_"&amp;CX$3,'물품 입고 내역'!$A$5:$O$1005,2,0),"")</f>
        <v/>
      </c>
      <c r="CY103" s="88" t="str">
        <f>IFERROR(VLOOKUP($A103&amp;"_"&amp;CY$3,'물품 입고 내역'!$A$5:$O$1005,2,0),"")</f>
        <v/>
      </c>
      <c r="CZ103" s="88" t="str">
        <f>IFERROR(VLOOKUP($A103&amp;"_"&amp;CZ$3,'물품 입고 내역'!$A$5:$O$1005,2,0),"")</f>
        <v/>
      </c>
      <c r="DA103" s="88" t="str">
        <f>IFERROR(VLOOKUP($A103&amp;"_"&amp;DA$3,'물품 입고 내역'!$A$5:$O$1005,2,0),"")</f>
        <v/>
      </c>
      <c r="DB103" s="88" t="str">
        <f>IFERROR(VLOOKUP($A103&amp;"_"&amp;DB$3,'물품 입고 내역'!$A$5:$O$1005,2,0),"")</f>
        <v/>
      </c>
      <c r="DC103" s="88" t="str">
        <f>IFERROR(VLOOKUP($A103&amp;"_"&amp;DC$3,'물품 입고 내역'!$A$5:$O$1005,2,0),"")</f>
        <v/>
      </c>
      <c r="DD103" s="88" t="str">
        <f>IFERROR(VLOOKUP($A103&amp;"_"&amp;DD$3,'물품 입고 내역'!$A$5:$O$1005,2,0),"")</f>
        <v/>
      </c>
      <c r="DE103" s="88" t="str">
        <f>IFERROR(VLOOKUP($A103&amp;"_"&amp;DE$3,'물품 입고 내역'!$A$5:$O$1005,2,0),"")</f>
        <v/>
      </c>
      <c r="DF103" s="88" t="str">
        <f>IFERROR(VLOOKUP($A103&amp;"_"&amp;DF$3,'물품 입고 내역'!$A$5:$O$1005,2,0),"")</f>
        <v/>
      </c>
      <c r="DG103" s="88" t="str">
        <f>IFERROR(VLOOKUP($A103&amp;"_"&amp;DG$3,'물품 입고 내역'!$A$5:$O$1005,2,0),"")</f>
        <v/>
      </c>
      <c r="DH103" s="88" t="str">
        <f>IFERROR(VLOOKUP($A103&amp;"_"&amp;DH$3,'물품 입고 내역'!$A$5:$O$1005,2,0),"")</f>
        <v/>
      </c>
      <c r="DI103" s="88" t="str">
        <f>IFERROR(VLOOKUP($A103&amp;"_"&amp;DI$3,'물품 입고 내역'!$A$5:$O$1005,2,0),"")</f>
        <v/>
      </c>
      <c r="DJ103" s="88" t="str">
        <f>IFERROR(VLOOKUP($A103&amp;"_"&amp;DJ$3,'물품 입고 내역'!$A$5:$O$1005,2,0),"")</f>
        <v/>
      </c>
      <c r="DK103" s="88" t="str">
        <f>IFERROR(VLOOKUP($A103&amp;"_"&amp;DK$3,'물품 입고 내역'!$A$5:$O$1005,2,0),"")</f>
        <v/>
      </c>
      <c r="DL103" s="88" t="str">
        <f>IFERROR(VLOOKUP($A103&amp;"_"&amp;DL$3,'물품 입고 내역'!$A$5:$O$1005,2,0),"")</f>
        <v/>
      </c>
    </row>
    <row r="104" spans="1:116" ht="35.25" customHeight="1">
      <c r="A104" s="89" t="s">
        <v>1061</v>
      </c>
      <c r="B104" s="129" t="str">
        <f>IFERROR(INDEX('물품 입고 내역'!$E$6:$O$1005,MATCH($A104,'물품 입고 내역'!$N$6:$N$1005,0),1)," ")</f>
        <v xml:space="preserve"> </v>
      </c>
      <c r="C104" s="89" t="str">
        <f t="shared" si="3"/>
        <v xml:space="preserve"> </v>
      </c>
      <c r="D104" s="129" t="str">
        <f t="shared" si="4"/>
        <v xml:space="preserve">                                                                                                             </v>
      </c>
      <c r="E104" s="89"/>
      <c r="F104" s="88">
        <f t="shared" si="5"/>
        <v>0</v>
      </c>
      <c r="G104" s="88" t="str">
        <f>IFERROR(VLOOKUP($A104&amp;"_"&amp;G$3,'물품 입고 내역'!$A$5:$O$1005,2,0),"")</f>
        <v/>
      </c>
      <c r="H104" s="88" t="str">
        <f>IFERROR(VLOOKUP($A104&amp;"_"&amp;H$3,'물품 입고 내역'!$A$5:$O$1005,2,0),"")</f>
        <v/>
      </c>
      <c r="I104" s="88" t="str">
        <f>IFERROR(VLOOKUP($A104&amp;"_"&amp;I$3,'물품 입고 내역'!$A$5:$O$1005,2,0),"")</f>
        <v/>
      </c>
      <c r="J104" s="88" t="str">
        <f>IFERROR(VLOOKUP($A104&amp;"_"&amp;J$3,'물품 입고 내역'!$A$5:$O$1005,2,0),"")</f>
        <v/>
      </c>
      <c r="K104" s="88" t="str">
        <f>IFERROR(VLOOKUP($A104&amp;"_"&amp;K$3,'물품 입고 내역'!$A$5:$O$1005,2,0),"")</f>
        <v/>
      </c>
      <c r="L104" s="88" t="str">
        <f>IFERROR(VLOOKUP($A104&amp;"_"&amp;L$3,'물품 입고 내역'!$A$5:$O$1005,2,0),"")</f>
        <v/>
      </c>
      <c r="M104" s="88" t="str">
        <f>IFERROR(VLOOKUP($A104&amp;"_"&amp;M$3,'물품 입고 내역'!$A$5:$O$1005,2,0),"")</f>
        <v/>
      </c>
      <c r="N104" s="88" t="str">
        <f>IFERROR(VLOOKUP($A104&amp;"_"&amp;N$3,'물품 입고 내역'!$A$5:$O$1005,2,0),"")</f>
        <v/>
      </c>
      <c r="O104" s="88" t="str">
        <f>IFERROR(VLOOKUP($A104&amp;"_"&amp;O$3,'물품 입고 내역'!$A$5:$O$1005,2,0),"")</f>
        <v/>
      </c>
      <c r="P104" s="88" t="str">
        <f>IFERROR(VLOOKUP($A104&amp;"_"&amp;P$3,'물품 입고 내역'!$A$5:$O$1005,2,0),"")</f>
        <v/>
      </c>
      <c r="Q104" s="88" t="str">
        <f>IFERROR(VLOOKUP($A104&amp;"_"&amp;Q$3,'물품 입고 내역'!$A$5:$O$1005,2,0),"")</f>
        <v/>
      </c>
      <c r="R104" s="88" t="str">
        <f>IFERROR(VLOOKUP($A104&amp;"_"&amp;R$3,'물품 입고 내역'!$A$5:$O$1005,2,0),"")</f>
        <v/>
      </c>
      <c r="S104" s="88" t="str">
        <f>IFERROR(VLOOKUP($A104&amp;"_"&amp;S$3,'물품 입고 내역'!$A$5:$O$1005,2,0),"")</f>
        <v/>
      </c>
      <c r="T104" s="88" t="str">
        <f>IFERROR(VLOOKUP($A104&amp;"_"&amp;T$3,'물품 입고 내역'!$A$5:$O$1005,2,0),"")</f>
        <v/>
      </c>
      <c r="U104" s="88" t="str">
        <f>IFERROR(VLOOKUP($A104&amp;"_"&amp;U$3,'물품 입고 내역'!$A$5:$O$1005,2,0),"")</f>
        <v/>
      </c>
      <c r="V104" s="88" t="str">
        <f>IFERROR(VLOOKUP($A104&amp;"_"&amp;V$3,'물품 입고 내역'!$A$5:$O$1005,2,0),"")</f>
        <v/>
      </c>
      <c r="W104" s="88" t="str">
        <f>IFERROR(VLOOKUP($A104&amp;"_"&amp;W$3,'물품 입고 내역'!$A$5:$O$1005,2,0),"")</f>
        <v/>
      </c>
      <c r="X104" s="88" t="str">
        <f>IFERROR(VLOOKUP($A104&amp;"_"&amp;X$3,'물품 입고 내역'!$A$5:$O$1005,2,0),"")</f>
        <v/>
      </c>
      <c r="Y104" s="88" t="str">
        <f>IFERROR(VLOOKUP($A104&amp;"_"&amp;Y$3,'물품 입고 내역'!$A$5:$O$1005,2,0),"")</f>
        <v/>
      </c>
      <c r="Z104" s="88" t="str">
        <f>IFERROR(VLOOKUP($A104&amp;"_"&amp;Z$3,'물품 입고 내역'!$A$5:$O$1005,2,0),"")</f>
        <v/>
      </c>
      <c r="AA104" s="88" t="str">
        <f>IFERROR(VLOOKUP($A104&amp;"_"&amp;AA$3,'물품 입고 내역'!$A$5:$O$1005,2,0),"")</f>
        <v/>
      </c>
      <c r="AB104" s="88" t="str">
        <f>IFERROR(VLOOKUP($A104&amp;"_"&amp;AB$3,'물품 입고 내역'!$A$5:$O$1005,2,0),"")</f>
        <v/>
      </c>
      <c r="AC104" s="88" t="str">
        <f>IFERROR(VLOOKUP($A104&amp;"_"&amp;AC$3,'물품 입고 내역'!$A$5:$O$1005,2,0),"")</f>
        <v/>
      </c>
      <c r="AD104" s="88" t="str">
        <f>IFERROR(VLOOKUP($A104&amp;"_"&amp;AD$3,'물품 입고 내역'!$A$5:$O$1005,2,0),"")</f>
        <v/>
      </c>
      <c r="AE104" s="88" t="str">
        <f>IFERROR(VLOOKUP($A104&amp;"_"&amp;AE$3,'물품 입고 내역'!$A$5:$O$1005,2,0),"")</f>
        <v/>
      </c>
      <c r="AF104" s="88" t="str">
        <f>IFERROR(VLOOKUP($A104&amp;"_"&amp;AF$3,'물품 입고 내역'!$A$5:$O$1005,2,0),"")</f>
        <v/>
      </c>
      <c r="AG104" s="88" t="str">
        <f>IFERROR(VLOOKUP($A104&amp;"_"&amp;AG$3,'물품 입고 내역'!$A$5:$O$1005,2,0),"")</f>
        <v/>
      </c>
      <c r="AH104" s="88" t="str">
        <f>IFERROR(VLOOKUP($A104&amp;"_"&amp;AH$3,'물품 입고 내역'!$A$5:$O$1005,2,0),"")</f>
        <v/>
      </c>
      <c r="AI104" s="88" t="str">
        <f>IFERROR(VLOOKUP($A104&amp;"_"&amp;AI$3,'물품 입고 내역'!$A$5:$O$1005,2,0),"")</f>
        <v/>
      </c>
      <c r="AJ104" s="88" t="str">
        <f>IFERROR(VLOOKUP($A104&amp;"_"&amp;AJ$3,'물품 입고 내역'!$A$5:$O$1005,2,0),"")</f>
        <v/>
      </c>
      <c r="AK104" s="88" t="str">
        <f>IFERROR(VLOOKUP($A104&amp;"_"&amp;AK$3,'물품 입고 내역'!$A$5:$O$1005,2,0),"")</f>
        <v/>
      </c>
      <c r="AL104" s="88" t="str">
        <f>IFERROR(VLOOKUP($A104&amp;"_"&amp;AL$3,'물품 입고 내역'!$A$5:$O$1005,2,0),"")</f>
        <v/>
      </c>
      <c r="AM104" s="88" t="str">
        <f>IFERROR(VLOOKUP($A104&amp;"_"&amp;AM$3,'물품 입고 내역'!$A$5:$O$1005,2,0),"")</f>
        <v/>
      </c>
      <c r="AN104" s="88" t="str">
        <f>IFERROR(VLOOKUP($A104&amp;"_"&amp;AN$3,'물품 입고 내역'!$A$5:$O$1005,2,0),"")</f>
        <v/>
      </c>
      <c r="AO104" s="88" t="str">
        <f>IFERROR(VLOOKUP($A104&amp;"_"&amp;AO$3,'물품 입고 내역'!$A$5:$O$1005,2,0),"")</f>
        <v/>
      </c>
      <c r="AP104" s="88" t="str">
        <f>IFERROR(VLOOKUP($A104&amp;"_"&amp;AP$3,'물품 입고 내역'!$A$5:$O$1005,2,0),"")</f>
        <v/>
      </c>
      <c r="AQ104" s="88" t="str">
        <f>IFERROR(VLOOKUP($A104&amp;"_"&amp;AQ$3,'물품 입고 내역'!$A$5:$O$1005,2,0),"")</f>
        <v/>
      </c>
      <c r="AR104" s="88" t="str">
        <f>IFERROR(VLOOKUP($A104&amp;"_"&amp;AR$3,'물품 입고 내역'!$A$5:$O$1005,2,0),"")</f>
        <v/>
      </c>
      <c r="AS104" s="88" t="str">
        <f>IFERROR(VLOOKUP($A104&amp;"_"&amp;AS$3,'물품 입고 내역'!$A$5:$O$1005,2,0),"")</f>
        <v/>
      </c>
      <c r="AT104" s="88" t="str">
        <f>IFERROR(VLOOKUP($A104&amp;"_"&amp;AT$3,'물품 입고 내역'!$A$5:$O$1005,2,0),"")</f>
        <v/>
      </c>
      <c r="AU104" s="88" t="str">
        <f>IFERROR(VLOOKUP($A104&amp;"_"&amp;AU$3,'물품 입고 내역'!$A$5:$O$1005,2,0),"")</f>
        <v/>
      </c>
      <c r="AV104" s="88" t="str">
        <f>IFERROR(VLOOKUP($A104&amp;"_"&amp;AV$3,'물품 입고 내역'!$A$5:$O$1005,2,0),"")</f>
        <v/>
      </c>
      <c r="AW104" s="88" t="str">
        <f>IFERROR(VLOOKUP($A104&amp;"_"&amp;AW$3,'물품 입고 내역'!$A$5:$O$1005,2,0),"")</f>
        <v/>
      </c>
      <c r="AX104" s="88" t="str">
        <f>IFERROR(VLOOKUP($A104&amp;"_"&amp;AX$3,'물품 입고 내역'!$A$5:$O$1005,2,0),"")</f>
        <v/>
      </c>
      <c r="AY104" s="88" t="str">
        <f>IFERROR(VLOOKUP($A104&amp;"_"&amp;AY$3,'물품 입고 내역'!$A$5:$O$1005,2,0),"")</f>
        <v/>
      </c>
      <c r="AZ104" s="88" t="str">
        <f>IFERROR(VLOOKUP($A104&amp;"_"&amp;AZ$3,'물품 입고 내역'!$A$5:$O$1005,2,0),"")</f>
        <v/>
      </c>
      <c r="BA104" s="88" t="str">
        <f>IFERROR(VLOOKUP($A104&amp;"_"&amp;BA$3,'물품 입고 내역'!$A$5:$O$1005,2,0),"")</f>
        <v/>
      </c>
      <c r="BB104" s="88" t="str">
        <f>IFERROR(VLOOKUP($A104&amp;"_"&amp;BB$3,'물품 입고 내역'!$A$5:$O$1005,2,0),"")</f>
        <v/>
      </c>
      <c r="BC104" s="88" t="str">
        <f>IFERROR(VLOOKUP($A104&amp;"_"&amp;BC$3,'물품 입고 내역'!$A$5:$O$1005,2,0),"")</f>
        <v/>
      </c>
      <c r="BD104" s="88" t="str">
        <f>IFERROR(VLOOKUP($A104&amp;"_"&amp;BD$3,'물품 입고 내역'!$A$5:$O$1005,2,0),"")</f>
        <v/>
      </c>
      <c r="BE104" s="88" t="str">
        <f>IFERROR(VLOOKUP($A104&amp;"_"&amp;BE$3,'물품 입고 내역'!$A$5:$O$1005,2,0),"")</f>
        <v/>
      </c>
      <c r="BF104" s="88" t="str">
        <f>IFERROR(VLOOKUP($A104&amp;"_"&amp;BF$3,'물품 입고 내역'!$A$5:$O$1005,2,0),"")</f>
        <v/>
      </c>
      <c r="BG104" s="88" t="str">
        <f>IFERROR(VLOOKUP($A104&amp;"_"&amp;BG$3,'물품 입고 내역'!$A$5:$O$1005,2,0),"")</f>
        <v/>
      </c>
      <c r="BH104" s="88" t="str">
        <f>IFERROR(VLOOKUP($A104&amp;"_"&amp;BH$3,'물품 입고 내역'!$A$5:$O$1005,2,0),"")</f>
        <v/>
      </c>
      <c r="BI104" s="88" t="str">
        <f>IFERROR(VLOOKUP($A104&amp;"_"&amp;BI$3,'물품 입고 내역'!$A$5:$O$1005,2,0),"")</f>
        <v/>
      </c>
      <c r="BJ104" s="88" t="str">
        <f>IFERROR(VLOOKUP($A104&amp;"_"&amp;BJ$3,'물품 입고 내역'!$A$5:$O$1005,2,0),"")</f>
        <v/>
      </c>
      <c r="BK104" s="88" t="str">
        <f>IFERROR(VLOOKUP($A104&amp;"_"&amp;BK$3,'물품 입고 내역'!$A$5:$O$1005,2,0),"")</f>
        <v/>
      </c>
      <c r="BL104" s="88" t="str">
        <f>IFERROR(VLOOKUP($A104&amp;"_"&amp;BL$3,'물품 입고 내역'!$A$5:$O$1005,2,0),"")</f>
        <v/>
      </c>
      <c r="BM104" s="88" t="str">
        <f>IFERROR(VLOOKUP($A104&amp;"_"&amp;BM$3,'물품 입고 내역'!$A$5:$O$1005,2,0),"")</f>
        <v/>
      </c>
      <c r="BN104" s="88" t="str">
        <f>IFERROR(VLOOKUP($A104&amp;"_"&amp;BN$3,'물품 입고 내역'!$A$5:$O$1005,2,0),"")</f>
        <v/>
      </c>
      <c r="BO104" s="88" t="str">
        <f>IFERROR(VLOOKUP($A104&amp;"_"&amp;BO$3,'물품 입고 내역'!$A$5:$O$1005,2,0),"")</f>
        <v/>
      </c>
      <c r="BP104" s="88" t="str">
        <f>IFERROR(VLOOKUP($A104&amp;"_"&amp;BP$3,'물품 입고 내역'!$A$5:$O$1005,2,0),"")</f>
        <v/>
      </c>
      <c r="BQ104" s="88" t="str">
        <f>IFERROR(VLOOKUP($A104&amp;"_"&amp;BQ$3,'물품 입고 내역'!$A$5:$O$1005,2,0),"")</f>
        <v/>
      </c>
      <c r="BR104" s="88" t="str">
        <f>IFERROR(VLOOKUP($A104&amp;"_"&amp;BR$3,'물품 입고 내역'!$A$5:$O$1005,2,0),"")</f>
        <v/>
      </c>
      <c r="BS104" s="88" t="str">
        <f>IFERROR(VLOOKUP($A104&amp;"_"&amp;BS$3,'물품 입고 내역'!$A$5:$O$1005,2,0),"")</f>
        <v/>
      </c>
      <c r="BT104" s="88" t="str">
        <f>IFERROR(VLOOKUP($A104&amp;"_"&amp;BT$3,'물품 입고 내역'!$A$5:$O$1005,2,0),"")</f>
        <v/>
      </c>
      <c r="BU104" s="88" t="str">
        <f>IFERROR(VLOOKUP($A104&amp;"_"&amp;BU$3,'물품 입고 내역'!$A$5:$O$1005,2,0),"")</f>
        <v/>
      </c>
      <c r="BV104" s="88" t="str">
        <f>IFERROR(VLOOKUP($A104&amp;"_"&amp;BV$3,'물품 입고 내역'!$A$5:$O$1005,2,0),"")</f>
        <v/>
      </c>
      <c r="BW104" s="88" t="str">
        <f>IFERROR(VLOOKUP($A104&amp;"_"&amp;BW$3,'물품 입고 내역'!$A$5:$O$1005,2,0),"")</f>
        <v/>
      </c>
      <c r="BX104" s="88" t="str">
        <f>IFERROR(VLOOKUP($A104&amp;"_"&amp;BX$3,'물품 입고 내역'!$A$5:$O$1005,2,0),"")</f>
        <v/>
      </c>
      <c r="BY104" s="88" t="str">
        <f>IFERROR(VLOOKUP($A104&amp;"_"&amp;BY$3,'물품 입고 내역'!$A$5:$O$1005,2,0),"")</f>
        <v/>
      </c>
      <c r="BZ104" s="88" t="str">
        <f>IFERROR(VLOOKUP($A104&amp;"_"&amp;BZ$3,'물품 입고 내역'!$A$5:$O$1005,2,0),"")</f>
        <v/>
      </c>
      <c r="CA104" s="88" t="str">
        <f>IFERROR(VLOOKUP($A104&amp;"_"&amp;CA$3,'물품 입고 내역'!$A$5:$O$1005,2,0),"")</f>
        <v/>
      </c>
      <c r="CB104" s="88" t="str">
        <f>IFERROR(VLOOKUP($A104&amp;"_"&amp;CB$3,'물품 입고 내역'!$A$5:$O$1005,2,0),"")</f>
        <v/>
      </c>
      <c r="CC104" s="88" t="str">
        <f>IFERROR(VLOOKUP($A104&amp;"_"&amp;CC$3,'물품 입고 내역'!$A$5:$O$1005,2,0),"")</f>
        <v/>
      </c>
      <c r="CD104" s="88" t="str">
        <f>IFERROR(VLOOKUP($A104&amp;"_"&amp;CD$3,'물품 입고 내역'!$A$5:$O$1005,2,0),"")</f>
        <v/>
      </c>
      <c r="CE104" s="88" t="str">
        <f>IFERROR(VLOOKUP($A104&amp;"_"&amp;CE$3,'물품 입고 내역'!$A$5:$O$1005,2,0),"")</f>
        <v/>
      </c>
      <c r="CF104" s="88" t="str">
        <f>IFERROR(VLOOKUP($A104&amp;"_"&amp;CF$3,'물품 입고 내역'!$A$5:$O$1005,2,0),"")</f>
        <v/>
      </c>
      <c r="CG104" s="88" t="str">
        <f>IFERROR(VLOOKUP($A104&amp;"_"&amp;CG$3,'물품 입고 내역'!$A$5:$O$1005,2,0),"")</f>
        <v/>
      </c>
      <c r="CH104" s="88" t="str">
        <f>IFERROR(VLOOKUP($A104&amp;"_"&amp;CH$3,'물품 입고 내역'!$A$5:$O$1005,2,0),"")</f>
        <v/>
      </c>
      <c r="CI104" s="88" t="str">
        <f>IFERROR(VLOOKUP($A104&amp;"_"&amp;CI$3,'물품 입고 내역'!$A$5:$O$1005,2,0),"")</f>
        <v/>
      </c>
      <c r="CJ104" s="88" t="str">
        <f>IFERROR(VLOOKUP($A104&amp;"_"&amp;CJ$3,'물품 입고 내역'!$A$5:$O$1005,2,0),"")</f>
        <v/>
      </c>
      <c r="CK104" s="88" t="str">
        <f>IFERROR(VLOOKUP($A104&amp;"_"&amp;CK$3,'물품 입고 내역'!$A$5:$O$1005,2,0),"")</f>
        <v/>
      </c>
      <c r="CL104" s="88" t="str">
        <f>IFERROR(VLOOKUP($A104&amp;"_"&amp;CL$3,'물품 입고 내역'!$A$5:$O$1005,2,0),"")</f>
        <v/>
      </c>
      <c r="CM104" s="88" t="str">
        <f>IFERROR(VLOOKUP($A104&amp;"_"&amp;CM$3,'물품 입고 내역'!$A$5:$O$1005,2,0),"")</f>
        <v/>
      </c>
      <c r="CN104" s="88" t="str">
        <f>IFERROR(VLOOKUP($A104&amp;"_"&amp;CN$3,'물품 입고 내역'!$A$5:$O$1005,2,0),"")</f>
        <v/>
      </c>
      <c r="CO104" s="88" t="str">
        <f>IFERROR(VLOOKUP($A104&amp;"_"&amp;CO$3,'물품 입고 내역'!$A$5:$O$1005,2,0),"")</f>
        <v/>
      </c>
      <c r="CP104" s="88" t="str">
        <f>IFERROR(VLOOKUP($A104&amp;"_"&amp;CP$3,'물품 입고 내역'!$A$5:$O$1005,2,0),"")</f>
        <v/>
      </c>
      <c r="CQ104" s="88" t="str">
        <f>IFERROR(VLOOKUP($A104&amp;"_"&amp;CQ$3,'물품 입고 내역'!$A$5:$O$1005,2,0),"")</f>
        <v/>
      </c>
      <c r="CR104" s="88" t="str">
        <f>IFERROR(VLOOKUP($A104&amp;"_"&amp;CR$3,'물품 입고 내역'!$A$5:$O$1005,2,0),"")</f>
        <v/>
      </c>
      <c r="CS104" s="88" t="str">
        <f>IFERROR(VLOOKUP($A104&amp;"_"&amp;CS$3,'물품 입고 내역'!$A$5:$O$1005,2,0),"")</f>
        <v/>
      </c>
      <c r="CT104" s="88" t="str">
        <f>IFERROR(VLOOKUP($A104&amp;"_"&amp;CT$3,'물품 입고 내역'!$A$5:$O$1005,2,0),"")</f>
        <v/>
      </c>
      <c r="CU104" s="88" t="str">
        <f>IFERROR(VLOOKUP($A104&amp;"_"&amp;CU$3,'물품 입고 내역'!$A$5:$O$1005,2,0),"")</f>
        <v/>
      </c>
      <c r="CV104" s="88" t="str">
        <f>IFERROR(VLOOKUP($A104&amp;"_"&amp;CV$3,'물품 입고 내역'!$A$5:$O$1005,2,0),"")</f>
        <v/>
      </c>
      <c r="CW104" s="88" t="str">
        <f>IFERROR(VLOOKUP($A104&amp;"_"&amp;CW$3,'물품 입고 내역'!$A$5:$O$1005,2,0),"")</f>
        <v/>
      </c>
      <c r="CX104" s="88" t="str">
        <f>IFERROR(VLOOKUP($A104&amp;"_"&amp;CX$3,'물품 입고 내역'!$A$5:$O$1005,2,0),"")</f>
        <v/>
      </c>
      <c r="CY104" s="88" t="str">
        <f>IFERROR(VLOOKUP($A104&amp;"_"&amp;CY$3,'물품 입고 내역'!$A$5:$O$1005,2,0),"")</f>
        <v/>
      </c>
      <c r="CZ104" s="88" t="str">
        <f>IFERROR(VLOOKUP($A104&amp;"_"&amp;CZ$3,'물품 입고 내역'!$A$5:$O$1005,2,0),"")</f>
        <v/>
      </c>
      <c r="DA104" s="88" t="str">
        <f>IFERROR(VLOOKUP($A104&amp;"_"&amp;DA$3,'물품 입고 내역'!$A$5:$O$1005,2,0),"")</f>
        <v/>
      </c>
      <c r="DB104" s="88" t="str">
        <f>IFERROR(VLOOKUP($A104&amp;"_"&amp;DB$3,'물품 입고 내역'!$A$5:$O$1005,2,0),"")</f>
        <v/>
      </c>
      <c r="DC104" s="88" t="str">
        <f>IFERROR(VLOOKUP($A104&amp;"_"&amp;DC$3,'물품 입고 내역'!$A$5:$O$1005,2,0),"")</f>
        <v/>
      </c>
      <c r="DD104" s="88" t="str">
        <f>IFERROR(VLOOKUP($A104&amp;"_"&amp;DD$3,'물품 입고 내역'!$A$5:$O$1005,2,0),"")</f>
        <v/>
      </c>
      <c r="DE104" s="88" t="str">
        <f>IFERROR(VLOOKUP($A104&amp;"_"&amp;DE$3,'물품 입고 내역'!$A$5:$O$1005,2,0),"")</f>
        <v/>
      </c>
      <c r="DF104" s="88" t="str">
        <f>IFERROR(VLOOKUP($A104&amp;"_"&amp;DF$3,'물품 입고 내역'!$A$5:$O$1005,2,0),"")</f>
        <v/>
      </c>
      <c r="DG104" s="88" t="str">
        <f>IFERROR(VLOOKUP($A104&amp;"_"&amp;DG$3,'물품 입고 내역'!$A$5:$O$1005,2,0),"")</f>
        <v/>
      </c>
      <c r="DH104" s="88" t="str">
        <f>IFERROR(VLOOKUP($A104&amp;"_"&amp;DH$3,'물품 입고 내역'!$A$5:$O$1005,2,0),"")</f>
        <v/>
      </c>
      <c r="DI104" s="88" t="str">
        <f>IFERROR(VLOOKUP($A104&amp;"_"&amp;DI$3,'물품 입고 내역'!$A$5:$O$1005,2,0),"")</f>
        <v/>
      </c>
      <c r="DJ104" s="88" t="str">
        <f>IFERROR(VLOOKUP($A104&amp;"_"&amp;DJ$3,'물품 입고 내역'!$A$5:$O$1005,2,0),"")</f>
        <v/>
      </c>
      <c r="DK104" s="88" t="str">
        <f>IFERROR(VLOOKUP($A104&amp;"_"&amp;DK$3,'물품 입고 내역'!$A$5:$O$1005,2,0),"")</f>
        <v/>
      </c>
      <c r="DL104" s="88" t="str">
        <f>IFERROR(VLOOKUP($A104&amp;"_"&amp;DL$3,'물품 입고 내역'!$A$5:$O$1005,2,0),"")</f>
        <v/>
      </c>
    </row>
    <row r="105" spans="1:116" ht="35.25" customHeight="1">
      <c r="A105" s="89" t="s">
        <v>1062</v>
      </c>
      <c r="B105" s="129" t="str">
        <f>IFERROR(INDEX('물품 입고 내역'!$E$6:$O$1005,MATCH($A105,'물품 입고 내역'!$N$6:$N$1005,0),1)," ")</f>
        <v xml:space="preserve"> </v>
      </c>
      <c r="C105" s="89" t="str">
        <f t="shared" si="3"/>
        <v xml:space="preserve"> </v>
      </c>
      <c r="D105" s="129" t="str">
        <f t="shared" si="4"/>
        <v xml:space="preserve">                                                                                                             </v>
      </c>
      <c r="E105" s="89"/>
      <c r="F105" s="88">
        <f t="shared" si="5"/>
        <v>0</v>
      </c>
      <c r="G105" s="88" t="str">
        <f>IFERROR(VLOOKUP($A105&amp;"_"&amp;G$3,'물품 입고 내역'!$A$5:$O$1005,2,0),"")</f>
        <v/>
      </c>
      <c r="H105" s="88" t="str">
        <f>IFERROR(VLOOKUP($A105&amp;"_"&amp;H$3,'물품 입고 내역'!$A$5:$O$1005,2,0),"")</f>
        <v/>
      </c>
      <c r="I105" s="88" t="str">
        <f>IFERROR(VLOOKUP($A105&amp;"_"&amp;I$3,'물품 입고 내역'!$A$5:$O$1005,2,0),"")</f>
        <v/>
      </c>
      <c r="J105" s="88" t="str">
        <f>IFERROR(VLOOKUP($A105&amp;"_"&amp;J$3,'물품 입고 내역'!$A$5:$O$1005,2,0),"")</f>
        <v/>
      </c>
      <c r="K105" s="88" t="str">
        <f>IFERROR(VLOOKUP($A105&amp;"_"&amp;K$3,'물품 입고 내역'!$A$5:$O$1005,2,0),"")</f>
        <v/>
      </c>
      <c r="L105" s="88" t="str">
        <f>IFERROR(VLOOKUP($A105&amp;"_"&amp;L$3,'물품 입고 내역'!$A$5:$O$1005,2,0),"")</f>
        <v/>
      </c>
      <c r="M105" s="88" t="str">
        <f>IFERROR(VLOOKUP($A105&amp;"_"&amp;M$3,'물품 입고 내역'!$A$5:$O$1005,2,0),"")</f>
        <v/>
      </c>
      <c r="N105" s="88" t="str">
        <f>IFERROR(VLOOKUP($A105&amp;"_"&amp;N$3,'물품 입고 내역'!$A$5:$O$1005,2,0),"")</f>
        <v/>
      </c>
      <c r="O105" s="88" t="str">
        <f>IFERROR(VLOOKUP($A105&amp;"_"&amp;O$3,'물품 입고 내역'!$A$5:$O$1005,2,0),"")</f>
        <v/>
      </c>
      <c r="P105" s="88" t="str">
        <f>IFERROR(VLOOKUP($A105&amp;"_"&amp;P$3,'물품 입고 내역'!$A$5:$O$1005,2,0),"")</f>
        <v/>
      </c>
      <c r="Q105" s="88" t="str">
        <f>IFERROR(VLOOKUP($A105&amp;"_"&amp;Q$3,'물품 입고 내역'!$A$5:$O$1005,2,0),"")</f>
        <v/>
      </c>
      <c r="R105" s="88" t="str">
        <f>IFERROR(VLOOKUP($A105&amp;"_"&amp;R$3,'물품 입고 내역'!$A$5:$O$1005,2,0),"")</f>
        <v/>
      </c>
      <c r="S105" s="88" t="str">
        <f>IFERROR(VLOOKUP($A105&amp;"_"&amp;S$3,'물품 입고 내역'!$A$5:$O$1005,2,0),"")</f>
        <v/>
      </c>
      <c r="T105" s="88" t="str">
        <f>IFERROR(VLOOKUP($A105&amp;"_"&amp;T$3,'물품 입고 내역'!$A$5:$O$1005,2,0),"")</f>
        <v/>
      </c>
      <c r="U105" s="88" t="str">
        <f>IFERROR(VLOOKUP($A105&amp;"_"&amp;U$3,'물품 입고 내역'!$A$5:$O$1005,2,0),"")</f>
        <v/>
      </c>
      <c r="V105" s="88" t="str">
        <f>IFERROR(VLOOKUP($A105&amp;"_"&amp;V$3,'물품 입고 내역'!$A$5:$O$1005,2,0),"")</f>
        <v/>
      </c>
      <c r="W105" s="88" t="str">
        <f>IFERROR(VLOOKUP($A105&amp;"_"&amp;W$3,'물품 입고 내역'!$A$5:$O$1005,2,0),"")</f>
        <v/>
      </c>
      <c r="X105" s="88" t="str">
        <f>IFERROR(VLOOKUP($A105&amp;"_"&amp;X$3,'물품 입고 내역'!$A$5:$O$1005,2,0),"")</f>
        <v/>
      </c>
      <c r="Y105" s="88" t="str">
        <f>IFERROR(VLOOKUP($A105&amp;"_"&amp;Y$3,'물품 입고 내역'!$A$5:$O$1005,2,0),"")</f>
        <v/>
      </c>
      <c r="Z105" s="88" t="str">
        <f>IFERROR(VLOOKUP($A105&amp;"_"&amp;Z$3,'물품 입고 내역'!$A$5:$O$1005,2,0),"")</f>
        <v/>
      </c>
      <c r="AA105" s="88" t="str">
        <f>IFERROR(VLOOKUP($A105&amp;"_"&amp;AA$3,'물품 입고 내역'!$A$5:$O$1005,2,0),"")</f>
        <v/>
      </c>
      <c r="AB105" s="88" t="str">
        <f>IFERROR(VLOOKUP($A105&amp;"_"&amp;AB$3,'물품 입고 내역'!$A$5:$O$1005,2,0),"")</f>
        <v/>
      </c>
      <c r="AC105" s="88" t="str">
        <f>IFERROR(VLOOKUP($A105&amp;"_"&amp;AC$3,'물품 입고 내역'!$A$5:$O$1005,2,0),"")</f>
        <v/>
      </c>
      <c r="AD105" s="88" t="str">
        <f>IFERROR(VLOOKUP($A105&amp;"_"&amp;AD$3,'물품 입고 내역'!$A$5:$O$1005,2,0),"")</f>
        <v/>
      </c>
      <c r="AE105" s="88" t="str">
        <f>IFERROR(VLOOKUP($A105&amp;"_"&amp;AE$3,'물품 입고 내역'!$A$5:$O$1005,2,0),"")</f>
        <v/>
      </c>
      <c r="AF105" s="88" t="str">
        <f>IFERROR(VLOOKUP($A105&amp;"_"&amp;AF$3,'물품 입고 내역'!$A$5:$O$1005,2,0),"")</f>
        <v/>
      </c>
      <c r="AG105" s="88" t="str">
        <f>IFERROR(VLOOKUP($A105&amp;"_"&amp;AG$3,'물품 입고 내역'!$A$5:$O$1005,2,0),"")</f>
        <v/>
      </c>
      <c r="AH105" s="88" t="str">
        <f>IFERROR(VLOOKUP($A105&amp;"_"&amp;AH$3,'물품 입고 내역'!$A$5:$O$1005,2,0),"")</f>
        <v/>
      </c>
      <c r="AI105" s="88" t="str">
        <f>IFERROR(VLOOKUP($A105&amp;"_"&amp;AI$3,'물품 입고 내역'!$A$5:$O$1005,2,0),"")</f>
        <v/>
      </c>
      <c r="AJ105" s="88" t="str">
        <f>IFERROR(VLOOKUP($A105&amp;"_"&amp;AJ$3,'물품 입고 내역'!$A$5:$O$1005,2,0),"")</f>
        <v/>
      </c>
      <c r="AK105" s="88" t="str">
        <f>IFERROR(VLOOKUP($A105&amp;"_"&amp;AK$3,'물품 입고 내역'!$A$5:$O$1005,2,0),"")</f>
        <v/>
      </c>
      <c r="AL105" s="88" t="str">
        <f>IFERROR(VLOOKUP($A105&amp;"_"&amp;AL$3,'물품 입고 내역'!$A$5:$O$1005,2,0),"")</f>
        <v/>
      </c>
      <c r="AM105" s="88" t="str">
        <f>IFERROR(VLOOKUP($A105&amp;"_"&amp;AM$3,'물품 입고 내역'!$A$5:$O$1005,2,0),"")</f>
        <v/>
      </c>
      <c r="AN105" s="88" t="str">
        <f>IFERROR(VLOOKUP($A105&amp;"_"&amp;AN$3,'물품 입고 내역'!$A$5:$O$1005,2,0),"")</f>
        <v/>
      </c>
      <c r="AO105" s="88" t="str">
        <f>IFERROR(VLOOKUP($A105&amp;"_"&amp;AO$3,'물품 입고 내역'!$A$5:$O$1005,2,0),"")</f>
        <v/>
      </c>
      <c r="AP105" s="88" t="str">
        <f>IFERROR(VLOOKUP($A105&amp;"_"&amp;AP$3,'물품 입고 내역'!$A$5:$O$1005,2,0),"")</f>
        <v/>
      </c>
      <c r="AQ105" s="88" t="str">
        <f>IFERROR(VLOOKUP($A105&amp;"_"&amp;AQ$3,'물품 입고 내역'!$A$5:$O$1005,2,0),"")</f>
        <v/>
      </c>
      <c r="AR105" s="88" t="str">
        <f>IFERROR(VLOOKUP($A105&amp;"_"&amp;AR$3,'물품 입고 내역'!$A$5:$O$1005,2,0),"")</f>
        <v/>
      </c>
      <c r="AS105" s="88" t="str">
        <f>IFERROR(VLOOKUP($A105&amp;"_"&amp;AS$3,'물품 입고 내역'!$A$5:$O$1005,2,0),"")</f>
        <v/>
      </c>
      <c r="AT105" s="88" t="str">
        <f>IFERROR(VLOOKUP($A105&amp;"_"&amp;AT$3,'물품 입고 내역'!$A$5:$O$1005,2,0),"")</f>
        <v/>
      </c>
      <c r="AU105" s="88" t="str">
        <f>IFERROR(VLOOKUP($A105&amp;"_"&amp;AU$3,'물품 입고 내역'!$A$5:$O$1005,2,0),"")</f>
        <v/>
      </c>
      <c r="AV105" s="88" t="str">
        <f>IFERROR(VLOOKUP($A105&amp;"_"&amp;AV$3,'물품 입고 내역'!$A$5:$O$1005,2,0),"")</f>
        <v/>
      </c>
      <c r="AW105" s="88" t="str">
        <f>IFERROR(VLOOKUP($A105&amp;"_"&amp;AW$3,'물품 입고 내역'!$A$5:$O$1005,2,0),"")</f>
        <v/>
      </c>
      <c r="AX105" s="88" t="str">
        <f>IFERROR(VLOOKUP($A105&amp;"_"&amp;AX$3,'물품 입고 내역'!$A$5:$O$1005,2,0),"")</f>
        <v/>
      </c>
      <c r="AY105" s="88" t="str">
        <f>IFERROR(VLOOKUP($A105&amp;"_"&amp;AY$3,'물품 입고 내역'!$A$5:$O$1005,2,0),"")</f>
        <v/>
      </c>
      <c r="AZ105" s="88" t="str">
        <f>IFERROR(VLOOKUP($A105&amp;"_"&amp;AZ$3,'물품 입고 내역'!$A$5:$O$1005,2,0),"")</f>
        <v/>
      </c>
      <c r="BA105" s="88" t="str">
        <f>IFERROR(VLOOKUP($A105&amp;"_"&amp;BA$3,'물품 입고 내역'!$A$5:$O$1005,2,0),"")</f>
        <v/>
      </c>
      <c r="BB105" s="88" t="str">
        <f>IFERROR(VLOOKUP($A105&amp;"_"&amp;BB$3,'물품 입고 내역'!$A$5:$O$1005,2,0),"")</f>
        <v/>
      </c>
      <c r="BC105" s="88" t="str">
        <f>IFERROR(VLOOKUP($A105&amp;"_"&amp;BC$3,'물품 입고 내역'!$A$5:$O$1005,2,0),"")</f>
        <v/>
      </c>
      <c r="BD105" s="88" t="str">
        <f>IFERROR(VLOOKUP($A105&amp;"_"&amp;BD$3,'물품 입고 내역'!$A$5:$O$1005,2,0),"")</f>
        <v/>
      </c>
      <c r="BE105" s="88" t="str">
        <f>IFERROR(VLOOKUP($A105&amp;"_"&amp;BE$3,'물품 입고 내역'!$A$5:$O$1005,2,0),"")</f>
        <v/>
      </c>
      <c r="BF105" s="88" t="str">
        <f>IFERROR(VLOOKUP($A105&amp;"_"&amp;BF$3,'물품 입고 내역'!$A$5:$O$1005,2,0),"")</f>
        <v/>
      </c>
      <c r="BG105" s="88" t="str">
        <f>IFERROR(VLOOKUP($A105&amp;"_"&amp;BG$3,'물품 입고 내역'!$A$5:$O$1005,2,0),"")</f>
        <v/>
      </c>
      <c r="BH105" s="88" t="str">
        <f>IFERROR(VLOOKUP($A105&amp;"_"&amp;BH$3,'물품 입고 내역'!$A$5:$O$1005,2,0),"")</f>
        <v/>
      </c>
      <c r="BI105" s="88" t="str">
        <f>IFERROR(VLOOKUP($A105&amp;"_"&amp;BI$3,'물품 입고 내역'!$A$5:$O$1005,2,0),"")</f>
        <v/>
      </c>
      <c r="BJ105" s="88" t="str">
        <f>IFERROR(VLOOKUP($A105&amp;"_"&amp;BJ$3,'물품 입고 내역'!$A$5:$O$1005,2,0),"")</f>
        <v/>
      </c>
      <c r="BK105" s="88" t="str">
        <f>IFERROR(VLOOKUP($A105&amp;"_"&amp;BK$3,'물품 입고 내역'!$A$5:$O$1005,2,0),"")</f>
        <v/>
      </c>
      <c r="BL105" s="88" t="str">
        <f>IFERROR(VLOOKUP($A105&amp;"_"&amp;BL$3,'물품 입고 내역'!$A$5:$O$1005,2,0),"")</f>
        <v/>
      </c>
      <c r="BM105" s="88" t="str">
        <f>IFERROR(VLOOKUP($A105&amp;"_"&amp;BM$3,'물품 입고 내역'!$A$5:$O$1005,2,0),"")</f>
        <v/>
      </c>
      <c r="BN105" s="88" t="str">
        <f>IFERROR(VLOOKUP($A105&amp;"_"&amp;BN$3,'물품 입고 내역'!$A$5:$O$1005,2,0),"")</f>
        <v/>
      </c>
      <c r="BO105" s="88" t="str">
        <f>IFERROR(VLOOKUP($A105&amp;"_"&amp;BO$3,'물품 입고 내역'!$A$5:$O$1005,2,0),"")</f>
        <v/>
      </c>
      <c r="BP105" s="88" t="str">
        <f>IFERROR(VLOOKUP($A105&amp;"_"&amp;BP$3,'물품 입고 내역'!$A$5:$O$1005,2,0),"")</f>
        <v/>
      </c>
      <c r="BQ105" s="88" t="str">
        <f>IFERROR(VLOOKUP($A105&amp;"_"&amp;BQ$3,'물품 입고 내역'!$A$5:$O$1005,2,0),"")</f>
        <v/>
      </c>
      <c r="BR105" s="88" t="str">
        <f>IFERROR(VLOOKUP($A105&amp;"_"&amp;BR$3,'물품 입고 내역'!$A$5:$O$1005,2,0),"")</f>
        <v/>
      </c>
      <c r="BS105" s="88" t="str">
        <f>IFERROR(VLOOKUP($A105&amp;"_"&amp;BS$3,'물품 입고 내역'!$A$5:$O$1005,2,0),"")</f>
        <v/>
      </c>
      <c r="BT105" s="88" t="str">
        <f>IFERROR(VLOOKUP($A105&amp;"_"&amp;BT$3,'물품 입고 내역'!$A$5:$O$1005,2,0),"")</f>
        <v/>
      </c>
      <c r="BU105" s="88" t="str">
        <f>IFERROR(VLOOKUP($A105&amp;"_"&amp;BU$3,'물품 입고 내역'!$A$5:$O$1005,2,0),"")</f>
        <v/>
      </c>
      <c r="BV105" s="88" t="str">
        <f>IFERROR(VLOOKUP($A105&amp;"_"&amp;BV$3,'물품 입고 내역'!$A$5:$O$1005,2,0),"")</f>
        <v/>
      </c>
      <c r="BW105" s="88" t="str">
        <f>IFERROR(VLOOKUP($A105&amp;"_"&amp;BW$3,'물품 입고 내역'!$A$5:$O$1005,2,0),"")</f>
        <v/>
      </c>
      <c r="BX105" s="88" t="str">
        <f>IFERROR(VLOOKUP($A105&amp;"_"&amp;BX$3,'물품 입고 내역'!$A$5:$O$1005,2,0),"")</f>
        <v/>
      </c>
      <c r="BY105" s="88" t="str">
        <f>IFERROR(VLOOKUP($A105&amp;"_"&amp;BY$3,'물품 입고 내역'!$A$5:$O$1005,2,0),"")</f>
        <v/>
      </c>
      <c r="BZ105" s="88" t="str">
        <f>IFERROR(VLOOKUP($A105&amp;"_"&amp;BZ$3,'물품 입고 내역'!$A$5:$O$1005,2,0),"")</f>
        <v/>
      </c>
      <c r="CA105" s="88" t="str">
        <f>IFERROR(VLOOKUP($A105&amp;"_"&amp;CA$3,'물품 입고 내역'!$A$5:$O$1005,2,0),"")</f>
        <v/>
      </c>
      <c r="CB105" s="88" t="str">
        <f>IFERROR(VLOOKUP($A105&amp;"_"&amp;CB$3,'물품 입고 내역'!$A$5:$O$1005,2,0),"")</f>
        <v/>
      </c>
      <c r="CC105" s="88" t="str">
        <f>IFERROR(VLOOKUP($A105&amp;"_"&amp;CC$3,'물품 입고 내역'!$A$5:$O$1005,2,0),"")</f>
        <v/>
      </c>
      <c r="CD105" s="88" t="str">
        <f>IFERROR(VLOOKUP($A105&amp;"_"&amp;CD$3,'물품 입고 내역'!$A$5:$O$1005,2,0),"")</f>
        <v/>
      </c>
      <c r="CE105" s="88" t="str">
        <f>IFERROR(VLOOKUP($A105&amp;"_"&amp;CE$3,'물품 입고 내역'!$A$5:$O$1005,2,0),"")</f>
        <v/>
      </c>
      <c r="CF105" s="88" t="str">
        <f>IFERROR(VLOOKUP($A105&amp;"_"&amp;CF$3,'물품 입고 내역'!$A$5:$O$1005,2,0),"")</f>
        <v/>
      </c>
      <c r="CG105" s="88" t="str">
        <f>IFERROR(VLOOKUP($A105&amp;"_"&amp;CG$3,'물품 입고 내역'!$A$5:$O$1005,2,0),"")</f>
        <v/>
      </c>
      <c r="CH105" s="88" t="str">
        <f>IFERROR(VLOOKUP($A105&amp;"_"&amp;CH$3,'물품 입고 내역'!$A$5:$O$1005,2,0),"")</f>
        <v/>
      </c>
      <c r="CI105" s="88" t="str">
        <f>IFERROR(VLOOKUP($A105&amp;"_"&amp;CI$3,'물품 입고 내역'!$A$5:$O$1005,2,0),"")</f>
        <v/>
      </c>
      <c r="CJ105" s="88" t="str">
        <f>IFERROR(VLOOKUP($A105&amp;"_"&amp;CJ$3,'물품 입고 내역'!$A$5:$O$1005,2,0),"")</f>
        <v/>
      </c>
      <c r="CK105" s="88" t="str">
        <f>IFERROR(VLOOKUP($A105&amp;"_"&amp;CK$3,'물품 입고 내역'!$A$5:$O$1005,2,0),"")</f>
        <v/>
      </c>
      <c r="CL105" s="88" t="str">
        <f>IFERROR(VLOOKUP($A105&amp;"_"&amp;CL$3,'물품 입고 내역'!$A$5:$O$1005,2,0),"")</f>
        <v/>
      </c>
      <c r="CM105" s="88" t="str">
        <f>IFERROR(VLOOKUP($A105&amp;"_"&amp;CM$3,'물품 입고 내역'!$A$5:$O$1005,2,0),"")</f>
        <v/>
      </c>
      <c r="CN105" s="88" t="str">
        <f>IFERROR(VLOOKUP($A105&amp;"_"&amp;CN$3,'물품 입고 내역'!$A$5:$O$1005,2,0),"")</f>
        <v/>
      </c>
      <c r="CO105" s="88" t="str">
        <f>IFERROR(VLOOKUP($A105&amp;"_"&amp;CO$3,'물품 입고 내역'!$A$5:$O$1005,2,0),"")</f>
        <v/>
      </c>
      <c r="CP105" s="88" t="str">
        <f>IFERROR(VLOOKUP($A105&amp;"_"&amp;CP$3,'물품 입고 내역'!$A$5:$O$1005,2,0),"")</f>
        <v/>
      </c>
      <c r="CQ105" s="88" t="str">
        <f>IFERROR(VLOOKUP($A105&amp;"_"&amp;CQ$3,'물품 입고 내역'!$A$5:$O$1005,2,0),"")</f>
        <v/>
      </c>
      <c r="CR105" s="88" t="str">
        <f>IFERROR(VLOOKUP($A105&amp;"_"&amp;CR$3,'물품 입고 내역'!$A$5:$O$1005,2,0),"")</f>
        <v/>
      </c>
      <c r="CS105" s="88" t="str">
        <f>IFERROR(VLOOKUP($A105&amp;"_"&amp;CS$3,'물품 입고 내역'!$A$5:$O$1005,2,0),"")</f>
        <v/>
      </c>
      <c r="CT105" s="88" t="str">
        <f>IFERROR(VLOOKUP($A105&amp;"_"&amp;CT$3,'물품 입고 내역'!$A$5:$O$1005,2,0),"")</f>
        <v/>
      </c>
      <c r="CU105" s="88" t="str">
        <f>IFERROR(VLOOKUP($A105&amp;"_"&amp;CU$3,'물품 입고 내역'!$A$5:$O$1005,2,0),"")</f>
        <v/>
      </c>
      <c r="CV105" s="88" t="str">
        <f>IFERROR(VLOOKUP($A105&amp;"_"&amp;CV$3,'물품 입고 내역'!$A$5:$O$1005,2,0),"")</f>
        <v/>
      </c>
      <c r="CW105" s="88" t="str">
        <f>IFERROR(VLOOKUP($A105&amp;"_"&amp;CW$3,'물품 입고 내역'!$A$5:$O$1005,2,0),"")</f>
        <v/>
      </c>
      <c r="CX105" s="88" t="str">
        <f>IFERROR(VLOOKUP($A105&amp;"_"&amp;CX$3,'물품 입고 내역'!$A$5:$O$1005,2,0),"")</f>
        <v/>
      </c>
      <c r="CY105" s="88" t="str">
        <f>IFERROR(VLOOKUP($A105&amp;"_"&amp;CY$3,'물품 입고 내역'!$A$5:$O$1005,2,0),"")</f>
        <v/>
      </c>
      <c r="CZ105" s="88" t="str">
        <f>IFERROR(VLOOKUP($A105&amp;"_"&amp;CZ$3,'물품 입고 내역'!$A$5:$O$1005,2,0),"")</f>
        <v/>
      </c>
      <c r="DA105" s="88" t="str">
        <f>IFERROR(VLOOKUP($A105&amp;"_"&amp;DA$3,'물품 입고 내역'!$A$5:$O$1005,2,0),"")</f>
        <v/>
      </c>
      <c r="DB105" s="88" t="str">
        <f>IFERROR(VLOOKUP($A105&amp;"_"&amp;DB$3,'물품 입고 내역'!$A$5:$O$1005,2,0),"")</f>
        <v/>
      </c>
      <c r="DC105" s="88" t="str">
        <f>IFERROR(VLOOKUP($A105&amp;"_"&amp;DC$3,'물품 입고 내역'!$A$5:$O$1005,2,0),"")</f>
        <v/>
      </c>
      <c r="DD105" s="88" t="str">
        <f>IFERROR(VLOOKUP($A105&amp;"_"&amp;DD$3,'물품 입고 내역'!$A$5:$O$1005,2,0),"")</f>
        <v/>
      </c>
      <c r="DE105" s="88" t="str">
        <f>IFERROR(VLOOKUP($A105&amp;"_"&amp;DE$3,'물품 입고 내역'!$A$5:$O$1005,2,0),"")</f>
        <v/>
      </c>
      <c r="DF105" s="88" t="str">
        <f>IFERROR(VLOOKUP($A105&amp;"_"&amp;DF$3,'물품 입고 내역'!$A$5:$O$1005,2,0),"")</f>
        <v/>
      </c>
      <c r="DG105" s="88" t="str">
        <f>IFERROR(VLOOKUP($A105&amp;"_"&amp;DG$3,'물품 입고 내역'!$A$5:$O$1005,2,0),"")</f>
        <v/>
      </c>
      <c r="DH105" s="88" t="str">
        <f>IFERROR(VLOOKUP($A105&amp;"_"&amp;DH$3,'물품 입고 내역'!$A$5:$O$1005,2,0),"")</f>
        <v/>
      </c>
      <c r="DI105" s="88" t="str">
        <f>IFERROR(VLOOKUP($A105&amp;"_"&amp;DI$3,'물품 입고 내역'!$A$5:$O$1005,2,0),"")</f>
        <v/>
      </c>
      <c r="DJ105" s="88" t="str">
        <f>IFERROR(VLOOKUP($A105&amp;"_"&amp;DJ$3,'물품 입고 내역'!$A$5:$O$1005,2,0),"")</f>
        <v/>
      </c>
      <c r="DK105" s="88" t="str">
        <f>IFERROR(VLOOKUP($A105&amp;"_"&amp;DK$3,'물품 입고 내역'!$A$5:$O$1005,2,0),"")</f>
        <v/>
      </c>
      <c r="DL105" s="88" t="str">
        <f>IFERROR(VLOOKUP($A105&amp;"_"&amp;DL$3,'물품 입고 내역'!$A$5:$O$1005,2,0),"")</f>
        <v/>
      </c>
    </row>
    <row r="106" spans="1:116" ht="35.25" customHeight="1">
      <c r="A106" s="89" t="s">
        <v>1063</v>
      </c>
      <c r="B106" s="129" t="str">
        <f>IFERROR(INDEX('물품 입고 내역'!$E$6:$O$1005,MATCH($A106,'물품 입고 내역'!$N$6:$N$1005,0),1)," ")</f>
        <v xml:space="preserve"> </v>
      </c>
      <c r="C106" s="89" t="str">
        <f t="shared" si="3"/>
        <v xml:space="preserve"> </v>
      </c>
      <c r="D106" s="129" t="str">
        <f t="shared" si="4"/>
        <v xml:space="preserve">                                                                                                             </v>
      </c>
      <c r="E106" s="89"/>
      <c r="F106" s="88">
        <f t="shared" si="5"/>
        <v>0</v>
      </c>
      <c r="G106" s="88" t="str">
        <f>IFERROR(VLOOKUP($A106&amp;"_"&amp;G$3,'물품 입고 내역'!$A$5:$O$1005,2,0),"")</f>
        <v/>
      </c>
      <c r="H106" s="88" t="str">
        <f>IFERROR(VLOOKUP($A106&amp;"_"&amp;H$3,'물품 입고 내역'!$A$5:$O$1005,2,0),"")</f>
        <v/>
      </c>
      <c r="I106" s="88" t="str">
        <f>IFERROR(VLOOKUP($A106&amp;"_"&amp;I$3,'물품 입고 내역'!$A$5:$O$1005,2,0),"")</f>
        <v/>
      </c>
      <c r="J106" s="88" t="str">
        <f>IFERROR(VLOOKUP($A106&amp;"_"&amp;J$3,'물품 입고 내역'!$A$5:$O$1005,2,0),"")</f>
        <v/>
      </c>
      <c r="K106" s="88" t="str">
        <f>IFERROR(VLOOKUP($A106&amp;"_"&amp;K$3,'물품 입고 내역'!$A$5:$O$1005,2,0),"")</f>
        <v/>
      </c>
      <c r="L106" s="88" t="str">
        <f>IFERROR(VLOOKUP($A106&amp;"_"&amp;L$3,'물품 입고 내역'!$A$5:$O$1005,2,0),"")</f>
        <v/>
      </c>
      <c r="M106" s="88" t="str">
        <f>IFERROR(VLOOKUP($A106&amp;"_"&amp;M$3,'물품 입고 내역'!$A$5:$O$1005,2,0),"")</f>
        <v/>
      </c>
      <c r="N106" s="88" t="str">
        <f>IFERROR(VLOOKUP($A106&amp;"_"&amp;N$3,'물품 입고 내역'!$A$5:$O$1005,2,0),"")</f>
        <v/>
      </c>
      <c r="O106" s="88" t="str">
        <f>IFERROR(VLOOKUP($A106&amp;"_"&amp;O$3,'물품 입고 내역'!$A$5:$O$1005,2,0),"")</f>
        <v/>
      </c>
      <c r="P106" s="88" t="str">
        <f>IFERROR(VLOOKUP($A106&amp;"_"&amp;P$3,'물품 입고 내역'!$A$5:$O$1005,2,0),"")</f>
        <v/>
      </c>
      <c r="Q106" s="88" t="str">
        <f>IFERROR(VLOOKUP($A106&amp;"_"&amp;Q$3,'물품 입고 내역'!$A$5:$O$1005,2,0),"")</f>
        <v/>
      </c>
      <c r="R106" s="88" t="str">
        <f>IFERROR(VLOOKUP($A106&amp;"_"&amp;R$3,'물품 입고 내역'!$A$5:$O$1005,2,0),"")</f>
        <v/>
      </c>
      <c r="S106" s="88" t="str">
        <f>IFERROR(VLOOKUP($A106&amp;"_"&amp;S$3,'물품 입고 내역'!$A$5:$O$1005,2,0),"")</f>
        <v/>
      </c>
      <c r="T106" s="88" t="str">
        <f>IFERROR(VLOOKUP($A106&amp;"_"&amp;T$3,'물품 입고 내역'!$A$5:$O$1005,2,0),"")</f>
        <v/>
      </c>
      <c r="U106" s="88" t="str">
        <f>IFERROR(VLOOKUP($A106&amp;"_"&amp;U$3,'물품 입고 내역'!$A$5:$O$1005,2,0),"")</f>
        <v/>
      </c>
      <c r="V106" s="88" t="str">
        <f>IFERROR(VLOOKUP($A106&amp;"_"&amp;V$3,'물품 입고 내역'!$A$5:$O$1005,2,0),"")</f>
        <v/>
      </c>
      <c r="W106" s="88" t="str">
        <f>IFERROR(VLOOKUP($A106&amp;"_"&amp;W$3,'물품 입고 내역'!$A$5:$O$1005,2,0),"")</f>
        <v/>
      </c>
      <c r="X106" s="88" t="str">
        <f>IFERROR(VLOOKUP($A106&amp;"_"&amp;X$3,'물품 입고 내역'!$A$5:$O$1005,2,0),"")</f>
        <v/>
      </c>
      <c r="Y106" s="88" t="str">
        <f>IFERROR(VLOOKUP($A106&amp;"_"&amp;Y$3,'물품 입고 내역'!$A$5:$O$1005,2,0),"")</f>
        <v/>
      </c>
      <c r="Z106" s="88" t="str">
        <f>IFERROR(VLOOKUP($A106&amp;"_"&amp;Z$3,'물품 입고 내역'!$A$5:$O$1005,2,0),"")</f>
        <v/>
      </c>
      <c r="AA106" s="88" t="str">
        <f>IFERROR(VLOOKUP($A106&amp;"_"&amp;AA$3,'물품 입고 내역'!$A$5:$O$1005,2,0),"")</f>
        <v/>
      </c>
      <c r="AB106" s="88" t="str">
        <f>IFERROR(VLOOKUP($A106&amp;"_"&amp;AB$3,'물품 입고 내역'!$A$5:$O$1005,2,0),"")</f>
        <v/>
      </c>
      <c r="AC106" s="88" t="str">
        <f>IFERROR(VLOOKUP($A106&amp;"_"&amp;AC$3,'물품 입고 내역'!$A$5:$O$1005,2,0),"")</f>
        <v/>
      </c>
      <c r="AD106" s="88" t="str">
        <f>IFERROR(VLOOKUP($A106&amp;"_"&amp;AD$3,'물품 입고 내역'!$A$5:$O$1005,2,0),"")</f>
        <v/>
      </c>
      <c r="AE106" s="88" t="str">
        <f>IFERROR(VLOOKUP($A106&amp;"_"&amp;AE$3,'물품 입고 내역'!$A$5:$O$1005,2,0),"")</f>
        <v/>
      </c>
      <c r="AF106" s="88" t="str">
        <f>IFERROR(VLOOKUP($A106&amp;"_"&amp;AF$3,'물품 입고 내역'!$A$5:$O$1005,2,0),"")</f>
        <v/>
      </c>
      <c r="AG106" s="88" t="str">
        <f>IFERROR(VLOOKUP($A106&amp;"_"&amp;AG$3,'물품 입고 내역'!$A$5:$O$1005,2,0),"")</f>
        <v/>
      </c>
      <c r="AH106" s="88" t="str">
        <f>IFERROR(VLOOKUP($A106&amp;"_"&amp;AH$3,'물품 입고 내역'!$A$5:$O$1005,2,0),"")</f>
        <v/>
      </c>
      <c r="AI106" s="88" t="str">
        <f>IFERROR(VLOOKUP($A106&amp;"_"&amp;AI$3,'물품 입고 내역'!$A$5:$O$1005,2,0),"")</f>
        <v/>
      </c>
      <c r="AJ106" s="88" t="str">
        <f>IFERROR(VLOOKUP($A106&amp;"_"&amp;AJ$3,'물품 입고 내역'!$A$5:$O$1005,2,0),"")</f>
        <v/>
      </c>
      <c r="AK106" s="88" t="str">
        <f>IFERROR(VLOOKUP($A106&amp;"_"&amp;AK$3,'물품 입고 내역'!$A$5:$O$1005,2,0),"")</f>
        <v/>
      </c>
      <c r="AL106" s="88" t="str">
        <f>IFERROR(VLOOKUP($A106&amp;"_"&amp;AL$3,'물품 입고 내역'!$A$5:$O$1005,2,0),"")</f>
        <v/>
      </c>
      <c r="AM106" s="88" t="str">
        <f>IFERROR(VLOOKUP($A106&amp;"_"&amp;AM$3,'물품 입고 내역'!$A$5:$O$1005,2,0),"")</f>
        <v/>
      </c>
      <c r="AN106" s="88" t="str">
        <f>IFERROR(VLOOKUP($A106&amp;"_"&amp;AN$3,'물품 입고 내역'!$A$5:$O$1005,2,0),"")</f>
        <v/>
      </c>
      <c r="AO106" s="88" t="str">
        <f>IFERROR(VLOOKUP($A106&amp;"_"&amp;AO$3,'물품 입고 내역'!$A$5:$O$1005,2,0),"")</f>
        <v/>
      </c>
      <c r="AP106" s="88" t="str">
        <f>IFERROR(VLOOKUP($A106&amp;"_"&amp;AP$3,'물품 입고 내역'!$A$5:$O$1005,2,0),"")</f>
        <v/>
      </c>
      <c r="AQ106" s="88" t="str">
        <f>IFERROR(VLOOKUP($A106&amp;"_"&amp;AQ$3,'물품 입고 내역'!$A$5:$O$1005,2,0),"")</f>
        <v/>
      </c>
      <c r="AR106" s="88" t="str">
        <f>IFERROR(VLOOKUP($A106&amp;"_"&amp;AR$3,'물품 입고 내역'!$A$5:$O$1005,2,0),"")</f>
        <v/>
      </c>
      <c r="AS106" s="88" t="str">
        <f>IFERROR(VLOOKUP($A106&amp;"_"&amp;AS$3,'물품 입고 내역'!$A$5:$O$1005,2,0),"")</f>
        <v/>
      </c>
      <c r="AT106" s="88" t="str">
        <f>IFERROR(VLOOKUP($A106&amp;"_"&amp;AT$3,'물품 입고 내역'!$A$5:$O$1005,2,0),"")</f>
        <v/>
      </c>
      <c r="AU106" s="88" t="str">
        <f>IFERROR(VLOOKUP($A106&amp;"_"&amp;AU$3,'물품 입고 내역'!$A$5:$O$1005,2,0),"")</f>
        <v/>
      </c>
      <c r="AV106" s="88" t="str">
        <f>IFERROR(VLOOKUP($A106&amp;"_"&amp;AV$3,'물품 입고 내역'!$A$5:$O$1005,2,0),"")</f>
        <v/>
      </c>
      <c r="AW106" s="88" t="str">
        <f>IFERROR(VLOOKUP($A106&amp;"_"&amp;AW$3,'물품 입고 내역'!$A$5:$O$1005,2,0),"")</f>
        <v/>
      </c>
      <c r="AX106" s="88" t="str">
        <f>IFERROR(VLOOKUP($A106&amp;"_"&amp;AX$3,'물품 입고 내역'!$A$5:$O$1005,2,0),"")</f>
        <v/>
      </c>
      <c r="AY106" s="88" t="str">
        <f>IFERROR(VLOOKUP($A106&amp;"_"&amp;AY$3,'물품 입고 내역'!$A$5:$O$1005,2,0),"")</f>
        <v/>
      </c>
      <c r="AZ106" s="88" t="str">
        <f>IFERROR(VLOOKUP($A106&amp;"_"&amp;AZ$3,'물품 입고 내역'!$A$5:$O$1005,2,0),"")</f>
        <v/>
      </c>
      <c r="BA106" s="88" t="str">
        <f>IFERROR(VLOOKUP($A106&amp;"_"&amp;BA$3,'물품 입고 내역'!$A$5:$O$1005,2,0),"")</f>
        <v/>
      </c>
      <c r="BB106" s="88" t="str">
        <f>IFERROR(VLOOKUP($A106&amp;"_"&amp;BB$3,'물품 입고 내역'!$A$5:$O$1005,2,0),"")</f>
        <v/>
      </c>
      <c r="BC106" s="88" t="str">
        <f>IFERROR(VLOOKUP($A106&amp;"_"&amp;BC$3,'물품 입고 내역'!$A$5:$O$1005,2,0),"")</f>
        <v/>
      </c>
      <c r="BD106" s="88" t="str">
        <f>IFERROR(VLOOKUP($A106&amp;"_"&amp;BD$3,'물품 입고 내역'!$A$5:$O$1005,2,0),"")</f>
        <v/>
      </c>
      <c r="BE106" s="88" t="str">
        <f>IFERROR(VLOOKUP($A106&amp;"_"&amp;BE$3,'물품 입고 내역'!$A$5:$O$1005,2,0),"")</f>
        <v/>
      </c>
      <c r="BF106" s="88" t="str">
        <f>IFERROR(VLOOKUP($A106&amp;"_"&amp;BF$3,'물품 입고 내역'!$A$5:$O$1005,2,0),"")</f>
        <v/>
      </c>
      <c r="BG106" s="88" t="str">
        <f>IFERROR(VLOOKUP($A106&amp;"_"&amp;BG$3,'물품 입고 내역'!$A$5:$O$1005,2,0),"")</f>
        <v/>
      </c>
      <c r="BH106" s="88" t="str">
        <f>IFERROR(VLOOKUP($A106&amp;"_"&amp;BH$3,'물품 입고 내역'!$A$5:$O$1005,2,0),"")</f>
        <v/>
      </c>
      <c r="BI106" s="88" t="str">
        <f>IFERROR(VLOOKUP($A106&amp;"_"&amp;BI$3,'물품 입고 내역'!$A$5:$O$1005,2,0),"")</f>
        <v/>
      </c>
      <c r="BJ106" s="88" t="str">
        <f>IFERROR(VLOOKUP($A106&amp;"_"&amp;BJ$3,'물품 입고 내역'!$A$5:$O$1005,2,0),"")</f>
        <v/>
      </c>
      <c r="BK106" s="88" t="str">
        <f>IFERROR(VLOOKUP($A106&amp;"_"&amp;BK$3,'물품 입고 내역'!$A$5:$O$1005,2,0),"")</f>
        <v/>
      </c>
      <c r="BL106" s="88" t="str">
        <f>IFERROR(VLOOKUP($A106&amp;"_"&amp;BL$3,'물품 입고 내역'!$A$5:$O$1005,2,0),"")</f>
        <v/>
      </c>
      <c r="BM106" s="88" t="str">
        <f>IFERROR(VLOOKUP($A106&amp;"_"&amp;BM$3,'물품 입고 내역'!$A$5:$O$1005,2,0),"")</f>
        <v/>
      </c>
      <c r="BN106" s="88" t="str">
        <f>IFERROR(VLOOKUP($A106&amp;"_"&amp;BN$3,'물품 입고 내역'!$A$5:$O$1005,2,0),"")</f>
        <v/>
      </c>
      <c r="BO106" s="88" t="str">
        <f>IFERROR(VLOOKUP($A106&amp;"_"&amp;BO$3,'물품 입고 내역'!$A$5:$O$1005,2,0),"")</f>
        <v/>
      </c>
      <c r="BP106" s="88" t="str">
        <f>IFERROR(VLOOKUP($A106&amp;"_"&amp;BP$3,'물품 입고 내역'!$A$5:$O$1005,2,0),"")</f>
        <v/>
      </c>
      <c r="BQ106" s="88" t="str">
        <f>IFERROR(VLOOKUP($A106&amp;"_"&amp;BQ$3,'물품 입고 내역'!$A$5:$O$1005,2,0),"")</f>
        <v/>
      </c>
      <c r="BR106" s="88" t="str">
        <f>IFERROR(VLOOKUP($A106&amp;"_"&amp;BR$3,'물품 입고 내역'!$A$5:$O$1005,2,0),"")</f>
        <v/>
      </c>
      <c r="BS106" s="88" t="str">
        <f>IFERROR(VLOOKUP($A106&amp;"_"&amp;BS$3,'물품 입고 내역'!$A$5:$O$1005,2,0),"")</f>
        <v/>
      </c>
      <c r="BT106" s="88" t="str">
        <f>IFERROR(VLOOKUP($A106&amp;"_"&amp;BT$3,'물품 입고 내역'!$A$5:$O$1005,2,0),"")</f>
        <v/>
      </c>
      <c r="BU106" s="88" t="str">
        <f>IFERROR(VLOOKUP($A106&amp;"_"&amp;BU$3,'물품 입고 내역'!$A$5:$O$1005,2,0),"")</f>
        <v/>
      </c>
      <c r="BV106" s="88" t="str">
        <f>IFERROR(VLOOKUP($A106&amp;"_"&amp;BV$3,'물품 입고 내역'!$A$5:$O$1005,2,0),"")</f>
        <v/>
      </c>
      <c r="BW106" s="88" t="str">
        <f>IFERROR(VLOOKUP($A106&amp;"_"&amp;BW$3,'물품 입고 내역'!$A$5:$O$1005,2,0),"")</f>
        <v/>
      </c>
      <c r="BX106" s="88" t="str">
        <f>IFERROR(VLOOKUP($A106&amp;"_"&amp;BX$3,'물품 입고 내역'!$A$5:$O$1005,2,0),"")</f>
        <v/>
      </c>
      <c r="BY106" s="88" t="str">
        <f>IFERROR(VLOOKUP($A106&amp;"_"&amp;BY$3,'물품 입고 내역'!$A$5:$O$1005,2,0),"")</f>
        <v/>
      </c>
      <c r="BZ106" s="88" t="str">
        <f>IFERROR(VLOOKUP($A106&amp;"_"&amp;BZ$3,'물품 입고 내역'!$A$5:$O$1005,2,0),"")</f>
        <v/>
      </c>
      <c r="CA106" s="88" t="str">
        <f>IFERROR(VLOOKUP($A106&amp;"_"&amp;CA$3,'물품 입고 내역'!$A$5:$O$1005,2,0),"")</f>
        <v/>
      </c>
      <c r="CB106" s="88" t="str">
        <f>IFERROR(VLOOKUP($A106&amp;"_"&amp;CB$3,'물품 입고 내역'!$A$5:$O$1005,2,0),"")</f>
        <v/>
      </c>
      <c r="CC106" s="88" t="str">
        <f>IFERROR(VLOOKUP($A106&amp;"_"&amp;CC$3,'물품 입고 내역'!$A$5:$O$1005,2,0),"")</f>
        <v/>
      </c>
      <c r="CD106" s="88" t="str">
        <f>IFERROR(VLOOKUP($A106&amp;"_"&amp;CD$3,'물품 입고 내역'!$A$5:$O$1005,2,0),"")</f>
        <v/>
      </c>
      <c r="CE106" s="88" t="str">
        <f>IFERROR(VLOOKUP($A106&amp;"_"&amp;CE$3,'물품 입고 내역'!$A$5:$O$1005,2,0),"")</f>
        <v/>
      </c>
      <c r="CF106" s="88" t="str">
        <f>IFERROR(VLOOKUP($A106&amp;"_"&amp;CF$3,'물품 입고 내역'!$A$5:$O$1005,2,0),"")</f>
        <v/>
      </c>
      <c r="CG106" s="88" t="str">
        <f>IFERROR(VLOOKUP($A106&amp;"_"&amp;CG$3,'물품 입고 내역'!$A$5:$O$1005,2,0),"")</f>
        <v/>
      </c>
      <c r="CH106" s="88" t="str">
        <f>IFERROR(VLOOKUP($A106&amp;"_"&amp;CH$3,'물품 입고 내역'!$A$5:$O$1005,2,0),"")</f>
        <v/>
      </c>
      <c r="CI106" s="88" t="str">
        <f>IFERROR(VLOOKUP($A106&amp;"_"&amp;CI$3,'물품 입고 내역'!$A$5:$O$1005,2,0),"")</f>
        <v/>
      </c>
      <c r="CJ106" s="88" t="str">
        <f>IFERROR(VLOOKUP($A106&amp;"_"&amp;CJ$3,'물품 입고 내역'!$A$5:$O$1005,2,0),"")</f>
        <v/>
      </c>
      <c r="CK106" s="88" t="str">
        <f>IFERROR(VLOOKUP($A106&amp;"_"&amp;CK$3,'물품 입고 내역'!$A$5:$O$1005,2,0),"")</f>
        <v/>
      </c>
      <c r="CL106" s="88" t="str">
        <f>IFERROR(VLOOKUP($A106&amp;"_"&amp;CL$3,'물품 입고 내역'!$A$5:$O$1005,2,0),"")</f>
        <v/>
      </c>
      <c r="CM106" s="88" t="str">
        <f>IFERROR(VLOOKUP($A106&amp;"_"&amp;CM$3,'물품 입고 내역'!$A$5:$O$1005,2,0),"")</f>
        <v/>
      </c>
      <c r="CN106" s="88" t="str">
        <f>IFERROR(VLOOKUP($A106&amp;"_"&amp;CN$3,'물품 입고 내역'!$A$5:$O$1005,2,0),"")</f>
        <v/>
      </c>
      <c r="CO106" s="88" t="str">
        <f>IFERROR(VLOOKUP($A106&amp;"_"&amp;CO$3,'물품 입고 내역'!$A$5:$O$1005,2,0),"")</f>
        <v/>
      </c>
      <c r="CP106" s="88" t="str">
        <f>IFERROR(VLOOKUP($A106&amp;"_"&amp;CP$3,'물품 입고 내역'!$A$5:$O$1005,2,0),"")</f>
        <v/>
      </c>
      <c r="CQ106" s="88" t="str">
        <f>IFERROR(VLOOKUP($A106&amp;"_"&amp;CQ$3,'물품 입고 내역'!$A$5:$O$1005,2,0),"")</f>
        <v/>
      </c>
      <c r="CR106" s="88" t="str">
        <f>IFERROR(VLOOKUP($A106&amp;"_"&amp;CR$3,'물품 입고 내역'!$A$5:$O$1005,2,0),"")</f>
        <v/>
      </c>
      <c r="CS106" s="88" t="str">
        <f>IFERROR(VLOOKUP($A106&amp;"_"&amp;CS$3,'물품 입고 내역'!$A$5:$O$1005,2,0),"")</f>
        <v/>
      </c>
      <c r="CT106" s="88" t="str">
        <f>IFERROR(VLOOKUP($A106&amp;"_"&amp;CT$3,'물품 입고 내역'!$A$5:$O$1005,2,0),"")</f>
        <v/>
      </c>
      <c r="CU106" s="88" t="str">
        <f>IFERROR(VLOOKUP($A106&amp;"_"&amp;CU$3,'물품 입고 내역'!$A$5:$O$1005,2,0),"")</f>
        <v/>
      </c>
      <c r="CV106" s="88" t="str">
        <f>IFERROR(VLOOKUP($A106&amp;"_"&amp;CV$3,'물품 입고 내역'!$A$5:$O$1005,2,0),"")</f>
        <v/>
      </c>
      <c r="CW106" s="88" t="str">
        <f>IFERROR(VLOOKUP($A106&amp;"_"&amp;CW$3,'물품 입고 내역'!$A$5:$O$1005,2,0),"")</f>
        <v/>
      </c>
      <c r="CX106" s="88" t="str">
        <f>IFERROR(VLOOKUP($A106&amp;"_"&amp;CX$3,'물품 입고 내역'!$A$5:$O$1005,2,0),"")</f>
        <v/>
      </c>
      <c r="CY106" s="88" t="str">
        <f>IFERROR(VLOOKUP($A106&amp;"_"&amp;CY$3,'물품 입고 내역'!$A$5:$O$1005,2,0),"")</f>
        <v/>
      </c>
      <c r="CZ106" s="88" t="str">
        <f>IFERROR(VLOOKUP($A106&amp;"_"&amp;CZ$3,'물품 입고 내역'!$A$5:$O$1005,2,0),"")</f>
        <v/>
      </c>
      <c r="DA106" s="88" t="str">
        <f>IFERROR(VLOOKUP($A106&amp;"_"&amp;DA$3,'물품 입고 내역'!$A$5:$O$1005,2,0),"")</f>
        <v/>
      </c>
      <c r="DB106" s="88" t="str">
        <f>IFERROR(VLOOKUP($A106&amp;"_"&amp;DB$3,'물품 입고 내역'!$A$5:$O$1005,2,0),"")</f>
        <v/>
      </c>
      <c r="DC106" s="88" t="str">
        <f>IFERROR(VLOOKUP($A106&amp;"_"&amp;DC$3,'물품 입고 내역'!$A$5:$O$1005,2,0),"")</f>
        <v/>
      </c>
      <c r="DD106" s="88" t="str">
        <f>IFERROR(VLOOKUP($A106&amp;"_"&amp;DD$3,'물품 입고 내역'!$A$5:$O$1005,2,0),"")</f>
        <v/>
      </c>
      <c r="DE106" s="88" t="str">
        <f>IFERROR(VLOOKUP($A106&amp;"_"&amp;DE$3,'물품 입고 내역'!$A$5:$O$1005,2,0),"")</f>
        <v/>
      </c>
      <c r="DF106" s="88" t="str">
        <f>IFERROR(VLOOKUP($A106&amp;"_"&amp;DF$3,'물품 입고 내역'!$A$5:$O$1005,2,0),"")</f>
        <v/>
      </c>
      <c r="DG106" s="88" t="str">
        <f>IFERROR(VLOOKUP($A106&amp;"_"&amp;DG$3,'물품 입고 내역'!$A$5:$O$1005,2,0),"")</f>
        <v/>
      </c>
      <c r="DH106" s="88" t="str">
        <f>IFERROR(VLOOKUP($A106&amp;"_"&amp;DH$3,'물품 입고 내역'!$A$5:$O$1005,2,0),"")</f>
        <v/>
      </c>
      <c r="DI106" s="88" t="str">
        <f>IFERROR(VLOOKUP($A106&amp;"_"&amp;DI$3,'물품 입고 내역'!$A$5:$O$1005,2,0),"")</f>
        <v/>
      </c>
      <c r="DJ106" s="88" t="str">
        <f>IFERROR(VLOOKUP($A106&amp;"_"&amp;DJ$3,'물품 입고 내역'!$A$5:$O$1005,2,0),"")</f>
        <v/>
      </c>
      <c r="DK106" s="88" t="str">
        <f>IFERROR(VLOOKUP($A106&amp;"_"&amp;DK$3,'물품 입고 내역'!$A$5:$O$1005,2,0),"")</f>
        <v/>
      </c>
      <c r="DL106" s="88" t="str">
        <f>IFERROR(VLOOKUP($A106&amp;"_"&amp;DL$3,'물품 입고 내역'!$A$5:$O$1005,2,0),"")</f>
        <v/>
      </c>
    </row>
    <row r="107" spans="1:116" ht="35.25" customHeight="1">
      <c r="A107" s="89" t="s">
        <v>1064</v>
      </c>
      <c r="B107" s="129" t="str">
        <f>IFERROR(INDEX('물품 입고 내역'!$E$6:$O$1005,MATCH($A107,'물품 입고 내역'!$N$6:$N$1005,0),1)," ")</f>
        <v xml:space="preserve"> </v>
      </c>
      <c r="C107" s="89" t="str">
        <f t="shared" si="3"/>
        <v xml:space="preserve"> </v>
      </c>
      <c r="D107" s="129" t="str">
        <f t="shared" si="4"/>
        <v xml:space="preserve">                                                                                                             </v>
      </c>
      <c r="E107" s="89"/>
      <c r="F107" s="88">
        <f t="shared" si="5"/>
        <v>0</v>
      </c>
      <c r="G107" s="88" t="str">
        <f>IFERROR(VLOOKUP($A107&amp;"_"&amp;G$3,'물품 입고 내역'!$A$5:$O$1005,2,0),"")</f>
        <v/>
      </c>
      <c r="H107" s="88" t="str">
        <f>IFERROR(VLOOKUP($A107&amp;"_"&amp;H$3,'물품 입고 내역'!$A$5:$O$1005,2,0),"")</f>
        <v/>
      </c>
      <c r="I107" s="88" t="str">
        <f>IFERROR(VLOOKUP($A107&amp;"_"&amp;I$3,'물품 입고 내역'!$A$5:$O$1005,2,0),"")</f>
        <v/>
      </c>
      <c r="J107" s="88" t="str">
        <f>IFERROR(VLOOKUP($A107&amp;"_"&amp;J$3,'물품 입고 내역'!$A$5:$O$1005,2,0),"")</f>
        <v/>
      </c>
      <c r="K107" s="88" t="str">
        <f>IFERROR(VLOOKUP($A107&amp;"_"&amp;K$3,'물품 입고 내역'!$A$5:$O$1005,2,0),"")</f>
        <v/>
      </c>
      <c r="L107" s="88" t="str">
        <f>IFERROR(VLOOKUP($A107&amp;"_"&amp;L$3,'물품 입고 내역'!$A$5:$O$1005,2,0),"")</f>
        <v/>
      </c>
      <c r="M107" s="88" t="str">
        <f>IFERROR(VLOOKUP($A107&amp;"_"&amp;M$3,'물품 입고 내역'!$A$5:$O$1005,2,0),"")</f>
        <v/>
      </c>
      <c r="N107" s="88" t="str">
        <f>IFERROR(VLOOKUP($A107&amp;"_"&amp;N$3,'물품 입고 내역'!$A$5:$O$1005,2,0),"")</f>
        <v/>
      </c>
      <c r="O107" s="88" t="str">
        <f>IFERROR(VLOOKUP($A107&amp;"_"&amp;O$3,'물품 입고 내역'!$A$5:$O$1005,2,0),"")</f>
        <v/>
      </c>
      <c r="P107" s="88" t="str">
        <f>IFERROR(VLOOKUP($A107&amp;"_"&amp;P$3,'물품 입고 내역'!$A$5:$O$1005,2,0),"")</f>
        <v/>
      </c>
      <c r="Q107" s="88" t="str">
        <f>IFERROR(VLOOKUP($A107&amp;"_"&amp;Q$3,'물품 입고 내역'!$A$5:$O$1005,2,0),"")</f>
        <v/>
      </c>
      <c r="R107" s="88" t="str">
        <f>IFERROR(VLOOKUP($A107&amp;"_"&amp;R$3,'물품 입고 내역'!$A$5:$O$1005,2,0),"")</f>
        <v/>
      </c>
      <c r="S107" s="88" t="str">
        <f>IFERROR(VLOOKUP($A107&amp;"_"&amp;S$3,'물품 입고 내역'!$A$5:$O$1005,2,0),"")</f>
        <v/>
      </c>
      <c r="T107" s="88" t="str">
        <f>IFERROR(VLOOKUP($A107&amp;"_"&amp;T$3,'물품 입고 내역'!$A$5:$O$1005,2,0),"")</f>
        <v/>
      </c>
      <c r="U107" s="88" t="str">
        <f>IFERROR(VLOOKUP($A107&amp;"_"&amp;U$3,'물품 입고 내역'!$A$5:$O$1005,2,0),"")</f>
        <v/>
      </c>
      <c r="V107" s="88" t="str">
        <f>IFERROR(VLOOKUP($A107&amp;"_"&amp;V$3,'물품 입고 내역'!$A$5:$O$1005,2,0),"")</f>
        <v/>
      </c>
      <c r="W107" s="88" t="str">
        <f>IFERROR(VLOOKUP($A107&amp;"_"&amp;W$3,'물품 입고 내역'!$A$5:$O$1005,2,0),"")</f>
        <v/>
      </c>
      <c r="X107" s="88" t="str">
        <f>IFERROR(VLOOKUP($A107&amp;"_"&amp;X$3,'물품 입고 내역'!$A$5:$O$1005,2,0),"")</f>
        <v/>
      </c>
      <c r="Y107" s="88" t="str">
        <f>IFERROR(VLOOKUP($A107&amp;"_"&amp;Y$3,'물품 입고 내역'!$A$5:$O$1005,2,0),"")</f>
        <v/>
      </c>
      <c r="Z107" s="88" t="str">
        <f>IFERROR(VLOOKUP($A107&amp;"_"&amp;Z$3,'물품 입고 내역'!$A$5:$O$1005,2,0),"")</f>
        <v/>
      </c>
      <c r="AA107" s="88" t="str">
        <f>IFERROR(VLOOKUP($A107&amp;"_"&amp;AA$3,'물품 입고 내역'!$A$5:$O$1005,2,0),"")</f>
        <v/>
      </c>
      <c r="AB107" s="88" t="str">
        <f>IFERROR(VLOOKUP($A107&amp;"_"&amp;AB$3,'물품 입고 내역'!$A$5:$O$1005,2,0),"")</f>
        <v/>
      </c>
      <c r="AC107" s="88" t="str">
        <f>IFERROR(VLOOKUP($A107&amp;"_"&amp;AC$3,'물품 입고 내역'!$A$5:$O$1005,2,0),"")</f>
        <v/>
      </c>
      <c r="AD107" s="88" t="str">
        <f>IFERROR(VLOOKUP($A107&amp;"_"&amp;AD$3,'물품 입고 내역'!$A$5:$O$1005,2,0),"")</f>
        <v/>
      </c>
      <c r="AE107" s="88" t="str">
        <f>IFERROR(VLOOKUP($A107&amp;"_"&amp;AE$3,'물품 입고 내역'!$A$5:$O$1005,2,0),"")</f>
        <v/>
      </c>
      <c r="AF107" s="88" t="str">
        <f>IFERROR(VLOOKUP($A107&amp;"_"&amp;AF$3,'물품 입고 내역'!$A$5:$O$1005,2,0),"")</f>
        <v/>
      </c>
      <c r="AG107" s="88" t="str">
        <f>IFERROR(VLOOKUP($A107&amp;"_"&amp;AG$3,'물품 입고 내역'!$A$5:$O$1005,2,0),"")</f>
        <v/>
      </c>
      <c r="AH107" s="88" t="str">
        <f>IFERROR(VLOOKUP($A107&amp;"_"&amp;AH$3,'물품 입고 내역'!$A$5:$O$1005,2,0),"")</f>
        <v/>
      </c>
      <c r="AI107" s="88" t="str">
        <f>IFERROR(VLOOKUP($A107&amp;"_"&amp;AI$3,'물품 입고 내역'!$A$5:$O$1005,2,0),"")</f>
        <v/>
      </c>
      <c r="AJ107" s="88" t="str">
        <f>IFERROR(VLOOKUP($A107&amp;"_"&amp;AJ$3,'물품 입고 내역'!$A$5:$O$1005,2,0),"")</f>
        <v/>
      </c>
      <c r="AK107" s="88" t="str">
        <f>IFERROR(VLOOKUP($A107&amp;"_"&amp;AK$3,'물품 입고 내역'!$A$5:$O$1005,2,0),"")</f>
        <v/>
      </c>
      <c r="AL107" s="88" t="str">
        <f>IFERROR(VLOOKUP($A107&amp;"_"&amp;AL$3,'물품 입고 내역'!$A$5:$O$1005,2,0),"")</f>
        <v/>
      </c>
      <c r="AM107" s="88" t="str">
        <f>IFERROR(VLOOKUP($A107&amp;"_"&amp;AM$3,'물품 입고 내역'!$A$5:$O$1005,2,0),"")</f>
        <v/>
      </c>
      <c r="AN107" s="88" t="str">
        <f>IFERROR(VLOOKUP($A107&amp;"_"&amp;AN$3,'물품 입고 내역'!$A$5:$O$1005,2,0),"")</f>
        <v/>
      </c>
      <c r="AO107" s="88" t="str">
        <f>IFERROR(VLOOKUP($A107&amp;"_"&amp;AO$3,'물품 입고 내역'!$A$5:$O$1005,2,0),"")</f>
        <v/>
      </c>
      <c r="AP107" s="88" t="str">
        <f>IFERROR(VLOOKUP($A107&amp;"_"&amp;AP$3,'물품 입고 내역'!$A$5:$O$1005,2,0),"")</f>
        <v/>
      </c>
      <c r="AQ107" s="88" t="str">
        <f>IFERROR(VLOOKUP($A107&amp;"_"&amp;AQ$3,'물품 입고 내역'!$A$5:$O$1005,2,0),"")</f>
        <v/>
      </c>
      <c r="AR107" s="88" t="str">
        <f>IFERROR(VLOOKUP($A107&amp;"_"&amp;AR$3,'물품 입고 내역'!$A$5:$O$1005,2,0),"")</f>
        <v/>
      </c>
      <c r="AS107" s="88" t="str">
        <f>IFERROR(VLOOKUP($A107&amp;"_"&amp;AS$3,'물품 입고 내역'!$A$5:$O$1005,2,0),"")</f>
        <v/>
      </c>
      <c r="AT107" s="88" t="str">
        <f>IFERROR(VLOOKUP($A107&amp;"_"&amp;AT$3,'물품 입고 내역'!$A$5:$O$1005,2,0),"")</f>
        <v/>
      </c>
      <c r="AU107" s="88" t="str">
        <f>IFERROR(VLOOKUP($A107&amp;"_"&amp;AU$3,'물품 입고 내역'!$A$5:$O$1005,2,0),"")</f>
        <v/>
      </c>
      <c r="AV107" s="88" t="str">
        <f>IFERROR(VLOOKUP($A107&amp;"_"&amp;AV$3,'물품 입고 내역'!$A$5:$O$1005,2,0),"")</f>
        <v/>
      </c>
      <c r="AW107" s="88" t="str">
        <f>IFERROR(VLOOKUP($A107&amp;"_"&amp;AW$3,'물품 입고 내역'!$A$5:$O$1005,2,0),"")</f>
        <v/>
      </c>
      <c r="AX107" s="88" t="str">
        <f>IFERROR(VLOOKUP($A107&amp;"_"&amp;AX$3,'물품 입고 내역'!$A$5:$O$1005,2,0),"")</f>
        <v/>
      </c>
      <c r="AY107" s="88" t="str">
        <f>IFERROR(VLOOKUP($A107&amp;"_"&amp;AY$3,'물품 입고 내역'!$A$5:$O$1005,2,0),"")</f>
        <v/>
      </c>
      <c r="AZ107" s="88" t="str">
        <f>IFERROR(VLOOKUP($A107&amp;"_"&amp;AZ$3,'물품 입고 내역'!$A$5:$O$1005,2,0),"")</f>
        <v/>
      </c>
      <c r="BA107" s="88" t="str">
        <f>IFERROR(VLOOKUP($A107&amp;"_"&amp;BA$3,'물품 입고 내역'!$A$5:$O$1005,2,0),"")</f>
        <v/>
      </c>
      <c r="BB107" s="88" t="str">
        <f>IFERROR(VLOOKUP($A107&amp;"_"&amp;BB$3,'물품 입고 내역'!$A$5:$O$1005,2,0),"")</f>
        <v/>
      </c>
      <c r="BC107" s="88" t="str">
        <f>IFERROR(VLOOKUP($A107&amp;"_"&amp;BC$3,'물품 입고 내역'!$A$5:$O$1005,2,0),"")</f>
        <v/>
      </c>
      <c r="BD107" s="88" t="str">
        <f>IFERROR(VLOOKUP($A107&amp;"_"&amp;BD$3,'물품 입고 내역'!$A$5:$O$1005,2,0),"")</f>
        <v/>
      </c>
      <c r="BE107" s="88" t="str">
        <f>IFERROR(VLOOKUP($A107&amp;"_"&amp;BE$3,'물품 입고 내역'!$A$5:$O$1005,2,0),"")</f>
        <v/>
      </c>
      <c r="BF107" s="88" t="str">
        <f>IFERROR(VLOOKUP($A107&amp;"_"&amp;BF$3,'물품 입고 내역'!$A$5:$O$1005,2,0),"")</f>
        <v/>
      </c>
      <c r="BG107" s="88" t="str">
        <f>IFERROR(VLOOKUP($A107&amp;"_"&amp;BG$3,'물품 입고 내역'!$A$5:$O$1005,2,0),"")</f>
        <v/>
      </c>
      <c r="BH107" s="88" t="str">
        <f>IFERROR(VLOOKUP($A107&amp;"_"&amp;BH$3,'물품 입고 내역'!$A$5:$O$1005,2,0),"")</f>
        <v/>
      </c>
      <c r="BI107" s="88" t="str">
        <f>IFERROR(VLOOKUP($A107&amp;"_"&amp;BI$3,'물품 입고 내역'!$A$5:$O$1005,2,0),"")</f>
        <v/>
      </c>
      <c r="BJ107" s="88" t="str">
        <f>IFERROR(VLOOKUP($A107&amp;"_"&amp;BJ$3,'물품 입고 내역'!$A$5:$O$1005,2,0),"")</f>
        <v/>
      </c>
      <c r="BK107" s="88" t="str">
        <f>IFERROR(VLOOKUP($A107&amp;"_"&amp;BK$3,'물품 입고 내역'!$A$5:$O$1005,2,0),"")</f>
        <v/>
      </c>
      <c r="BL107" s="88" t="str">
        <f>IFERROR(VLOOKUP($A107&amp;"_"&amp;BL$3,'물품 입고 내역'!$A$5:$O$1005,2,0),"")</f>
        <v/>
      </c>
      <c r="BM107" s="88" t="str">
        <f>IFERROR(VLOOKUP($A107&amp;"_"&amp;BM$3,'물품 입고 내역'!$A$5:$O$1005,2,0),"")</f>
        <v/>
      </c>
      <c r="BN107" s="88" t="str">
        <f>IFERROR(VLOOKUP($A107&amp;"_"&amp;BN$3,'물품 입고 내역'!$A$5:$O$1005,2,0),"")</f>
        <v/>
      </c>
      <c r="BO107" s="88" t="str">
        <f>IFERROR(VLOOKUP($A107&amp;"_"&amp;BO$3,'물품 입고 내역'!$A$5:$O$1005,2,0),"")</f>
        <v/>
      </c>
      <c r="BP107" s="88" t="str">
        <f>IFERROR(VLOOKUP($A107&amp;"_"&amp;BP$3,'물품 입고 내역'!$A$5:$O$1005,2,0),"")</f>
        <v/>
      </c>
      <c r="BQ107" s="88" t="str">
        <f>IFERROR(VLOOKUP($A107&amp;"_"&amp;BQ$3,'물품 입고 내역'!$A$5:$O$1005,2,0),"")</f>
        <v/>
      </c>
      <c r="BR107" s="88" t="str">
        <f>IFERROR(VLOOKUP($A107&amp;"_"&amp;BR$3,'물품 입고 내역'!$A$5:$O$1005,2,0),"")</f>
        <v/>
      </c>
      <c r="BS107" s="88" t="str">
        <f>IFERROR(VLOOKUP($A107&amp;"_"&amp;BS$3,'물품 입고 내역'!$A$5:$O$1005,2,0),"")</f>
        <v/>
      </c>
      <c r="BT107" s="88" t="str">
        <f>IFERROR(VLOOKUP($A107&amp;"_"&amp;BT$3,'물품 입고 내역'!$A$5:$O$1005,2,0),"")</f>
        <v/>
      </c>
      <c r="BU107" s="88" t="str">
        <f>IFERROR(VLOOKUP($A107&amp;"_"&amp;BU$3,'물품 입고 내역'!$A$5:$O$1005,2,0),"")</f>
        <v/>
      </c>
      <c r="BV107" s="88" t="str">
        <f>IFERROR(VLOOKUP($A107&amp;"_"&amp;BV$3,'물품 입고 내역'!$A$5:$O$1005,2,0),"")</f>
        <v/>
      </c>
      <c r="BW107" s="88" t="str">
        <f>IFERROR(VLOOKUP($A107&amp;"_"&amp;BW$3,'물품 입고 내역'!$A$5:$O$1005,2,0),"")</f>
        <v/>
      </c>
      <c r="BX107" s="88" t="str">
        <f>IFERROR(VLOOKUP($A107&amp;"_"&amp;BX$3,'물품 입고 내역'!$A$5:$O$1005,2,0),"")</f>
        <v/>
      </c>
      <c r="BY107" s="88" t="str">
        <f>IFERROR(VLOOKUP($A107&amp;"_"&amp;BY$3,'물품 입고 내역'!$A$5:$O$1005,2,0),"")</f>
        <v/>
      </c>
      <c r="BZ107" s="88" t="str">
        <f>IFERROR(VLOOKUP($A107&amp;"_"&amp;BZ$3,'물품 입고 내역'!$A$5:$O$1005,2,0),"")</f>
        <v/>
      </c>
      <c r="CA107" s="88" t="str">
        <f>IFERROR(VLOOKUP($A107&amp;"_"&amp;CA$3,'물품 입고 내역'!$A$5:$O$1005,2,0),"")</f>
        <v/>
      </c>
      <c r="CB107" s="88" t="str">
        <f>IFERROR(VLOOKUP($A107&amp;"_"&amp;CB$3,'물품 입고 내역'!$A$5:$O$1005,2,0),"")</f>
        <v/>
      </c>
      <c r="CC107" s="88" t="str">
        <f>IFERROR(VLOOKUP($A107&amp;"_"&amp;CC$3,'물품 입고 내역'!$A$5:$O$1005,2,0),"")</f>
        <v/>
      </c>
      <c r="CD107" s="88" t="str">
        <f>IFERROR(VLOOKUP($A107&amp;"_"&amp;CD$3,'물품 입고 내역'!$A$5:$O$1005,2,0),"")</f>
        <v/>
      </c>
      <c r="CE107" s="88" t="str">
        <f>IFERROR(VLOOKUP($A107&amp;"_"&amp;CE$3,'물품 입고 내역'!$A$5:$O$1005,2,0),"")</f>
        <v/>
      </c>
      <c r="CF107" s="88" t="str">
        <f>IFERROR(VLOOKUP($A107&amp;"_"&amp;CF$3,'물품 입고 내역'!$A$5:$O$1005,2,0),"")</f>
        <v/>
      </c>
      <c r="CG107" s="88" t="str">
        <f>IFERROR(VLOOKUP($A107&amp;"_"&amp;CG$3,'물품 입고 내역'!$A$5:$O$1005,2,0),"")</f>
        <v/>
      </c>
      <c r="CH107" s="88" t="str">
        <f>IFERROR(VLOOKUP($A107&amp;"_"&amp;CH$3,'물품 입고 내역'!$A$5:$O$1005,2,0),"")</f>
        <v/>
      </c>
      <c r="CI107" s="88" t="str">
        <f>IFERROR(VLOOKUP($A107&amp;"_"&amp;CI$3,'물품 입고 내역'!$A$5:$O$1005,2,0),"")</f>
        <v/>
      </c>
      <c r="CJ107" s="88" t="str">
        <f>IFERROR(VLOOKUP($A107&amp;"_"&amp;CJ$3,'물품 입고 내역'!$A$5:$O$1005,2,0),"")</f>
        <v/>
      </c>
      <c r="CK107" s="88" t="str">
        <f>IFERROR(VLOOKUP($A107&amp;"_"&amp;CK$3,'물품 입고 내역'!$A$5:$O$1005,2,0),"")</f>
        <v/>
      </c>
      <c r="CL107" s="88" t="str">
        <f>IFERROR(VLOOKUP($A107&amp;"_"&amp;CL$3,'물품 입고 내역'!$A$5:$O$1005,2,0),"")</f>
        <v/>
      </c>
      <c r="CM107" s="88" t="str">
        <f>IFERROR(VLOOKUP($A107&amp;"_"&amp;CM$3,'물품 입고 내역'!$A$5:$O$1005,2,0),"")</f>
        <v/>
      </c>
      <c r="CN107" s="88" t="str">
        <f>IFERROR(VLOOKUP($A107&amp;"_"&amp;CN$3,'물품 입고 내역'!$A$5:$O$1005,2,0),"")</f>
        <v/>
      </c>
      <c r="CO107" s="88" t="str">
        <f>IFERROR(VLOOKUP($A107&amp;"_"&amp;CO$3,'물품 입고 내역'!$A$5:$O$1005,2,0),"")</f>
        <v/>
      </c>
      <c r="CP107" s="88" t="str">
        <f>IFERROR(VLOOKUP($A107&amp;"_"&amp;CP$3,'물품 입고 내역'!$A$5:$O$1005,2,0),"")</f>
        <v/>
      </c>
      <c r="CQ107" s="88" t="str">
        <f>IFERROR(VLOOKUP($A107&amp;"_"&amp;CQ$3,'물품 입고 내역'!$A$5:$O$1005,2,0),"")</f>
        <v/>
      </c>
      <c r="CR107" s="88" t="str">
        <f>IFERROR(VLOOKUP($A107&amp;"_"&amp;CR$3,'물품 입고 내역'!$A$5:$O$1005,2,0),"")</f>
        <v/>
      </c>
      <c r="CS107" s="88" t="str">
        <f>IFERROR(VLOOKUP($A107&amp;"_"&amp;CS$3,'물품 입고 내역'!$A$5:$O$1005,2,0),"")</f>
        <v/>
      </c>
      <c r="CT107" s="88" t="str">
        <f>IFERROR(VLOOKUP($A107&amp;"_"&amp;CT$3,'물품 입고 내역'!$A$5:$O$1005,2,0),"")</f>
        <v/>
      </c>
      <c r="CU107" s="88" t="str">
        <f>IFERROR(VLOOKUP($A107&amp;"_"&amp;CU$3,'물품 입고 내역'!$A$5:$O$1005,2,0),"")</f>
        <v/>
      </c>
      <c r="CV107" s="88" t="str">
        <f>IFERROR(VLOOKUP($A107&amp;"_"&amp;CV$3,'물품 입고 내역'!$A$5:$O$1005,2,0),"")</f>
        <v/>
      </c>
      <c r="CW107" s="88" t="str">
        <f>IFERROR(VLOOKUP($A107&amp;"_"&amp;CW$3,'물품 입고 내역'!$A$5:$O$1005,2,0),"")</f>
        <v/>
      </c>
      <c r="CX107" s="88" t="str">
        <f>IFERROR(VLOOKUP($A107&amp;"_"&amp;CX$3,'물품 입고 내역'!$A$5:$O$1005,2,0),"")</f>
        <v/>
      </c>
      <c r="CY107" s="88" t="str">
        <f>IFERROR(VLOOKUP($A107&amp;"_"&amp;CY$3,'물품 입고 내역'!$A$5:$O$1005,2,0),"")</f>
        <v/>
      </c>
      <c r="CZ107" s="88" t="str">
        <f>IFERROR(VLOOKUP($A107&amp;"_"&amp;CZ$3,'물품 입고 내역'!$A$5:$O$1005,2,0),"")</f>
        <v/>
      </c>
      <c r="DA107" s="88" t="str">
        <f>IFERROR(VLOOKUP($A107&amp;"_"&amp;DA$3,'물품 입고 내역'!$A$5:$O$1005,2,0),"")</f>
        <v/>
      </c>
      <c r="DB107" s="88" t="str">
        <f>IFERROR(VLOOKUP($A107&amp;"_"&amp;DB$3,'물품 입고 내역'!$A$5:$O$1005,2,0),"")</f>
        <v/>
      </c>
      <c r="DC107" s="88" t="str">
        <f>IFERROR(VLOOKUP($A107&amp;"_"&amp;DC$3,'물품 입고 내역'!$A$5:$O$1005,2,0),"")</f>
        <v/>
      </c>
      <c r="DD107" s="88" t="str">
        <f>IFERROR(VLOOKUP($A107&amp;"_"&amp;DD$3,'물품 입고 내역'!$A$5:$O$1005,2,0),"")</f>
        <v/>
      </c>
      <c r="DE107" s="88" t="str">
        <f>IFERROR(VLOOKUP($A107&amp;"_"&amp;DE$3,'물품 입고 내역'!$A$5:$O$1005,2,0),"")</f>
        <v/>
      </c>
      <c r="DF107" s="88" t="str">
        <f>IFERROR(VLOOKUP($A107&amp;"_"&amp;DF$3,'물품 입고 내역'!$A$5:$O$1005,2,0),"")</f>
        <v/>
      </c>
      <c r="DG107" s="88" t="str">
        <f>IFERROR(VLOOKUP($A107&amp;"_"&amp;DG$3,'물품 입고 내역'!$A$5:$O$1005,2,0),"")</f>
        <v/>
      </c>
      <c r="DH107" s="88" t="str">
        <f>IFERROR(VLOOKUP($A107&amp;"_"&amp;DH$3,'물품 입고 내역'!$A$5:$O$1005,2,0),"")</f>
        <v/>
      </c>
      <c r="DI107" s="88" t="str">
        <f>IFERROR(VLOOKUP($A107&amp;"_"&amp;DI$3,'물품 입고 내역'!$A$5:$O$1005,2,0),"")</f>
        <v/>
      </c>
      <c r="DJ107" s="88" t="str">
        <f>IFERROR(VLOOKUP($A107&amp;"_"&amp;DJ$3,'물품 입고 내역'!$A$5:$O$1005,2,0),"")</f>
        <v/>
      </c>
      <c r="DK107" s="88" t="str">
        <f>IFERROR(VLOOKUP($A107&amp;"_"&amp;DK$3,'물품 입고 내역'!$A$5:$O$1005,2,0),"")</f>
        <v/>
      </c>
      <c r="DL107" s="88" t="str">
        <f>IFERROR(VLOOKUP($A107&amp;"_"&amp;DL$3,'물품 입고 내역'!$A$5:$O$1005,2,0),"")</f>
        <v/>
      </c>
    </row>
    <row r="108" spans="1:116" ht="35.25" customHeight="1">
      <c r="A108" s="89" t="s">
        <v>1065</v>
      </c>
      <c r="B108" s="129" t="str">
        <f>IFERROR(INDEX('물품 입고 내역'!$E$6:$O$1005,MATCH($A108,'물품 입고 내역'!$N$6:$N$1005,0),1)," ")</f>
        <v xml:space="preserve"> </v>
      </c>
      <c r="C108" s="89" t="str">
        <f t="shared" si="3"/>
        <v xml:space="preserve"> </v>
      </c>
      <c r="D108" s="129" t="str">
        <f t="shared" si="4"/>
        <v xml:space="preserve">                                                                                                             </v>
      </c>
      <c r="E108" s="89"/>
      <c r="F108" s="88">
        <f t="shared" si="5"/>
        <v>0</v>
      </c>
      <c r="G108" s="88" t="str">
        <f>IFERROR(VLOOKUP($A108&amp;"_"&amp;G$3,'물품 입고 내역'!$A$5:$O$1005,2,0),"")</f>
        <v/>
      </c>
      <c r="H108" s="88" t="str">
        <f>IFERROR(VLOOKUP($A108&amp;"_"&amp;H$3,'물품 입고 내역'!$A$5:$O$1005,2,0),"")</f>
        <v/>
      </c>
      <c r="I108" s="88" t="str">
        <f>IFERROR(VLOOKUP($A108&amp;"_"&amp;I$3,'물품 입고 내역'!$A$5:$O$1005,2,0),"")</f>
        <v/>
      </c>
      <c r="J108" s="88" t="str">
        <f>IFERROR(VLOOKUP($A108&amp;"_"&amp;J$3,'물품 입고 내역'!$A$5:$O$1005,2,0),"")</f>
        <v/>
      </c>
      <c r="K108" s="88" t="str">
        <f>IFERROR(VLOOKUP($A108&amp;"_"&amp;K$3,'물품 입고 내역'!$A$5:$O$1005,2,0),"")</f>
        <v/>
      </c>
      <c r="L108" s="88" t="str">
        <f>IFERROR(VLOOKUP($A108&amp;"_"&amp;L$3,'물품 입고 내역'!$A$5:$O$1005,2,0),"")</f>
        <v/>
      </c>
      <c r="M108" s="88" t="str">
        <f>IFERROR(VLOOKUP($A108&amp;"_"&amp;M$3,'물품 입고 내역'!$A$5:$O$1005,2,0),"")</f>
        <v/>
      </c>
      <c r="N108" s="88" t="str">
        <f>IFERROR(VLOOKUP($A108&amp;"_"&amp;N$3,'물품 입고 내역'!$A$5:$O$1005,2,0),"")</f>
        <v/>
      </c>
      <c r="O108" s="88" t="str">
        <f>IFERROR(VLOOKUP($A108&amp;"_"&amp;O$3,'물품 입고 내역'!$A$5:$O$1005,2,0),"")</f>
        <v/>
      </c>
      <c r="P108" s="88" t="str">
        <f>IFERROR(VLOOKUP($A108&amp;"_"&amp;P$3,'물품 입고 내역'!$A$5:$O$1005,2,0),"")</f>
        <v/>
      </c>
      <c r="Q108" s="88" t="str">
        <f>IFERROR(VLOOKUP($A108&amp;"_"&amp;Q$3,'물품 입고 내역'!$A$5:$O$1005,2,0),"")</f>
        <v/>
      </c>
      <c r="R108" s="88" t="str">
        <f>IFERROR(VLOOKUP($A108&amp;"_"&amp;R$3,'물품 입고 내역'!$A$5:$O$1005,2,0),"")</f>
        <v/>
      </c>
      <c r="S108" s="88" t="str">
        <f>IFERROR(VLOOKUP($A108&amp;"_"&amp;S$3,'물품 입고 내역'!$A$5:$O$1005,2,0),"")</f>
        <v/>
      </c>
      <c r="T108" s="88" t="str">
        <f>IFERROR(VLOOKUP($A108&amp;"_"&amp;T$3,'물품 입고 내역'!$A$5:$O$1005,2,0),"")</f>
        <v/>
      </c>
      <c r="U108" s="88" t="str">
        <f>IFERROR(VLOOKUP($A108&amp;"_"&amp;U$3,'물품 입고 내역'!$A$5:$O$1005,2,0),"")</f>
        <v/>
      </c>
      <c r="V108" s="88" t="str">
        <f>IFERROR(VLOOKUP($A108&amp;"_"&amp;V$3,'물품 입고 내역'!$A$5:$O$1005,2,0),"")</f>
        <v/>
      </c>
      <c r="W108" s="88" t="str">
        <f>IFERROR(VLOOKUP($A108&amp;"_"&amp;W$3,'물품 입고 내역'!$A$5:$O$1005,2,0),"")</f>
        <v/>
      </c>
      <c r="X108" s="88" t="str">
        <f>IFERROR(VLOOKUP($A108&amp;"_"&amp;X$3,'물품 입고 내역'!$A$5:$O$1005,2,0),"")</f>
        <v/>
      </c>
      <c r="Y108" s="88" t="str">
        <f>IFERROR(VLOOKUP($A108&amp;"_"&amp;Y$3,'물품 입고 내역'!$A$5:$O$1005,2,0),"")</f>
        <v/>
      </c>
      <c r="Z108" s="88" t="str">
        <f>IFERROR(VLOOKUP($A108&amp;"_"&amp;Z$3,'물품 입고 내역'!$A$5:$O$1005,2,0),"")</f>
        <v/>
      </c>
      <c r="AA108" s="88" t="str">
        <f>IFERROR(VLOOKUP($A108&amp;"_"&amp;AA$3,'물품 입고 내역'!$A$5:$O$1005,2,0),"")</f>
        <v/>
      </c>
      <c r="AB108" s="88" t="str">
        <f>IFERROR(VLOOKUP($A108&amp;"_"&amp;AB$3,'물품 입고 내역'!$A$5:$O$1005,2,0),"")</f>
        <v/>
      </c>
      <c r="AC108" s="88" t="str">
        <f>IFERROR(VLOOKUP($A108&amp;"_"&amp;AC$3,'물품 입고 내역'!$A$5:$O$1005,2,0),"")</f>
        <v/>
      </c>
      <c r="AD108" s="88" t="str">
        <f>IFERROR(VLOOKUP($A108&amp;"_"&amp;AD$3,'물품 입고 내역'!$A$5:$O$1005,2,0),"")</f>
        <v/>
      </c>
      <c r="AE108" s="88" t="str">
        <f>IFERROR(VLOOKUP($A108&amp;"_"&amp;AE$3,'물품 입고 내역'!$A$5:$O$1005,2,0),"")</f>
        <v/>
      </c>
      <c r="AF108" s="88" t="str">
        <f>IFERROR(VLOOKUP($A108&amp;"_"&amp;AF$3,'물품 입고 내역'!$A$5:$O$1005,2,0),"")</f>
        <v/>
      </c>
      <c r="AG108" s="88" t="str">
        <f>IFERROR(VLOOKUP($A108&amp;"_"&amp;AG$3,'물품 입고 내역'!$A$5:$O$1005,2,0),"")</f>
        <v/>
      </c>
      <c r="AH108" s="88" t="str">
        <f>IFERROR(VLOOKUP($A108&amp;"_"&amp;AH$3,'물품 입고 내역'!$A$5:$O$1005,2,0),"")</f>
        <v/>
      </c>
      <c r="AI108" s="88" t="str">
        <f>IFERROR(VLOOKUP($A108&amp;"_"&amp;AI$3,'물품 입고 내역'!$A$5:$O$1005,2,0),"")</f>
        <v/>
      </c>
      <c r="AJ108" s="88" t="str">
        <f>IFERROR(VLOOKUP($A108&amp;"_"&amp;AJ$3,'물품 입고 내역'!$A$5:$O$1005,2,0),"")</f>
        <v/>
      </c>
      <c r="AK108" s="88" t="str">
        <f>IFERROR(VLOOKUP($A108&amp;"_"&amp;AK$3,'물품 입고 내역'!$A$5:$O$1005,2,0),"")</f>
        <v/>
      </c>
      <c r="AL108" s="88" t="str">
        <f>IFERROR(VLOOKUP($A108&amp;"_"&amp;AL$3,'물품 입고 내역'!$A$5:$O$1005,2,0),"")</f>
        <v/>
      </c>
      <c r="AM108" s="88" t="str">
        <f>IFERROR(VLOOKUP($A108&amp;"_"&amp;AM$3,'물품 입고 내역'!$A$5:$O$1005,2,0),"")</f>
        <v/>
      </c>
      <c r="AN108" s="88" t="str">
        <f>IFERROR(VLOOKUP($A108&amp;"_"&amp;AN$3,'물품 입고 내역'!$A$5:$O$1005,2,0),"")</f>
        <v/>
      </c>
      <c r="AO108" s="88" t="str">
        <f>IFERROR(VLOOKUP($A108&amp;"_"&amp;AO$3,'물품 입고 내역'!$A$5:$O$1005,2,0),"")</f>
        <v/>
      </c>
      <c r="AP108" s="88" t="str">
        <f>IFERROR(VLOOKUP($A108&amp;"_"&amp;AP$3,'물품 입고 내역'!$A$5:$O$1005,2,0),"")</f>
        <v/>
      </c>
      <c r="AQ108" s="88" t="str">
        <f>IFERROR(VLOOKUP($A108&amp;"_"&amp;AQ$3,'물품 입고 내역'!$A$5:$O$1005,2,0),"")</f>
        <v/>
      </c>
      <c r="AR108" s="88" t="str">
        <f>IFERROR(VLOOKUP($A108&amp;"_"&amp;AR$3,'물품 입고 내역'!$A$5:$O$1005,2,0),"")</f>
        <v/>
      </c>
      <c r="AS108" s="88" t="str">
        <f>IFERROR(VLOOKUP($A108&amp;"_"&amp;AS$3,'물품 입고 내역'!$A$5:$O$1005,2,0),"")</f>
        <v/>
      </c>
      <c r="AT108" s="88" t="str">
        <f>IFERROR(VLOOKUP($A108&amp;"_"&amp;AT$3,'물품 입고 내역'!$A$5:$O$1005,2,0),"")</f>
        <v/>
      </c>
      <c r="AU108" s="88" t="str">
        <f>IFERROR(VLOOKUP($A108&amp;"_"&amp;AU$3,'물품 입고 내역'!$A$5:$O$1005,2,0),"")</f>
        <v/>
      </c>
      <c r="AV108" s="88" t="str">
        <f>IFERROR(VLOOKUP($A108&amp;"_"&amp;AV$3,'물품 입고 내역'!$A$5:$O$1005,2,0),"")</f>
        <v/>
      </c>
      <c r="AW108" s="88" t="str">
        <f>IFERROR(VLOOKUP($A108&amp;"_"&amp;AW$3,'물품 입고 내역'!$A$5:$O$1005,2,0),"")</f>
        <v/>
      </c>
      <c r="AX108" s="88" t="str">
        <f>IFERROR(VLOOKUP($A108&amp;"_"&amp;AX$3,'물품 입고 내역'!$A$5:$O$1005,2,0),"")</f>
        <v/>
      </c>
      <c r="AY108" s="88" t="str">
        <f>IFERROR(VLOOKUP($A108&amp;"_"&amp;AY$3,'물품 입고 내역'!$A$5:$O$1005,2,0),"")</f>
        <v/>
      </c>
      <c r="AZ108" s="88" t="str">
        <f>IFERROR(VLOOKUP($A108&amp;"_"&amp;AZ$3,'물품 입고 내역'!$A$5:$O$1005,2,0),"")</f>
        <v/>
      </c>
      <c r="BA108" s="88" t="str">
        <f>IFERROR(VLOOKUP($A108&amp;"_"&amp;BA$3,'물품 입고 내역'!$A$5:$O$1005,2,0),"")</f>
        <v/>
      </c>
      <c r="BB108" s="88" t="str">
        <f>IFERROR(VLOOKUP($A108&amp;"_"&amp;BB$3,'물품 입고 내역'!$A$5:$O$1005,2,0),"")</f>
        <v/>
      </c>
      <c r="BC108" s="88" t="str">
        <f>IFERROR(VLOOKUP($A108&amp;"_"&amp;BC$3,'물품 입고 내역'!$A$5:$O$1005,2,0),"")</f>
        <v/>
      </c>
      <c r="BD108" s="88" t="str">
        <f>IFERROR(VLOOKUP($A108&amp;"_"&amp;BD$3,'물품 입고 내역'!$A$5:$O$1005,2,0),"")</f>
        <v/>
      </c>
      <c r="BE108" s="88" t="str">
        <f>IFERROR(VLOOKUP($A108&amp;"_"&amp;BE$3,'물품 입고 내역'!$A$5:$O$1005,2,0),"")</f>
        <v/>
      </c>
      <c r="BF108" s="88" t="str">
        <f>IFERROR(VLOOKUP($A108&amp;"_"&amp;BF$3,'물품 입고 내역'!$A$5:$O$1005,2,0),"")</f>
        <v/>
      </c>
      <c r="BG108" s="88" t="str">
        <f>IFERROR(VLOOKUP($A108&amp;"_"&amp;BG$3,'물품 입고 내역'!$A$5:$O$1005,2,0),"")</f>
        <v/>
      </c>
      <c r="BH108" s="88" t="str">
        <f>IFERROR(VLOOKUP($A108&amp;"_"&amp;BH$3,'물품 입고 내역'!$A$5:$O$1005,2,0),"")</f>
        <v/>
      </c>
      <c r="BI108" s="88" t="str">
        <f>IFERROR(VLOOKUP($A108&amp;"_"&amp;BI$3,'물품 입고 내역'!$A$5:$O$1005,2,0),"")</f>
        <v/>
      </c>
      <c r="BJ108" s="88" t="str">
        <f>IFERROR(VLOOKUP($A108&amp;"_"&amp;BJ$3,'물품 입고 내역'!$A$5:$O$1005,2,0),"")</f>
        <v/>
      </c>
      <c r="BK108" s="88" t="str">
        <f>IFERROR(VLOOKUP($A108&amp;"_"&amp;BK$3,'물품 입고 내역'!$A$5:$O$1005,2,0),"")</f>
        <v/>
      </c>
      <c r="BL108" s="88" t="str">
        <f>IFERROR(VLOOKUP($A108&amp;"_"&amp;BL$3,'물품 입고 내역'!$A$5:$O$1005,2,0),"")</f>
        <v/>
      </c>
      <c r="BM108" s="88" t="str">
        <f>IFERROR(VLOOKUP($A108&amp;"_"&amp;BM$3,'물품 입고 내역'!$A$5:$O$1005,2,0),"")</f>
        <v/>
      </c>
      <c r="BN108" s="88" t="str">
        <f>IFERROR(VLOOKUP($A108&amp;"_"&amp;BN$3,'물품 입고 내역'!$A$5:$O$1005,2,0),"")</f>
        <v/>
      </c>
      <c r="BO108" s="88" t="str">
        <f>IFERROR(VLOOKUP($A108&amp;"_"&amp;BO$3,'물품 입고 내역'!$A$5:$O$1005,2,0),"")</f>
        <v/>
      </c>
      <c r="BP108" s="88" t="str">
        <f>IFERROR(VLOOKUP($A108&amp;"_"&amp;BP$3,'물품 입고 내역'!$A$5:$O$1005,2,0),"")</f>
        <v/>
      </c>
      <c r="BQ108" s="88" t="str">
        <f>IFERROR(VLOOKUP($A108&amp;"_"&amp;BQ$3,'물품 입고 내역'!$A$5:$O$1005,2,0),"")</f>
        <v/>
      </c>
      <c r="BR108" s="88" t="str">
        <f>IFERROR(VLOOKUP($A108&amp;"_"&amp;BR$3,'물품 입고 내역'!$A$5:$O$1005,2,0),"")</f>
        <v/>
      </c>
      <c r="BS108" s="88" t="str">
        <f>IFERROR(VLOOKUP($A108&amp;"_"&amp;BS$3,'물품 입고 내역'!$A$5:$O$1005,2,0),"")</f>
        <v/>
      </c>
      <c r="BT108" s="88" t="str">
        <f>IFERROR(VLOOKUP($A108&amp;"_"&amp;BT$3,'물품 입고 내역'!$A$5:$O$1005,2,0),"")</f>
        <v/>
      </c>
      <c r="BU108" s="88" t="str">
        <f>IFERROR(VLOOKUP($A108&amp;"_"&amp;BU$3,'물품 입고 내역'!$A$5:$O$1005,2,0),"")</f>
        <v/>
      </c>
      <c r="BV108" s="88" t="str">
        <f>IFERROR(VLOOKUP($A108&amp;"_"&amp;BV$3,'물품 입고 내역'!$A$5:$O$1005,2,0),"")</f>
        <v/>
      </c>
      <c r="BW108" s="88" t="str">
        <f>IFERROR(VLOOKUP($A108&amp;"_"&amp;BW$3,'물품 입고 내역'!$A$5:$O$1005,2,0),"")</f>
        <v/>
      </c>
      <c r="BX108" s="88" t="str">
        <f>IFERROR(VLOOKUP($A108&amp;"_"&amp;BX$3,'물품 입고 내역'!$A$5:$O$1005,2,0),"")</f>
        <v/>
      </c>
      <c r="BY108" s="88" t="str">
        <f>IFERROR(VLOOKUP($A108&amp;"_"&amp;BY$3,'물품 입고 내역'!$A$5:$O$1005,2,0),"")</f>
        <v/>
      </c>
      <c r="BZ108" s="88" t="str">
        <f>IFERROR(VLOOKUP($A108&amp;"_"&amp;BZ$3,'물품 입고 내역'!$A$5:$O$1005,2,0),"")</f>
        <v/>
      </c>
      <c r="CA108" s="88" t="str">
        <f>IFERROR(VLOOKUP($A108&amp;"_"&amp;CA$3,'물품 입고 내역'!$A$5:$O$1005,2,0),"")</f>
        <v/>
      </c>
      <c r="CB108" s="88" t="str">
        <f>IFERROR(VLOOKUP($A108&amp;"_"&amp;CB$3,'물품 입고 내역'!$A$5:$O$1005,2,0),"")</f>
        <v/>
      </c>
      <c r="CC108" s="88" t="str">
        <f>IFERROR(VLOOKUP($A108&amp;"_"&amp;CC$3,'물품 입고 내역'!$A$5:$O$1005,2,0),"")</f>
        <v/>
      </c>
      <c r="CD108" s="88" t="str">
        <f>IFERROR(VLOOKUP($A108&amp;"_"&amp;CD$3,'물품 입고 내역'!$A$5:$O$1005,2,0),"")</f>
        <v/>
      </c>
      <c r="CE108" s="88" t="str">
        <f>IFERROR(VLOOKUP($A108&amp;"_"&amp;CE$3,'물품 입고 내역'!$A$5:$O$1005,2,0),"")</f>
        <v/>
      </c>
      <c r="CF108" s="88" t="str">
        <f>IFERROR(VLOOKUP($A108&amp;"_"&amp;CF$3,'물품 입고 내역'!$A$5:$O$1005,2,0),"")</f>
        <v/>
      </c>
      <c r="CG108" s="88" t="str">
        <f>IFERROR(VLOOKUP($A108&amp;"_"&amp;CG$3,'물품 입고 내역'!$A$5:$O$1005,2,0),"")</f>
        <v/>
      </c>
      <c r="CH108" s="88" t="str">
        <f>IFERROR(VLOOKUP($A108&amp;"_"&amp;CH$3,'물품 입고 내역'!$A$5:$O$1005,2,0),"")</f>
        <v/>
      </c>
      <c r="CI108" s="88" t="str">
        <f>IFERROR(VLOOKUP($A108&amp;"_"&amp;CI$3,'물품 입고 내역'!$A$5:$O$1005,2,0),"")</f>
        <v/>
      </c>
      <c r="CJ108" s="88" t="str">
        <f>IFERROR(VLOOKUP($A108&amp;"_"&amp;CJ$3,'물품 입고 내역'!$A$5:$O$1005,2,0),"")</f>
        <v/>
      </c>
      <c r="CK108" s="88" t="str">
        <f>IFERROR(VLOOKUP($A108&amp;"_"&amp;CK$3,'물품 입고 내역'!$A$5:$O$1005,2,0),"")</f>
        <v/>
      </c>
      <c r="CL108" s="88" t="str">
        <f>IFERROR(VLOOKUP($A108&amp;"_"&amp;CL$3,'물품 입고 내역'!$A$5:$O$1005,2,0),"")</f>
        <v/>
      </c>
      <c r="CM108" s="88" t="str">
        <f>IFERROR(VLOOKUP($A108&amp;"_"&amp;CM$3,'물품 입고 내역'!$A$5:$O$1005,2,0),"")</f>
        <v/>
      </c>
      <c r="CN108" s="88" t="str">
        <f>IFERROR(VLOOKUP($A108&amp;"_"&amp;CN$3,'물품 입고 내역'!$A$5:$O$1005,2,0),"")</f>
        <v/>
      </c>
      <c r="CO108" s="88" t="str">
        <f>IFERROR(VLOOKUP($A108&amp;"_"&amp;CO$3,'물품 입고 내역'!$A$5:$O$1005,2,0),"")</f>
        <v/>
      </c>
      <c r="CP108" s="88" t="str">
        <f>IFERROR(VLOOKUP($A108&amp;"_"&amp;CP$3,'물품 입고 내역'!$A$5:$O$1005,2,0),"")</f>
        <v/>
      </c>
      <c r="CQ108" s="88" t="str">
        <f>IFERROR(VLOOKUP($A108&amp;"_"&amp;CQ$3,'물품 입고 내역'!$A$5:$O$1005,2,0),"")</f>
        <v/>
      </c>
      <c r="CR108" s="88" t="str">
        <f>IFERROR(VLOOKUP($A108&amp;"_"&amp;CR$3,'물품 입고 내역'!$A$5:$O$1005,2,0),"")</f>
        <v/>
      </c>
      <c r="CS108" s="88" t="str">
        <f>IFERROR(VLOOKUP($A108&amp;"_"&amp;CS$3,'물품 입고 내역'!$A$5:$O$1005,2,0),"")</f>
        <v/>
      </c>
      <c r="CT108" s="88" t="str">
        <f>IFERROR(VLOOKUP($A108&amp;"_"&amp;CT$3,'물품 입고 내역'!$A$5:$O$1005,2,0),"")</f>
        <v/>
      </c>
      <c r="CU108" s="88" t="str">
        <f>IFERROR(VLOOKUP($A108&amp;"_"&amp;CU$3,'물품 입고 내역'!$A$5:$O$1005,2,0),"")</f>
        <v/>
      </c>
      <c r="CV108" s="88" t="str">
        <f>IFERROR(VLOOKUP($A108&amp;"_"&amp;CV$3,'물품 입고 내역'!$A$5:$O$1005,2,0),"")</f>
        <v/>
      </c>
      <c r="CW108" s="88" t="str">
        <f>IFERROR(VLOOKUP($A108&amp;"_"&amp;CW$3,'물품 입고 내역'!$A$5:$O$1005,2,0),"")</f>
        <v/>
      </c>
      <c r="CX108" s="88" t="str">
        <f>IFERROR(VLOOKUP($A108&amp;"_"&amp;CX$3,'물품 입고 내역'!$A$5:$O$1005,2,0),"")</f>
        <v/>
      </c>
      <c r="CY108" s="88" t="str">
        <f>IFERROR(VLOOKUP($A108&amp;"_"&amp;CY$3,'물품 입고 내역'!$A$5:$O$1005,2,0),"")</f>
        <v/>
      </c>
      <c r="CZ108" s="88" t="str">
        <f>IFERROR(VLOOKUP($A108&amp;"_"&amp;CZ$3,'물품 입고 내역'!$A$5:$O$1005,2,0),"")</f>
        <v/>
      </c>
      <c r="DA108" s="88" t="str">
        <f>IFERROR(VLOOKUP($A108&amp;"_"&amp;DA$3,'물품 입고 내역'!$A$5:$O$1005,2,0),"")</f>
        <v/>
      </c>
      <c r="DB108" s="88" t="str">
        <f>IFERROR(VLOOKUP($A108&amp;"_"&amp;DB$3,'물품 입고 내역'!$A$5:$O$1005,2,0),"")</f>
        <v/>
      </c>
      <c r="DC108" s="88" t="str">
        <f>IFERROR(VLOOKUP($A108&amp;"_"&amp;DC$3,'물품 입고 내역'!$A$5:$O$1005,2,0),"")</f>
        <v/>
      </c>
      <c r="DD108" s="88" t="str">
        <f>IFERROR(VLOOKUP($A108&amp;"_"&amp;DD$3,'물품 입고 내역'!$A$5:$O$1005,2,0),"")</f>
        <v/>
      </c>
      <c r="DE108" s="88" t="str">
        <f>IFERROR(VLOOKUP($A108&amp;"_"&amp;DE$3,'물품 입고 내역'!$A$5:$O$1005,2,0),"")</f>
        <v/>
      </c>
      <c r="DF108" s="88" t="str">
        <f>IFERROR(VLOOKUP($A108&amp;"_"&amp;DF$3,'물품 입고 내역'!$A$5:$O$1005,2,0),"")</f>
        <v/>
      </c>
      <c r="DG108" s="88" t="str">
        <f>IFERROR(VLOOKUP($A108&amp;"_"&amp;DG$3,'물품 입고 내역'!$A$5:$O$1005,2,0),"")</f>
        <v/>
      </c>
      <c r="DH108" s="88" t="str">
        <f>IFERROR(VLOOKUP($A108&amp;"_"&amp;DH$3,'물품 입고 내역'!$A$5:$O$1005,2,0),"")</f>
        <v/>
      </c>
      <c r="DI108" s="88" t="str">
        <f>IFERROR(VLOOKUP($A108&amp;"_"&amp;DI$3,'물품 입고 내역'!$A$5:$O$1005,2,0),"")</f>
        <v/>
      </c>
      <c r="DJ108" s="88" t="str">
        <f>IFERROR(VLOOKUP($A108&amp;"_"&amp;DJ$3,'물품 입고 내역'!$A$5:$O$1005,2,0),"")</f>
        <v/>
      </c>
      <c r="DK108" s="88" t="str">
        <f>IFERROR(VLOOKUP($A108&amp;"_"&amp;DK$3,'물품 입고 내역'!$A$5:$O$1005,2,0),"")</f>
        <v/>
      </c>
      <c r="DL108" s="88" t="str">
        <f>IFERROR(VLOOKUP($A108&amp;"_"&amp;DL$3,'물품 입고 내역'!$A$5:$O$1005,2,0),"")</f>
        <v/>
      </c>
    </row>
    <row r="109" spans="1:116" ht="35.25" customHeight="1">
      <c r="A109" s="89" t="s">
        <v>1066</v>
      </c>
      <c r="B109" s="129" t="str">
        <f>IFERROR(INDEX('물품 입고 내역'!$E$6:$O$1005,MATCH($A109,'물품 입고 내역'!$N$6:$N$1005,0),1)," ")</f>
        <v xml:space="preserve"> </v>
      </c>
      <c r="C109" s="89" t="str">
        <f t="shared" si="3"/>
        <v xml:space="preserve"> </v>
      </c>
      <c r="D109" s="129" t="str">
        <f t="shared" si="4"/>
        <v xml:space="preserve">                                                                                                             </v>
      </c>
      <c r="E109" s="89"/>
      <c r="F109" s="88">
        <f t="shared" si="5"/>
        <v>0</v>
      </c>
      <c r="G109" s="88" t="str">
        <f>IFERROR(VLOOKUP($A109&amp;"_"&amp;G$3,'물품 입고 내역'!$A$5:$O$1005,2,0),"")</f>
        <v/>
      </c>
      <c r="H109" s="88" t="str">
        <f>IFERROR(VLOOKUP($A109&amp;"_"&amp;H$3,'물품 입고 내역'!$A$5:$O$1005,2,0),"")</f>
        <v/>
      </c>
      <c r="I109" s="88" t="str">
        <f>IFERROR(VLOOKUP($A109&amp;"_"&amp;I$3,'물품 입고 내역'!$A$5:$O$1005,2,0),"")</f>
        <v/>
      </c>
      <c r="J109" s="88" t="str">
        <f>IFERROR(VLOOKUP($A109&amp;"_"&amp;J$3,'물품 입고 내역'!$A$5:$O$1005,2,0),"")</f>
        <v/>
      </c>
      <c r="K109" s="88" t="str">
        <f>IFERROR(VLOOKUP($A109&amp;"_"&amp;K$3,'물품 입고 내역'!$A$5:$O$1005,2,0),"")</f>
        <v/>
      </c>
      <c r="L109" s="88" t="str">
        <f>IFERROR(VLOOKUP($A109&amp;"_"&amp;L$3,'물품 입고 내역'!$A$5:$O$1005,2,0),"")</f>
        <v/>
      </c>
      <c r="M109" s="88" t="str">
        <f>IFERROR(VLOOKUP($A109&amp;"_"&amp;M$3,'물품 입고 내역'!$A$5:$O$1005,2,0),"")</f>
        <v/>
      </c>
      <c r="N109" s="88" t="str">
        <f>IFERROR(VLOOKUP($A109&amp;"_"&amp;N$3,'물품 입고 내역'!$A$5:$O$1005,2,0),"")</f>
        <v/>
      </c>
      <c r="O109" s="88" t="str">
        <f>IFERROR(VLOOKUP($A109&amp;"_"&amp;O$3,'물품 입고 내역'!$A$5:$O$1005,2,0),"")</f>
        <v/>
      </c>
      <c r="P109" s="88" t="str">
        <f>IFERROR(VLOOKUP($A109&amp;"_"&amp;P$3,'물품 입고 내역'!$A$5:$O$1005,2,0),"")</f>
        <v/>
      </c>
      <c r="Q109" s="88" t="str">
        <f>IFERROR(VLOOKUP($A109&amp;"_"&amp;Q$3,'물품 입고 내역'!$A$5:$O$1005,2,0),"")</f>
        <v/>
      </c>
      <c r="R109" s="88" t="str">
        <f>IFERROR(VLOOKUP($A109&amp;"_"&amp;R$3,'물품 입고 내역'!$A$5:$O$1005,2,0),"")</f>
        <v/>
      </c>
      <c r="S109" s="88" t="str">
        <f>IFERROR(VLOOKUP($A109&amp;"_"&amp;S$3,'물품 입고 내역'!$A$5:$O$1005,2,0),"")</f>
        <v/>
      </c>
      <c r="T109" s="88" t="str">
        <f>IFERROR(VLOOKUP($A109&amp;"_"&amp;T$3,'물품 입고 내역'!$A$5:$O$1005,2,0),"")</f>
        <v/>
      </c>
      <c r="U109" s="88" t="str">
        <f>IFERROR(VLOOKUP($A109&amp;"_"&amp;U$3,'물품 입고 내역'!$A$5:$O$1005,2,0),"")</f>
        <v/>
      </c>
      <c r="V109" s="88" t="str">
        <f>IFERROR(VLOOKUP($A109&amp;"_"&amp;V$3,'물품 입고 내역'!$A$5:$O$1005,2,0),"")</f>
        <v/>
      </c>
      <c r="W109" s="88" t="str">
        <f>IFERROR(VLOOKUP($A109&amp;"_"&amp;W$3,'물품 입고 내역'!$A$5:$O$1005,2,0),"")</f>
        <v/>
      </c>
      <c r="X109" s="88" t="str">
        <f>IFERROR(VLOOKUP($A109&amp;"_"&amp;X$3,'물품 입고 내역'!$A$5:$O$1005,2,0),"")</f>
        <v/>
      </c>
      <c r="Y109" s="88" t="str">
        <f>IFERROR(VLOOKUP($A109&amp;"_"&amp;Y$3,'물품 입고 내역'!$A$5:$O$1005,2,0),"")</f>
        <v/>
      </c>
      <c r="Z109" s="88" t="str">
        <f>IFERROR(VLOOKUP($A109&amp;"_"&amp;Z$3,'물품 입고 내역'!$A$5:$O$1005,2,0),"")</f>
        <v/>
      </c>
      <c r="AA109" s="88" t="str">
        <f>IFERROR(VLOOKUP($A109&amp;"_"&amp;AA$3,'물품 입고 내역'!$A$5:$O$1005,2,0),"")</f>
        <v/>
      </c>
      <c r="AB109" s="88" t="str">
        <f>IFERROR(VLOOKUP($A109&amp;"_"&amp;AB$3,'물품 입고 내역'!$A$5:$O$1005,2,0),"")</f>
        <v/>
      </c>
      <c r="AC109" s="88" t="str">
        <f>IFERROR(VLOOKUP($A109&amp;"_"&amp;AC$3,'물품 입고 내역'!$A$5:$O$1005,2,0),"")</f>
        <v/>
      </c>
      <c r="AD109" s="88" t="str">
        <f>IFERROR(VLOOKUP($A109&amp;"_"&amp;AD$3,'물품 입고 내역'!$A$5:$O$1005,2,0),"")</f>
        <v/>
      </c>
      <c r="AE109" s="88" t="str">
        <f>IFERROR(VLOOKUP($A109&amp;"_"&amp;AE$3,'물품 입고 내역'!$A$5:$O$1005,2,0),"")</f>
        <v/>
      </c>
      <c r="AF109" s="88" t="str">
        <f>IFERROR(VLOOKUP($A109&amp;"_"&amp;AF$3,'물품 입고 내역'!$A$5:$O$1005,2,0),"")</f>
        <v/>
      </c>
      <c r="AG109" s="88" t="str">
        <f>IFERROR(VLOOKUP($A109&amp;"_"&amp;AG$3,'물품 입고 내역'!$A$5:$O$1005,2,0),"")</f>
        <v/>
      </c>
      <c r="AH109" s="88" t="str">
        <f>IFERROR(VLOOKUP($A109&amp;"_"&amp;AH$3,'물품 입고 내역'!$A$5:$O$1005,2,0),"")</f>
        <v/>
      </c>
      <c r="AI109" s="88" t="str">
        <f>IFERROR(VLOOKUP($A109&amp;"_"&amp;AI$3,'물품 입고 내역'!$A$5:$O$1005,2,0),"")</f>
        <v/>
      </c>
      <c r="AJ109" s="88" t="str">
        <f>IFERROR(VLOOKUP($A109&amp;"_"&amp;AJ$3,'물품 입고 내역'!$A$5:$O$1005,2,0),"")</f>
        <v/>
      </c>
      <c r="AK109" s="88" t="str">
        <f>IFERROR(VLOOKUP($A109&amp;"_"&amp;AK$3,'물품 입고 내역'!$A$5:$O$1005,2,0),"")</f>
        <v/>
      </c>
      <c r="AL109" s="88" t="str">
        <f>IFERROR(VLOOKUP($A109&amp;"_"&amp;AL$3,'물품 입고 내역'!$A$5:$O$1005,2,0),"")</f>
        <v/>
      </c>
      <c r="AM109" s="88" t="str">
        <f>IFERROR(VLOOKUP($A109&amp;"_"&amp;AM$3,'물품 입고 내역'!$A$5:$O$1005,2,0),"")</f>
        <v/>
      </c>
      <c r="AN109" s="88" t="str">
        <f>IFERROR(VLOOKUP($A109&amp;"_"&amp;AN$3,'물품 입고 내역'!$A$5:$O$1005,2,0),"")</f>
        <v/>
      </c>
      <c r="AO109" s="88" t="str">
        <f>IFERROR(VLOOKUP($A109&amp;"_"&amp;AO$3,'물품 입고 내역'!$A$5:$O$1005,2,0),"")</f>
        <v/>
      </c>
      <c r="AP109" s="88" t="str">
        <f>IFERROR(VLOOKUP($A109&amp;"_"&amp;AP$3,'물품 입고 내역'!$A$5:$O$1005,2,0),"")</f>
        <v/>
      </c>
      <c r="AQ109" s="88" t="str">
        <f>IFERROR(VLOOKUP($A109&amp;"_"&amp;AQ$3,'물품 입고 내역'!$A$5:$O$1005,2,0),"")</f>
        <v/>
      </c>
      <c r="AR109" s="88" t="str">
        <f>IFERROR(VLOOKUP($A109&amp;"_"&amp;AR$3,'물품 입고 내역'!$A$5:$O$1005,2,0),"")</f>
        <v/>
      </c>
      <c r="AS109" s="88" t="str">
        <f>IFERROR(VLOOKUP($A109&amp;"_"&amp;AS$3,'물품 입고 내역'!$A$5:$O$1005,2,0),"")</f>
        <v/>
      </c>
      <c r="AT109" s="88" t="str">
        <f>IFERROR(VLOOKUP($A109&amp;"_"&amp;AT$3,'물품 입고 내역'!$A$5:$O$1005,2,0),"")</f>
        <v/>
      </c>
      <c r="AU109" s="88" t="str">
        <f>IFERROR(VLOOKUP($A109&amp;"_"&amp;AU$3,'물품 입고 내역'!$A$5:$O$1005,2,0),"")</f>
        <v/>
      </c>
      <c r="AV109" s="88" t="str">
        <f>IFERROR(VLOOKUP($A109&amp;"_"&amp;AV$3,'물품 입고 내역'!$A$5:$O$1005,2,0),"")</f>
        <v/>
      </c>
      <c r="AW109" s="88" t="str">
        <f>IFERROR(VLOOKUP($A109&amp;"_"&amp;AW$3,'물품 입고 내역'!$A$5:$O$1005,2,0),"")</f>
        <v/>
      </c>
      <c r="AX109" s="88" t="str">
        <f>IFERROR(VLOOKUP($A109&amp;"_"&amp;AX$3,'물품 입고 내역'!$A$5:$O$1005,2,0),"")</f>
        <v/>
      </c>
      <c r="AY109" s="88" t="str">
        <f>IFERROR(VLOOKUP($A109&amp;"_"&amp;AY$3,'물품 입고 내역'!$A$5:$O$1005,2,0),"")</f>
        <v/>
      </c>
      <c r="AZ109" s="88" t="str">
        <f>IFERROR(VLOOKUP($A109&amp;"_"&amp;AZ$3,'물품 입고 내역'!$A$5:$O$1005,2,0),"")</f>
        <v/>
      </c>
      <c r="BA109" s="88" t="str">
        <f>IFERROR(VLOOKUP($A109&amp;"_"&amp;BA$3,'물품 입고 내역'!$A$5:$O$1005,2,0),"")</f>
        <v/>
      </c>
      <c r="BB109" s="88" t="str">
        <f>IFERROR(VLOOKUP($A109&amp;"_"&amp;BB$3,'물품 입고 내역'!$A$5:$O$1005,2,0),"")</f>
        <v/>
      </c>
      <c r="BC109" s="88" t="str">
        <f>IFERROR(VLOOKUP($A109&amp;"_"&amp;BC$3,'물품 입고 내역'!$A$5:$O$1005,2,0),"")</f>
        <v/>
      </c>
      <c r="BD109" s="88" t="str">
        <f>IFERROR(VLOOKUP($A109&amp;"_"&amp;BD$3,'물품 입고 내역'!$A$5:$O$1005,2,0),"")</f>
        <v/>
      </c>
      <c r="BE109" s="88" t="str">
        <f>IFERROR(VLOOKUP($A109&amp;"_"&amp;BE$3,'물품 입고 내역'!$A$5:$O$1005,2,0),"")</f>
        <v/>
      </c>
      <c r="BF109" s="88" t="str">
        <f>IFERROR(VLOOKUP($A109&amp;"_"&amp;BF$3,'물품 입고 내역'!$A$5:$O$1005,2,0),"")</f>
        <v/>
      </c>
      <c r="BG109" s="88" t="str">
        <f>IFERROR(VLOOKUP($A109&amp;"_"&amp;BG$3,'물품 입고 내역'!$A$5:$O$1005,2,0),"")</f>
        <v/>
      </c>
      <c r="BH109" s="88" t="str">
        <f>IFERROR(VLOOKUP($A109&amp;"_"&amp;BH$3,'물품 입고 내역'!$A$5:$O$1005,2,0),"")</f>
        <v/>
      </c>
      <c r="BI109" s="88" t="str">
        <f>IFERROR(VLOOKUP($A109&amp;"_"&amp;BI$3,'물품 입고 내역'!$A$5:$O$1005,2,0),"")</f>
        <v/>
      </c>
      <c r="BJ109" s="88" t="str">
        <f>IFERROR(VLOOKUP($A109&amp;"_"&amp;BJ$3,'물품 입고 내역'!$A$5:$O$1005,2,0),"")</f>
        <v/>
      </c>
      <c r="BK109" s="88" t="str">
        <f>IFERROR(VLOOKUP($A109&amp;"_"&amp;BK$3,'물품 입고 내역'!$A$5:$O$1005,2,0),"")</f>
        <v/>
      </c>
      <c r="BL109" s="88" t="str">
        <f>IFERROR(VLOOKUP($A109&amp;"_"&amp;BL$3,'물품 입고 내역'!$A$5:$O$1005,2,0),"")</f>
        <v/>
      </c>
      <c r="BM109" s="88" t="str">
        <f>IFERROR(VLOOKUP($A109&amp;"_"&amp;BM$3,'물품 입고 내역'!$A$5:$O$1005,2,0),"")</f>
        <v/>
      </c>
      <c r="BN109" s="88" t="str">
        <f>IFERROR(VLOOKUP($A109&amp;"_"&amp;BN$3,'물품 입고 내역'!$A$5:$O$1005,2,0),"")</f>
        <v/>
      </c>
      <c r="BO109" s="88" t="str">
        <f>IFERROR(VLOOKUP($A109&amp;"_"&amp;BO$3,'물품 입고 내역'!$A$5:$O$1005,2,0),"")</f>
        <v/>
      </c>
      <c r="BP109" s="88" t="str">
        <f>IFERROR(VLOOKUP($A109&amp;"_"&amp;BP$3,'물품 입고 내역'!$A$5:$O$1005,2,0),"")</f>
        <v/>
      </c>
      <c r="BQ109" s="88" t="str">
        <f>IFERROR(VLOOKUP($A109&amp;"_"&amp;BQ$3,'물품 입고 내역'!$A$5:$O$1005,2,0),"")</f>
        <v/>
      </c>
      <c r="BR109" s="88" t="str">
        <f>IFERROR(VLOOKUP($A109&amp;"_"&amp;BR$3,'물품 입고 내역'!$A$5:$O$1005,2,0),"")</f>
        <v/>
      </c>
      <c r="BS109" s="88" t="str">
        <f>IFERROR(VLOOKUP($A109&amp;"_"&amp;BS$3,'물품 입고 내역'!$A$5:$O$1005,2,0),"")</f>
        <v/>
      </c>
      <c r="BT109" s="88" t="str">
        <f>IFERROR(VLOOKUP($A109&amp;"_"&amp;BT$3,'물품 입고 내역'!$A$5:$O$1005,2,0),"")</f>
        <v/>
      </c>
      <c r="BU109" s="88" t="str">
        <f>IFERROR(VLOOKUP($A109&amp;"_"&amp;BU$3,'물품 입고 내역'!$A$5:$O$1005,2,0),"")</f>
        <v/>
      </c>
      <c r="BV109" s="88" t="str">
        <f>IFERROR(VLOOKUP($A109&amp;"_"&amp;BV$3,'물품 입고 내역'!$A$5:$O$1005,2,0),"")</f>
        <v/>
      </c>
      <c r="BW109" s="88" t="str">
        <f>IFERROR(VLOOKUP($A109&amp;"_"&amp;BW$3,'물품 입고 내역'!$A$5:$O$1005,2,0),"")</f>
        <v/>
      </c>
      <c r="BX109" s="88" t="str">
        <f>IFERROR(VLOOKUP($A109&amp;"_"&amp;BX$3,'물품 입고 내역'!$A$5:$O$1005,2,0),"")</f>
        <v/>
      </c>
      <c r="BY109" s="88" t="str">
        <f>IFERROR(VLOOKUP($A109&amp;"_"&amp;BY$3,'물품 입고 내역'!$A$5:$O$1005,2,0),"")</f>
        <v/>
      </c>
      <c r="BZ109" s="88" t="str">
        <f>IFERROR(VLOOKUP($A109&amp;"_"&amp;BZ$3,'물품 입고 내역'!$A$5:$O$1005,2,0),"")</f>
        <v/>
      </c>
      <c r="CA109" s="88" t="str">
        <f>IFERROR(VLOOKUP($A109&amp;"_"&amp;CA$3,'물품 입고 내역'!$A$5:$O$1005,2,0),"")</f>
        <v/>
      </c>
      <c r="CB109" s="88" t="str">
        <f>IFERROR(VLOOKUP($A109&amp;"_"&amp;CB$3,'물품 입고 내역'!$A$5:$O$1005,2,0),"")</f>
        <v/>
      </c>
      <c r="CC109" s="88" t="str">
        <f>IFERROR(VLOOKUP($A109&amp;"_"&amp;CC$3,'물품 입고 내역'!$A$5:$O$1005,2,0),"")</f>
        <v/>
      </c>
      <c r="CD109" s="88" t="str">
        <f>IFERROR(VLOOKUP($A109&amp;"_"&amp;CD$3,'물품 입고 내역'!$A$5:$O$1005,2,0),"")</f>
        <v/>
      </c>
      <c r="CE109" s="88" t="str">
        <f>IFERROR(VLOOKUP($A109&amp;"_"&amp;CE$3,'물품 입고 내역'!$A$5:$O$1005,2,0),"")</f>
        <v/>
      </c>
      <c r="CF109" s="88" t="str">
        <f>IFERROR(VLOOKUP($A109&amp;"_"&amp;CF$3,'물품 입고 내역'!$A$5:$O$1005,2,0),"")</f>
        <v/>
      </c>
      <c r="CG109" s="88" t="str">
        <f>IFERROR(VLOOKUP($A109&amp;"_"&amp;CG$3,'물품 입고 내역'!$A$5:$O$1005,2,0),"")</f>
        <v/>
      </c>
      <c r="CH109" s="88" t="str">
        <f>IFERROR(VLOOKUP($A109&amp;"_"&amp;CH$3,'물품 입고 내역'!$A$5:$O$1005,2,0),"")</f>
        <v/>
      </c>
      <c r="CI109" s="88" t="str">
        <f>IFERROR(VLOOKUP($A109&amp;"_"&amp;CI$3,'물품 입고 내역'!$A$5:$O$1005,2,0),"")</f>
        <v/>
      </c>
      <c r="CJ109" s="88" t="str">
        <f>IFERROR(VLOOKUP($A109&amp;"_"&amp;CJ$3,'물품 입고 내역'!$A$5:$O$1005,2,0),"")</f>
        <v/>
      </c>
      <c r="CK109" s="88" t="str">
        <f>IFERROR(VLOOKUP($A109&amp;"_"&amp;CK$3,'물품 입고 내역'!$A$5:$O$1005,2,0),"")</f>
        <v/>
      </c>
      <c r="CL109" s="88" t="str">
        <f>IFERROR(VLOOKUP($A109&amp;"_"&amp;CL$3,'물품 입고 내역'!$A$5:$O$1005,2,0),"")</f>
        <v/>
      </c>
      <c r="CM109" s="88" t="str">
        <f>IFERROR(VLOOKUP($A109&amp;"_"&amp;CM$3,'물품 입고 내역'!$A$5:$O$1005,2,0),"")</f>
        <v/>
      </c>
      <c r="CN109" s="88" t="str">
        <f>IFERROR(VLOOKUP($A109&amp;"_"&amp;CN$3,'물품 입고 내역'!$A$5:$O$1005,2,0),"")</f>
        <v/>
      </c>
      <c r="CO109" s="88" t="str">
        <f>IFERROR(VLOOKUP($A109&amp;"_"&amp;CO$3,'물품 입고 내역'!$A$5:$O$1005,2,0),"")</f>
        <v/>
      </c>
      <c r="CP109" s="88" t="str">
        <f>IFERROR(VLOOKUP($A109&amp;"_"&amp;CP$3,'물품 입고 내역'!$A$5:$O$1005,2,0),"")</f>
        <v/>
      </c>
      <c r="CQ109" s="88" t="str">
        <f>IFERROR(VLOOKUP($A109&amp;"_"&amp;CQ$3,'물품 입고 내역'!$A$5:$O$1005,2,0),"")</f>
        <v/>
      </c>
      <c r="CR109" s="88" t="str">
        <f>IFERROR(VLOOKUP($A109&amp;"_"&amp;CR$3,'물품 입고 내역'!$A$5:$O$1005,2,0),"")</f>
        <v/>
      </c>
      <c r="CS109" s="88" t="str">
        <f>IFERROR(VLOOKUP($A109&amp;"_"&amp;CS$3,'물품 입고 내역'!$A$5:$O$1005,2,0),"")</f>
        <v/>
      </c>
      <c r="CT109" s="88" t="str">
        <f>IFERROR(VLOOKUP($A109&amp;"_"&amp;CT$3,'물품 입고 내역'!$A$5:$O$1005,2,0),"")</f>
        <v/>
      </c>
      <c r="CU109" s="88" t="str">
        <f>IFERROR(VLOOKUP($A109&amp;"_"&amp;CU$3,'물품 입고 내역'!$A$5:$O$1005,2,0),"")</f>
        <v/>
      </c>
      <c r="CV109" s="88" t="str">
        <f>IFERROR(VLOOKUP($A109&amp;"_"&amp;CV$3,'물품 입고 내역'!$A$5:$O$1005,2,0),"")</f>
        <v/>
      </c>
      <c r="CW109" s="88" t="str">
        <f>IFERROR(VLOOKUP($A109&amp;"_"&amp;CW$3,'물품 입고 내역'!$A$5:$O$1005,2,0),"")</f>
        <v/>
      </c>
      <c r="CX109" s="88" t="str">
        <f>IFERROR(VLOOKUP($A109&amp;"_"&amp;CX$3,'물품 입고 내역'!$A$5:$O$1005,2,0),"")</f>
        <v/>
      </c>
      <c r="CY109" s="88" t="str">
        <f>IFERROR(VLOOKUP($A109&amp;"_"&amp;CY$3,'물품 입고 내역'!$A$5:$O$1005,2,0),"")</f>
        <v/>
      </c>
      <c r="CZ109" s="88" t="str">
        <f>IFERROR(VLOOKUP($A109&amp;"_"&amp;CZ$3,'물품 입고 내역'!$A$5:$O$1005,2,0),"")</f>
        <v/>
      </c>
      <c r="DA109" s="88" t="str">
        <f>IFERROR(VLOOKUP($A109&amp;"_"&amp;DA$3,'물품 입고 내역'!$A$5:$O$1005,2,0),"")</f>
        <v/>
      </c>
      <c r="DB109" s="88" t="str">
        <f>IFERROR(VLOOKUP($A109&amp;"_"&amp;DB$3,'물품 입고 내역'!$A$5:$O$1005,2,0),"")</f>
        <v/>
      </c>
      <c r="DC109" s="88" t="str">
        <f>IFERROR(VLOOKUP($A109&amp;"_"&amp;DC$3,'물품 입고 내역'!$A$5:$O$1005,2,0),"")</f>
        <v/>
      </c>
      <c r="DD109" s="88" t="str">
        <f>IFERROR(VLOOKUP($A109&amp;"_"&amp;DD$3,'물품 입고 내역'!$A$5:$O$1005,2,0),"")</f>
        <v/>
      </c>
      <c r="DE109" s="88" t="str">
        <f>IFERROR(VLOOKUP($A109&amp;"_"&amp;DE$3,'물품 입고 내역'!$A$5:$O$1005,2,0),"")</f>
        <v/>
      </c>
      <c r="DF109" s="88" t="str">
        <f>IFERROR(VLOOKUP($A109&amp;"_"&amp;DF$3,'물품 입고 내역'!$A$5:$O$1005,2,0),"")</f>
        <v/>
      </c>
      <c r="DG109" s="88" t="str">
        <f>IFERROR(VLOOKUP($A109&amp;"_"&amp;DG$3,'물품 입고 내역'!$A$5:$O$1005,2,0),"")</f>
        <v/>
      </c>
      <c r="DH109" s="88" t="str">
        <f>IFERROR(VLOOKUP($A109&amp;"_"&amp;DH$3,'물품 입고 내역'!$A$5:$O$1005,2,0),"")</f>
        <v/>
      </c>
      <c r="DI109" s="88" t="str">
        <f>IFERROR(VLOOKUP($A109&amp;"_"&amp;DI$3,'물품 입고 내역'!$A$5:$O$1005,2,0),"")</f>
        <v/>
      </c>
      <c r="DJ109" s="88" t="str">
        <f>IFERROR(VLOOKUP($A109&amp;"_"&amp;DJ$3,'물품 입고 내역'!$A$5:$O$1005,2,0),"")</f>
        <v/>
      </c>
      <c r="DK109" s="88" t="str">
        <f>IFERROR(VLOOKUP($A109&amp;"_"&amp;DK$3,'물품 입고 내역'!$A$5:$O$1005,2,0),"")</f>
        <v/>
      </c>
      <c r="DL109" s="88" t="str">
        <f>IFERROR(VLOOKUP($A109&amp;"_"&amp;DL$3,'물품 입고 내역'!$A$5:$O$1005,2,0),"")</f>
        <v/>
      </c>
    </row>
    <row r="110" spans="1:116" ht="35.25" customHeight="1">
      <c r="A110" s="89" t="s">
        <v>1067</v>
      </c>
      <c r="B110" s="129" t="str">
        <f>IFERROR(INDEX('물품 입고 내역'!$E$6:$O$1005,MATCH($A110,'물품 입고 내역'!$N$6:$N$1005,0),1)," ")</f>
        <v xml:space="preserve"> </v>
      </c>
      <c r="C110" s="89" t="str">
        <f t="shared" si="3"/>
        <v xml:space="preserve"> </v>
      </c>
      <c r="D110" s="129" t="str">
        <f t="shared" si="4"/>
        <v xml:space="preserve">                                                                                                             </v>
      </c>
      <c r="E110" s="89"/>
      <c r="F110" s="88">
        <f t="shared" si="5"/>
        <v>0</v>
      </c>
      <c r="G110" s="88" t="str">
        <f>IFERROR(VLOOKUP($A110&amp;"_"&amp;G$3,'물품 입고 내역'!$A$5:$O$1005,2,0),"")</f>
        <v/>
      </c>
      <c r="H110" s="88" t="str">
        <f>IFERROR(VLOOKUP($A110&amp;"_"&amp;H$3,'물품 입고 내역'!$A$5:$O$1005,2,0),"")</f>
        <v/>
      </c>
      <c r="I110" s="88" t="str">
        <f>IFERROR(VLOOKUP($A110&amp;"_"&amp;I$3,'물품 입고 내역'!$A$5:$O$1005,2,0),"")</f>
        <v/>
      </c>
      <c r="J110" s="88" t="str">
        <f>IFERROR(VLOOKUP($A110&amp;"_"&amp;J$3,'물품 입고 내역'!$A$5:$O$1005,2,0),"")</f>
        <v/>
      </c>
      <c r="K110" s="88" t="str">
        <f>IFERROR(VLOOKUP($A110&amp;"_"&amp;K$3,'물품 입고 내역'!$A$5:$O$1005,2,0),"")</f>
        <v/>
      </c>
      <c r="L110" s="88" t="str">
        <f>IFERROR(VLOOKUP($A110&amp;"_"&amp;L$3,'물품 입고 내역'!$A$5:$O$1005,2,0),"")</f>
        <v/>
      </c>
      <c r="M110" s="88" t="str">
        <f>IFERROR(VLOOKUP($A110&amp;"_"&amp;M$3,'물품 입고 내역'!$A$5:$O$1005,2,0),"")</f>
        <v/>
      </c>
      <c r="N110" s="88" t="str">
        <f>IFERROR(VLOOKUP($A110&amp;"_"&amp;N$3,'물품 입고 내역'!$A$5:$O$1005,2,0),"")</f>
        <v/>
      </c>
      <c r="O110" s="88" t="str">
        <f>IFERROR(VLOOKUP($A110&amp;"_"&amp;O$3,'물품 입고 내역'!$A$5:$O$1005,2,0),"")</f>
        <v/>
      </c>
      <c r="P110" s="88" t="str">
        <f>IFERROR(VLOOKUP($A110&amp;"_"&amp;P$3,'물품 입고 내역'!$A$5:$O$1005,2,0),"")</f>
        <v/>
      </c>
      <c r="Q110" s="88" t="str">
        <f>IFERROR(VLOOKUP($A110&amp;"_"&amp;Q$3,'물품 입고 내역'!$A$5:$O$1005,2,0),"")</f>
        <v/>
      </c>
      <c r="R110" s="88" t="str">
        <f>IFERROR(VLOOKUP($A110&amp;"_"&amp;R$3,'물품 입고 내역'!$A$5:$O$1005,2,0),"")</f>
        <v/>
      </c>
      <c r="S110" s="88" t="str">
        <f>IFERROR(VLOOKUP($A110&amp;"_"&amp;S$3,'물품 입고 내역'!$A$5:$O$1005,2,0),"")</f>
        <v/>
      </c>
      <c r="T110" s="88" t="str">
        <f>IFERROR(VLOOKUP($A110&amp;"_"&amp;T$3,'물품 입고 내역'!$A$5:$O$1005,2,0),"")</f>
        <v/>
      </c>
      <c r="U110" s="88" t="str">
        <f>IFERROR(VLOOKUP($A110&amp;"_"&amp;U$3,'물품 입고 내역'!$A$5:$O$1005,2,0),"")</f>
        <v/>
      </c>
      <c r="V110" s="88" t="str">
        <f>IFERROR(VLOOKUP($A110&amp;"_"&amp;V$3,'물품 입고 내역'!$A$5:$O$1005,2,0),"")</f>
        <v/>
      </c>
      <c r="W110" s="88" t="str">
        <f>IFERROR(VLOOKUP($A110&amp;"_"&amp;W$3,'물품 입고 내역'!$A$5:$O$1005,2,0),"")</f>
        <v/>
      </c>
      <c r="X110" s="88" t="str">
        <f>IFERROR(VLOOKUP($A110&amp;"_"&amp;X$3,'물품 입고 내역'!$A$5:$O$1005,2,0),"")</f>
        <v/>
      </c>
      <c r="Y110" s="88" t="str">
        <f>IFERROR(VLOOKUP($A110&amp;"_"&amp;Y$3,'물품 입고 내역'!$A$5:$O$1005,2,0),"")</f>
        <v/>
      </c>
      <c r="Z110" s="88" t="str">
        <f>IFERROR(VLOOKUP($A110&amp;"_"&amp;Z$3,'물품 입고 내역'!$A$5:$O$1005,2,0),"")</f>
        <v/>
      </c>
      <c r="AA110" s="88" t="str">
        <f>IFERROR(VLOOKUP($A110&amp;"_"&amp;AA$3,'물품 입고 내역'!$A$5:$O$1005,2,0),"")</f>
        <v/>
      </c>
      <c r="AB110" s="88" t="str">
        <f>IFERROR(VLOOKUP($A110&amp;"_"&amp;AB$3,'물품 입고 내역'!$A$5:$O$1005,2,0),"")</f>
        <v/>
      </c>
      <c r="AC110" s="88" t="str">
        <f>IFERROR(VLOOKUP($A110&amp;"_"&amp;AC$3,'물품 입고 내역'!$A$5:$O$1005,2,0),"")</f>
        <v/>
      </c>
      <c r="AD110" s="88" t="str">
        <f>IFERROR(VLOOKUP($A110&amp;"_"&amp;AD$3,'물품 입고 내역'!$A$5:$O$1005,2,0),"")</f>
        <v/>
      </c>
      <c r="AE110" s="88" t="str">
        <f>IFERROR(VLOOKUP($A110&amp;"_"&amp;AE$3,'물품 입고 내역'!$A$5:$O$1005,2,0),"")</f>
        <v/>
      </c>
      <c r="AF110" s="88" t="str">
        <f>IFERROR(VLOOKUP($A110&amp;"_"&amp;AF$3,'물품 입고 내역'!$A$5:$O$1005,2,0),"")</f>
        <v/>
      </c>
      <c r="AG110" s="88" t="str">
        <f>IFERROR(VLOOKUP($A110&amp;"_"&amp;AG$3,'물품 입고 내역'!$A$5:$O$1005,2,0),"")</f>
        <v/>
      </c>
      <c r="AH110" s="88" t="str">
        <f>IFERROR(VLOOKUP($A110&amp;"_"&amp;AH$3,'물품 입고 내역'!$A$5:$O$1005,2,0),"")</f>
        <v/>
      </c>
      <c r="AI110" s="88" t="str">
        <f>IFERROR(VLOOKUP($A110&amp;"_"&amp;AI$3,'물품 입고 내역'!$A$5:$O$1005,2,0),"")</f>
        <v/>
      </c>
      <c r="AJ110" s="88" t="str">
        <f>IFERROR(VLOOKUP($A110&amp;"_"&amp;AJ$3,'물품 입고 내역'!$A$5:$O$1005,2,0),"")</f>
        <v/>
      </c>
      <c r="AK110" s="88" t="str">
        <f>IFERROR(VLOOKUP($A110&amp;"_"&amp;AK$3,'물품 입고 내역'!$A$5:$O$1005,2,0),"")</f>
        <v/>
      </c>
      <c r="AL110" s="88" t="str">
        <f>IFERROR(VLOOKUP($A110&amp;"_"&amp;AL$3,'물품 입고 내역'!$A$5:$O$1005,2,0),"")</f>
        <v/>
      </c>
      <c r="AM110" s="88" t="str">
        <f>IFERROR(VLOOKUP($A110&amp;"_"&amp;AM$3,'물품 입고 내역'!$A$5:$O$1005,2,0),"")</f>
        <v/>
      </c>
      <c r="AN110" s="88" t="str">
        <f>IFERROR(VLOOKUP($A110&amp;"_"&amp;AN$3,'물품 입고 내역'!$A$5:$O$1005,2,0),"")</f>
        <v/>
      </c>
      <c r="AO110" s="88" t="str">
        <f>IFERROR(VLOOKUP($A110&amp;"_"&amp;AO$3,'물품 입고 내역'!$A$5:$O$1005,2,0),"")</f>
        <v/>
      </c>
      <c r="AP110" s="88" t="str">
        <f>IFERROR(VLOOKUP($A110&amp;"_"&amp;AP$3,'물품 입고 내역'!$A$5:$O$1005,2,0),"")</f>
        <v/>
      </c>
      <c r="AQ110" s="88" t="str">
        <f>IFERROR(VLOOKUP($A110&amp;"_"&amp;AQ$3,'물품 입고 내역'!$A$5:$O$1005,2,0),"")</f>
        <v/>
      </c>
      <c r="AR110" s="88" t="str">
        <f>IFERROR(VLOOKUP($A110&amp;"_"&amp;AR$3,'물품 입고 내역'!$A$5:$O$1005,2,0),"")</f>
        <v/>
      </c>
      <c r="AS110" s="88" t="str">
        <f>IFERROR(VLOOKUP($A110&amp;"_"&amp;AS$3,'물품 입고 내역'!$A$5:$O$1005,2,0),"")</f>
        <v/>
      </c>
      <c r="AT110" s="88" t="str">
        <f>IFERROR(VLOOKUP($A110&amp;"_"&amp;AT$3,'물품 입고 내역'!$A$5:$O$1005,2,0),"")</f>
        <v/>
      </c>
      <c r="AU110" s="88" t="str">
        <f>IFERROR(VLOOKUP($A110&amp;"_"&amp;AU$3,'물품 입고 내역'!$A$5:$O$1005,2,0),"")</f>
        <v/>
      </c>
      <c r="AV110" s="88" t="str">
        <f>IFERROR(VLOOKUP($A110&amp;"_"&amp;AV$3,'물품 입고 내역'!$A$5:$O$1005,2,0),"")</f>
        <v/>
      </c>
      <c r="AW110" s="88" t="str">
        <f>IFERROR(VLOOKUP($A110&amp;"_"&amp;AW$3,'물품 입고 내역'!$A$5:$O$1005,2,0),"")</f>
        <v/>
      </c>
      <c r="AX110" s="88" t="str">
        <f>IFERROR(VLOOKUP($A110&amp;"_"&amp;AX$3,'물품 입고 내역'!$A$5:$O$1005,2,0),"")</f>
        <v/>
      </c>
      <c r="AY110" s="88" t="str">
        <f>IFERROR(VLOOKUP($A110&amp;"_"&amp;AY$3,'물품 입고 내역'!$A$5:$O$1005,2,0),"")</f>
        <v/>
      </c>
      <c r="AZ110" s="88" t="str">
        <f>IFERROR(VLOOKUP($A110&amp;"_"&amp;AZ$3,'물품 입고 내역'!$A$5:$O$1005,2,0),"")</f>
        <v/>
      </c>
      <c r="BA110" s="88" t="str">
        <f>IFERROR(VLOOKUP($A110&amp;"_"&amp;BA$3,'물품 입고 내역'!$A$5:$O$1005,2,0),"")</f>
        <v/>
      </c>
      <c r="BB110" s="88" t="str">
        <f>IFERROR(VLOOKUP($A110&amp;"_"&amp;BB$3,'물품 입고 내역'!$A$5:$O$1005,2,0),"")</f>
        <v/>
      </c>
      <c r="BC110" s="88" t="str">
        <f>IFERROR(VLOOKUP($A110&amp;"_"&amp;BC$3,'물품 입고 내역'!$A$5:$O$1005,2,0),"")</f>
        <v/>
      </c>
      <c r="BD110" s="88" t="str">
        <f>IFERROR(VLOOKUP($A110&amp;"_"&amp;BD$3,'물품 입고 내역'!$A$5:$O$1005,2,0),"")</f>
        <v/>
      </c>
      <c r="BE110" s="88" t="str">
        <f>IFERROR(VLOOKUP($A110&amp;"_"&amp;BE$3,'물품 입고 내역'!$A$5:$O$1005,2,0),"")</f>
        <v/>
      </c>
      <c r="BF110" s="88" t="str">
        <f>IFERROR(VLOOKUP($A110&amp;"_"&amp;BF$3,'물품 입고 내역'!$A$5:$O$1005,2,0),"")</f>
        <v/>
      </c>
      <c r="BG110" s="88" t="str">
        <f>IFERROR(VLOOKUP($A110&amp;"_"&amp;BG$3,'물품 입고 내역'!$A$5:$O$1005,2,0),"")</f>
        <v/>
      </c>
      <c r="BH110" s="88" t="str">
        <f>IFERROR(VLOOKUP($A110&amp;"_"&amp;BH$3,'물품 입고 내역'!$A$5:$O$1005,2,0),"")</f>
        <v/>
      </c>
      <c r="BI110" s="88" t="str">
        <f>IFERROR(VLOOKUP($A110&amp;"_"&amp;BI$3,'물품 입고 내역'!$A$5:$O$1005,2,0),"")</f>
        <v/>
      </c>
      <c r="BJ110" s="88" t="str">
        <f>IFERROR(VLOOKUP($A110&amp;"_"&amp;BJ$3,'물품 입고 내역'!$A$5:$O$1005,2,0),"")</f>
        <v/>
      </c>
      <c r="BK110" s="88" t="str">
        <f>IFERROR(VLOOKUP($A110&amp;"_"&amp;BK$3,'물품 입고 내역'!$A$5:$O$1005,2,0),"")</f>
        <v/>
      </c>
      <c r="BL110" s="88" t="str">
        <f>IFERROR(VLOOKUP($A110&amp;"_"&amp;BL$3,'물품 입고 내역'!$A$5:$O$1005,2,0),"")</f>
        <v/>
      </c>
      <c r="BM110" s="88" t="str">
        <f>IFERROR(VLOOKUP($A110&amp;"_"&amp;BM$3,'물품 입고 내역'!$A$5:$O$1005,2,0),"")</f>
        <v/>
      </c>
      <c r="BN110" s="88" t="str">
        <f>IFERROR(VLOOKUP($A110&amp;"_"&amp;BN$3,'물품 입고 내역'!$A$5:$O$1005,2,0),"")</f>
        <v/>
      </c>
      <c r="BO110" s="88" t="str">
        <f>IFERROR(VLOOKUP($A110&amp;"_"&amp;BO$3,'물품 입고 내역'!$A$5:$O$1005,2,0),"")</f>
        <v/>
      </c>
      <c r="BP110" s="88" t="str">
        <f>IFERROR(VLOOKUP($A110&amp;"_"&amp;BP$3,'물품 입고 내역'!$A$5:$O$1005,2,0),"")</f>
        <v/>
      </c>
      <c r="BQ110" s="88" t="str">
        <f>IFERROR(VLOOKUP($A110&amp;"_"&amp;BQ$3,'물품 입고 내역'!$A$5:$O$1005,2,0),"")</f>
        <v/>
      </c>
      <c r="BR110" s="88" t="str">
        <f>IFERROR(VLOOKUP($A110&amp;"_"&amp;BR$3,'물품 입고 내역'!$A$5:$O$1005,2,0),"")</f>
        <v/>
      </c>
      <c r="BS110" s="88" t="str">
        <f>IFERROR(VLOOKUP($A110&amp;"_"&amp;BS$3,'물품 입고 내역'!$A$5:$O$1005,2,0),"")</f>
        <v/>
      </c>
      <c r="BT110" s="88" t="str">
        <f>IFERROR(VLOOKUP($A110&amp;"_"&amp;BT$3,'물품 입고 내역'!$A$5:$O$1005,2,0),"")</f>
        <v/>
      </c>
      <c r="BU110" s="88" t="str">
        <f>IFERROR(VLOOKUP($A110&amp;"_"&amp;BU$3,'물품 입고 내역'!$A$5:$O$1005,2,0),"")</f>
        <v/>
      </c>
      <c r="BV110" s="88" t="str">
        <f>IFERROR(VLOOKUP($A110&amp;"_"&amp;BV$3,'물품 입고 내역'!$A$5:$O$1005,2,0),"")</f>
        <v/>
      </c>
      <c r="BW110" s="88" t="str">
        <f>IFERROR(VLOOKUP($A110&amp;"_"&amp;BW$3,'물품 입고 내역'!$A$5:$O$1005,2,0),"")</f>
        <v/>
      </c>
      <c r="BX110" s="88" t="str">
        <f>IFERROR(VLOOKUP($A110&amp;"_"&amp;BX$3,'물품 입고 내역'!$A$5:$O$1005,2,0),"")</f>
        <v/>
      </c>
      <c r="BY110" s="88" t="str">
        <f>IFERROR(VLOOKUP($A110&amp;"_"&amp;BY$3,'물품 입고 내역'!$A$5:$O$1005,2,0),"")</f>
        <v/>
      </c>
      <c r="BZ110" s="88" t="str">
        <f>IFERROR(VLOOKUP($A110&amp;"_"&amp;BZ$3,'물품 입고 내역'!$A$5:$O$1005,2,0),"")</f>
        <v/>
      </c>
      <c r="CA110" s="88" t="str">
        <f>IFERROR(VLOOKUP($A110&amp;"_"&amp;CA$3,'물품 입고 내역'!$A$5:$O$1005,2,0),"")</f>
        <v/>
      </c>
      <c r="CB110" s="88" t="str">
        <f>IFERROR(VLOOKUP($A110&amp;"_"&amp;CB$3,'물품 입고 내역'!$A$5:$O$1005,2,0),"")</f>
        <v/>
      </c>
      <c r="CC110" s="88" t="str">
        <f>IFERROR(VLOOKUP($A110&amp;"_"&amp;CC$3,'물품 입고 내역'!$A$5:$O$1005,2,0),"")</f>
        <v/>
      </c>
      <c r="CD110" s="88" t="str">
        <f>IFERROR(VLOOKUP($A110&amp;"_"&amp;CD$3,'물품 입고 내역'!$A$5:$O$1005,2,0),"")</f>
        <v/>
      </c>
      <c r="CE110" s="88" t="str">
        <f>IFERROR(VLOOKUP($A110&amp;"_"&amp;CE$3,'물품 입고 내역'!$A$5:$O$1005,2,0),"")</f>
        <v/>
      </c>
      <c r="CF110" s="88" t="str">
        <f>IFERROR(VLOOKUP($A110&amp;"_"&amp;CF$3,'물품 입고 내역'!$A$5:$O$1005,2,0),"")</f>
        <v/>
      </c>
      <c r="CG110" s="88" t="str">
        <f>IFERROR(VLOOKUP($A110&amp;"_"&amp;CG$3,'물품 입고 내역'!$A$5:$O$1005,2,0),"")</f>
        <v/>
      </c>
      <c r="CH110" s="88" t="str">
        <f>IFERROR(VLOOKUP($A110&amp;"_"&amp;CH$3,'물품 입고 내역'!$A$5:$O$1005,2,0),"")</f>
        <v/>
      </c>
      <c r="CI110" s="88" t="str">
        <f>IFERROR(VLOOKUP($A110&amp;"_"&amp;CI$3,'물품 입고 내역'!$A$5:$O$1005,2,0),"")</f>
        <v/>
      </c>
      <c r="CJ110" s="88" t="str">
        <f>IFERROR(VLOOKUP($A110&amp;"_"&amp;CJ$3,'물품 입고 내역'!$A$5:$O$1005,2,0),"")</f>
        <v/>
      </c>
      <c r="CK110" s="88" t="str">
        <f>IFERROR(VLOOKUP($A110&amp;"_"&amp;CK$3,'물품 입고 내역'!$A$5:$O$1005,2,0),"")</f>
        <v/>
      </c>
      <c r="CL110" s="88" t="str">
        <f>IFERROR(VLOOKUP($A110&amp;"_"&amp;CL$3,'물품 입고 내역'!$A$5:$O$1005,2,0),"")</f>
        <v/>
      </c>
      <c r="CM110" s="88" t="str">
        <f>IFERROR(VLOOKUP($A110&amp;"_"&amp;CM$3,'물품 입고 내역'!$A$5:$O$1005,2,0),"")</f>
        <v/>
      </c>
      <c r="CN110" s="88" t="str">
        <f>IFERROR(VLOOKUP($A110&amp;"_"&amp;CN$3,'물품 입고 내역'!$A$5:$O$1005,2,0),"")</f>
        <v/>
      </c>
      <c r="CO110" s="88" t="str">
        <f>IFERROR(VLOOKUP($A110&amp;"_"&amp;CO$3,'물품 입고 내역'!$A$5:$O$1005,2,0),"")</f>
        <v/>
      </c>
      <c r="CP110" s="88" t="str">
        <f>IFERROR(VLOOKUP($A110&amp;"_"&amp;CP$3,'물품 입고 내역'!$A$5:$O$1005,2,0),"")</f>
        <v/>
      </c>
      <c r="CQ110" s="88" t="str">
        <f>IFERROR(VLOOKUP($A110&amp;"_"&amp;CQ$3,'물품 입고 내역'!$A$5:$O$1005,2,0),"")</f>
        <v/>
      </c>
      <c r="CR110" s="88" t="str">
        <f>IFERROR(VLOOKUP($A110&amp;"_"&amp;CR$3,'물품 입고 내역'!$A$5:$O$1005,2,0),"")</f>
        <v/>
      </c>
      <c r="CS110" s="88" t="str">
        <f>IFERROR(VLOOKUP($A110&amp;"_"&amp;CS$3,'물품 입고 내역'!$A$5:$O$1005,2,0),"")</f>
        <v/>
      </c>
      <c r="CT110" s="88" t="str">
        <f>IFERROR(VLOOKUP($A110&amp;"_"&amp;CT$3,'물품 입고 내역'!$A$5:$O$1005,2,0),"")</f>
        <v/>
      </c>
      <c r="CU110" s="88" t="str">
        <f>IFERROR(VLOOKUP($A110&amp;"_"&amp;CU$3,'물품 입고 내역'!$A$5:$O$1005,2,0),"")</f>
        <v/>
      </c>
      <c r="CV110" s="88" t="str">
        <f>IFERROR(VLOOKUP($A110&amp;"_"&amp;CV$3,'물품 입고 내역'!$A$5:$O$1005,2,0),"")</f>
        <v/>
      </c>
      <c r="CW110" s="88" t="str">
        <f>IFERROR(VLOOKUP($A110&amp;"_"&amp;CW$3,'물품 입고 내역'!$A$5:$O$1005,2,0),"")</f>
        <v/>
      </c>
      <c r="CX110" s="88" t="str">
        <f>IFERROR(VLOOKUP($A110&amp;"_"&amp;CX$3,'물품 입고 내역'!$A$5:$O$1005,2,0),"")</f>
        <v/>
      </c>
      <c r="CY110" s="88" t="str">
        <f>IFERROR(VLOOKUP($A110&amp;"_"&amp;CY$3,'물품 입고 내역'!$A$5:$O$1005,2,0),"")</f>
        <v/>
      </c>
      <c r="CZ110" s="88" t="str">
        <f>IFERROR(VLOOKUP($A110&amp;"_"&amp;CZ$3,'물품 입고 내역'!$A$5:$O$1005,2,0),"")</f>
        <v/>
      </c>
      <c r="DA110" s="88" t="str">
        <f>IFERROR(VLOOKUP($A110&amp;"_"&amp;DA$3,'물품 입고 내역'!$A$5:$O$1005,2,0),"")</f>
        <v/>
      </c>
      <c r="DB110" s="88" t="str">
        <f>IFERROR(VLOOKUP($A110&amp;"_"&amp;DB$3,'물품 입고 내역'!$A$5:$O$1005,2,0),"")</f>
        <v/>
      </c>
      <c r="DC110" s="88" t="str">
        <f>IFERROR(VLOOKUP($A110&amp;"_"&amp;DC$3,'물품 입고 내역'!$A$5:$O$1005,2,0),"")</f>
        <v/>
      </c>
      <c r="DD110" s="88" t="str">
        <f>IFERROR(VLOOKUP($A110&amp;"_"&amp;DD$3,'물품 입고 내역'!$A$5:$O$1005,2,0),"")</f>
        <v/>
      </c>
      <c r="DE110" s="88" t="str">
        <f>IFERROR(VLOOKUP($A110&amp;"_"&amp;DE$3,'물품 입고 내역'!$A$5:$O$1005,2,0),"")</f>
        <v/>
      </c>
      <c r="DF110" s="88" t="str">
        <f>IFERROR(VLOOKUP($A110&amp;"_"&amp;DF$3,'물품 입고 내역'!$A$5:$O$1005,2,0),"")</f>
        <v/>
      </c>
      <c r="DG110" s="88" t="str">
        <f>IFERROR(VLOOKUP($A110&amp;"_"&amp;DG$3,'물품 입고 내역'!$A$5:$O$1005,2,0),"")</f>
        <v/>
      </c>
      <c r="DH110" s="88" t="str">
        <f>IFERROR(VLOOKUP($A110&amp;"_"&amp;DH$3,'물품 입고 내역'!$A$5:$O$1005,2,0),"")</f>
        <v/>
      </c>
      <c r="DI110" s="88" t="str">
        <f>IFERROR(VLOOKUP($A110&amp;"_"&amp;DI$3,'물품 입고 내역'!$A$5:$O$1005,2,0),"")</f>
        <v/>
      </c>
      <c r="DJ110" s="88" t="str">
        <f>IFERROR(VLOOKUP($A110&amp;"_"&amp;DJ$3,'물품 입고 내역'!$A$5:$O$1005,2,0),"")</f>
        <v/>
      </c>
      <c r="DK110" s="88" t="str">
        <f>IFERROR(VLOOKUP($A110&amp;"_"&amp;DK$3,'물품 입고 내역'!$A$5:$O$1005,2,0),"")</f>
        <v/>
      </c>
      <c r="DL110" s="88" t="str">
        <f>IFERROR(VLOOKUP($A110&amp;"_"&amp;DL$3,'물품 입고 내역'!$A$5:$O$1005,2,0),"")</f>
        <v/>
      </c>
    </row>
    <row r="111" spans="1:116" ht="35.25" customHeight="1">
      <c r="A111" s="89" t="s">
        <v>1068</v>
      </c>
      <c r="B111" s="129" t="str">
        <f>IFERROR(INDEX('물품 입고 내역'!$E$6:$O$1005,MATCH($A111,'물품 입고 내역'!$N$6:$N$1005,0),1)," ")</f>
        <v xml:space="preserve"> </v>
      </c>
      <c r="C111" s="89" t="str">
        <f t="shared" si="3"/>
        <v xml:space="preserve"> </v>
      </c>
      <c r="D111" s="129" t="str">
        <f t="shared" si="4"/>
        <v xml:space="preserve">                                                                                                             </v>
      </c>
      <c r="E111" s="89"/>
      <c r="F111" s="88">
        <f t="shared" si="5"/>
        <v>0</v>
      </c>
      <c r="G111" s="88" t="str">
        <f>IFERROR(VLOOKUP($A111&amp;"_"&amp;G$3,'물품 입고 내역'!$A$5:$O$1005,2,0),"")</f>
        <v/>
      </c>
      <c r="H111" s="88" t="str">
        <f>IFERROR(VLOOKUP($A111&amp;"_"&amp;H$3,'물품 입고 내역'!$A$5:$O$1005,2,0),"")</f>
        <v/>
      </c>
      <c r="I111" s="88" t="str">
        <f>IFERROR(VLOOKUP($A111&amp;"_"&amp;I$3,'물품 입고 내역'!$A$5:$O$1005,2,0),"")</f>
        <v/>
      </c>
      <c r="J111" s="88" t="str">
        <f>IFERROR(VLOOKUP($A111&amp;"_"&amp;J$3,'물품 입고 내역'!$A$5:$O$1005,2,0),"")</f>
        <v/>
      </c>
      <c r="K111" s="88" t="str">
        <f>IFERROR(VLOOKUP($A111&amp;"_"&amp;K$3,'물품 입고 내역'!$A$5:$O$1005,2,0),"")</f>
        <v/>
      </c>
      <c r="L111" s="88" t="str">
        <f>IFERROR(VLOOKUP($A111&amp;"_"&amp;L$3,'물품 입고 내역'!$A$5:$O$1005,2,0),"")</f>
        <v/>
      </c>
      <c r="M111" s="88" t="str">
        <f>IFERROR(VLOOKUP($A111&amp;"_"&amp;M$3,'물품 입고 내역'!$A$5:$O$1005,2,0),"")</f>
        <v/>
      </c>
      <c r="N111" s="88" t="str">
        <f>IFERROR(VLOOKUP($A111&amp;"_"&amp;N$3,'물품 입고 내역'!$A$5:$O$1005,2,0),"")</f>
        <v/>
      </c>
      <c r="O111" s="88" t="str">
        <f>IFERROR(VLOOKUP($A111&amp;"_"&amp;O$3,'물품 입고 내역'!$A$5:$O$1005,2,0),"")</f>
        <v/>
      </c>
      <c r="P111" s="88" t="str">
        <f>IFERROR(VLOOKUP($A111&amp;"_"&amp;P$3,'물품 입고 내역'!$A$5:$O$1005,2,0),"")</f>
        <v/>
      </c>
      <c r="Q111" s="88" t="str">
        <f>IFERROR(VLOOKUP($A111&amp;"_"&amp;Q$3,'물품 입고 내역'!$A$5:$O$1005,2,0),"")</f>
        <v/>
      </c>
      <c r="R111" s="88" t="str">
        <f>IFERROR(VLOOKUP($A111&amp;"_"&amp;R$3,'물품 입고 내역'!$A$5:$O$1005,2,0),"")</f>
        <v/>
      </c>
      <c r="S111" s="88" t="str">
        <f>IFERROR(VLOOKUP($A111&amp;"_"&amp;S$3,'물품 입고 내역'!$A$5:$O$1005,2,0),"")</f>
        <v/>
      </c>
      <c r="T111" s="88" t="str">
        <f>IFERROR(VLOOKUP($A111&amp;"_"&amp;T$3,'물품 입고 내역'!$A$5:$O$1005,2,0),"")</f>
        <v/>
      </c>
      <c r="U111" s="88" t="str">
        <f>IFERROR(VLOOKUP($A111&amp;"_"&amp;U$3,'물품 입고 내역'!$A$5:$O$1005,2,0),"")</f>
        <v/>
      </c>
      <c r="V111" s="88" t="str">
        <f>IFERROR(VLOOKUP($A111&amp;"_"&amp;V$3,'물품 입고 내역'!$A$5:$O$1005,2,0),"")</f>
        <v/>
      </c>
      <c r="W111" s="88" t="str">
        <f>IFERROR(VLOOKUP($A111&amp;"_"&amp;W$3,'물품 입고 내역'!$A$5:$O$1005,2,0),"")</f>
        <v/>
      </c>
      <c r="X111" s="88" t="str">
        <f>IFERROR(VLOOKUP($A111&amp;"_"&amp;X$3,'물품 입고 내역'!$A$5:$O$1005,2,0),"")</f>
        <v/>
      </c>
      <c r="Y111" s="88" t="str">
        <f>IFERROR(VLOOKUP($A111&amp;"_"&amp;Y$3,'물품 입고 내역'!$A$5:$O$1005,2,0),"")</f>
        <v/>
      </c>
      <c r="Z111" s="88" t="str">
        <f>IFERROR(VLOOKUP($A111&amp;"_"&amp;Z$3,'물품 입고 내역'!$A$5:$O$1005,2,0),"")</f>
        <v/>
      </c>
      <c r="AA111" s="88" t="str">
        <f>IFERROR(VLOOKUP($A111&amp;"_"&amp;AA$3,'물품 입고 내역'!$A$5:$O$1005,2,0),"")</f>
        <v/>
      </c>
      <c r="AB111" s="88" t="str">
        <f>IFERROR(VLOOKUP($A111&amp;"_"&amp;AB$3,'물품 입고 내역'!$A$5:$O$1005,2,0),"")</f>
        <v/>
      </c>
      <c r="AC111" s="88" t="str">
        <f>IFERROR(VLOOKUP($A111&amp;"_"&amp;AC$3,'물품 입고 내역'!$A$5:$O$1005,2,0),"")</f>
        <v/>
      </c>
      <c r="AD111" s="88" t="str">
        <f>IFERROR(VLOOKUP($A111&amp;"_"&amp;AD$3,'물품 입고 내역'!$A$5:$O$1005,2,0),"")</f>
        <v/>
      </c>
      <c r="AE111" s="88" t="str">
        <f>IFERROR(VLOOKUP($A111&amp;"_"&amp;AE$3,'물품 입고 내역'!$A$5:$O$1005,2,0),"")</f>
        <v/>
      </c>
      <c r="AF111" s="88" t="str">
        <f>IFERROR(VLOOKUP($A111&amp;"_"&amp;AF$3,'물품 입고 내역'!$A$5:$O$1005,2,0),"")</f>
        <v/>
      </c>
      <c r="AG111" s="88" t="str">
        <f>IFERROR(VLOOKUP($A111&amp;"_"&amp;AG$3,'물품 입고 내역'!$A$5:$O$1005,2,0),"")</f>
        <v/>
      </c>
      <c r="AH111" s="88" t="str">
        <f>IFERROR(VLOOKUP($A111&amp;"_"&amp;AH$3,'물품 입고 내역'!$A$5:$O$1005,2,0),"")</f>
        <v/>
      </c>
      <c r="AI111" s="88" t="str">
        <f>IFERROR(VLOOKUP($A111&amp;"_"&amp;AI$3,'물품 입고 내역'!$A$5:$O$1005,2,0),"")</f>
        <v/>
      </c>
      <c r="AJ111" s="88" t="str">
        <f>IFERROR(VLOOKUP($A111&amp;"_"&amp;AJ$3,'물품 입고 내역'!$A$5:$O$1005,2,0),"")</f>
        <v/>
      </c>
      <c r="AK111" s="88" t="str">
        <f>IFERROR(VLOOKUP($A111&amp;"_"&amp;AK$3,'물품 입고 내역'!$A$5:$O$1005,2,0),"")</f>
        <v/>
      </c>
      <c r="AL111" s="88" t="str">
        <f>IFERROR(VLOOKUP($A111&amp;"_"&amp;AL$3,'물품 입고 내역'!$A$5:$O$1005,2,0),"")</f>
        <v/>
      </c>
      <c r="AM111" s="88" t="str">
        <f>IFERROR(VLOOKUP($A111&amp;"_"&amp;AM$3,'물품 입고 내역'!$A$5:$O$1005,2,0),"")</f>
        <v/>
      </c>
      <c r="AN111" s="88" t="str">
        <f>IFERROR(VLOOKUP($A111&amp;"_"&amp;AN$3,'물품 입고 내역'!$A$5:$O$1005,2,0),"")</f>
        <v/>
      </c>
      <c r="AO111" s="88" t="str">
        <f>IFERROR(VLOOKUP($A111&amp;"_"&amp;AO$3,'물품 입고 내역'!$A$5:$O$1005,2,0),"")</f>
        <v/>
      </c>
      <c r="AP111" s="88" t="str">
        <f>IFERROR(VLOOKUP($A111&amp;"_"&amp;AP$3,'물품 입고 내역'!$A$5:$O$1005,2,0),"")</f>
        <v/>
      </c>
      <c r="AQ111" s="88" t="str">
        <f>IFERROR(VLOOKUP($A111&amp;"_"&amp;AQ$3,'물품 입고 내역'!$A$5:$O$1005,2,0),"")</f>
        <v/>
      </c>
      <c r="AR111" s="88" t="str">
        <f>IFERROR(VLOOKUP($A111&amp;"_"&amp;AR$3,'물품 입고 내역'!$A$5:$O$1005,2,0),"")</f>
        <v/>
      </c>
      <c r="AS111" s="88" t="str">
        <f>IFERROR(VLOOKUP($A111&amp;"_"&amp;AS$3,'물품 입고 내역'!$A$5:$O$1005,2,0),"")</f>
        <v/>
      </c>
      <c r="AT111" s="88" t="str">
        <f>IFERROR(VLOOKUP($A111&amp;"_"&amp;AT$3,'물품 입고 내역'!$A$5:$O$1005,2,0),"")</f>
        <v/>
      </c>
      <c r="AU111" s="88" t="str">
        <f>IFERROR(VLOOKUP($A111&amp;"_"&amp;AU$3,'물품 입고 내역'!$A$5:$O$1005,2,0),"")</f>
        <v/>
      </c>
      <c r="AV111" s="88" t="str">
        <f>IFERROR(VLOOKUP($A111&amp;"_"&amp;AV$3,'물품 입고 내역'!$A$5:$O$1005,2,0),"")</f>
        <v/>
      </c>
      <c r="AW111" s="88" t="str">
        <f>IFERROR(VLOOKUP($A111&amp;"_"&amp;AW$3,'물품 입고 내역'!$A$5:$O$1005,2,0),"")</f>
        <v/>
      </c>
      <c r="AX111" s="88" t="str">
        <f>IFERROR(VLOOKUP($A111&amp;"_"&amp;AX$3,'물품 입고 내역'!$A$5:$O$1005,2,0),"")</f>
        <v/>
      </c>
      <c r="AY111" s="88" t="str">
        <f>IFERROR(VLOOKUP($A111&amp;"_"&amp;AY$3,'물품 입고 내역'!$A$5:$O$1005,2,0),"")</f>
        <v/>
      </c>
      <c r="AZ111" s="88" t="str">
        <f>IFERROR(VLOOKUP($A111&amp;"_"&amp;AZ$3,'물품 입고 내역'!$A$5:$O$1005,2,0),"")</f>
        <v/>
      </c>
      <c r="BA111" s="88" t="str">
        <f>IFERROR(VLOOKUP($A111&amp;"_"&amp;BA$3,'물품 입고 내역'!$A$5:$O$1005,2,0),"")</f>
        <v/>
      </c>
      <c r="BB111" s="88" t="str">
        <f>IFERROR(VLOOKUP($A111&amp;"_"&amp;BB$3,'물품 입고 내역'!$A$5:$O$1005,2,0),"")</f>
        <v/>
      </c>
      <c r="BC111" s="88" t="str">
        <f>IFERROR(VLOOKUP($A111&amp;"_"&amp;BC$3,'물품 입고 내역'!$A$5:$O$1005,2,0),"")</f>
        <v/>
      </c>
      <c r="BD111" s="88" t="str">
        <f>IFERROR(VLOOKUP($A111&amp;"_"&amp;BD$3,'물품 입고 내역'!$A$5:$O$1005,2,0),"")</f>
        <v/>
      </c>
      <c r="BE111" s="88" t="str">
        <f>IFERROR(VLOOKUP($A111&amp;"_"&amp;BE$3,'물품 입고 내역'!$A$5:$O$1005,2,0),"")</f>
        <v/>
      </c>
      <c r="BF111" s="88" t="str">
        <f>IFERROR(VLOOKUP($A111&amp;"_"&amp;BF$3,'물품 입고 내역'!$A$5:$O$1005,2,0),"")</f>
        <v/>
      </c>
      <c r="BG111" s="88" t="str">
        <f>IFERROR(VLOOKUP($A111&amp;"_"&amp;BG$3,'물품 입고 내역'!$A$5:$O$1005,2,0),"")</f>
        <v/>
      </c>
      <c r="BH111" s="88" t="str">
        <f>IFERROR(VLOOKUP($A111&amp;"_"&amp;BH$3,'물품 입고 내역'!$A$5:$O$1005,2,0),"")</f>
        <v/>
      </c>
      <c r="BI111" s="88" t="str">
        <f>IFERROR(VLOOKUP($A111&amp;"_"&amp;BI$3,'물품 입고 내역'!$A$5:$O$1005,2,0),"")</f>
        <v/>
      </c>
      <c r="BJ111" s="88" t="str">
        <f>IFERROR(VLOOKUP($A111&amp;"_"&amp;BJ$3,'물품 입고 내역'!$A$5:$O$1005,2,0),"")</f>
        <v/>
      </c>
      <c r="BK111" s="88" t="str">
        <f>IFERROR(VLOOKUP($A111&amp;"_"&amp;BK$3,'물품 입고 내역'!$A$5:$O$1005,2,0),"")</f>
        <v/>
      </c>
      <c r="BL111" s="88" t="str">
        <f>IFERROR(VLOOKUP($A111&amp;"_"&amp;BL$3,'물품 입고 내역'!$A$5:$O$1005,2,0),"")</f>
        <v/>
      </c>
      <c r="BM111" s="88" t="str">
        <f>IFERROR(VLOOKUP($A111&amp;"_"&amp;BM$3,'물품 입고 내역'!$A$5:$O$1005,2,0),"")</f>
        <v/>
      </c>
      <c r="BN111" s="88" t="str">
        <f>IFERROR(VLOOKUP($A111&amp;"_"&amp;BN$3,'물품 입고 내역'!$A$5:$O$1005,2,0),"")</f>
        <v/>
      </c>
      <c r="BO111" s="88" t="str">
        <f>IFERROR(VLOOKUP($A111&amp;"_"&amp;BO$3,'물품 입고 내역'!$A$5:$O$1005,2,0),"")</f>
        <v/>
      </c>
      <c r="BP111" s="88" t="str">
        <f>IFERROR(VLOOKUP($A111&amp;"_"&amp;BP$3,'물품 입고 내역'!$A$5:$O$1005,2,0),"")</f>
        <v/>
      </c>
      <c r="BQ111" s="88" t="str">
        <f>IFERROR(VLOOKUP($A111&amp;"_"&amp;BQ$3,'물품 입고 내역'!$A$5:$O$1005,2,0),"")</f>
        <v/>
      </c>
      <c r="BR111" s="88" t="str">
        <f>IFERROR(VLOOKUP($A111&amp;"_"&amp;BR$3,'물품 입고 내역'!$A$5:$O$1005,2,0),"")</f>
        <v/>
      </c>
      <c r="BS111" s="88" t="str">
        <f>IFERROR(VLOOKUP($A111&amp;"_"&amp;BS$3,'물품 입고 내역'!$A$5:$O$1005,2,0),"")</f>
        <v/>
      </c>
      <c r="BT111" s="88" t="str">
        <f>IFERROR(VLOOKUP($A111&amp;"_"&amp;BT$3,'물품 입고 내역'!$A$5:$O$1005,2,0),"")</f>
        <v/>
      </c>
      <c r="BU111" s="88" t="str">
        <f>IFERROR(VLOOKUP($A111&amp;"_"&amp;BU$3,'물품 입고 내역'!$A$5:$O$1005,2,0),"")</f>
        <v/>
      </c>
      <c r="BV111" s="88" t="str">
        <f>IFERROR(VLOOKUP($A111&amp;"_"&amp;BV$3,'물품 입고 내역'!$A$5:$O$1005,2,0),"")</f>
        <v/>
      </c>
      <c r="BW111" s="88" t="str">
        <f>IFERROR(VLOOKUP($A111&amp;"_"&amp;BW$3,'물품 입고 내역'!$A$5:$O$1005,2,0),"")</f>
        <v/>
      </c>
      <c r="BX111" s="88" t="str">
        <f>IFERROR(VLOOKUP($A111&amp;"_"&amp;BX$3,'물품 입고 내역'!$A$5:$O$1005,2,0),"")</f>
        <v/>
      </c>
      <c r="BY111" s="88" t="str">
        <f>IFERROR(VLOOKUP($A111&amp;"_"&amp;BY$3,'물품 입고 내역'!$A$5:$O$1005,2,0),"")</f>
        <v/>
      </c>
      <c r="BZ111" s="88" t="str">
        <f>IFERROR(VLOOKUP($A111&amp;"_"&amp;BZ$3,'물품 입고 내역'!$A$5:$O$1005,2,0),"")</f>
        <v/>
      </c>
      <c r="CA111" s="88" t="str">
        <f>IFERROR(VLOOKUP($A111&amp;"_"&amp;CA$3,'물품 입고 내역'!$A$5:$O$1005,2,0),"")</f>
        <v/>
      </c>
      <c r="CB111" s="88" t="str">
        <f>IFERROR(VLOOKUP($A111&amp;"_"&amp;CB$3,'물품 입고 내역'!$A$5:$O$1005,2,0),"")</f>
        <v/>
      </c>
      <c r="CC111" s="88" t="str">
        <f>IFERROR(VLOOKUP($A111&amp;"_"&amp;CC$3,'물품 입고 내역'!$A$5:$O$1005,2,0),"")</f>
        <v/>
      </c>
      <c r="CD111" s="88" t="str">
        <f>IFERROR(VLOOKUP($A111&amp;"_"&amp;CD$3,'물품 입고 내역'!$A$5:$O$1005,2,0),"")</f>
        <v/>
      </c>
      <c r="CE111" s="88" t="str">
        <f>IFERROR(VLOOKUP($A111&amp;"_"&amp;CE$3,'물품 입고 내역'!$A$5:$O$1005,2,0),"")</f>
        <v/>
      </c>
      <c r="CF111" s="88" t="str">
        <f>IFERROR(VLOOKUP($A111&amp;"_"&amp;CF$3,'물품 입고 내역'!$A$5:$O$1005,2,0),"")</f>
        <v/>
      </c>
      <c r="CG111" s="88" t="str">
        <f>IFERROR(VLOOKUP($A111&amp;"_"&amp;CG$3,'물품 입고 내역'!$A$5:$O$1005,2,0),"")</f>
        <v/>
      </c>
      <c r="CH111" s="88" t="str">
        <f>IFERROR(VLOOKUP($A111&amp;"_"&amp;CH$3,'물품 입고 내역'!$A$5:$O$1005,2,0),"")</f>
        <v/>
      </c>
      <c r="CI111" s="88" t="str">
        <f>IFERROR(VLOOKUP($A111&amp;"_"&amp;CI$3,'물품 입고 내역'!$A$5:$O$1005,2,0),"")</f>
        <v/>
      </c>
      <c r="CJ111" s="88" t="str">
        <f>IFERROR(VLOOKUP($A111&amp;"_"&amp;CJ$3,'물품 입고 내역'!$A$5:$O$1005,2,0),"")</f>
        <v/>
      </c>
      <c r="CK111" s="88" t="str">
        <f>IFERROR(VLOOKUP($A111&amp;"_"&amp;CK$3,'물품 입고 내역'!$A$5:$O$1005,2,0),"")</f>
        <v/>
      </c>
      <c r="CL111" s="88" t="str">
        <f>IFERROR(VLOOKUP($A111&amp;"_"&amp;CL$3,'물품 입고 내역'!$A$5:$O$1005,2,0),"")</f>
        <v/>
      </c>
      <c r="CM111" s="88" t="str">
        <f>IFERROR(VLOOKUP($A111&amp;"_"&amp;CM$3,'물품 입고 내역'!$A$5:$O$1005,2,0),"")</f>
        <v/>
      </c>
      <c r="CN111" s="88" t="str">
        <f>IFERROR(VLOOKUP($A111&amp;"_"&amp;CN$3,'물품 입고 내역'!$A$5:$O$1005,2,0),"")</f>
        <v/>
      </c>
      <c r="CO111" s="88" t="str">
        <f>IFERROR(VLOOKUP($A111&amp;"_"&amp;CO$3,'물품 입고 내역'!$A$5:$O$1005,2,0),"")</f>
        <v/>
      </c>
      <c r="CP111" s="88" t="str">
        <f>IFERROR(VLOOKUP($A111&amp;"_"&amp;CP$3,'물품 입고 내역'!$A$5:$O$1005,2,0),"")</f>
        <v/>
      </c>
      <c r="CQ111" s="88" t="str">
        <f>IFERROR(VLOOKUP($A111&amp;"_"&amp;CQ$3,'물품 입고 내역'!$A$5:$O$1005,2,0),"")</f>
        <v/>
      </c>
      <c r="CR111" s="88" t="str">
        <f>IFERROR(VLOOKUP($A111&amp;"_"&amp;CR$3,'물품 입고 내역'!$A$5:$O$1005,2,0),"")</f>
        <v/>
      </c>
      <c r="CS111" s="88" t="str">
        <f>IFERROR(VLOOKUP($A111&amp;"_"&amp;CS$3,'물품 입고 내역'!$A$5:$O$1005,2,0),"")</f>
        <v/>
      </c>
      <c r="CT111" s="88" t="str">
        <f>IFERROR(VLOOKUP($A111&amp;"_"&amp;CT$3,'물품 입고 내역'!$A$5:$O$1005,2,0),"")</f>
        <v/>
      </c>
      <c r="CU111" s="88" t="str">
        <f>IFERROR(VLOOKUP($A111&amp;"_"&amp;CU$3,'물품 입고 내역'!$A$5:$O$1005,2,0),"")</f>
        <v/>
      </c>
      <c r="CV111" s="88" t="str">
        <f>IFERROR(VLOOKUP($A111&amp;"_"&amp;CV$3,'물품 입고 내역'!$A$5:$O$1005,2,0),"")</f>
        <v/>
      </c>
      <c r="CW111" s="88" t="str">
        <f>IFERROR(VLOOKUP($A111&amp;"_"&amp;CW$3,'물품 입고 내역'!$A$5:$O$1005,2,0),"")</f>
        <v/>
      </c>
      <c r="CX111" s="88" t="str">
        <f>IFERROR(VLOOKUP($A111&amp;"_"&amp;CX$3,'물품 입고 내역'!$A$5:$O$1005,2,0),"")</f>
        <v/>
      </c>
      <c r="CY111" s="88" t="str">
        <f>IFERROR(VLOOKUP($A111&amp;"_"&amp;CY$3,'물품 입고 내역'!$A$5:$O$1005,2,0),"")</f>
        <v/>
      </c>
      <c r="CZ111" s="88" t="str">
        <f>IFERROR(VLOOKUP($A111&amp;"_"&amp;CZ$3,'물품 입고 내역'!$A$5:$O$1005,2,0),"")</f>
        <v/>
      </c>
      <c r="DA111" s="88" t="str">
        <f>IFERROR(VLOOKUP($A111&amp;"_"&amp;DA$3,'물품 입고 내역'!$A$5:$O$1005,2,0),"")</f>
        <v/>
      </c>
      <c r="DB111" s="88" t="str">
        <f>IFERROR(VLOOKUP($A111&amp;"_"&amp;DB$3,'물품 입고 내역'!$A$5:$O$1005,2,0),"")</f>
        <v/>
      </c>
      <c r="DC111" s="88" t="str">
        <f>IFERROR(VLOOKUP($A111&amp;"_"&amp;DC$3,'물품 입고 내역'!$A$5:$O$1005,2,0),"")</f>
        <v/>
      </c>
      <c r="DD111" s="88" t="str">
        <f>IFERROR(VLOOKUP($A111&amp;"_"&amp;DD$3,'물품 입고 내역'!$A$5:$O$1005,2,0),"")</f>
        <v/>
      </c>
      <c r="DE111" s="88" t="str">
        <f>IFERROR(VLOOKUP($A111&amp;"_"&amp;DE$3,'물품 입고 내역'!$A$5:$O$1005,2,0),"")</f>
        <v/>
      </c>
      <c r="DF111" s="88" t="str">
        <f>IFERROR(VLOOKUP($A111&amp;"_"&amp;DF$3,'물품 입고 내역'!$A$5:$O$1005,2,0),"")</f>
        <v/>
      </c>
      <c r="DG111" s="88" t="str">
        <f>IFERROR(VLOOKUP($A111&amp;"_"&amp;DG$3,'물품 입고 내역'!$A$5:$O$1005,2,0),"")</f>
        <v/>
      </c>
      <c r="DH111" s="88" t="str">
        <f>IFERROR(VLOOKUP($A111&amp;"_"&amp;DH$3,'물품 입고 내역'!$A$5:$O$1005,2,0),"")</f>
        <v/>
      </c>
      <c r="DI111" s="88" t="str">
        <f>IFERROR(VLOOKUP($A111&amp;"_"&amp;DI$3,'물품 입고 내역'!$A$5:$O$1005,2,0),"")</f>
        <v/>
      </c>
      <c r="DJ111" s="88" t="str">
        <f>IFERROR(VLOOKUP($A111&amp;"_"&amp;DJ$3,'물품 입고 내역'!$A$5:$O$1005,2,0),"")</f>
        <v/>
      </c>
      <c r="DK111" s="88" t="str">
        <f>IFERROR(VLOOKUP($A111&amp;"_"&amp;DK$3,'물품 입고 내역'!$A$5:$O$1005,2,0),"")</f>
        <v/>
      </c>
      <c r="DL111" s="88" t="str">
        <f>IFERROR(VLOOKUP($A111&amp;"_"&amp;DL$3,'물품 입고 내역'!$A$5:$O$1005,2,0),"")</f>
        <v/>
      </c>
    </row>
    <row r="112" spans="1:116" ht="35.25" customHeight="1">
      <c r="A112" s="89" t="s">
        <v>1069</v>
      </c>
      <c r="B112" s="129" t="str">
        <f>IFERROR(INDEX('물품 입고 내역'!$E$6:$O$1005,MATCH($A112,'물품 입고 내역'!$N$6:$N$1005,0),1)," ")</f>
        <v xml:space="preserve"> </v>
      </c>
      <c r="C112" s="89" t="str">
        <f t="shared" si="3"/>
        <v xml:space="preserve"> </v>
      </c>
      <c r="D112" s="129" t="str">
        <f t="shared" si="4"/>
        <v xml:space="preserve">                                                                                                             </v>
      </c>
      <c r="E112" s="89"/>
      <c r="F112" s="88">
        <f t="shared" si="5"/>
        <v>0</v>
      </c>
      <c r="G112" s="88" t="str">
        <f>IFERROR(VLOOKUP($A112&amp;"_"&amp;G$3,'물품 입고 내역'!$A$5:$O$1005,2,0),"")</f>
        <v/>
      </c>
      <c r="H112" s="88" t="str">
        <f>IFERROR(VLOOKUP($A112&amp;"_"&amp;H$3,'물품 입고 내역'!$A$5:$O$1005,2,0),"")</f>
        <v/>
      </c>
      <c r="I112" s="88" t="str">
        <f>IFERROR(VLOOKUP($A112&amp;"_"&amp;I$3,'물품 입고 내역'!$A$5:$O$1005,2,0),"")</f>
        <v/>
      </c>
      <c r="J112" s="88" t="str">
        <f>IFERROR(VLOOKUP($A112&amp;"_"&amp;J$3,'물품 입고 내역'!$A$5:$O$1005,2,0),"")</f>
        <v/>
      </c>
      <c r="K112" s="88" t="str">
        <f>IFERROR(VLOOKUP($A112&amp;"_"&amp;K$3,'물품 입고 내역'!$A$5:$O$1005,2,0),"")</f>
        <v/>
      </c>
      <c r="L112" s="88" t="str">
        <f>IFERROR(VLOOKUP($A112&amp;"_"&amp;L$3,'물품 입고 내역'!$A$5:$O$1005,2,0),"")</f>
        <v/>
      </c>
      <c r="M112" s="88" t="str">
        <f>IFERROR(VLOOKUP($A112&amp;"_"&amp;M$3,'물품 입고 내역'!$A$5:$O$1005,2,0),"")</f>
        <v/>
      </c>
      <c r="N112" s="88" t="str">
        <f>IFERROR(VLOOKUP($A112&amp;"_"&amp;N$3,'물품 입고 내역'!$A$5:$O$1005,2,0),"")</f>
        <v/>
      </c>
      <c r="O112" s="88" t="str">
        <f>IFERROR(VLOOKUP($A112&amp;"_"&amp;O$3,'물품 입고 내역'!$A$5:$O$1005,2,0),"")</f>
        <v/>
      </c>
      <c r="P112" s="88" t="str">
        <f>IFERROR(VLOOKUP($A112&amp;"_"&amp;P$3,'물품 입고 내역'!$A$5:$O$1005,2,0),"")</f>
        <v/>
      </c>
      <c r="Q112" s="88" t="str">
        <f>IFERROR(VLOOKUP($A112&amp;"_"&amp;Q$3,'물품 입고 내역'!$A$5:$O$1005,2,0),"")</f>
        <v/>
      </c>
      <c r="R112" s="88" t="str">
        <f>IFERROR(VLOOKUP($A112&amp;"_"&amp;R$3,'물품 입고 내역'!$A$5:$O$1005,2,0),"")</f>
        <v/>
      </c>
      <c r="S112" s="88" t="str">
        <f>IFERROR(VLOOKUP($A112&amp;"_"&amp;S$3,'물품 입고 내역'!$A$5:$O$1005,2,0),"")</f>
        <v/>
      </c>
      <c r="T112" s="88" t="str">
        <f>IFERROR(VLOOKUP($A112&amp;"_"&amp;T$3,'물품 입고 내역'!$A$5:$O$1005,2,0),"")</f>
        <v/>
      </c>
      <c r="U112" s="88" t="str">
        <f>IFERROR(VLOOKUP($A112&amp;"_"&amp;U$3,'물품 입고 내역'!$A$5:$O$1005,2,0),"")</f>
        <v/>
      </c>
      <c r="V112" s="88" t="str">
        <f>IFERROR(VLOOKUP($A112&amp;"_"&amp;V$3,'물품 입고 내역'!$A$5:$O$1005,2,0),"")</f>
        <v/>
      </c>
      <c r="W112" s="88" t="str">
        <f>IFERROR(VLOOKUP($A112&amp;"_"&amp;W$3,'물품 입고 내역'!$A$5:$O$1005,2,0),"")</f>
        <v/>
      </c>
      <c r="X112" s="88" t="str">
        <f>IFERROR(VLOOKUP($A112&amp;"_"&amp;X$3,'물품 입고 내역'!$A$5:$O$1005,2,0),"")</f>
        <v/>
      </c>
      <c r="Y112" s="88" t="str">
        <f>IFERROR(VLOOKUP($A112&amp;"_"&amp;Y$3,'물품 입고 내역'!$A$5:$O$1005,2,0),"")</f>
        <v/>
      </c>
      <c r="Z112" s="88" t="str">
        <f>IFERROR(VLOOKUP($A112&amp;"_"&amp;Z$3,'물품 입고 내역'!$A$5:$O$1005,2,0),"")</f>
        <v/>
      </c>
      <c r="AA112" s="88" t="str">
        <f>IFERROR(VLOOKUP($A112&amp;"_"&amp;AA$3,'물품 입고 내역'!$A$5:$O$1005,2,0),"")</f>
        <v/>
      </c>
      <c r="AB112" s="88" t="str">
        <f>IFERROR(VLOOKUP($A112&amp;"_"&amp;AB$3,'물품 입고 내역'!$A$5:$O$1005,2,0),"")</f>
        <v/>
      </c>
      <c r="AC112" s="88" t="str">
        <f>IFERROR(VLOOKUP($A112&amp;"_"&amp;AC$3,'물품 입고 내역'!$A$5:$O$1005,2,0),"")</f>
        <v/>
      </c>
      <c r="AD112" s="88" t="str">
        <f>IFERROR(VLOOKUP($A112&amp;"_"&amp;AD$3,'물품 입고 내역'!$A$5:$O$1005,2,0),"")</f>
        <v/>
      </c>
      <c r="AE112" s="88" t="str">
        <f>IFERROR(VLOOKUP($A112&amp;"_"&amp;AE$3,'물품 입고 내역'!$A$5:$O$1005,2,0),"")</f>
        <v/>
      </c>
      <c r="AF112" s="88" t="str">
        <f>IFERROR(VLOOKUP($A112&amp;"_"&amp;AF$3,'물품 입고 내역'!$A$5:$O$1005,2,0),"")</f>
        <v/>
      </c>
      <c r="AG112" s="88" t="str">
        <f>IFERROR(VLOOKUP($A112&amp;"_"&amp;AG$3,'물품 입고 내역'!$A$5:$O$1005,2,0),"")</f>
        <v/>
      </c>
      <c r="AH112" s="88" t="str">
        <f>IFERROR(VLOOKUP($A112&amp;"_"&amp;AH$3,'물품 입고 내역'!$A$5:$O$1005,2,0),"")</f>
        <v/>
      </c>
      <c r="AI112" s="88" t="str">
        <f>IFERROR(VLOOKUP($A112&amp;"_"&amp;AI$3,'물품 입고 내역'!$A$5:$O$1005,2,0),"")</f>
        <v/>
      </c>
      <c r="AJ112" s="88" t="str">
        <f>IFERROR(VLOOKUP($A112&amp;"_"&amp;AJ$3,'물품 입고 내역'!$A$5:$O$1005,2,0),"")</f>
        <v/>
      </c>
      <c r="AK112" s="88" t="str">
        <f>IFERROR(VLOOKUP($A112&amp;"_"&amp;AK$3,'물품 입고 내역'!$A$5:$O$1005,2,0),"")</f>
        <v/>
      </c>
      <c r="AL112" s="88" t="str">
        <f>IFERROR(VLOOKUP($A112&amp;"_"&amp;AL$3,'물품 입고 내역'!$A$5:$O$1005,2,0),"")</f>
        <v/>
      </c>
      <c r="AM112" s="88" t="str">
        <f>IFERROR(VLOOKUP($A112&amp;"_"&amp;AM$3,'물품 입고 내역'!$A$5:$O$1005,2,0),"")</f>
        <v/>
      </c>
      <c r="AN112" s="88" t="str">
        <f>IFERROR(VLOOKUP($A112&amp;"_"&amp;AN$3,'물품 입고 내역'!$A$5:$O$1005,2,0),"")</f>
        <v/>
      </c>
      <c r="AO112" s="88" t="str">
        <f>IFERROR(VLOOKUP($A112&amp;"_"&amp;AO$3,'물품 입고 내역'!$A$5:$O$1005,2,0),"")</f>
        <v/>
      </c>
      <c r="AP112" s="88" t="str">
        <f>IFERROR(VLOOKUP($A112&amp;"_"&amp;AP$3,'물품 입고 내역'!$A$5:$O$1005,2,0),"")</f>
        <v/>
      </c>
      <c r="AQ112" s="88" t="str">
        <f>IFERROR(VLOOKUP($A112&amp;"_"&amp;AQ$3,'물품 입고 내역'!$A$5:$O$1005,2,0),"")</f>
        <v/>
      </c>
      <c r="AR112" s="88" t="str">
        <f>IFERROR(VLOOKUP($A112&amp;"_"&amp;AR$3,'물품 입고 내역'!$A$5:$O$1005,2,0),"")</f>
        <v/>
      </c>
      <c r="AS112" s="88" t="str">
        <f>IFERROR(VLOOKUP($A112&amp;"_"&amp;AS$3,'물품 입고 내역'!$A$5:$O$1005,2,0),"")</f>
        <v/>
      </c>
      <c r="AT112" s="88" t="str">
        <f>IFERROR(VLOOKUP($A112&amp;"_"&amp;AT$3,'물품 입고 내역'!$A$5:$O$1005,2,0),"")</f>
        <v/>
      </c>
      <c r="AU112" s="88" t="str">
        <f>IFERROR(VLOOKUP($A112&amp;"_"&amp;AU$3,'물품 입고 내역'!$A$5:$O$1005,2,0),"")</f>
        <v/>
      </c>
      <c r="AV112" s="88" t="str">
        <f>IFERROR(VLOOKUP($A112&amp;"_"&amp;AV$3,'물품 입고 내역'!$A$5:$O$1005,2,0),"")</f>
        <v/>
      </c>
      <c r="AW112" s="88" t="str">
        <f>IFERROR(VLOOKUP($A112&amp;"_"&amp;AW$3,'물품 입고 내역'!$A$5:$O$1005,2,0),"")</f>
        <v/>
      </c>
      <c r="AX112" s="88" t="str">
        <f>IFERROR(VLOOKUP($A112&amp;"_"&amp;AX$3,'물품 입고 내역'!$A$5:$O$1005,2,0),"")</f>
        <v/>
      </c>
      <c r="AY112" s="88" t="str">
        <f>IFERROR(VLOOKUP($A112&amp;"_"&amp;AY$3,'물품 입고 내역'!$A$5:$O$1005,2,0),"")</f>
        <v/>
      </c>
      <c r="AZ112" s="88" t="str">
        <f>IFERROR(VLOOKUP($A112&amp;"_"&amp;AZ$3,'물품 입고 내역'!$A$5:$O$1005,2,0),"")</f>
        <v/>
      </c>
      <c r="BA112" s="88" t="str">
        <f>IFERROR(VLOOKUP($A112&amp;"_"&amp;BA$3,'물품 입고 내역'!$A$5:$O$1005,2,0),"")</f>
        <v/>
      </c>
      <c r="BB112" s="88" t="str">
        <f>IFERROR(VLOOKUP($A112&amp;"_"&amp;BB$3,'물품 입고 내역'!$A$5:$O$1005,2,0),"")</f>
        <v/>
      </c>
      <c r="BC112" s="88" t="str">
        <f>IFERROR(VLOOKUP($A112&amp;"_"&amp;BC$3,'물품 입고 내역'!$A$5:$O$1005,2,0),"")</f>
        <v/>
      </c>
      <c r="BD112" s="88" t="str">
        <f>IFERROR(VLOOKUP($A112&amp;"_"&amp;BD$3,'물품 입고 내역'!$A$5:$O$1005,2,0),"")</f>
        <v/>
      </c>
      <c r="BE112" s="88" t="str">
        <f>IFERROR(VLOOKUP($A112&amp;"_"&amp;BE$3,'물품 입고 내역'!$A$5:$O$1005,2,0),"")</f>
        <v/>
      </c>
      <c r="BF112" s="88" t="str">
        <f>IFERROR(VLOOKUP($A112&amp;"_"&amp;BF$3,'물품 입고 내역'!$A$5:$O$1005,2,0),"")</f>
        <v/>
      </c>
      <c r="BG112" s="88" t="str">
        <f>IFERROR(VLOOKUP($A112&amp;"_"&amp;BG$3,'물품 입고 내역'!$A$5:$O$1005,2,0),"")</f>
        <v/>
      </c>
      <c r="BH112" s="88" t="str">
        <f>IFERROR(VLOOKUP($A112&amp;"_"&amp;BH$3,'물품 입고 내역'!$A$5:$O$1005,2,0),"")</f>
        <v/>
      </c>
      <c r="BI112" s="88" t="str">
        <f>IFERROR(VLOOKUP($A112&amp;"_"&amp;BI$3,'물품 입고 내역'!$A$5:$O$1005,2,0),"")</f>
        <v/>
      </c>
      <c r="BJ112" s="88" t="str">
        <f>IFERROR(VLOOKUP($A112&amp;"_"&amp;BJ$3,'물품 입고 내역'!$A$5:$O$1005,2,0),"")</f>
        <v/>
      </c>
      <c r="BK112" s="88" t="str">
        <f>IFERROR(VLOOKUP($A112&amp;"_"&amp;BK$3,'물품 입고 내역'!$A$5:$O$1005,2,0),"")</f>
        <v/>
      </c>
      <c r="BL112" s="88" t="str">
        <f>IFERROR(VLOOKUP($A112&amp;"_"&amp;BL$3,'물품 입고 내역'!$A$5:$O$1005,2,0),"")</f>
        <v/>
      </c>
      <c r="BM112" s="88" t="str">
        <f>IFERROR(VLOOKUP($A112&amp;"_"&amp;BM$3,'물품 입고 내역'!$A$5:$O$1005,2,0),"")</f>
        <v/>
      </c>
      <c r="BN112" s="88" t="str">
        <f>IFERROR(VLOOKUP($A112&amp;"_"&amp;BN$3,'물품 입고 내역'!$A$5:$O$1005,2,0),"")</f>
        <v/>
      </c>
      <c r="BO112" s="88" t="str">
        <f>IFERROR(VLOOKUP($A112&amp;"_"&amp;BO$3,'물품 입고 내역'!$A$5:$O$1005,2,0),"")</f>
        <v/>
      </c>
      <c r="BP112" s="88" t="str">
        <f>IFERROR(VLOOKUP($A112&amp;"_"&amp;BP$3,'물품 입고 내역'!$A$5:$O$1005,2,0),"")</f>
        <v/>
      </c>
      <c r="BQ112" s="88" t="str">
        <f>IFERROR(VLOOKUP($A112&amp;"_"&amp;BQ$3,'물품 입고 내역'!$A$5:$O$1005,2,0),"")</f>
        <v/>
      </c>
      <c r="BR112" s="88" t="str">
        <f>IFERROR(VLOOKUP($A112&amp;"_"&amp;BR$3,'물품 입고 내역'!$A$5:$O$1005,2,0),"")</f>
        <v/>
      </c>
      <c r="BS112" s="88" t="str">
        <f>IFERROR(VLOOKUP($A112&amp;"_"&amp;BS$3,'물품 입고 내역'!$A$5:$O$1005,2,0),"")</f>
        <v/>
      </c>
      <c r="BT112" s="88" t="str">
        <f>IFERROR(VLOOKUP($A112&amp;"_"&amp;BT$3,'물품 입고 내역'!$A$5:$O$1005,2,0),"")</f>
        <v/>
      </c>
      <c r="BU112" s="88" t="str">
        <f>IFERROR(VLOOKUP($A112&amp;"_"&amp;BU$3,'물품 입고 내역'!$A$5:$O$1005,2,0),"")</f>
        <v/>
      </c>
      <c r="BV112" s="88" t="str">
        <f>IFERROR(VLOOKUP($A112&amp;"_"&amp;BV$3,'물품 입고 내역'!$A$5:$O$1005,2,0),"")</f>
        <v/>
      </c>
      <c r="BW112" s="88" t="str">
        <f>IFERROR(VLOOKUP($A112&amp;"_"&amp;BW$3,'물품 입고 내역'!$A$5:$O$1005,2,0),"")</f>
        <v/>
      </c>
      <c r="BX112" s="88" t="str">
        <f>IFERROR(VLOOKUP($A112&amp;"_"&amp;BX$3,'물품 입고 내역'!$A$5:$O$1005,2,0),"")</f>
        <v/>
      </c>
      <c r="BY112" s="88" t="str">
        <f>IFERROR(VLOOKUP($A112&amp;"_"&amp;BY$3,'물품 입고 내역'!$A$5:$O$1005,2,0),"")</f>
        <v/>
      </c>
      <c r="BZ112" s="88" t="str">
        <f>IFERROR(VLOOKUP($A112&amp;"_"&amp;BZ$3,'물품 입고 내역'!$A$5:$O$1005,2,0),"")</f>
        <v/>
      </c>
      <c r="CA112" s="88" t="str">
        <f>IFERROR(VLOOKUP($A112&amp;"_"&amp;CA$3,'물품 입고 내역'!$A$5:$O$1005,2,0),"")</f>
        <v/>
      </c>
      <c r="CB112" s="88" t="str">
        <f>IFERROR(VLOOKUP($A112&amp;"_"&amp;CB$3,'물품 입고 내역'!$A$5:$O$1005,2,0),"")</f>
        <v/>
      </c>
      <c r="CC112" s="88" t="str">
        <f>IFERROR(VLOOKUP($A112&amp;"_"&amp;CC$3,'물품 입고 내역'!$A$5:$O$1005,2,0),"")</f>
        <v/>
      </c>
      <c r="CD112" s="88" t="str">
        <f>IFERROR(VLOOKUP($A112&amp;"_"&amp;CD$3,'물품 입고 내역'!$A$5:$O$1005,2,0),"")</f>
        <v/>
      </c>
      <c r="CE112" s="88" t="str">
        <f>IFERROR(VLOOKUP($A112&amp;"_"&amp;CE$3,'물품 입고 내역'!$A$5:$O$1005,2,0),"")</f>
        <v/>
      </c>
      <c r="CF112" s="88" t="str">
        <f>IFERROR(VLOOKUP($A112&amp;"_"&amp;CF$3,'물품 입고 내역'!$A$5:$O$1005,2,0),"")</f>
        <v/>
      </c>
      <c r="CG112" s="88" t="str">
        <f>IFERROR(VLOOKUP($A112&amp;"_"&amp;CG$3,'물품 입고 내역'!$A$5:$O$1005,2,0),"")</f>
        <v/>
      </c>
      <c r="CH112" s="88" t="str">
        <f>IFERROR(VLOOKUP($A112&amp;"_"&amp;CH$3,'물품 입고 내역'!$A$5:$O$1005,2,0),"")</f>
        <v/>
      </c>
      <c r="CI112" s="88" t="str">
        <f>IFERROR(VLOOKUP($A112&amp;"_"&amp;CI$3,'물품 입고 내역'!$A$5:$O$1005,2,0),"")</f>
        <v/>
      </c>
      <c r="CJ112" s="88" t="str">
        <f>IFERROR(VLOOKUP($A112&amp;"_"&amp;CJ$3,'물품 입고 내역'!$A$5:$O$1005,2,0),"")</f>
        <v/>
      </c>
      <c r="CK112" s="88" t="str">
        <f>IFERROR(VLOOKUP($A112&amp;"_"&amp;CK$3,'물품 입고 내역'!$A$5:$O$1005,2,0),"")</f>
        <v/>
      </c>
      <c r="CL112" s="88" t="str">
        <f>IFERROR(VLOOKUP($A112&amp;"_"&amp;CL$3,'물품 입고 내역'!$A$5:$O$1005,2,0),"")</f>
        <v/>
      </c>
      <c r="CM112" s="88" t="str">
        <f>IFERROR(VLOOKUP($A112&amp;"_"&amp;CM$3,'물품 입고 내역'!$A$5:$O$1005,2,0),"")</f>
        <v/>
      </c>
      <c r="CN112" s="88" t="str">
        <f>IFERROR(VLOOKUP($A112&amp;"_"&amp;CN$3,'물품 입고 내역'!$A$5:$O$1005,2,0),"")</f>
        <v/>
      </c>
      <c r="CO112" s="88" t="str">
        <f>IFERROR(VLOOKUP($A112&amp;"_"&amp;CO$3,'물품 입고 내역'!$A$5:$O$1005,2,0),"")</f>
        <v/>
      </c>
      <c r="CP112" s="88" t="str">
        <f>IFERROR(VLOOKUP($A112&amp;"_"&amp;CP$3,'물품 입고 내역'!$A$5:$O$1005,2,0),"")</f>
        <v/>
      </c>
      <c r="CQ112" s="88" t="str">
        <f>IFERROR(VLOOKUP($A112&amp;"_"&amp;CQ$3,'물품 입고 내역'!$A$5:$O$1005,2,0),"")</f>
        <v/>
      </c>
      <c r="CR112" s="88" t="str">
        <f>IFERROR(VLOOKUP($A112&amp;"_"&amp;CR$3,'물품 입고 내역'!$A$5:$O$1005,2,0),"")</f>
        <v/>
      </c>
      <c r="CS112" s="88" t="str">
        <f>IFERROR(VLOOKUP($A112&amp;"_"&amp;CS$3,'물품 입고 내역'!$A$5:$O$1005,2,0),"")</f>
        <v/>
      </c>
      <c r="CT112" s="88" t="str">
        <f>IFERROR(VLOOKUP($A112&amp;"_"&amp;CT$3,'물품 입고 내역'!$A$5:$O$1005,2,0),"")</f>
        <v/>
      </c>
      <c r="CU112" s="88" t="str">
        <f>IFERROR(VLOOKUP($A112&amp;"_"&amp;CU$3,'물품 입고 내역'!$A$5:$O$1005,2,0),"")</f>
        <v/>
      </c>
      <c r="CV112" s="88" t="str">
        <f>IFERROR(VLOOKUP($A112&amp;"_"&amp;CV$3,'물품 입고 내역'!$A$5:$O$1005,2,0),"")</f>
        <v/>
      </c>
      <c r="CW112" s="88" t="str">
        <f>IFERROR(VLOOKUP($A112&amp;"_"&amp;CW$3,'물품 입고 내역'!$A$5:$O$1005,2,0),"")</f>
        <v/>
      </c>
      <c r="CX112" s="88" t="str">
        <f>IFERROR(VLOOKUP($A112&amp;"_"&amp;CX$3,'물품 입고 내역'!$A$5:$O$1005,2,0),"")</f>
        <v/>
      </c>
      <c r="CY112" s="88" t="str">
        <f>IFERROR(VLOOKUP($A112&amp;"_"&amp;CY$3,'물품 입고 내역'!$A$5:$O$1005,2,0),"")</f>
        <v/>
      </c>
      <c r="CZ112" s="88" t="str">
        <f>IFERROR(VLOOKUP($A112&amp;"_"&amp;CZ$3,'물품 입고 내역'!$A$5:$O$1005,2,0),"")</f>
        <v/>
      </c>
      <c r="DA112" s="88" t="str">
        <f>IFERROR(VLOOKUP($A112&amp;"_"&amp;DA$3,'물품 입고 내역'!$A$5:$O$1005,2,0),"")</f>
        <v/>
      </c>
      <c r="DB112" s="88" t="str">
        <f>IFERROR(VLOOKUP($A112&amp;"_"&amp;DB$3,'물품 입고 내역'!$A$5:$O$1005,2,0),"")</f>
        <v/>
      </c>
      <c r="DC112" s="88" t="str">
        <f>IFERROR(VLOOKUP($A112&amp;"_"&amp;DC$3,'물품 입고 내역'!$A$5:$O$1005,2,0),"")</f>
        <v/>
      </c>
      <c r="DD112" s="88" t="str">
        <f>IFERROR(VLOOKUP($A112&amp;"_"&amp;DD$3,'물품 입고 내역'!$A$5:$O$1005,2,0),"")</f>
        <v/>
      </c>
      <c r="DE112" s="88" t="str">
        <f>IFERROR(VLOOKUP($A112&amp;"_"&amp;DE$3,'물품 입고 내역'!$A$5:$O$1005,2,0),"")</f>
        <v/>
      </c>
      <c r="DF112" s="88" t="str">
        <f>IFERROR(VLOOKUP($A112&amp;"_"&amp;DF$3,'물품 입고 내역'!$A$5:$O$1005,2,0),"")</f>
        <v/>
      </c>
      <c r="DG112" s="88" t="str">
        <f>IFERROR(VLOOKUP($A112&amp;"_"&amp;DG$3,'물품 입고 내역'!$A$5:$O$1005,2,0),"")</f>
        <v/>
      </c>
      <c r="DH112" s="88" t="str">
        <f>IFERROR(VLOOKUP($A112&amp;"_"&amp;DH$3,'물품 입고 내역'!$A$5:$O$1005,2,0),"")</f>
        <v/>
      </c>
      <c r="DI112" s="88" t="str">
        <f>IFERROR(VLOOKUP($A112&amp;"_"&amp;DI$3,'물품 입고 내역'!$A$5:$O$1005,2,0),"")</f>
        <v/>
      </c>
      <c r="DJ112" s="88" t="str">
        <f>IFERROR(VLOOKUP($A112&amp;"_"&amp;DJ$3,'물품 입고 내역'!$A$5:$O$1005,2,0),"")</f>
        <v/>
      </c>
      <c r="DK112" s="88" t="str">
        <f>IFERROR(VLOOKUP($A112&amp;"_"&amp;DK$3,'물품 입고 내역'!$A$5:$O$1005,2,0),"")</f>
        <v/>
      </c>
      <c r="DL112" s="88" t="str">
        <f>IFERROR(VLOOKUP($A112&amp;"_"&amp;DL$3,'물품 입고 내역'!$A$5:$O$1005,2,0),"")</f>
        <v/>
      </c>
    </row>
    <row r="113" spans="1:116" ht="35.25" customHeight="1">
      <c r="A113" s="89" t="s">
        <v>1098</v>
      </c>
      <c r="B113" s="129" t="str">
        <f>IFERROR(INDEX('물품 입고 내역'!$E$6:$O$1005,MATCH($A113,'물품 입고 내역'!$N$6:$N$1005,0),1)," ")</f>
        <v xml:space="preserve"> </v>
      </c>
      <c r="C113" s="89" t="str">
        <f t="shared" si="3"/>
        <v xml:space="preserve"> </v>
      </c>
      <c r="D113" s="129" t="str">
        <f t="shared" si="4"/>
        <v xml:space="preserve">                                                                                                             </v>
      </c>
      <c r="E113" s="89"/>
      <c r="F113" s="88">
        <f t="shared" si="5"/>
        <v>0</v>
      </c>
      <c r="G113" s="88" t="str">
        <f>IFERROR(VLOOKUP($A113&amp;"_"&amp;G$3,'물품 입고 내역'!$A$5:$O$1005,2,0),"")</f>
        <v/>
      </c>
      <c r="H113" s="88" t="str">
        <f>IFERROR(VLOOKUP($A113&amp;"_"&amp;H$3,'물품 입고 내역'!$A$5:$O$1005,2,0),"")</f>
        <v/>
      </c>
      <c r="I113" s="88" t="str">
        <f>IFERROR(VLOOKUP($A113&amp;"_"&amp;I$3,'물품 입고 내역'!$A$5:$O$1005,2,0),"")</f>
        <v/>
      </c>
      <c r="J113" s="88" t="str">
        <f>IFERROR(VLOOKUP($A113&amp;"_"&amp;J$3,'물품 입고 내역'!$A$5:$O$1005,2,0),"")</f>
        <v/>
      </c>
      <c r="K113" s="88" t="str">
        <f>IFERROR(VLOOKUP($A113&amp;"_"&amp;K$3,'물품 입고 내역'!$A$5:$O$1005,2,0),"")</f>
        <v/>
      </c>
      <c r="L113" s="88" t="str">
        <f>IFERROR(VLOOKUP($A113&amp;"_"&amp;L$3,'물품 입고 내역'!$A$5:$O$1005,2,0),"")</f>
        <v/>
      </c>
      <c r="M113" s="88" t="str">
        <f>IFERROR(VLOOKUP($A113&amp;"_"&amp;M$3,'물품 입고 내역'!$A$5:$O$1005,2,0),"")</f>
        <v/>
      </c>
      <c r="N113" s="88" t="str">
        <f>IFERROR(VLOOKUP($A113&amp;"_"&amp;N$3,'물품 입고 내역'!$A$5:$O$1005,2,0),"")</f>
        <v/>
      </c>
      <c r="O113" s="88" t="str">
        <f>IFERROR(VLOOKUP($A113&amp;"_"&amp;O$3,'물품 입고 내역'!$A$5:$O$1005,2,0),"")</f>
        <v/>
      </c>
      <c r="P113" s="88" t="str">
        <f>IFERROR(VLOOKUP($A113&amp;"_"&amp;P$3,'물품 입고 내역'!$A$5:$O$1005,2,0),"")</f>
        <v/>
      </c>
      <c r="Q113" s="88" t="str">
        <f>IFERROR(VLOOKUP($A113&amp;"_"&amp;Q$3,'물품 입고 내역'!$A$5:$O$1005,2,0),"")</f>
        <v/>
      </c>
      <c r="R113" s="88" t="str">
        <f>IFERROR(VLOOKUP($A113&amp;"_"&amp;R$3,'물품 입고 내역'!$A$5:$O$1005,2,0),"")</f>
        <v/>
      </c>
      <c r="S113" s="88" t="str">
        <f>IFERROR(VLOOKUP($A113&amp;"_"&amp;S$3,'물품 입고 내역'!$A$5:$O$1005,2,0),"")</f>
        <v/>
      </c>
      <c r="T113" s="88" t="str">
        <f>IFERROR(VLOOKUP($A113&amp;"_"&amp;T$3,'물품 입고 내역'!$A$5:$O$1005,2,0),"")</f>
        <v/>
      </c>
      <c r="U113" s="88" t="str">
        <f>IFERROR(VLOOKUP($A113&amp;"_"&amp;U$3,'물품 입고 내역'!$A$5:$O$1005,2,0),"")</f>
        <v/>
      </c>
      <c r="V113" s="88" t="str">
        <f>IFERROR(VLOOKUP($A113&amp;"_"&amp;V$3,'물품 입고 내역'!$A$5:$O$1005,2,0),"")</f>
        <v/>
      </c>
      <c r="W113" s="88" t="str">
        <f>IFERROR(VLOOKUP($A113&amp;"_"&amp;W$3,'물품 입고 내역'!$A$5:$O$1005,2,0),"")</f>
        <v/>
      </c>
      <c r="X113" s="88" t="str">
        <f>IFERROR(VLOOKUP($A113&amp;"_"&amp;X$3,'물품 입고 내역'!$A$5:$O$1005,2,0),"")</f>
        <v/>
      </c>
      <c r="Y113" s="88" t="str">
        <f>IFERROR(VLOOKUP($A113&amp;"_"&amp;Y$3,'물품 입고 내역'!$A$5:$O$1005,2,0),"")</f>
        <v/>
      </c>
      <c r="Z113" s="88" t="str">
        <f>IFERROR(VLOOKUP($A113&amp;"_"&amp;Z$3,'물품 입고 내역'!$A$5:$O$1005,2,0),"")</f>
        <v/>
      </c>
      <c r="AA113" s="88" t="str">
        <f>IFERROR(VLOOKUP($A113&amp;"_"&amp;AA$3,'물품 입고 내역'!$A$5:$O$1005,2,0),"")</f>
        <v/>
      </c>
      <c r="AB113" s="88" t="str">
        <f>IFERROR(VLOOKUP($A113&amp;"_"&amp;AB$3,'물품 입고 내역'!$A$5:$O$1005,2,0),"")</f>
        <v/>
      </c>
      <c r="AC113" s="88" t="str">
        <f>IFERROR(VLOOKUP($A113&amp;"_"&amp;AC$3,'물품 입고 내역'!$A$5:$O$1005,2,0),"")</f>
        <v/>
      </c>
      <c r="AD113" s="88" t="str">
        <f>IFERROR(VLOOKUP($A113&amp;"_"&amp;AD$3,'물품 입고 내역'!$A$5:$O$1005,2,0),"")</f>
        <v/>
      </c>
      <c r="AE113" s="88" t="str">
        <f>IFERROR(VLOOKUP($A113&amp;"_"&amp;AE$3,'물품 입고 내역'!$A$5:$O$1005,2,0),"")</f>
        <v/>
      </c>
      <c r="AF113" s="88" t="str">
        <f>IFERROR(VLOOKUP($A113&amp;"_"&amp;AF$3,'물품 입고 내역'!$A$5:$O$1005,2,0),"")</f>
        <v/>
      </c>
      <c r="AG113" s="88" t="str">
        <f>IFERROR(VLOOKUP($A113&amp;"_"&amp;AG$3,'물품 입고 내역'!$A$5:$O$1005,2,0),"")</f>
        <v/>
      </c>
      <c r="AH113" s="88" t="str">
        <f>IFERROR(VLOOKUP($A113&amp;"_"&amp;AH$3,'물품 입고 내역'!$A$5:$O$1005,2,0),"")</f>
        <v/>
      </c>
      <c r="AI113" s="88" t="str">
        <f>IFERROR(VLOOKUP($A113&amp;"_"&amp;AI$3,'물품 입고 내역'!$A$5:$O$1005,2,0),"")</f>
        <v/>
      </c>
      <c r="AJ113" s="88" t="str">
        <f>IFERROR(VLOOKUP($A113&amp;"_"&amp;AJ$3,'물품 입고 내역'!$A$5:$O$1005,2,0),"")</f>
        <v/>
      </c>
      <c r="AK113" s="88" t="str">
        <f>IFERROR(VLOOKUP($A113&amp;"_"&amp;AK$3,'물품 입고 내역'!$A$5:$O$1005,2,0),"")</f>
        <v/>
      </c>
      <c r="AL113" s="88" t="str">
        <f>IFERROR(VLOOKUP($A113&amp;"_"&amp;AL$3,'물품 입고 내역'!$A$5:$O$1005,2,0),"")</f>
        <v/>
      </c>
      <c r="AM113" s="88" t="str">
        <f>IFERROR(VLOOKUP($A113&amp;"_"&amp;AM$3,'물품 입고 내역'!$A$5:$O$1005,2,0),"")</f>
        <v/>
      </c>
      <c r="AN113" s="88" t="str">
        <f>IFERROR(VLOOKUP($A113&amp;"_"&amp;AN$3,'물품 입고 내역'!$A$5:$O$1005,2,0),"")</f>
        <v/>
      </c>
      <c r="AO113" s="88" t="str">
        <f>IFERROR(VLOOKUP($A113&amp;"_"&amp;AO$3,'물품 입고 내역'!$A$5:$O$1005,2,0),"")</f>
        <v/>
      </c>
      <c r="AP113" s="88" t="str">
        <f>IFERROR(VLOOKUP($A113&amp;"_"&amp;AP$3,'물품 입고 내역'!$A$5:$O$1005,2,0),"")</f>
        <v/>
      </c>
      <c r="AQ113" s="88" t="str">
        <f>IFERROR(VLOOKUP($A113&amp;"_"&amp;AQ$3,'물품 입고 내역'!$A$5:$O$1005,2,0),"")</f>
        <v/>
      </c>
      <c r="AR113" s="88" t="str">
        <f>IFERROR(VLOOKUP($A113&amp;"_"&amp;AR$3,'물품 입고 내역'!$A$5:$O$1005,2,0),"")</f>
        <v/>
      </c>
      <c r="AS113" s="88" t="str">
        <f>IFERROR(VLOOKUP($A113&amp;"_"&amp;AS$3,'물품 입고 내역'!$A$5:$O$1005,2,0),"")</f>
        <v/>
      </c>
      <c r="AT113" s="88" t="str">
        <f>IFERROR(VLOOKUP($A113&amp;"_"&amp;AT$3,'물품 입고 내역'!$A$5:$O$1005,2,0),"")</f>
        <v/>
      </c>
      <c r="AU113" s="88" t="str">
        <f>IFERROR(VLOOKUP($A113&amp;"_"&amp;AU$3,'물품 입고 내역'!$A$5:$O$1005,2,0),"")</f>
        <v/>
      </c>
      <c r="AV113" s="88" t="str">
        <f>IFERROR(VLOOKUP($A113&amp;"_"&amp;AV$3,'물품 입고 내역'!$A$5:$O$1005,2,0),"")</f>
        <v/>
      </c>
      <c r="AW113" s="88" t="str">
        <f>IFERROR(VLOOKUP($A113&amp;"_"&amp;AW$3,'물품 입고 내역'!$A$5:$O$1005,2,0),"")</f>
        <v/>
      </c>
      <c r="AX113" s="88" t="str">
        <f>IFERROR(VLOOKUP($A113&amp;"_"&amp;AX$3,'물품 입고 내역'!$A$5:$O$1005,2,0),"")</f>
        <v/>
      </c>
      <c r="AY113" s="88" t="str">
        <f>IFERROR(VLOOKUP($A113&amp;"_"&amp;AY$3,'물품 입고 내역'!$A$5:$O$1005,2,0),"")</f>
        <v/>
      </c>
      <c r="AZ113" s="88" t="str">
        <f>IFERROR(VLOOKUP($A113&amp;"_"&amp;AZ$3,'물품 입고 내역'!$A$5:$O$1005,2,0),"")</f>
        <v/>
      </c>
      <c r="BA113" s="88" t="str">
        <f>IFERROR(VLOOKUP($A113&amp;"_"&amp;BA$3,'물품 입고 내역'!$A$5:$O$1005,2,0),"")</f>
        <v/>
      </c>
      <c r="BB113" s="88" t="str">
        <f>IFERROR(VLOOKUP($A113&amp;"_"&amp;BB$3,'물품 입고 내역'!$A$5:$O$1005,2,0),"")</f>
        <v/>
      </c>
      <c r="BC113" s="88" t="str">
        <f>IFERROR(VLOOKUP($A113&amp;"_"&amp;BC$3,'물품 입고 내역'!$A$5:$O$1005,2,0),"")</f>
        <v/>
      </c>
      <c r="BD113" s="88" t="str">
        <f>IFERROR(VLOOKUP($A113&amp;"_"&amp;BD$3,'물품 입고 내역'!$A$5:$O$1005,2,0),"")</f>
        <v/>
      </c>
      <c r="BE113" s="88" t="str">
        <f>IFERROR(VLOOKUP($A113&amp;"_"&amp;BE$3,'물품 입고 내역'!$A$5:$O$1005,2,0),"")</f>
        <v/>
      </c>
      <c r="BF113" s="88" t="str">
        <f>IFERROR(VLOOKUP($A113&amp;"_"&amp;BF$3,'물품 입고 내역'!$A$5:$O$1005,2,0),"")</f>
        <v/>
      </c>
      <c r="BG113" s="88" t="str">
        <f>IFERROR(VLOOKUP($A113&amp;"_"&amp;BG$3,'물품 입고 내역'!$A$5:$O$1005,2,0),"")</f>
        <v/>
      </c>
      <c r="BH113" s="88" t="str">
        <f>IFERROR(VLOOKUP($A113&amp;"_"&amp;BH$3,'물품 입고 내역'!$A$5:$O$1005,2,0),"")</f>
        <v/>
      </c>
      <c r="BI113" s="88" t="str">
        <f>IFERROR(VLOOKUP($A113&amp;"_"&amp;BI$3,'물품 입고 내역'!$A$5:$O$1005,2,0),"")</f>
        <v/>
      </c>
      <c r="BJ113" s="88" t="str">
        <f>IFERROR(VLOOKUP($A113&amp;"_"&amp;BJ$3,'물품 입고 내역'!$A$5:$O$1005,2,0),"")</f>
        <v/>
      </c>
      <c r="BK113" s="88" t="str">
        <f>IFERROR(VLOOKUP($A113&amp;"_"&amp;BK$3,'물품 입고 내역'!$A$5:$O$1005,2,0),"")</f>
        <v/>
      </c>
      <c r="BL113" s="88" t="str">
        <f>IFERROR(VLOOKUP($A113&amp;"_"&amp;BL$3,'물품 입고 내역'!$A$5:$O$1005,2,0),"")</f>
        <v/>
      </c>
      <c r="BM113" s="88" t="str">
        <f>IFERROR(VLOOKUP($A113&amp;"_"&amp;BM$3,'물품 입고 내역'!$A$5:$O$1005,2,0),"")</f>
        <v/>
      </c>
      <c r="BN113" s="88" t="str">
        <f>IFERROR(VLOOKUP($A113&amp;"_"&amp;BN$3,'물품 입고 내역'!$A$5:$O$1005,2,0),"")</f>
        <v/>
      </c>
      <c r="BO113" s="88" t="str">
        <f>IFERROR(VLOOKUP($A113&amp;"_"&amp;BO$3,'물품 입고 내역'!$A$5:$O$1005,2,0),"")</f>
        <v/>
      </c>
      <c r="BP113" s="88" t="str">
        <f>IFERROR(VLOOKUP($A113&amp;"_"&amp;BP$3,'물품 입고 내역'!$A$5:$O$1005,2,0),"")</f>
        <v/>
      </c>
      <c r="BQ113" s="88" t="str">
        <f>IFERROR(VLOOKUP($A113&amp;"_"&amp;BQ$3,'물품 입고 내역'!$A$5:$O$1005,2,0),"")</f>
        <v/>
      </c>
      <c r="BR113" s="88" t="str">
        <f>IFERROR(VLOOKUP($A113&amp;"_"&amp;BR$3,'물품 입고 내역'!$A$5:$O$1005,2,0),"")</f>
        <v/>
      </c>
      <c r="BS113" s="88" t="str">
        <f>IFERROR(VLOOKUP($A113&amp;"_"&amp;BS$3,'물품 입고 내역'!$A$5:$O$1005,2,0),"")</f>
        <v/>
      </c>
      <c r="BT113" s="88" t="str">
        <f>IFERROR(VLOOKUP($A113&amp;"_"&amp;BT$3,'물품 입고 내역'!$A$5:$O$1005,2,0),"")</f>
        <v/>
      </c>
      <c r="BU113" s="88" t="str">
        <f>IFERROR(VLOOKUP($A113&amp;"_"&amp;BU$3,'물품 입고 내역'!$A$5:$O$1005,2,0),"")</f>
        <v/>
      </c>
      <c r="BV113" s="88" t="str">
        <f>IFERROR(VLOOKUP($A113&amp;"_"&amp;BV$3,'물품 입고 내역'!$A$5:$O$1005,2,0),"")</f>
        <v/>
      </c>
      <c r="BW113" s="88" t="str">
        <f>IFERROR(VLOOKUP($A113&amp;"_"&amp;BW$3,'물품 입고 내역'!$A$5:$O$1005,2,0),"")</f>
        <v/>
      </c>
      <c r="BX113" s="88" t="str">
        <f>IFERROR(VLOOKUP($A113&amp;"_"&amp;BX$3,'물품 입고 내역'!$A$5:$O$1005,2,0),"")</f>
        <v/>
      </c>
      <c r="BY113" s="88" t="str">
        <f>IFERROR(VLOOKUP($A113&amp;"_"&amp;BY$3,'물품 입고 내역'!$A$5:$O$1005,2,0),"")</f>
        <v/>
      </c>
      <c r="BZ113" s="88" t="str">
        <f>IFERROR(VLOOKUP($A113&amp;"_"&amp;BZ$3,'물품 입고 내역'!$A$5:$O$1005,2,0),"")</f>
        <v/>
      </c>
      <c r="CA113" s="88" t="str">
        <f>IFERROR(VLOOKUP($A113&amp;"_"&amp;CA$3,'물품 입고 내역'!$A$5:$O$1005,2,0),"")</f>
        <v/>
      </c>
      <c r="CB113" s="88" t="str">
        <f>IFERROR(VLOOKUP($A113&amp;"_"&amp;CB$3,'물품 입고 내역'!$A$5:$O$1005,2,0),"")</f>
        <v/>
      </c>
      <c r="CC113" s="88" t="str">
        <f>IFERROR(VLOOKUP($A113&amp;"_"&amp;CC$3,'물품 입고 내역'!$A$5:$O$1005,2,0),"")</f>
        <v/>
      </c>
      <c r="CD113" s="88" t="str">
        <f>IFERROR(VLOOKUP($A113&amp;"_"&amp;CD$3,'물품 입고 내역'!$A$5:$O$1005,2,0),"")</f>
        <v/>
      </c>
      <c r="CE113" s="88" t="str">
        <f>IFERROR(VLOOKUP($A113&amp;"_"&amp;CE$3,'물품 입고 내역'!$A$5:$O$1005,2,0),"")</f>
        <v/>
      </c>
      <c r="CF113" s="88" t="str">
        <f>IFERROR(VLOOKUP($A113&amp;"_"&amp;CF$3,'물품 입고 내역'!$A$5:$O$1005,2,0),"")</f>
        <v/>
      </c>
      <c r="CG113" s="88" t="str">
        <f>IFERROR(VLOOKUP($A113&amp;"_"&amp;CG$3,'물품 입고 내역'!$A$5:$O$1005,2,0),"")</f>
        <v/>
      </c>
      <c r="CH113" s="88" t="str">
        <f>IFERROR(VLOOKUP($A113&amp;"_"&amp;CH$3,'물품 입고 내역'!$A$5:$O$1005,2,0),"")</f>
        <v/>
      </c>
      <c r="CI113" s="88" t="str">
        <f>IFERROR(VLOOKUP($A113&amp;"_"&amp;CI$3,'물품 입고 내역'!$A$5:$O$1005,2,0),"")</f>
        <v/>
      </c>
      <c r="CJ113" s="88" t="str">
        <f>IFERROR(VLOOKUP($A113&amp;"_"&amp;CJ$3,'물품 입고 내역'!$A$5:$O$1005,2,0),"")</f>
        <v/>
      </c>
      <c r="CK113" s="88" t="str">
        <f>IFERROR(VLOOKUP($A113&amp;"_"&amp;CK$3,'물품 입고 내역'!$A$5:$O$1005,2,0),"")</f>
        <v/>
      </c>
      <c r="CL113" s="88" t="str">
        <f>IFERROR(VLOOKUP($A113&amp;"_"&amp;CL$3,'물품 입고 내역'!$A$5:$O$1005,2,0),"")</f>
        <v/>
      </c>
      <c r="CM113" s="88" t="str">
        <f>IFERROR(VLOOKUP($A113&amp;"_"&amp;CM$3,'물품 입고 내역'!$A$5:$O$1005,2,0),"")</f>
        <v/>
      </c>
      <c r="CN113" s="88" t="str">
        <f>IFERROR(VLOOKUP($A113&amp;"_"&amp;CN$3,'물품 입고 내역'!$A$5:$O$1005,2,0),"")</f>
        <v/>
      </c>
      <c r="CO113" s="88" t="str">
        <f>IFERROR(VLOOKUP($A113&amp;"_"&amp;CO$3,'물품 입고 내역'!$A$5:$O$1005,2,0),"")</f>
        <v/>
      </c>
      <c r="CP113" s="88" t="str">
        <f>IFERROR(VLOOKUP($A113&amp;"_"&amp;CP$3,'물품 입고 내역'!$A$5:$O$1005,2,0),"")</f>
        <v/>
      </c>
      <c r="CQ113" s="88" t="str">
        <f>IFERROR(VLOOKUP($A113&amp;"_"&amp;CQ$3,'물품 입고 내역'!$A$5:$O$1005,2,0),"")</f>
        <v/>
      </c>
      <c r="CR113" s="88" t="str">
        <f>IFERROR(VLOOKUP($A113&amp;"_"&amp;CR$3,'물품 입고 내역'!$A$5:$O$1005,2,0),"")</f>
        <v/>
      </c>
      <c r="CS113" s="88" t="str">
        <f>IFERROR(VLOOKUP($A113&amp;"_"&amp;CS$3,'물품 입고 내역'!$A$5:$O$1005,2,0),"")</f>
        <v/>
      </c>
      <c r="CT113" s="88" t="str">
        <f>IFERROR(VLOOKUP($A113&amp;"_"&amp;CT$3,'물품 입고 내역'!$A$5:$O$1005,2,0),"")</f>
        <v/>
      </c>
      <c r="CU113" s="88" t="str">
        <f>IFERROR(VLOOKUP($A113&amp;"_"&amp;CU$3,'물품 입고 내역'!$A$5:$O$1005,2,0),"")</f>
        <v/>
      </c>
      <c r="CV113" s="88" t="str">
        <f>IFERROR(VLOOKUP($A113&amp;"_"&amp;CV$3,'물품 입고 내역'!$A$5:$O$1005,2,0),"")</f>
        <v/>
      </c>
      <c r="CW113" s="88" t="str">
        <f>IFERROR(VLOOKUP($A113&amp;"_"&amp;CW$3,'물품 입고 내역'!$A$5:$O$1005,2,0),"")</f>
        <v/>
      </c>
      <c r="CX113" s="88" t="str">
        <f>IFERROR(VLOOKUP($A113&amp;"_"&amp;CX$3,'물품 입고 내역'!$A$5:$O$1005,2,0),"")</f>
        <v/>
      </c>
      <c r="CY113" s="88" t="str">
        <f>IFERROR(VLOOKUP($A113&amp;"_"&amp;CY$3,'물품 입고 내역'!$A$5:$O$1005,2,0),"")</f>
        <v/>
      </c>
      <c r="CZ113" s="88" t="str">
        <f>IFERROR(VLOOKUP($A113&amp;"_"&amp;CZ$3,'물품 입고 내역'!$A$5:$O$1005,2,0),"")</f>
        <v/>
      </c>
      <c r="DA113" s="88" t="str">
        <f>IFERROR(VLOOKUP($A113&amp;"_"&amp;DA$3,'물품 입고 내역'!$A$5:$O$1005,2,0),"")</f>
        <v/>
      </c>
      <c r="DB113" s="88" t="str">
        <f>IFERROR(VLOOKUP($A113&amp;"_"&amp;DB$3,'물품 입고 내역'!$A$5:$O$1005,2,0),"")</f>
        <v/>
      </c>
      <c r="DC113" s="88" t="str">
        <f>IFERROR(VLOOKUP($A113&amp;"_"&amp;DC$3,'물품 입고 내역'!$A$5:$O$1005,2,0),"")</f>
        <v/>
      </c>
      <c r="DD113" s="88" t="str">
        <f>IFERROR(VLOOKUP($A113&amp;"_"&amp;DD$3,'물품 입고 내역'!$A$5:$O$1005,2,0),"")</f>
        <v/>
      </c>
      <c r="DE113" s="88" t="str">
        <f>IFERROR(VLOOKUP($A113&amp;"_"&amp;DE$3,'물품 입고 내역'!$A$5:$O$1005,2,0),"")</f>
        <v/>
      </c>
      <c r="DF113" s="88" t="str">
        <f>IFERROR(VLOOKUP($A113&amp;"_"&amp;DF$3,'물품 입고 내역'!$A$5:$O$1005,2,0),"")</f>
        <v/>
      </c>
      <c r="DG113" s="88" t="str">
        <f>IFERROR(VLOOKUP($A113&amp;"_"&amp;DG$3,'물품 입고 내역'!$A$5:$O$1005,2,0),"")</f>
        <v/>
      </c>
      <c r="DH113" s="88" t="str">
        <f>IFERROR(VLOOKUP($A113&amp;"_"&amp;DH$3,'물품 입고 내역'!$A$5:$O$1005,2,0),"")</f>
        <v/>
      </c>
      <c r="DI113" s="88" t="str">
        <f>IFERROR(VLOOKUP($A113&amp;"_"&amp;DI$3,'물품 입고 내역'!$A$5:$O$1005,2,0),"")</f>
        <v/>
      </c>
      <c r="DJ113" s="88" t="str">
        <f>IFERROR(VLOOKUP($A113&amp;"_"&amp;DJ$3,'물품 입고 내역'!$A$5:$O$1005,2,0),"")</f>
        <v/>
      </c>
      <c r="DK113" s="88" t="str">
        <f>IFERROR(VLOOKUP($A113&amp;"_"&amp;DK$3,'물품 입고 내역'!$A$5:$O$1005,2,0),"")</f>
        <v/>
      </c>
      <c r="DL113" s="88" t="str">
        <f>IFERROR(VLOOKUP($A113&amp;"_"&amp;DL$3,'물품 입고 내역'!$A$5:$O$1005,2,0),"")</f>
        <v/>
      </c>
    </row>
    <row r="114" spans="1:116" ht="35.25" customHeight="1">
      <c r="A114" s="89" t="s">
        <v>1070</v>
      </c>
      <c r="B114" s="129" t="str">
        <f>IFERROR(INDEX('물품 입고 내역'!$E$6:$O$1005,MATCH($A114,'물품 입고 내역'!$N$6:$N$1005,0),1)," ")</f>
        <v xml:space="preserve"> </v>
      </c>
      <c r="C114" s="89" t="str">
        <f t="shared" ref="C114" si="6">IFERROR(VLOOKUP(F114,$C$117:$D$120,2,TRUE)," ")</f>
        <v xml:space="preserve"> </v>
      </c>
      <c r="D114" s="129" t="str">
        <f t="shared" ref="D114" si="7">CONCATENATE(G114," ",H114," ",I114," ",J114," ",K114," ",L114," ",M114," ",N114," ",O114," ",P114," ",Q114," ",R114," ",S114," ",T114," ",U114," ",V114," ",W114," ",X114," ",Y114," ",Z114," ",AA114," ",AB114," ",AC114," ",AD114," ",AE114," ",AF114," ",AG114," ",AH114," ",AI114," ",AJ114," ",AK114," ",AL114," ",AM114," ",AN114," ",AO114," ",AP114," ",AQ114," ",AR114," ",AS114," ",AT114," ",AU114," ",AV114," ",AW114," ",AX114," ",AY114," ",AZ114," ",BA114," ",BB114," ",BC114," ",BD114," ",BE114," ",BF114," ",BG114," ",BH114," ",BI114," ",BJ114," ",BK114," ",BL114," ",BM114," ",BN114," ",BO114," ",BP114," ",BQ114," ",BR114," ",BS114," ",BT114," ",BU114," ",BV114," ",BW114," ",BX114," ",BY114," ",BZ114," ",CA114," ",CB114," ",CC114," ",CD114," ",CE114," ",CF114," ",CG114," ",CH114," ",CI114," ",CJ114," ",CK114," ",CL114," ",CM114," ",CN114," ",CO114," ",CP114," ",CQ114," ",CR114," ",CS114," ",CT114," ",CU114," ",CV114," ",CW114," ",CX114," ",CY114," ",CZ114," ",DA114," ",DB114," ",DC114," ",DD114," ",DE114," ",DF114," ",DG114," ",DH114," ",DI114," ",DJ114," ",DK114," ",DL114)</f>
        <v xml:space="preserve">                                                                                                             </v>
      </c>
      <c r="E114" s="89"/>
      <c r="F114" s="88">
        <f t="shared" ref="F114" si="8">COUNTA(G114:DL114)-COUNTBLANK(G114:DL114)</f>
        <v>0</v>
      </c>
      <c r="G114" s="88" t="str">
        <f>IFERROR(VLOOKUP($A114&amp;"_"&amp;G$3,'물품 입고 내역'!$A$5:$O$1005,2,0),"")</f>
        <v/>
      </c>
      <c r="H114" s="88" t="str">
        <f>IFERROR(VLOOKUP($A114&amp;"_"&amp;H$3,'물품 입고 내역'!$A$5:$O$1005,2,0),"")</f>
        <v/>
      </c>
      <c r="I114" s="88" t="str">
        <f>IFERROR(VLOOKUP($A114&amp;"_"&amp;I$3,'물품 입고 내역'!$A$5:$O$1005,2,0),"")</f>
        <v/>
      </c>
      <c r="J114" s="88" t="str">
        <f>IFERROR(VLOOKUP($A114&amp;"_"&amp;J$3,'물품 입고 내역'!$A$5:$O$1005,2,0),"")</f>
        <v/>
      </c>
      <c r="K114" s="88" t="str">
        <f>IFERROR(VLOOKUP($A114&amp;"_"&amp;K$3,'물품 입고 내역'!$A$5:$O$1005,2,0),"")</f>
        <v/>
      </c>
      <c r="L114" s="88" t="str">
        <f>IFERROR(VLOOKUP($A114&amp;"_"&amp;L$3,'물품 입고 내역'!$A$5:$O$1005,2,0),"")</f>
        <v/>
      </c>
      <c r="M114" s="88" t="str">
        <f>IFERROR(VLOOKUP($A114&amp;"_"&amp;M$3,'물품 입고 내역'!$A$5:$O$1005,2,0),"")</f>
        <v/>
      </c>
      <c r="N114" s="88" t="str">
        <f>IFERROR(VLOOKUP($A114&amp;"_"&amp;N$3,'물품 입고 내역'!$A$5:$O$1005,2,0),"")</f>
        <v/>
      </c>
      <c r="O114" s="88" t="str">
        <f>IFERROR(VLOOKUP($A114&amp;"_"&amp;O$3,'물품 입고 내역'!$A$5:$O$1005,2,0),"")</f>
        <v/>
      </c>
      <c r="P114" s="88" t="str">
        <f>IFERROR(VLOOKUP($A114&amp;"_"&amp;P$3,'물품 입고 내역'!$A$5:$O$1005,2,0),"")</f>
        <v/>
      </c>
      <c r="Q114" s="88" t="str">
        <f>IFERROR(VLOOKUP($A114&amp;"_"&amp;Q$3,'물품 입고 내역'!$A$5:$O$1005,2,0),"")</f>
        <v/>
      </c>
      <c r="R114" s="88" t="str">
        <f>IFERROR(VLOOKUP($A114&amp;"_"&amp;R$3,'물품 입고 내역'!$A$5:$O$1005,2,0),"")</f>
        <v/>
      </c>
      <c r="S114" s="88" t="str">
        <f>IFERROR(VLOOKUP($A114&amp;"_"&amp;S$3,'물품 입고 내역'!$A$5:$O$1005,2,0),"")</f>
        <v/>
      </c>
      <c r="T114" s="88" t="str">
        <f>IFERROR(VLOOKUP($A114&amp;"_"&amp;T$3,'물품 입고 내역'!$A$5:$O$1005,2,0),"")</f>
        <v/>
      </c>
      <c r="U114" s="88" t="str">
        <f>IFERROR(VLOOKUP($A114&amp;"_"&amp;U$3,'물품 입고 내역'!$A$5:$O$1005,2,0),"")</f>
        <v/>
      </c>
      <c r="V114" s="88" t="str">
        <f>IFERROR(VLOOKUP($A114&amp;"_"&amp;V$3,'물품 입고 내역'!$A$5:$O$1005,2,0),"")</f>
        <v/>
      </c>
      <c r="W114" s="88" t="str">
        <f>IFERROR(VLOOKUP($A114&amp;"_"&amp;W$3,'물품 입고 내역'!$A$5:$O$1005,2,0),"")</f>
        <v/>
      </c>
      <c r="X114" s="88" t="str">
        <f>IFERROR(VLOOKUP($A114&amp;"_"&amp;X$3,'물품 입고 내역'!$A$5:$O$1005,2,0),"")</f>
        <v/>
      </c>
      <c r="Y114" s="88" t="str">
        <f>IFERROR(VLOOKUP($A114&amp;"_"&amp;Y$3,'물품 입고 내역'!$A$5:$O$1005,2,0),"")</f>
        <v/>
      </c>
      <c r="Z114" s="88" t="str">
        <f>IFERROR(VLOOKUP($A114&amp;"_"&amp;Z$3,'물품 입고 내역'!$A$5:$O$1005,2,0),"")</f>
        <v/>
      </c>
      <c r="AA114" s="88" t="str">
        <f>IFERROR(VLOOKUP($A114&amp;"_"&amp;AA$3,'물품 입고 내역'!$A$5:$O$1005,2,0),"")</f>
        <v/>
      </c>
      <c r="AB114" s="88" t="str">
        <f>IFERROR(VLOOKUP($A114&amp;"_"&amp;AB$3,'물품 입고 내역'!$A$5:$O$1005,2,0),"")</f>
        <v/>
      </c>
      <c r="AC114" s="88" t="str">
        <f>IFERROR(VLOOKUP($A114&amp;"_"&amp;AC$3,'물품 입고 내역'!$A$5:$O$1005,2,0),"")</f>
        <v/>
      </c>
      <c r="AD114" s="88" t="str">
        <f>IFERROR(VLOOKUP($A114&amp;"_"&amp;AD$3,'물품 입고 내역'!$A$5:$O$1005,2,0),"")</f>
        <v/>
      </c>
      <c r="AE114" s="88" t="str">
        <f>IFERROR(VLOOKUP($A114&amp;"_"&amp;AE$3,'물품 입고 내역'!$A$5:$O$1005,2,0),"")</f>
        <v/>
      </c>
      <c r="AF114" s="88" t="str">
        <f>IFERROR(VLOOKUP($A114&amp;"_"&amp;AF$3,'물품 입고 내역'!$A$5:$O$1005,2,0),"")</f>
        <v/>
      </c>
      <c r="AG114" s="88" t="str">
        <f>IFERROR(VLOOKUP($A114&amp;"_"&amp;AG$3,'물품 입고 내역'!$A$5:$O$1005,2,0),"")</f>
        <v/>
      </c>
      <c r="AH114" s="88" t="str">
        <f>IFERROR(VLOOKUP($A114&amp;"_"&amp;AH$3,'물품 입고 내역'!$A$5:$O$1005,2,0),"")</f>
        <v/>
      </c>
      <c r="AI114" s="88" t="str">
        <f>IFERROR(VLOOKUP($A114&amp;"_"&amp;AI$3,'물품 입고 내역'!$A$5:$O$1005,2,0),"")</f>
        <v/>
      </c>
      <c r="AJ114" s="88" t="str">
        <f>IFERROR(VLOOKUP($A114&amp;"_"&amp;AJ$3,'물품 입고 내역'!$A$5:$O$1005,2,0),"")</f>
        <v/>
      </c>
      <c r="AK114" s="88" t="str">
        <f>IFERROR(VLOOKUP($A114&amp;"_"&amp;AK$3,'물품 입고 내역'!$A$5:$O$1005,2,0),"")</f>
        <v/>
      </c>
      <c r="AL114" s="88" t="str">
        <f>IFERROR(VLOOKUP($A114&amp;"_"&amp;AL$3,'물품 입고 내역'!$A$5:$O$1005,2,0),"")</f>
        <v/>
      </c>
      <c r="AM114" s="88" t="str">
        <f>IFERROR(VLOOKUP($A114&amp;"_"&amp;AM$3,'물품 입고 내역'!$A$5:$O$1005,2,0),"")</f>
        <v/>
      </c>
      <c r="AN114" s="88" t="str">
        <f>IFERROR(VLOOKUP($A114&amp;"_"&amp;AN$3,'물품 입고 내역'!$A$5:$O$1005,2,0),"")</f>
        <v/>
      </c>
      <c r="AO114" s="88" t="str">
        <f>IFERROR(VLOOKUP($A114&amp;"_"&amp;AO$3,'물품 입고 내역'!$A$5:$O$1005,2,0),"")</f>
        <v/>
      </c>
      <c r="AP114" s="88" t="str">
        <f>IFERROR(VLOOKUP($A114&amp;"_"&amp;AP$3,'물품 입고 내역'!$A$5:$O$1005,2,0),"")</f>
        <v/>
      </c>
      <c r="AQ114" s="88" t="str">
        <f>IFERROR(VLOOKUP($A114&amp;"_"&amp;AQ$3,'물품 입고 내역'!$A$5:$O$1005,2,0),"")</f>
        <v/>
      </c>
      <c r="AR114" s="88" t="str">
        <f>IFERROR(VLOOKUP($A114&amp;"_"&amp;AR$3,'물품 입고 내역'!$A$5:$O$1005,2,0),"")</f>
        <v/>
      </c>
      <c r="AS114" s="88" t="str">
        <f>IFERROR(VLOOKUP($A114&amp;"_"&amp;AS$3,'물품 입고 내역'!$A$5:$O$1005,2,0),"")</f>
        <v/>
      </c>
      <c r="AT114" s="88" t="str">
        <f>IFERROR(VLOOKUP($A114&amp;"_"&amp;AT$3,'물품 입고 내역'!$A$5:$O$1005,2,0),"")</f>
        <v/>
      </c>
      <c r="AU114" s="88" t="str">
        <f>IFERROR(VLOOKUP($A114&amp;"_"&amp;AU$3,'물품 입고 내역'!$A$5:$O$1005,2,0),"")</f>
        <v/>
      </c>
      <c r="AV114" s="88" t="str">
        <f>IFERROR(VLOOKUP($A114&amp;"_"&amp;AV$3,'물품 입고 내역'!$A$5:$O$1005,2,0),"")</f>
        <v/>
      </c>
      <c r="AW114" s="88" t="str">
        <f>IFERROR(VLOOKUP($A114&amp;"_"&amp;AW$3,'물품 입고 내역'!$A$5:$O$1005,2,0),"")</f>
        <v/>
      </c>
      <c r="AX114" s="88" t="str">
        <f>IFERROR(VLOOKUP($A114&amp;"_"&amp;AX$3,'물품 입고 내역'!$A$5:$O$1005,2,0),"")</f>
        <v/>
      </c>
      <c r="AY114" s="88" t="str">
        <f>IFERROR(VLOOKUP($A114&amp;"_"&amp;AY$3,'물품 입고 내역'!$A$5:$O$1005,2,0),"")</f>
        <v/>
      </c>
      <c r="AZ114" s="88" t="str">
        <f>IFERROR(VLOOKUP($A114&amp;"_"&amp;AZ$3,'물품 입고 내역'!$A$5:$O$1005,2,0),"")</f>
        <v/>
      </c>
      <c r="BA114" s="88" t="str">
        <f>IFERROR(VLOOKUP($A114&amp;"_"&amp;BA$3,'물품 입고 내역'!$A$5:$O$1005,2,0),"")</f>
        <v/>
      </c>
      <c r="BB114" s="88" t="str">
        <f>IFERROR(VLOOKUP($A114&amp;"_"&amp;BB$3,'물품 입고 내역'!$A$5:$O$1005,2,0),"")</f>
        <v/>
      </c>
      <c r="BC114" s="88" t="str">
        <f>IFERROR(VLOOKUP($A114&amp;"_"&amp;BC$3,'물품 입고 내역'!$A$5:$O$1005,2,0),"")</f>
        <v/>
      </c>
      <c r="BD114" s="88" t="str">
        <f>IFERROR(VLOOKUP($A114&amp;"_"&amp;BD$3,'물품 입고 내역'!$A$5:$O$1005,2,0),"")</f>
        <v/>
      </c>
      <c r="BE114" s="88" t="str">
        <f>IFERROR(VLOOKUP($A114&amp;"_"&amp;BE$3,'물품 입고 내역'!$A$5:$O$1005,2,0),"")</f>
        <v/>
      </c>
      <c r="BF114" s="88" t="str">
        <f>IFERROR(VLOOKUP($A114&amp;"_"&amp;BF$3,'물품 입고 내역'!$A$5:$O$1005,2,0),"")</f>
        <v/>
      </c>
      <c r="BG114" s="88" t="str">
        <f>IFERROR(VLOOKUP($A114&amp;"_"&amp;BG$3,'물품 입고 내역'!$A$5:$O$1005,2,0),"")</f>
        <v/>
      </c>
      <c r="BH114" s="88" t="str">
        <f>IFERROR(VLOOKUP($A114&amp;"_"&amp;BH$3,'물품 입고 내역'!$A$5:$O$1005,2,0),"")</f>
        <v/>
      </c>
      <c r="BI114" s="88" t="str">
        <f>IFERROR(VLOOKUP($A114&amp;"_"&amp;BI$3,'물품 입고 내역'!$A$5:$O$1005,2,0),"")</f>
        <v/>
      </c>
      <c r="BJ114" s="88" t="str">
        <f>IFERROR(VLOOKUP($A114&amp;"_"&amp;BJ$3,'물품 입고 내역'!$A$5:$O$1005,2,0),"")</f>
        <v/>
      </c>
      <c r="BK114" s="88" t="str">
        <f>IFERROR(VLOOKUP($A114&amp;"_"&amp;BK$3,'물품 입고 내역'!$A$5:$O$1005,2,0),"")</f>
        <v/>
      </c>
      <c r="BL114" s="88" t="str">
        <f>IFERROR(VLOOKUP($A114&amp;"_"&amp;BL$3,'물품 입고 내역'!$A$5:$O$1005,2,0),"")</f>
        <v/>
      </c>
      <c r="BM114" s="88" t="str">
        <f>IFERROR(VLOOKUP($A114&amp;"_"&amp;BM$3,'물품 입고 내역'!$A$5:$O$1005,2,0),"")</f>
        <v/>
      </c>
      <c r="BN114" s="88" t="str">
        <f>IFERROR(VLOOKUP($A114&amp;"_"&amp;BN$3,'물품 입고 내역'!$A$5:$O$1005,2,0),"")</f>
        <v/>
      </c>
      <c r="BO114" s="88" t="str">
        <f>IFERROR(VLOOKUP($A114&amp;"_"&amp;BO$3,'물품 입고 내역'!$A$5:$O$1005,2,0),"")</f>
        <v/>
      </c>
      <c r="BP114" s="88" t="str">
        <f>IFERROR(VLOOKUP($A114&amp;"_"&amp;BP$3,'물품 입고 내역'!$A$5:$O$1005,2,0),"")</f>
        <v/>
      </c>
      <c r="BQ114" s="88" t="str">
        <f>IFERROR(VLOOKUP($A114&amp;"_"&amp;BQ$3,'물품 입고 내역'!$A$5:$O$1005,2,0),"")</f>
        <v/>
      </c>
      <c r="BR114" s="88" t="str">
        <f>IFERROR(VLOOKUP($A114&amp;"_"&amp;BR$3,'물품 입고 내역'!$A$5:$O$1005,2,0),"")</f>
        <v/>
      </c>
      <c r="BS114" s="88" t="str">
        <f>IFERROR(VLOOKUP($A114&amp;"_"&amp;BS$3,'물품 입고 내역'!$A$5:$O$1005,2,0),"")</f>
        <v/>
      </c>
      <c r="BT114" s="88" t="str">
        <f>IFERROR(VLOOKUP($A114&amp;"_"&amp;BT$3,'물품 입고 내역'!$A$5:$O$1005,2,0),"")</f>
        <v/>
      </c>
      <c r="BU114" s="88" t="str">
        <f>IFERROR(VLOOKUP($A114&amp;"_"&amp;BU$3,'물품 입고 내역'!$A$5:$O$1005,2,0),"")</f>
        <v/>
      </c>
      <c r="BV114" s="88" t="str">
        <f>IFERROR(VLOOKUP($A114&amp;"_"&amp;BV$3,'물품 입고 내역'!$A$5:$O$1005,2,0),"")</f>
        <v/>
      </c>
      <c r="BW114" s="88" t="str">
        <f>IFERROR(VLOOKUP($A114&amp;"_"&amp;BW$3,'물품 입고 내역'!$A$5:$O$1005,2,0),"")</f>
        <v/>
      </c>
      <c r="BX114" s="88" t="str">
        <f>IFERROR(VLOOKUP($A114&amp;"_"&amp;BX$3,'물품 입고 내역'!$A$5:$O$1005,2,0),"")</f>
        <v/>
      </c>
      <c r="BY114" s="88" t="str">
        <f>IFERROR(VLOOKUP($A114&amp;"_"&amp;BY$3,'물품 입고 내역'!$A$5:$O$1005,2,0),"")</f>
        <v/>
      </c>
      <c r="BZ114" s="88" t="str">
        <f>IFERROR(VLOOKUP($A114&amp;"_"&amp;BZ$3,'물품 입고 내역'!$A$5:$O$1005,2,0),"")</f>
        <v/>
      </c>
      <c r="CA114" s="88" t="str">
        <f>IFERROR(VLOOKUP($A114&amp;"_"&amp;CA$3,'물품 입고 내역'!$A$5:$O$1005,2,0),"")</f>
        <v/>
      </c>
      <c r="CB114" s="88" t="str">
        <f>IFERROR(VLOOKUP($A114&amp;"_"&amp;CB$3,'물품 입고 내역'!$A$5:$O$1005,2,0),"")</f>
        <v/>
      </c>
      <c r="CC114" s="88" t="str">
        <f>IFERROR(VLOOKUP($A114&amp;"_"&amp;CC$3,'물품 입고 내역'!$A$5:$O$1005,2,0),"")</f>
        <v/>
      </c>
      <c r="CD114" s="88" t="str">
        <f>IFERROR(VLOOKUP($A114&amp;"_"&amp;CD$3,'물품 입고 내역'!$A$5:$O$1005,2,0),"")</f>
        <v/>
      </c>
      <c r="CE114" s="88" t="str">
        <f>IFERROR(VLOOKUP($A114&amp;"_"&amp;CE$3,'물품 입고 내역'!$A$5:$O$1005,2,0),"")</f>
        <v/>
      </c>
      <c r="CF114" s="88" t="str">
        <f>IFERROR(VLOOKUP($A114&amp;"_"&amp;CF$3,'물품 입고 내역'!$A$5:$O$1005,2,0),"")</f>
        <v/>
      </c>
      <c r="CG114" s="88" t="str">
        <f>IFERROR(VLOOKUP($A114&amp;"_"&amp;CG$3,'물품 입고 내역'!$A$5:$O$1005,2,0),"")</f>
        <v/>
      </c>
      <c r="CH114" s="88" t="str">
        <f>IFERROR(VLOOKUP($A114&amp;"_"&amp;CH$3,'물품 입고 내역'!$A$5:$O$1005,2,0),"")</f>
        <v/>
      </c>
      <c r="CI114" s="88" t="str">
        <f>IFERROR(VLOOKUP($A114&amp;"_"&amp;CI$3,'물품 입고 내역'!$A$5:$O$1005,2,0),"")</f>
        <v/>
      </c>
      <c r="CJ114" s="88" t="str">
        <f>IFERROR(VLOOKUP($A114&amp;"_"&amp;CJ$3,'물품 입고 내역'!$A$5:$O$1005,2,0),"")</f>
        <v/>
      </c>
      <c r="CK114" s="88" t="str">
        <f>IFERROR(VLOOKUP($A114&amp;"_"&amp;CK$3,'물품 입고 내역'!$A$5:$O$1005,2,0),"")</f>
        <v/>
      </c>
      <c r="CL114" s="88" t="str">
        <f>IFERROR(VLOOKUP($A114&amp;"_"&amp;CL$3,'물품 입고 내역'!$A$5:$O$1005,2,0),"")</f>
        <v/>
      </c>
      <c r="CM114" s="88" t="str">
        <f>IFERROR(VLOOKUP($A114&amp;"_"&amp;CM$3,'물품 입고 내역'!$A$5:$O$1005,2,0),"")</f>
        <v/>
      </c>
      <c r="CN114" s="88" t="str">
        <f>IFERROR(VLOOKUP($A114&amp;"_"&amp;CN$3,'물품 입고 내역'!$A$5:$O$1005,2,0),"")</f>
        <v/>
      </c>
      <c r="CO114" s="88" t="str">
        <f>IFERROR(VLOOKUP($A114&amp;"_"&amp;CO$3,'물품 입고 내역'!$A$5:$O$1005,2,0),"")</f>
        <v/>
      </c>
      <c r="CP114" s="88" t="str">
        <f>IFERROR(VLOOKUP($A114&amp;"_"&amp;CP$3,'물품 입고 내역'!$A$5:$O$1005,2,0),"")</f>
        <v/>
      </c>
      <c r="CQ114" s="88" t="str">
        <f>IFERROR(VLOOKUP($A114&amp;"_"&amp;CQ$3,'물품 입고 내역'!$A$5:$O$1005,2,0),"")</f>
        <v/>
      </c>
      <c r="CR114" s="88" t="str">
        <f>IFERROR(VLOOKUP($A114&amp;"_"&amp;CR$3,'물품 입고 내역'!$A$5:$O$1005,2,0),"")</f>
        <v/>
      </c>
      <c r="CS114" s="88" t="str">
        <f>IFERROR(VLOOKUP($A114&amp;"_"&amp;CS$3,'물품 입고 내역'!$A$5:$O$1005,2,0),"")</f>
        <v/>
      </c>
      <c r="CT114" s="88" t="str">
        <f>IFERROR(VLOOKUP($A114&amp;"_"&amp;CT$3,'물품 입고 내역'!$A$5:$O$1005,2,0),"")</f>
        <v/>
      </c>
      <c r="CU114" s="88" t="str">
        <f>IFERROR(VLOOKUP($A114&amp;"_"&amp;CU$3,'물품 입고 내역'!$A$5:$O$1005,2,0),"")</f>
        <v/>
      </c>
      <c r="CV114" s="88" t="str">
        <f>IFERROR(VLOOKUP($A114&amp;"_"&amp;CV$3,'물품 입고 내역'!$A$5:$O$1005,2,0),"")</f>
        <v/>
      </c>
      <c r="CW114" s="88" t="str">
        <f>IFERROR(VLOOKUP($A114&amp;"_"&amp;CW$3,'물품 입고 내역'!$A$5:$O$1005,2,0),"")</f>
        <v/>
      </c>
      <c r="CX114" s="88" t="str">
        <f>IFERROR(VLOOKUP($A114&amp;"_"&amp;CX$3,'물품 입고 내역'!$A$5:$O$1005,2,0),"")</f>
        <v/>
      </c>
      <c r="CY114" s="88" t="str">
        <f>IFERROR(VLOOKUP($A114&amp;"_"&amp;CY$3,'물품 입고 내역'!$A$5:$O$1005,2,0),"")</f>
        <v/>
      </c>
      <c r="CZ114" s="88" t="str">
        <f>IFERROR(VLOOKUP($A114&amp;"_"&amp;CZ$3,'물품 입고 내역'!$A$5:$O$1005,2,0),"")</f>
        <v/>
      </c>
      <c r="DA114" s="88" t="str">
        <f>IFERROR(VLOOKUP($A114&amp;"_"&amp;DA$3,'물품 입고 내역'!$A$5:$O$1005,2,0),"")</f>
        <v/>
      </c>
      <c r="DB114" s="88" t="str">
        <f>IFERROR(VLOOKUP($A114&amp;"_"&amp;DB$3,'물품 입고 내역'!$A$5:$O$1005,2,0),"")</f>
        <v/>
      </c>
      <c r="DC114" s="88" t="str">
        <f>IFERROR(VLOOKUP($A114&amp;"_"&amp;DC$3,'물품 입고 내역'!$A$5:$O$1005,2,0),"")</f>
        <v/>
      </c>
      <c r="DD114" s="88" t="str">
        <f>IFERROR(VLOOKUP($A114&amp;"_"&amp;DD$3,'물품 입고 내역'!$A$5:$O$1005,2,0),"")</f>
        <v/>
      </c>
      <c r="DE114" s="88" t="str">
        <f>IFERROR(VLOOKUP($A114&amp;"_"&amp;DE$3,'물품 입고 내역'!$A$5:$O$1005,2,0),"")</f>
        <v/>
      </c>
      <c r="DF114" s="88" t="str">
        <f>IFERROR(VLOOKUP($A114&amp;"_"&amp;DF$3,'물품 입고 내역'!$A$5:$O$1005,2,0),"")</f>
        <v/>
      </c>
      <c r="DG114" s="88" t="str">
        <f>IFERROR(VLOOKUP($A114&amp;"_"&amp;DG$3,'물품 입고 내역'!$A$5:$O$1005,2,0),"")</f>
        <v/>
      </c>
      <c r="DH114" s="88" t="str">
        <f>IFERROR(VLOOKUP($A114&amp;"_"&amp;DH$3,'물품 입고 내역'!$A$5:$O$1005,2,0),"")</f>
        <v/>
      </c>
      <c r="DI114" s="88" t="str">
        <f>IFERROR(VLOOKUP($A114&amp;"_"&amp;DI$3,'물품 입고 내역'!$A$5:$O$1005,2,0),"")</f>
        <v/>
      </c>
      <c r="DJ114" s="88" t="str">
        <f>IFERROR(VLOOKUP($A114&amp;"_"&amp;DJ$3,'물품 입고 내역'!$A$5:$O$1005,2,0),"")</f>
        <v/>
      </c>
      <c r="DK114" s="88" t="str">
        <f>IFERROR(VLOOKUP($A114&amp;"_"&amp;DK$3,'물품 입고 내역'!$A$5:$O$1005,2,0),"")</f>
        <v/>
      </c>
      <c r="DL114" s="88" t="str">
        <f>IFERROR(VLOOKUP($A114&amp;"_"&amp;DL$3,'물품 입고 내역'!$A$5:$O$1005,2,0),"")</f>
        <v/>
      </c>
    </row>
    <row r="115" spans="1:116">
      <c r="F115" s="88">
        <f>SUM(SUM(F4:F114))</f>
        <v>0</v>
      </c>
    </row>
    <row r="116" spans="1:116" ht="17.25">
      <c r="B116" s="144" t="s">
        <v>1199</v>
      </c>
      <c r="C116" s="64" t="s">
        <v>1198</v>
      </c>
      <c r="D116" s="64" t="s">
        <v>1829</v>
      </c>
    </row>
    <row r="117" spans="1:116" ht="17.25">
      <c r="B117" s="144" t="s">
        <v>1200</v>
      </c>
      <c r="C117" s="64">
        <v>1</v>
      </c>
      <c r="D117" s="150" t="s">
        <v>1204</v>
      </c>
    </row>
    <row r="118" spans="1:116" ht="17.25">
      <c r="B118" s="144" t="s">
        <v>1201</v>
      </c>
      <c r="C118" s="64">
        <v>5</v>
      </c>
      <c r="D118" s="150" t="s">
        <v>1205</v>
      </c>
    </row>
    <row r="119" spans="1:116" ht="17.25">
      <c r="B119" s="144" t="s">
        <v>1202</v>
      </c>
      <c r="C119" s="64">
        <v>10</v>
      </c>
      <c r="D119" s="150" t="s">
        <v>1206</v>
      </c>
    </row>
    <row r="120" spans="1:116" ht="17.25">
      <c r="B120" s="144" t="s">
        <v>1203</v>
      </c>
      <c r="C120" s="64">
        <v>20</v>
      </c>
      <c r="D120" s="150" t="s">
        <v>1207</v>
      </c>
    </row>
    <row r="121" spans="1:116" ht="17.25">
      <c r="B121" s="144" t="s">
        <v>1222</v>
      </c>
      <c r="C121" s="64" t="s">
        <v>1223</v>
      </c>
      <c r="D121" s="173">
        <v>102</v>
      </c>
    </row>
    <row r="122" spans="1:116" ht="17.25">
      <c r="C122" s="88" t="s">
        <v>470</v>
      </c>
      <c r="D122" s="173">
        <v>102</v>
      </c>
    </row>
    <row r="123" spans="1:116" ht="17.25">
      <c r="C123" s="88" t="s">
        <v>1413</v>
      </c>
      <c r="D123" s="173">
        <v>102</v>
      </c>
    </row>
    <row r="124" spans="1:116" ht="17.25">
      <c r="C124" s="88" t="s">
        <v>1414</v>
      </c>
      <c r="D124" s="173">
        <v>102</v>
      </c>
    </row>
    <row r="125" spans="1:116" ht="17.25">
      <c r="B125" s="169" t="e">
        <f>IF(INDEX($C$117:$D$134,MATCH(B114,$C$117:$C$134,0),2),IF(VLOOKUP(F114,$C$117:$D$134,2,TRUE),0),0)</f>
        <v>#N/A</v>
      </c>
      <c r="C125" s="88" t="s">
        <v>1415</v>
      </c>
      <c r="D125" s="173">
        <v>102</v>
      </c>
    </row>
    <row r="126" spans="1:116" ht="17.25">
      <c r="B126" s="169" t="e">
        <f>INDEX($C$121:$D$134,MATCH(B114,$C$121:$C$134,0),2)</f>
        <v>#N/A</v>
      </c>
      <c r="D126" s="173">
        <v>102</v>
      </c>
    </row>
    <row r="127" spans="1:116" ht="17.25">
      <c r="C127" s="88" t="s">
        <v>1416</v>
      </c>
      <c r="D127" s="173">
        <v>102</v>
      </c>
    </row>
    <row r="128" spans="1:116" ht="17.25">
      <c r="C128" s="88" t="s">
        <v>1417</v>
      </c>
      <c r="D128" s="173">
        <v>102</v>
      </c>
    </row>
    <row r="129" spans="3:4" ht="17.25">
      <c r="C129" s="88" t="s">
        <v>1418</v>
      </c>
      <c r="D129" s="173">
        <v>102</v>
      </c>
    </row>
    <row r="130" spans="3:4" ht="17.25">
      <c r="D130" s="173"/>
    </row>
    <row r="131" spans="3:4" ht="17.25">
      <c r="D131" s="173"/>
    </row>
    <row r="132" spans="3:4" ht="17.25">
      <c r="D132" s="173"/>
    </row>
    <row r="133" spans="3:4" ht="17.25">
      <c r="D133" s="173"/>
    </row>
    <row r="134" spans="3:4" ht="17.25">
      <c r="D134" s="173"/>
    </row>
  </sheetData>
  <mergeCells count="2">
    <mergeCell ref="A1:E1"/>
    <mergeCell ref="A2:E2"/>
  </mergeCells>
  <phoneticPr fontId="2" type="noConversion"/>
  <pageMargins left="0.7" right="0.7" top="0.75" bottom="0.75" header="0.3" footer="0.3"/>
  <pageSetup paperSize="9" scale="7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4">
    <tabColor rgb="FFFFFF00"/>
    <pageSetUpPr fitToPage="1"/>
  </sheetPr>
  <dimension ref="A1:W66"/>
  <sheetViews>
    <sheetView showGridLines="0" view="pageBreakPreview" topLeftCell="A13" zoomScale="30" zoomScaleNormal="30" zoomScaleSheetLayoutView="30" workbookViewId="0">
      <selection activeCell="A18" sqref="A18:E24"/>
    </sheetView>
  </sheetViews>
  <sheetFormatPr defaultColWidth="9" defaultRowHeight="16.5"/>
  <cols>
    <col min="1" max="1" width="28.25" style="1" customWidth="1"/>
    <col min="2" max="2" width="42.375" style="1" customWidth="1"/>
    <col min="3" max="3" width="13.375" style="1" customWidth="1"/>
    <col min="4" max="4" width="19.375" style="1" customWidth="1"/>
    <col min="5" max="5" width="37.375" style="1" customWidth="1"/>
    <col min="6" max="6" width="51.125" style="1" bestFit="1" customWidth="1"/>
    <col min="7" max="9" width="16.875" style="1" customWidth="1"/>
    <col min="10" max="10" width="39.125" style="1" bestFit="1" customWidth="1"/>
    <col min="11" max="11" width="51.75" style="1" bestFit="1" customWidth="1"/>
    <col min="12" max="12" width="49.375" style="1" bestFit="1" customWidth="1"/>
    <col min="13" max="13" width="39.375" style="1" bestFit="1" customWidth="1"/>
    <col min="14" max="14" width="49.75" style="1" customWidth="1"/>
    <col min="15" max="15" width="10.875" style="1" bestFit="1" customWidth="1"/>
    <col min="16" max="17" width="9" style="1"/>
    <col min="18" max="18" width="30.875" style="1" customWidth="1"/>
    <col min="19" max="19" width="9" style="1"/>
    <col min="20" max="23" width="36.375" style="1" bestFit="1" customWidth="1"/>
    <col min="24" max="16384" width="9" style="1"/>
  </cols>
  <sheetData>
    <row r="1" spans="1:23" ht="162" customHeight="1">
      <c r="C1" s="284" t="s">
        <v>900</v>
      </c>
      <c r="D1" s="284"/>
      <c r="E1" s="284"/>
      <c r="F1" s="284"/>
      <c r="G1" s="284"/>
      <c r="H1" s="284"/>
      <c r="I1" s="284"/>
      <c r="J1" s="284"/>
      <c r="K1" s="284"/>
      <c r="L1" s="128" t="s">
        <v>950</v>
      </c>
      <c r="M1" s="271" t="str">
        <f ca="1">IFERROR(INDEX('고객 리스트'!$A$4:$D$150,MATCH(N2,'고객 리스트'!$A$4:$A$150,0),3)," ")</f>
        <v xml:space="preserve"> </v>
      </c>
      <c r="N1" s="271"/>
      <c r="R1" s="23">
        <f ca="1">D16</f>
        <v>0</v>
      </c>
      <c r="T1" s="51" t="s">
        <v>412</v>
      </c>
      <c r="U1" s="51" t="s">
        <v>413</v>
      </c>
      <c r="V1" s="51" t="s">
        <v>414</v>
      </c>
      <c r="W1" s="51" t="s">
        <v>415</v>
      </c>
    </row>
    <row r="2" spans="1:23" s="2" customFormat="1" ht="45">
      <c r="A2" s="22" t="s">
        <v>3</v>
      </c>
      <c r="B2" s="255" t="s">
        <v>4</v>
      </c>
      <c r="C2" s="255"/>
      <c r="D2" s="22" t="s">
        <v>5</v>
      </c>
      <c r="E2" s="272" t="s">
        <v>1290</v>
      </c>
      <c r="F2" s="272"/>
      <c r="G2" s="273"/>
      <c r="H2" s="273"/>
      <c r="I2" s="274" t="s">
        <v>525</v>
      </c>
      <c r="J2" s="275"/>
      <c r="K2" s="276"/>
      <c r="L2" s="282" t="str">
        <f ca="1">IFERROR(INDEX('고객 리스트'!$A$4:$D$150,MATCH(N2,'고객 리스트'!$A$4:$A$150,0),2)," ")</f>
        <v xml:space="preserve"> </v>
      </c>
      <c r="M2" s="283"/>
      <c r="N2" s="280" t="str">
        <f ca="1">MID(CELL("filename",A1),FIND("]",CELL("filename",A1))+1,255)</f>
        <v>LKS 01</v>
      </c>
      <c r="R2" s="24">
        <f ca="1">N21</f>
        <v>0</v>
      </c>
      <c r="T2" s="52" t="s">
        <v>0</v>
      </c>
      <c r="U2" s="53">
        <f>'Row data'!C3</f>
        <v>23000</v>
      </c>
      <c r="V2" s="54">
        <v>1000</v>
      </c>
      <c r="W2" s="53">
        <f>U2+V2</f>
        <v>24000</v>
      </c>
    </row>
    <row r="3" spans="1:23" s="2" customFormat="1" ht="45">
      <c r="A3" s="22" t="s">
        <v>6</v>
      </c>
      <c r="B3" s="255" t="s">
        <v>843</v>
      </c>
      <c r="C3" s="255"/>
      <c r="D3" s="255"/>
      <c r="E3" s="255"/>
      <c r="F3" s="255"/>
      <c r="G3" s="255"/>
      <c r="H3" s="255"/>
      <c r="I3" s="277"/>
      <c r="J3" s="278"/>
      <c r="K3" s="279"/>
      <c r="L3" s="282"/>
      <c r="M3" s="283"/>
      <c r="N3" s="281"/>
      <c r="Q3" s="3"/>
      <c r="R3" s="3"/>
      <c r="S3" s="3"/>
      <c r="T3" s="55" t="s">
        <v>2</v>
      </c>
      <c r="U3" s="54">
        <f>'Row data'!C4</f>
        <v>34</v>
      </c>
      <c r="V3" s="56">
        <v>1</v>
      </c>
      <c r="W3" s="56">
        <f>U3+V3</f>
        <v>35</v>
      </c>
    </row>
    <row r="4" spans="1:23" s="2" customFormat="1" ht="50.25">
      <c r="A4" s="22" t="s">
        <v>7</v>
      </c>
      <c r="B4" s="255" t="s">
        <v>8</v>
      </c>
      <c r="C4" s="255"/>
      <c r="D4" s="255"/>
      <c r="E4" s="255"/>
      <c r="F4" s="255"/>
      <c r="G4" s="255"/>
      <c r="H4" s="255"/>
      <c r="I4" s="256" t="s">
        <v>9</v>
      </c>
      <c r="J4" s="257"/>
      <c r="K4" s="258"/>
      <c r="L4" s="259" t="str">
        <f ca="1">IFERROR(VLOOKUP($N$2&amp;"_"&amp;$A$6,'물품 입고 내역'!$A$5:$O$1005,6,0)," ")</f>
        <v xml:space="preserve"> </v>
      </c>
      <c r="M4" s="260"/>
      <c r="N4" s="261"/>
      <c r="T4" s="57" t="s">
        <v>1</v>
      </c>
      <c r="U4" s="54">
        <f>'Row data'!C5</f>
        <v>1545</v>
      </c>
      <c r="V4" s="58">
        <v>30</v>
      </c>
      <c r="W4" s="58">
        <f>U4+V4</f>
        <v>1575</v>
      </c>
    </row>
    <row r="5" spans="1:23" s="2" customFormat="1" ht="41.25">
      <c r="A5" s="22" t="s">
        <v>10</v>
      </c>
      <c r="B5" s="22" t="s">
        <v>11</v>
      </c>
      <c r="C5" s="22" t="s">
        <v>12</v>
      </c>
      <c r="D5" s="22" t="s">
        <v>13</v>
      </c>
      <c r="E5" s="22" t="s">
        <v>815</v>
      </c>
      <c r="F5" s="120" t="s">
        <v>816</v>
      </c>
      <c r="G5" s="255" t="s">
        <v>949</v>
      </c>
      <c r="H5" s="255"/>
      <c r="I5" s="255"/>
      <c r="J5" s="22" t="s">
        <v>817</v>
      </c>
      <c r="K5" s="121" t="s">
        <v>818</v>
      </c>
      <c r="L5" s="120" t="s">
        <v>926</v>
      </c>
      <c r="M5" s="121" t="s">
        <v>927</v>
      </c>
      <c r="N5" s="122" t="s">
        <v>819</v>
      </c>
    </row>
    <row r="6" spans="1:23" s="2" customFormat="1" ht="41.25">
      <c r="A6" s="22">
        <v>1</v>
      </c>
      <c r="B6" s="25" t="str">
        <f ca="1">IFERROR(VLOOKUP($N$2&amp;"_"&amp;$A6,'물품 입고 내역'!$A$5:$O$1005,2,0)," ")</f>
        <v xml:space="preserve"> </v>
      </c>
      <c r="C6" s="22" t="str">
        <f ca="1">IF(" "=D6," ",IF(0&lt;D6,1.5))</f>
        <v xml:space="preserve"> </v>
      </c>
      <c r="D6" s="4" t="str">
        <f ca="1">IFERROR(VLOOKUP($N$2&amp;"_"&amp;$A6,'물품 입고 내역'!$A$5:$O$1005,9,0)," ")</f>
        <v xml:space="preserve"> </v>
      </c>
      <c r="E6" s="5" t="str">
        <f ca="1">IFERROR(INDEX('물품 입고 내역'!$B$5:$M$1005,MATCH($B6,'물품 입고 내역'!$B$5:$B$1005,0),9)," ")</f>
        <v xml:space="preserve"> </v>
      </c>
      <c r="F6" s="6" t="str">
        <f ca="1">IFERROR(D6*E6," ")</f>
        <v xml:space="preserve"> </v>
      </c>
      <c r="G6" s="77" t="str">
        <f ca="1">IFERROR(INDEX('물품 입고 내역'!$B$5:$M$1005,MATCH($B6,'물품 입고 내역'!$B$5:$B$1005,0),10)," ")</f>
        <v xml:space="preserve"> </v>
      </c>
      <c r="H6" s="77" t="str">
        <f ca="1">IFERROR(INDEX('물품 입고 내역'!$B$5:$M$1005,MATCH($B6,'물품 입고 내역'!$B$5:$B$1005,0),11)," ")</f>
        <v xml:space="preserve"> </v>
      </c>
      <c r="I6" s="77" t="str">
        <f ca="1">IFERROR(INDEX('물품 입고 내역'!$B$5:$M$1005,MATCH($B6,'물품 입고 내역'!$B$5:$B$1005,0),12)," ")</f>
        <v xml:space="preserve"> </v>
      </c>
      <c r="J6" s="7" t="str">
        <f ca="1">IFERROR((G6*H6*I6)*0.00022," ")</f>
        <v xml:space="preserve"> </v>
      </c>
      <c r="K6" s="8" t="str">
        <f ca="1">IFERROR(J6*D6," ")</f>
        <v xml:space="preserve"> </v>
      </c>
      <c r="L6" s="21" t="str">
        <f ca="1">IFERROR((IF(0=F6*C6,0,IF(1.5&gt;=C6*F6,1.5,C6*F6)))," ")</f>
        <v xml:space="preserve"> </v>
      </c>
      <c r="M6" s="21" t="str">
        <f ca="1">IFERROR((IF(0=K6*C6,0,IF(1.5&gt;=K6*C6,1.5,K6*C6)))," ")</f>
        <v xml:space="preserve"> </v>
      </c>
      <c r="N6" s="9">
        <f t="shared" ref="N6" ca="1" si="0">MAX(L6:M6)</f>
        <v>0</v>
      </c>
    </row>
    <row r="7" spans="1:23" s="2" customFormat="1" ht="41.25">
      <c r="A7" s="22">
        <v>2</v>
      </c>
      <c r="B7" s="25" t="str">
        <f ca="1">IFERROR(VLOOKUP($N$2&amp;"_"&amp;$A7,'물품 입고 내역'!$A$5:$O$1005,2,0)," ")</f>
        <v xml:space="preserve"> </v>
      </c>
      <c r="C7" s="22" t="str">
        <f t="shared" ref="C7:C15" ca="1" si="1">IF(" "=D7," ",IF(0&lt;D7,1.5))</f>
        <v xml:space="preserve"> </v>
      </c>
      <c r="D7" s="4" t="str">
        <f ca="1">IFERROR(VLOOKUP($N$2&amp;"_"&amp;$A7,'물품 입고 내역'!$A$5:$O$1005,9,0)," ")</f>
        <v xml:space="preserve"> </v>
      </c>
      <c r="E7" s="5" t="str">
        <f ca="1">IFERROR(INDEX('물품 입고 내역'!$B$5:$M$1005,MATCH($B7,'물품 입고 내역'!$B$5:$B$1005,0),9)," ")</f>
        <v xml:space="preserve"> </v>
      </c>
      <c r="F7" s="6" t="str">
        <f t="shared" ref="F7:F15" ca="1" si="2">IFERROR(D7*E7," ")</f>
        <v xml:space="preserve"> </v>
      </c>
      <c r="G7" s="77" t="str">
        <f ca="1">IFERROR(INDEX('물품 입고 내역'!$B$5:$M$1005,MATCH($B7,'물품 입고 내역'!$B$5:$B$1005,0),10)," ")</f>
        <v xml:space="preserve"> </v>
      </c>
      <c r="H7" s="77" t="str">
        <f ca="1">IFERROR(INDEX('물품 입고 내역'!$B$5:$M$1005,MATCH($B7,'물품 입고 내역'!$B$5:$B$1005,0),11)," ")</f>
        <v xml:space="preserve"> </v>
      </c>
      <c r="I7" s="77" t="str">
        <f ca="1">IFERROR(INDEX('물품 입고 내역'!$B$5:$M$1005,MATCH($B7,'물품 입고 내역'!$B$5:$B$1005,0),12)," ")</f>
        <v xml:space="preserve"> </v>
      </c>
      <c r="J7" s="7" t="str">
        <f t="shared" ref="J7:J15" ca="1" si="3">IFERROR((G7*H7*I7)*0.00022," ")</f>
        <v xml:space="preserve"> </v>
      </c>
      <c r="K7" s="8" t="str">
        <f t="shared" ref="K7:K15" ca="1" si="4">IFERROR(J7*D7," ")</f>
        <v xml:space="preserve"> </v>
      </c>
      <c r="L7" s="21" t="str">
        <f t="shared" ref="L7:L15" ca="1" si="5">IFERROR((IF(0=F7*C7,0,IF(1.5&gt;=C7*F7,1.5,C7*F7)))," ")</f>
        <v xml:space="preserve"> </v>
      </c>
      <c r="M7" s="21" t="str">
        <f t="shared" ref="M7:M15" ca="1" si="6">IFERROR((IF(0=K7*C7,0,IF(1.5&gt;=K7*C7,1.5,K7*C7)))," ")</f>
        <v xml:space="preserve"> </v>
      </c>
      <c r="N7" s="9">
        <f t="shared" ref="N7:N15" ca="1" si="7">MAX(L7:M7)</f>
        <v>0</v>
      </c>
    </row>
    <row r="8" spans="1:23" s="2" customFormat="1" ht="41.25">
      <c r="A8" s="22">
        <v>3</v>
      </c>
      <c r="B8" s="25" t="str">
        <f ca="1">IFERROR(VLOOKUP($N$2&amp;"_"&amp;$A8,'물품 입고 내역'!$A$5:$O$1005,2,0)," ")</f>
        <v xml:space="preserve"> </v>
      </c>
      <c r="C8" s="22" t="str">
        <f t="shared" ca="1" si="1"/>
        <v xml:space="preserve"> </v>
      </c>
      <c r="D8" s="4" t="str">
        <f ca="1">IFERROR(VLOOKUP($N$2&amp;"_"&amp;$A8,'물품 입고 내역'!$A$5:$O$1005,9,0)," ")</f>
        <v xml:space="preserve"> </v>
      </c>
      <c r="E8" s="5" t="str">
        <f ca="1">IFERROR(INDEX('물품 입고 내역'!$B$5:$M$1005,MATCH($B8,'물품 입고 내역'!$B$5:$B$1005,0),9)," ")</f>
        <v xml:space="preserve"> </v>
      </c>
      <c r="F8" s="6" t="str">
        <f t="shared" ca="1" si="2"/>
        <v xml:space="preserve"> </v>
      </c>
      <c r="G8" s="77" t="str">
        <f ca="1">IFERROR(INDEX('물품 입고 내역'!$B$5:$M$1005,MATCH($B8,'물품 입고 내역'!$B$5:$B$1005,0),10)," ")</f>
        <v xml:space="preserve"> </v>
      </c>
      <c r="H8" s="77" t="str">
        <f ca="1">IFERROR(INDEX('물품 입고 내역'!$B$5:$M$1005,MATCH($B8,'물품 입고 내역'!$B$5:$B$1005,0),11)," ")</f>
        <v xml:space="preserve"> </v>
      </c>
      <c r="I8" s="77" t="str">
        <f ca="1">IFERROR(INDEX('물품 입고 내역'!$B$5:$M$1005,MATCH($B8,'물품 입고 내역'!$B$5:$B$1005,0),12)," ")</f>
        <v xml:space="preserve"> </v>
      </c>
      <c r="J8" s="7" t="str">
        <f t="shared" ca="1" si="3"/>
        <v xml:space="preserve"> </v>
      </c>
      <c r="K8" s="8" t="str">
        <f t="shared" ca="1" si="4"/>
        <v xml:space="preserve"> </v>
      </c>
      <c r="L8" s="21" t="str">
        <f t="shared" ca="1" si="5"/>
        <v xml:space="preserve"> </v>
      </c>
      <c r="M8" s="21" t="str">
        <f t="shared" ca="1" si="6"/>
        <v xml:space="preserve"> </v>
      </c>
      <c r="N8" s="9">
        <f t="shared" ca="1" si="7"/>
        <v>0</v>
      </c>
    </row>
    <row r="9" spans="1:23" s="2" customFormat="1" ht="41.25">
      <c r="A9" s="22">
        <v>4</v>
      </c>
      <c r="B9" s="25" t="str">
        <f ca="1">IFERROR(VLOOKUP($N$2&amp;"_"&amp;$A9,'물품 입고 내역'!$A$5:$O$1005,2,0)," ")</f>
        <v xml:space="preserve"> </v>
      </c>
      <c r="C9" s="22" t="str">
        <f t="shared" ca="1" si="1"/>
        <v xml:space="preserve"> </v>
      </c>
      <c r="D9" s="4" t="str">
        <f ca="1">IFERROR(VLOOKUP($N$2&amp;"_"&amp;$A9,'물품 입고 내역'!$A$5:$O$1005,9,0)," ")</f>
        <v xml:space="preserve"> </v>
      </c>
      <c r="E9" s="5" t="str">
        <f ca="1">IFERROR(INDEX('물품 입고 내역'!$B$5:$M$1005,MATCH($B9,'물품 입고 내역'!$B$5:$B$1005,0),9)," ")</f>
        <v xml:space="preserve"> </v>
      </c>
      <c r="F9" s="6" t="str">
        <f t="shared" ca="1" si="2"/>
        <v xml:space="preserve"> </v>
      </c>
      <c r="G9" s="77" t="str">
        <f ca="1">IFERROR(INDEX('물품 입고 내역'!$B$5:$M$1005,MATCH($B9,'물품 입고 내역'!$B$5:$B$1005,0),10)," ")</f>
        <v xml:space="preserve"> </v>
      </c>
      <c r="H9" s="77" t="str">
        <f ca="1">IFERROR(INDEX('물품 입고 내역'!$B$5:$M$1005,MATCH($B9,'물품 입고 내역'!$B$5:$B$1005,0),11)," ")</f>
        <v xml:space="preserve"> </v>
      </c>
      <c r="I9" s="77" t="str">
        <f ca="1">IFERROR(INDEX('물품 입고 내역'!$B$5:$M$1005,MATCH($B9,'물품 입고 내역'!$B$5:$B$1005,0),12)," ")</f>
        <v xml:space="preserve"> </v>
      </c>
      <c r="J9" s="7" t="str">
        <f t="shared" ca="1" si="3"/>
        <v xml:space="preserve"> </v>
      </c>
      <c r="K9" s="8" t="str">
        <f t="shared" ca="1" si="4"/>
        <v xml:space="preserve"> </v>
      </c>
      <c r="L9" s="21" t="str">
        <f t="shared" ca="1" si="5"/>
        <v xml:space="preserve"> </v>
      </c>
      <c r="M9" s="21" t="str">
        <f t="shared" ca="1" si="6"/>
        <v xml:space="preserve"> </v>
      </c>
      <c r="N9" s="9">
        <f t="shared" ca="1" si="7"/>
        <v>0</v>
      </c>
    </row>
    <row r="10" spans="1:23" s="2" customFormat="1" ht="41.25">
      <c r="A10" s="22">
        <v>5</v>
      </c>
      <c r="B10" s="25" t="str">
        <f ca="1">IFERROR(VLOOKUP($N$2&amp;"_"&amp;$A10,'물품 입고 내역'!$A$5:$O$1005,2,0)," ")</f>
        <v xml:space="preserve"> </v>
      </c>
      <c r="C10" s="22" t="str">
        <f t="shared" ca="1" si="1"/>
        <v xml:space="preserve"> </v>
      </c>
      <c r="D10" s="4" t="str">
        <f ca="1">IFERROR(VLOOKUP($N$2&amp;"_"&amp;$A10,'물품 입고 내역'!$A$5:$O$1005,9,0)," ")</f>
        <v xml:space="preserve"> </v>
      </c>
      <c r="E10" s="5" t="str">
        <f ca="1">IFERROR(INDEX('물품 입고 내역'!$B$5:$M$1005,MATCH($B10,'물품 입고 내역'!$B$5:$B$1005,0),9)," ")</f>
        <v xml:space="preserve"> </v>
      </c>
      <c r="F10" s="6" t="str">
        <f t="shared" ca="1" si="2"/>
        <v xml:space="preserve"> </v>
      </c>
      <c r="G10" s="77" t="str">
        <f ca="1">IFERROR(INDEX('물품 입고 내역'!$B$5:$M$1005,MATCH($B10,'물품 입고 내역'!$B$5:$B$1005,0),10)," ")</f>
        <v xml:space="preserve"> </v>
      </c>
      <c r="H10" s="77" t="str">
        <f ca="1">IFERROR(INDEX('물품 입고 내역'!$B$5:$M$1005,MATCH($B10,'물품 입고 내역'!$B$5:$B$1005,0),11)," ")</f>
        <v xml:space="preserve"> </v>
      </c>
      <c r="I10" s="77" t="str">
        <f ca="1">IFERROR(INDEX('물품 입고 내역'!$B$5:$M$1005,MATCH($B10,'물품 입고 내역'!$B$5:$B$1005,0),12)," ")</f>
        <v xml:space="preserve"> </v>
      </c>
      <c r="J10" s="7" t="str">
        <f t="shared" ca="1" si="3"/>
        <v xml:space="preserve"> </v>
      </c>
      <c r="K10" s="8" t="str">
        <f t="shared" ca="1" si="4"/>
        <v xml:space="preserve"> </v>
      </c>
      <c r="L10" s="21" t="str">
        <f t="shared" ca="1" si="5"/>
        <v xml:space="preserve"> </v>
      </c>
      <c r="M10" s="21" t="str">
        <f t="shared" ca="1" si="6"/>
        <v xml:space="preserve"> </v>
      </c>
      <c r="N10" s="9">
        <f t="shared" ca="1" si="7"/>
        <v>0</v>
      </c>
    </row>
    <row r="11" spans="1:23" s="2" customFormat="1" ht="41.25">
      <c r="A11" s="22">
        <v>6</v>
      </c>
      <c r="B11" s="25" t="str">
        <f ca="1">IFERROR(VLOOKUP($N$2&amp;"_"&amp;$A11,'물품 입고 내역'!$A$5:$O$1005,2,0)," ")</f>
        <v xml:space="preserve"> </v>
      </c>
      <c r="C11" s="22" t="str">
        <f t="shared" ca="1" si="1"/>
        <v xml:space="preserve"> </v>
      </c>
      <c r="D11" s="4" t="str">
        <f ca="1">IFERROR(VLOOKUP($N$2&amp;"_"&amp;$A11,'물품 입고 내역'!$A$5:$O$1005,9,0)," ")</f>
        <v xml:space="preserve"> </v>
      </c>
      <c r="E11" s="5" t="str">
        <f ca="1">IFERROR(INDEX('물품 입고 내역'!$B$5:$M$1005,MATCH($B11,'물품 입고 내역'!$B$5:$B$1005,0),9)," ")</f>
        <v xml:space="preserve"> </v>
      </c>
      <c r="F11" s="6" t="str">
        <f t="shared" ca="1" si="2"/>
        <v xml:space="preserve"> </v>
      </c>
      <c r="G11" s="77" t="str">
        <f ca="1">IFERROR(INDEX('물품 입고 내역'!$B$5:$M$1005,MATCH($B11,'물품 입고 내역'!$B$5:$B$1005,0),10)," ")</f>
        <v xml:space="preserve"> </v>
      </c>
      <c r="H11" s="77" t="str">
        <f ca="1">IFERROR(INDEX('물품 입고 내역'!$B$5:$M$1005,MATCH($B11,'물품 입고 내역'!$B$5:$B$1005,0),11)," ")</f>
        <v xml:space="preserve"> </v>
      </c>
      <c r="I11" s="77" t="str">
        <f ca="1">IFERROR(INDEX('물품 입고 내역'!$B$5:$M$1005,MATCH($B11,'물품 입고 내역'!$B$5:$B$1005,0),12)," ")</f>
        <v xml:space="preserve"> </v>
      </c>
      <c r="J11" s="7" t="str">
        <f t="shared" ca="1" si="3"/>
        <v xml:space="preserve"> </v>
      </c>
      <c r="K11" s="8" t="str">
        <f t="shared" ca="1" si="4"/>
        <v xml:space="preserve"> </v>
      </c>
      <c r="L11" s="21" t="str">
        <f t="shared" ca="1" si="5"/>
        <v xml:space="preserve"> </v>
      </c>
      <c r="M11" s="21" t="str">
        <f t="shared" ca="1" si="6"/>
        <v xml:space="preserve"> </v>
      </c>
      <c r="N11" s="9">
        <f t="shared" ca="1" si="7"/>
        <v>0</v>
      </c>
    </row>
    <row r="12" spans="1:23" s="2" customFormat="1" ht="41.25">
      <c r="A12" s="22">
        <v>7</v>
      </c>
      <c r="B12" s="25" t="str">
        <f ca="1">IFERROR(VLOOKUP($N$2&amp;"_"&amp;$A12,'물품 입고 내역'!$A$5:$O$1005,2,0)," ")</f>
        <v xml:space="preserve"> </v>
      </c>
      <c r="C12" s="22" t="str">
        <f t="shared" ca="1" si="1"/>
        <v xml:space="preserve"> </v>
      </c>
      <c r="D12" s="4" t="str">
        <f ca="1">IFERROR(VLOOKUP($N$2&amp;"_"&amp;$A12,'물품 입고 내역'!$A$5:$O$1005,9,0)," ")</f>
        <v xml:space="preserve"> </v>
      </c>
      <c r="E12" s="5" t="str">
        <f ca="1">IFERROR(INDEX('물품 입고 내역'!$B$5:$M$1005,MATCH($B12,'물품 입고 내역'!$B$5:$B$1005,0),9)," ")</f>
        <v xml:space="preserve"> </v>
      </c>
      <c r="F12" s="6" t="str">
        <f t="shared" ca="1" si="2"/>
        <v xml:space="preserve"> </v>
      </c>
      <c r="G12" s="77" t="str">
        <f ca="1">IFERROR(INDEX('물품 입고 내역'!$B$5:$M$1005,MATCH($B12,'물품 입고 내역'!$B$5:$B$1005,0),10)," ")</f>
        <v xml:space="preserve"> </v>
      </c>
      <c r="H12" s="77" t="str">
        <f ca="1">IFERROR(INDEX('물품 입고 내역'!$B$5:$M$1005,MATCH($B12,'물품 입고 내역'!$B$5:$B$1005,0),11)," ")</f>
        <v xml:space="preserve"> </v>
      </c>
      <c r="I12" s="77" t="str">
        <f ca="1">IFERROR(INDEX('물품 입고 내역'!$B$5:$M$1005,MATCH($B12,'물품 입고 내역'!$B$5:$B$1005,0),12)," ")</f>
        <v xml:space="preserve"> </v>
      </c>
      <c r="J12" s="7" t="str">
        <f t="shared" ca="1" si="3"/>
        <v xml:space="preserve"> </v>
      </c>
      <c r="K12" s="8" t="str">
        <f t="shared" ca="1" si="4"/>
        <v xml:space="preserve"> </v>
      </c>
      <c r="L12" s="21" t="str">
        <f t="shared" ca="1" si="5"/>
        <v xml:space="preserve"> </v>
      </c>
      <c r="M12" s="21" t="str">
        <f t="shared" ca="1" si="6"/>
        <v xml:space="preserve"> </v>
      </c>
      <c r="N12" s="9">
        <f t="shared" ca="1" si="7"/>
        <v>0</v>
      </c>
    </row>
    <row r="13" spans="1:23" s="2" customFormat="1" ht="41.25">
      <c r="A13" s="22">
        <v>8</v>
      </c>
      <c r="B13" s="25" t="str">
        <f ca="1">IFERROR(VLOOKUP($N$2&amp;"_"&amp;$A13,'물품 입고 내역'!$A$5:$O$1005,2,0)," ")</f>
        <v xml:space="preserve"> </v>
      </c>
      <c r="C13" s="22" t="str">
        <f t="shared" ca="1" si="1"/>
        <v xml:space="preserve"> </v>
      </c>
      <c r="D13" s="4" t="str">
        <f ca="1">IFERROR(VLOOKUP($N$2&amp;"_"&amp;$A13,'물품 입고 내역'!$A$5:$O$1005,9,0)," ")</f>
        <v xml:space="preserve"> </v>
      </c>
      <c r="E13" s="5" t="str">
        <f ca="1">IFERROR(INDEX('물품 입고 내역'!$B$5:$M$1005,MATCH($B13,'물품 입고 내역'!$B$5:$B$1005,0),9)," ")</f>
        <v xml:space="preserve"> </v>
      </c>
      <c r="F13" s="6" t="str">
        <f t="shared" ca="1" si="2"/>
        <v xml:space="preserve"> </v>
      </c>
      <c r="G13" s="77" t="str">
        <f ca="1">IFERROR(INDEX('물품 입고 내역'!$B$5:$M$1005,MATCH($B13,'물품 입고 내역'!$B$5:$B$1005,0),10)," ")</f>
        <v xml:space="preserve"> </v>
      </c>
      <c r="H13" s="77" t="str">
        <f ca="1">IFERROR(INDEX('물품 입고 내역'!$B$5:$M$1005,MATCH($B13,'물품 입고 내역'!$B$5:$B$1005,0),11)," ")</f>
        <v xml:space="preserve"> </v>
      </c>
      <c r="I13" s="77" t="str">
        <f ca="1">IFERROR(INDEX('물품 입고 내역'!$B$5:$M$1005,MATCH($B13,'물품 입고 내역'!$B$5:$B$1005,0),12)," ")</f>
        <v xml:space="preserve"> </v>
      </c>
      <c r="J13" s="7" t="str">
        <f t="shared" ca="1" si="3"/>
        <v xml:space="preserve"> </v>
      </c>
      <c r="K13" s="8" t="str">
        <f t="shared" ca="1" si="4"/>
        <v xml:space="preserve"> </v>
      </c>
      <c r="L13" s="21" t="str">
        <f t="shared" ca="1" si="5"/>
        <v xml:space="preserve"> </v>
      </c>
      <c r="M13" s="21" t="str">
        <f t="shared" ca="1" si="6"/>
        <v xml:space="preserve"> </v>
      </c>
      <c r="N13" s="9">
        <f t="shared" ca="1" si="7"/>
        <v>0</v>
      </c>
    </row>
    <row r="14" spans="1:23" s="2" customFormat="1" ht="41.25">
      <c r="A14" s="22">
        <v>9</v>
      </c>
      <c r="B14" s="25" t="str">
        <f ca="1">IFERROR(VLOOKUP($N$2&amp;"_"&amp;$A14,'물품 입고 내역'!$A$5:$O$1005,2,0)," ")</f>
        <v xml:space="preserve"> </v>
      </c>
      <c r="C14" s="22" t="str">
        <f t="shared" ca="1" si="1"/>
        <v xml:space="preserve"> </v>
      </c>
      <c r="D14" s="4" t="str">
        <f ca="1">IFERROR(VLOOKUP($N$2&amp;"_"&amp;$A14,'물품 입고 내역'!$A$5:$O$1005,9,0)," ")</f>
        <v xml:space="preserve"> </v>
      </c>
      <c r="E14" s="5" t="str">
        <f ca="1">IFERROR(INDEX('물품 입고 내역'!$B$5:$M$1005,MATCH($B14,'물품 입고 내역'!$B$5:$B$1005,0),9)," ")</f>
        <v xml:space="preserve"> </v>
      </c>
      <c r="F14" s="6" t="str">
        <f t="shared" ca="1" si="2"/>
        <v xml:space="preserve"> </v>
      </c>
      <c r="G14" s="77" t="str">
        <f ca="1">IFERROR(INDEX('물품 입고 내역'!$B$5:$M$1005,MATCH($B14,'물품 입고 내역'!$B$5:$B$1005,0),10)," ")</f>
        <v xml:space="preserve"> </v>
      </c>
      <c r="H14" s="77" t="str">
        <f ca="1">IFERROR(INDEX('물품 입고 내역'!$B$5:$M$1005,MATCH($B14,'물품 입고 내역'!$B$5:$B$1005,0),11)," ")</f>
        <v xml:space="preserve"> </v>
      </c>
      <c r="I14" s="77" t="str">
        <f ca="1">IFERROR(INDEX('물품 입고 내역'!$B$5:$M$1005,MATCH($B14,'물품 입고 내역'!$B$5:$B$1005,0),12)," ")</f>
        <v xml:space="preserve"> </v>
      </c>
      <c r="J14" s="7" t="str">
        <f t="shared" ca="1" si="3"/>
        <v xml:space="preserve"> </v>
      </c>
      <c r="K14" s="8" t="str">
        <f t="shared" ca="1" si="4"/>
        <v xml:space="preserve"> </v>
      </c>
      <c r="L14" s="21" t="str">
        <f t="shared" ca="1" si="5"/>
        <v xml:space="preserve"> </v>
      </c>
      <c r="M14" s="21" t="str">
        <f t="shared" ca="1" si="6"/>
        <v xml:space="preserve"> </v>
      </c>
      <c r="N14" s="9">
        <f t="shared" ca="1" si="7"/>
        <v>0</v>
      </c>
    </row>
    <row r="15" spans="1:23" s="2" customFormat="1" ht="41.25">
      <c r="A15" s="22">
        <v>10</v>
      </c>
      <c r="B15" s="25" t="str">
        <f ca="1">IFERROR(VLOOKUP($N$2&amp;"_"&amp;$A15,'물품 입고 내역'!$A$5:$O$1005,2,0)," ")</f>
        <v xml:space="preserve"> </v>
      </c>
      <c r="C15" s="22" t="str">
        <f t="shared" ca="1" si="1"/>
        <v xml:space="preserve"> </v>
      </c>
      <c r="D15" s="4" t="str">
        <f ca="1">IFERROR(VLOOKUP($N$2&amp;"_"&amp;$A15,'물품 입고 내역'!$A$5:$O$1005,9,0)," ")</f>
        <v xml:space="preserve"> </v>
      </c>
      <c r="E15" s="5" t="str">
        <f ca="1">IFERROR(INDEX('물품 입고 내역'!$B$5:$M$1005,MATCH($B15,'물품 입고 내역'!$B$5:$B$1005,0),9)," ")</f>
        <v xml:space="preserve"> </v>
      </c>
      <c r="F15" s="6" t="str">
        <f t="shared" ca="1" si="2"/>
        <v xml:space="preserve"> </v>
      </c>
      <c r="G15" s="77" t="str">
        <f ca="1">IFERROR(INDEX('물품 입고 내역'!$B$5:$M$1005,MATCH($B15,'물품 입고 내역'!$B$5:$B$1005,0),10)," ")</f>
        <v xml:space="preserve"> </v>
      </c>
      <c r="H15" s="77" t="str">
        <f ca="1">IFERROR(INDEX('물품 입고 내역'!$B$5:$M$1005,MATCH($B15,'물품 입고 내역'!$B$5:$B$1005,0),11)," ")</f>
        <v xml:space="preserve"> </v>
      </c>
      <c r="I15" s="77" t="str">
        <f ca="1">IFERROR(INDEX('물품 입고 내역'!$B$5:$M$1005,MATCH($B15,'물품 입고 내역'!$B$5:$B$1005,0),12)," ")</f>
        <v xml:space="preserve"> </v>
      </c>
      <c r="J15" s="7" t="str">
        <f t="shared" ca="1" si="3"/>
        <v xml:space="preserve"> </v>
      </c>
      <c r="K15" s="8" t="str">
        <f t="shared" ca="1" si="4"/>
        <v xml:space="preserve"> </v>
      </c>
      <c r="L15" s="21" t="str">
        <f t="shared" ca="1" si="5"/>
        <v xml:space="preserve"> </v>
      </c>
      <c r="M15" s="21" t="str">
        <f t="shared" ca="1" si="6"/>
        <v xml:space="preserve"> </v>
      </c>
      <c r="N15" s="9">
        <f t="shared" ca="1" si="7"/>
        <v>0</v>
      </c>
    </row>
    <row r="16" spans="1:23" s="2" customFormat="1" ht="41.25">
      <c r="A16" s="255" t="s">
        <v>14</v>
      </c>
      <c r="B16" s="255"/>
      <c r="C16" s="255"/>
      <c r="D16" s="4">
        <f ca="1">SUM(D6:D15)</f>
        <v>0</v>
      </c>
      <c r="E16" s="10"/>
      <c r="F16" s="108">
        <f ca="1">SUM(F6:F15)</f>
        <v>0</v>
      </c>
      <c r="G16" s="11"/>
      <c r="H16" s="4"/>
      <c r="I16" s="4"/>
      <c r="J16" s="4"/>
      <c r="K16" s="12">
        <f ca="1">SUM(K6:K15)</f>
        <v>0</v>
      </c>
      <c r="L16" s="20"/>
      <c r="M16" s="13"/>
      <c r="N16" s="14"/>
    </row>
    <row r="17" spans="1:14" s="2" customFormat="1" ht="54">
      <c r="A17" s="262" t="s">
        <v>847</v>
      </c>
      <c r="B17" s="262"/>
      <c r="C17" s="262"/>
      <c r="D17" s="262"/>
      <c r="E17" s="262"/>
      <c r="F17" s="262" t="s">
        <v>846</v>
      </c>
      <c r="G17" s="262"/>
      <c r="H17" s="262"/>
      <c r="I17" s="262"/>
      <c r="J17" s="262"/>
      <c r="K17" s="262"/>
      <c r="L17" s="255" t="s">
        <v>15</v>
      </c>
      <c r="M17" s="265"/>
      <c r="N17" s="123">
        <f ca="1">SUM(N6:N16)</f>
        <v>0</v>
      </c>
    </row>
    <row r="18" spans="1:14" s="2" customFormat="1" ht="54">
      <c r="A18" s="263" t="str">
        <f ca="1">IFERROR(VLOOKUP($N$2&amp;"_"&amp;$A$6,'물품 입고 내역'!$A$5:$O$1005,4,0)," ")</f>
        <v xml:space="preserve"> </v>
      </c>
      <c r="B18" s="263"/>
      <c r="C18" s="263"/>
      <c r="D18" s="263"/>
      <c r="E18" s="263"/>
      <c r="F18" s="269"/>
      <c r="G18" s="269"/>
      <c r="H18" s="269"/>
      <c r="I18" s="269"/>
      <c r="J18" s="269"/>
      <c r="K18" s="269"/>
      <c r="L18" s="131" t="s">
        <v>16</v>
      </c>
      <c r="M18" s="132" t="str">
        <f ca="1">IFERROR(MID($A$18,FIND(" "&amp;$L$18&amp;" ",$A$18)+4,3)," ")</f>
        <v xml:space="preserve"> </v>
      </c>
      <c r="N18" s="124">
        <f ca="1">IFERROR(N17*M18,0)</f>
        <v>0</v>
      </c>
    </row>
    <row r="19" spans="1:14" s="2" customFormat="1" ht="54">
      <c r="A19" s="263"/>
      <c r="B19" s="263"/>
      <c r="C19" s="263"/>
      <c r="D19" s="263"/>
      <c r="E19" s="263"/>
      <c r="F19" s="269"/>
      <c r="G19" s="269"/>
      <c r="H19" s="269"/>
      <c r="I19" s="269"/>
      <c r="J19" s="269"/>
      <c r="K19" s="269"/>
      <c r="L19" s="131" t="s">
        <v>1071</v>
      </c>
      <c r="M19" s="132" t="str">
        <f ca="1">IFERROR(MID($A$18,FIND(" "&amp;$L$19&amp;" ",$A$18)+6,3)," ")</f>
        <v xml:space="preserve"> </v>
      </c>
      <c r="N19" s="124">
        <f ca="1">IFERROR(N17*M19,0)</f>
        <v>0</v>
      </c>
    </row>
    <row r="20" spans="1:14" s="2" customFormat="1" ht="54">
      <c r="A20" s="263"/>
      <c r="B20" s="263"/>
      <c r="C20" s="263"/>
      <c r="D20" s="263"/>
      <c r="E20" s="263"/>
      <c r="F20" s="269"/>
      <c r="G20" s="269"/>
      <c r="H20" s="269"/>
      <c r="I20" s="269"/>
      <c r="J20" s="269"/>
      <c r="K20" s="269"/>
      <c r="L20" s="131" t="s">
        <v>1072</v>
      </c>
      <c r="M20" s="132" t="str">
        <f ca="1">IFERROR(IF(FIND("세금 계산서",$A$18),10%," ")," ")</f>
        <v xml:space="preserve"> </v>
      </c>
      <c r="N20" s="124">
        <f ca="1">IFERROR((N17-N18-N19)*M20,0)</f>
        <v>0</v>
      </c>
    </row>
    <row r="21" spans="1:14" s="2" customFormat="1" ht="54">
      <c r="A21" s="263"/>
      <c r="B21" s="263"/>
      <c r="C21" s="263"/>
      <c r="D21" s="263"/>
      <c r="E21" s="263"/>
      <c r="F21" s="269"/>
      <c r="G21" s="269"/>
      <c r="H21" s="269"/>
      <c r="I21" s="269"/>
      <c r="J21" s="269"/>
      <c r="K21" s="269"/>
      <c r="L21" s="266" t="s">
        <v>848</v>
      </c>
      <c r="M21" s="112" t="s">
        <v>17</v>
      </c>
      <c r="N21" s="109">
        <f ca="1">(N17-N18-N19+N20)</f>
        <v>0</v>
      </c>
    </row>
    <row r="22" spans="1:14" s="2" customFormat="1" ht="54">
      <c r="A22" s="263"/>
      <c r="B22" s="263"/>
      <c r="C22" s="263"/>
      <c r="D22" s="263"/>
      <c r="E22" s="263"/>
      <c r="F22" s="269"/>
      <c r="G22" s="269"/>
      <c r="H22" s="269"/>
      <c r="I22" s="269"/>
      <c r="J22" s="269"/>
      <c r="K22" s="269"/>
      <c r="L22" s="267"/>
      <c r="M22" s="113" t="s">
        <v>18</v>
      </c>
      <c r="N22" s="110">
        <f ca="1">ROUNDUP((N21*$W$2),-3)</f>
        <v>0</v>
      </c>
    </row>
    <row r="23" spans="1:14" s="2" customFormat="1" ht="54">
      <c r="A23" s="263"/>
      <c r="B23" s="263"/>
      <c r="C23" s="263"/>
      <c r="D23" s="263"/>
      <c r="E23" s="263"/>
      <c r="F23" s="269"/>
      <c r="G23" s="269"/>
      <c r="H23" s="269"/>
      <c r="I23" s="269"/>
      <c r="J23" s="269"/>
      <c r="K23" s="269"/>
      <c r="L23" s="267"/>
      <c r="M23" s="114" t="s">
        <v>19</v>
      </c>
      <c r="N23" s="111">
        <f ca="1">ROUNDUP((N21*$W$3),-1)</f>
        <v>0</v>
      </c>
    </row>
    <row r="24" spans="1:14" s="2" customFormat="1" ht="54">
      <c r="A24" s="264"/>
      <c r="B24" s="264"/>
      <c r="C24" s="264"/>
      <c r="D24" s="264"/>
      <c r="E24" s="264"/>
      <c r="F24" s="270"/>
      <c r="G24" s="270"/>
      <c r="H24" s="270"/>
      <c r="I24" s="270"/>
      <c r="J24" s="270"/>
      <c r="K24" s="270"/>
      <c r="L24" s="268"/>
      <c r="M24" s="140" t="s">
        <v>20</v>
      </c>
      <c r="N24" s="141">
        <f ca="1">ROUNDUP((N21*$W$4),-2)</f>
        <v>0</v>
      </c>
    </row>
    <row r="25" spans="1:14" s="2" customFormat="1" ht="297" customHeight="1">
      <c r="A25" s="142"/>
      <c r="B25" s="142"/>
      <c r="C25" s="143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</row>
    <row r="26" spans="1:14" s="2" customFormat="1" ht="39">
      <c r="A26" s="236" t="s">
        <v>820</v>
      </c>
      <c r="B26" s="236"/>
      <c r="C26" s="236"/>
      <c r="D26" s="236"/>
      <c r="E26" s="236"/>
      <c r="F26" s="236"/>
      <c r="G26" s="236"/>
      <c r="H26" s="236"/>
      <c r="I26" s="236"/>
      <c r="J26" s="236"/>
      <c r="K26" s="236"/>
      <c r="L26" s="236"/>
      <c r="M26" s="236"/>
      <c r="N26" s="236"/>
    </row>
    <row r="27" spans="1:14" s="2" customFormat="1" ht="37.5">
      <c r="A27" s="233" t="s">
        <v>1077</v>
      </c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</row>
    <row r="28" spans="1:14" s="2" customFormat="1" ht="39">
      <c r="A28" s="252" t="s">
        <v>1397</v>
      </c>
      <c r="B28" s="252"/>
      <c r="C28" s="252"/>
      <c r="D28" s="252"/>
      <c r="E28" s="252"/>
      <c r="F28" s="252"/>
      <c r="G28" s="252"/>
      <c r="H28" s="252"/>
      <c r="I28" s="252"/>
      <c r="J28" s="252"/>
      <c r="K28" s="252"/>
      <c r="L28" s="252"/>
      <c r="M28" s="252"/>
      <c r="N28" s="252"/>
    </row>
    <row r="29" spans="1:14" s="2" customFormat="1" ht="37.5">
      <c r="A29" s="233" t="s">
        <v>1398</v>
      </c>
      <c r="B29" s="233"/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</row>
    <row r="30" spans="1:14" s="2" customFormat="1" ht="41.25">
      <c r="A30" s="237" t="s">
        <v>21</v>
      </c>
      <c r="B30" s="238"/>
      <c r="C30" s="243"/>
      <c r="D30" s="244"/>
      <c r="E30" s="245"/>
      <c r="F30" s="177"/>
      <c r="G30" s="15"/>
      <c r="H30" s="253" t="s">
        <v>849</v>
      </c>
      <c r="I30" s="253"/>
      <c r="J30" s="254"/>
      <c r="K30" s="234" t="s">
        <v>22</v>
      </c>
      <c r="L30" s="235"/>
      <c r="M30" s="235"/>
      <c r="N30" s="235"/>
    </row>
    <row r="31" spans="1:14" s="2" customFormat="1" ht="41.25">
      <c r="A31" s="239"/>
      <c r="B31" s="240"/>
      <c r="C31" s="246"/>
      <c r="D31" s="247"/>
      <c r="E31" s="248"/>
      <c r="F31" s="26"/>
      <c r="G31" s="26"/>
      <c r="H31" s="15"/>
      <c r="I31" s="15"/>
      <c r="J31" s="176"/>
      <c r="K31" s="234"/>
      <c r="L31" s="235"/>
      <c r="M31" s="235"/>
      <c r="N31" s="235"/>
    </row>
    <row r="32" spans="1:14" s="2" customFormat="1" ht="41.25">
      <c r="A32" s="239"/>
      <c r="B32" s="240"/>
      <c r="C32" s="246"/>
      <c r="D32" s="247"/>
      <c r="E32" s="248"/>
      <c r="F32" s="26"/>
      <c r="G32" s="26"/>
      <c r="H32" s="26"/>
      <c r="I32" s="15"/>
      <c r="J32" s="15"/>
      <c r="K32" s="234"/>
      <c r="L32" s="235"/>
      <c r="M32" s="235"/>
      <c r="N32" s="235"/>
    </row>
    <row r="33" spans="1:22" s="2" customFormat="1" ht="41.25">
      <c r="A33" s="239"/>
      <c r="B33" s="240"/>
      <c r="C33" s="246"/>
      <c r="D33" s="247"/>
      <c r="E33" s="248"/>
      <c r="F33" s="26"/>
      <c r="G33" s="26"/>
      <c r="H33" s="26"/>
      <c r="I33" s="15"/>
      <c r="J33" s="15"/>
      <c r="K33" s="234"/>
      <c r="L33" s="235"/>
      <c r="M33" s="235"/>
      <c r="N33" s="235"/>
    </row>
    <row r="34" spans="1:22" s="2" customFormat="1" ht="41.25">
      <c r="A34" s="241"/>
      <c r="B34" s="242"/>
      <c r="C34" s="249"/>
      <c r="D34" s="250"/>
      <c r="E34" s="251"/>
      <c r="F34" s="26"/>
      <c r="G34" s="26"/>
      <c r="H34" s="26"/>
      <c r="I34" s="15"/>
      <c r="J34" s="15"/>
      <c r="K34" s="234"/>
      <c r="L34" s="235"/>
      <c r="M34" s="235"/>
      <c r="N34" s="235"/>
    </row>
    <row r="35" spans="1:22" s="2" customFormat="1" ht="31.5">
      <c r="A35" s="3"/>
      <c r="B35" s="3"/>
      <c r="C35" s="16"/>
      <c r="D35" s="16"/>
      <c r="E35" s="16"/>
      <c r="F35" s="16"/>
      <c r="G35" s="16"/>
      <c r="H35" s="16"/>
      <c r="I35" s="3"/>
      <c r="J35" s="3"/>
      <c r="K35" s="3"/>
      <c r="L35" s="3"/>
      <c r="M35" s="3"/>
      <c r="N35" s="3"/>
    </row>
    <row r="36" spans="1:22" s="2" customFormat="1" ht="31.5">
      <c r="A36" s="3"/>
      <c r="B36" s="3"/>
      <c r="C36" s="3"/>
      <c r="D36" s="17"/>
      <c r="E36" s="17"/>
      <c r="F36" s="17"/>
      <c r="G36" s="3"/>
      <c r="H36" s="3"/>
      <c r="I36" s="3"/>
      <c r="J36" s="3"/>
      <c r="K36" s="3"/>
      <c r="L36" s="3"/>
      <c r="M36" s="3"/>
      <c r="N36" s="3"/>
    </row>
    <row r="37" spans="1:22" ht="16.5" customHeight="1"/>
    <row r="38" spans="1:22" ht="16.5" customHeight="1"/>
    <row r="41" spans="1:22" ht="24.95" customHeight="1"/>
    <row r="42" spans="1:22" ht="24.95" customHeight="1">
      <c r="Q42" s="18"/>
      <c r="R42" s="18"/>
      <c r="S42" s="18"/>
      <c r="T42" s="18"/>
      <c r="U42" s="18"/>
      <c r="V42" s="18"/>
    </row>
    <row r="43" spans="1:22" ht="24.95" customHeight="1">
      <c r="Q43" s="19"/>
    </row>
    <row r="44" spans="1:22" ht="24.95" customHeight="1">
      <c r="Q44" s="19"/>
    </row>
    <row r="45" spans="1:22" ht="24.95" customHeight="1">
      <c r="Q45" s="19"/>
    </row>
    <row r="46" spans="1:22" ht="24.95" customHeight="1">
      <c r="Q46" s="19"/>
    </row>
    <row r="47" spans="1:22" ht="24.95" customHeight="1">
      <c r="Q47" s="19"/>
    </row>
    <row r="48" spans="1:22" ht="24.95" customHeight="1">
      <c r="Q48" s="19"/>
    </row>
    <row r="49" spans="17:17" ht="24.95" customHeight="1">
      <c r="Q49" s="19"/>
    </row>
    <row r="50" spans="17:17" ht="24.95" customHeight="1">
      <c r="Q50" s="19"/>
    </row>
    <row r="51" spans="17:17" ht="30" customHeight="1"/>
    <row r="52" spans="17:17" ht="30" customHeight="1"/>
    <row r="53" spans="17:17" ht="30" customHeight="1"/>
    <row r="54" spans="17:17" ht="30" customHeight="1"/>
    <row r="55" spans="17:17" ht="30" customHeight="1"/>
    <row r="56" spans="17:17" ht="30" customHeight="1"/>
    <row r="57" spans="17:17" ht="30" customHeight="1"/>
    <row r="58" spans="17:17" ht="17.25" customHeight="1"/>
    <row r="59" spans="17:17" ht="17.25" customHeight="1"/>
    <row r="60" spans="17:17" ht="16.5" customHeight="1"/>
    <row r="61" spans="17:17" ht="16.5" customHeight="1"/>
    <row r="62" spans="17:17" ht="16.5" customHeight="1"/>
    <row r="63" spans="17:17" ht="16.5" customHeight="1"/>
    <row r="64" spans="17:17" ht="23.25" customHeight="1"/>
    <row r="65" ht="23.25" customHeight="1"/>
    <row r="66" ht="23.25" customHeight="1"/>
  </sheetData>
  <mergeCells count="28">
    <mergeCell ref="M1:N1"/>
    <mergeCell ref="B2:C2"/>
    <mergeCell ref="E2:H2"/>
    <mergeCell ref="I2:K3"/>
    <mergeCell ref="N2:N3"/>
    <mergeCell ref="L2:M3"/>
    <mergeCell ref="B3:H3"/>
    <mergeCell ref="C1:K1"/>
    <mergeCell ref="A17:E17"/>
    <mergeCell ref="A18:E24"/>
    <mergeCell ref="L17:M17"/>
    <mergeCell ref="L21:L24"/>
    <mergeCell ref="F17:K17"/>
    <mergeCell ref="F18:K24"/>
    <mergeCell ref="B4:H4"/>
    <mergeCell ref="G5:I5"/>
    <mergeCell ref="A16:C16"/>
    <mergeCell ref="I4:K4"/>
    <mergeCell ref="L4:N4"/>
    <mergeCell ref="A27:N27"/>
    <mergeCell ref="K30:K34"/>
    <mergeCell ref="L30:N34"/>
    <mergeCell ref="A26:N26"/>
    <mergeCell ref="A30:B34"/>
    <mergeCell ref="C30:E34"/>
    <mergeCell ref="A29:N29"/>
    <mergeCell ref="A28:N28"/>
    <mergeCell ref="H30:J30"/>
  </mergeCells>
  <phoneticPr fontId="2" type="noConversion"/>
  <conditionalFormatting sqref="L6:L15">
    <cfRule type="cellIs" dxfId="5" priority="3" operator="equal">
      <formula>N6</formula>
    </cfRule>
  </conditionalFormatting>
  <conditionalFormatting sqref="M6:M15">
    <cfRule type="cellIs" dxfId="4" priority="1" operator="equal">
      <formula>N6</formula>
    </cfRule>
    <cfRule type="cellIs" dxfId="3" priority="2" operator="equal">
      <formula>N6</formula>
    </cfRule>
  </conditionalFormatting>
  <pageMargins left="0.25" right="0.25" top="0.75" bottom="0.75" header="0.3" footer="0.3"/>
  <pageSetup paperSize="9" scale="25" fitToWidth="0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BF1E-8785-4501-BE31-612D639803EA}">
  <sheetPr>
    <tabColor rgb="FFFFFF00"/>
    <pageSetUpPr fitToPage="1"/>
  </sheetPr>
  <dimension ref="A1:W66"/>
  <sheetViews>
    <sheetView showGridLines="0" view="pageBreakPreview" topLeftCell="A13" zoomScale="30" zoomScaleNormal="30" zoomScaleSheetLayoutView="30" workbookViewId="0">
      <selection activeCell="H12" sqref="H12"/>
    </sheetView>
  </sheetViews>
  <sheetFormatPr defaultColWidth="9" defaultRowHeight="16.5"/>
  <cols>
    <col min="1" max="1" width="28.25" style="1" customWidth="1"/>
    <col min="2" max="2" width="42.375" style="1" customWidth="1"/>
    <col min="3" max="3" width="13.375" style="1" customWidth="1"/>
    <col min="4" max="4" width="19.375" style="1" customWidth="1"/>
    <col min="5" max="5" width="37.375" style="1" customWidth="1"/>
    <col min="6" max="6" width="51.125" style="1" bestFit="1" customWidth="1"/>
    <col min="7" max="9" width="16.875" style="1" customWidth="1"/>
    <col min="10" max="10" width="39.125" style="1" bestFit="1" customWidth="1"/>
    <col min="11" max="11" width="51.75" style="1" bestFit="1" customWidth="1"/>
    <col min="12" max="12" width="49.375" style="1" bestFit="1" customWidth="1"/>
    <col min="13" max="13" width="39.375" style="1" bestFit="1" customWidth="1"/>
    <col min="14" max="14" width="49.375" style="1" customWidth="1"/>
    <col min="15" max="15" width="10.875" style="1" bestFit="1" customWidth="1"/>
    <col min="16" max="17" width="9" style="1"/>
    <col min="18" max="18" width="30.875" style="1" customWidth="1"/>
    <col min="19" max="19" width="9" style="1"/>
    <col min="20" max="23" width="36.375" style="1" bestFit="1" customWidth="1"/>
    <col min="24" max="16384" width="9" style="1"/>
  </cols>
  <sheetData>
    <row r="1" spans="1:23" ht="162" customHeight="1">
      <c r="C1" s="284" t="s">
        <v>900</v>
      </c>
      <c r="D1" s="284"/>
      <c r="E1" s="284"/>
      <c r="F1" s="284"/>
      <c r="G1" s="284"/>
      <c r="H1" s="284"/>
      <c r="I1" s="284"/>
      <c r="J1" s="284"/>
      <c r="K1" s="284"/>
      <c r="L1" s="128" t="s">
        <v>950</v>
      </c>
      <c r="M1" s="271" t="str">
        <f ca="1">IFERROR(INDEX('고객 리스트'!$A$4:$D$150,MATCH(N2,'고객 리스트'!$A$4:$A$150,0),3)," ")</f>
        <v xml:space="preserve"> </v>
      </c>
      <c r="N1" s="271"/>
      <c r="R1" s="23">
        <f ca="1">D16</f>
        <v>0</v>
      </c>
      <c r="T1" s="51" t="s">
        <v>412</v>
      </c>
      <c r="U1" s="51" t="s">
        <v>413</v>
      </c>
      <c r="V1" s="51" t="s">
        <v>414</v>
      </c>
      <c r="W1" s="51" t="s">
        <v>415</v>
      </c>
    </row>
    <row r="2" spans="1:23" s="2" customFormat="1" ht="45">
      <c r="A2" s="22" t="s">
        <v>3</v>
      </c>
      <c r="B2" s="255" t="s">
        <v>4</v>
      </c>
      <c r="C2" s="255"/>
      <c r="D2" s="22" t="s">
        <v>5</v>
      </c>
      <c r="E2" s="272" t="s">
        <v>1290</v>
      </c>
      <c r="F2" s="272"/>
      <c r="G2" s="273"/>
      <c r="H2" s="273"/>
      <c r="I2" s="274" t="s">
        <v>525</v>
      </c>
      <c r="J2" s="275"/>
      <c r="K2" s="276"/>
      <c r="L2" s="282" t="str">
        <f ca="1">IFERROR(INDEX('고객 리스트'!$A$4:$D$150,MATCH(N2,'고객 리스트'!$A$4:$A$150,0),2)," ")</f>
        <v xml:space="preserve"> </v>
      </c>
      <c r="M2" s="283"/>
      <c r="N2" s="280" t="str">
        <f ca="1">MID(CELL("filename",A1),FIND("]",CELL("filename",A1))+1,255)</f>
        <v>LKS XX</v>
      </c>
      <c r="R2" s="24">
        <f ca="1">N21</f>
        <v>0</v>
      </c>
      <c r="T2" s="52" t="s">
        <v>0</v>
      </c>
      <c r="U2" s="53">
        <f>'Row data'!C3</f>
        <v>23000</v>
      </c>
      <c r="V2" s="54">
        <v>1000</v>
      </c>
      <c r="W2" s="53">
        <f>U2+V2</f>
        <v>24000</v>
      </c>
    </row>
    <row r="3" spans="1:23" s="2" customFormat="1" ht="45">
      <c r="A3" s="22" t="s">
        <v>6</v>
      </c>
      <c r="B3" s="255" t="s">
        <v>843</v>
      </c>
      <c r="C3" s="255"/>
      <c r="D3" s="255"/>
      <c r="E3" s="255"/>
      <c r="F3" s="255"/>
      <c r="G3" s="255"/>
      <c r="H3" s="255"/>
      <c r="I3" s="277"/>
      <c r="J3" s="278"/>
      <c r="K3" s="279"/>
      <c r="L3" s="282"/>
      <c r="M3" s="283"/>
      <c r="N3" s="281"/>
      <c r="Q3" s="3"/>
      <c r="R3" s="3"/>
      <c r="S3" s="3"/>
      <c r="T3" s="55" t="s">
        <v>2</v>
      </c>
      <c r="U3" s="54">
        <f>'Row data'!C4</f>
        <v>34</v>
      </c>
      <c r="V3" s="56">
        <v>1</v>
      </c>
      <c r="W3" s="56">
        <f>U3+V3</f>
        <v>35</v>
      </c>
    </row>
    <row r="4" spans="1:23" s="2" customFormat="1" ht="50.25">
      <c r="A4" s="22" t="s">
        <v>7</v>
      </c>
      <c r="B4" s="255" t="s">
        <v>8</v>
      </c>
      <c r="C4" s="255"/>
      <c r="D4" s="255"/>
      <c r="E4" s="255"/>
      <c r="F4" s="255"/>
      <c r="G4" s="255"/>
      <c r="H4" s="255"/>
      <c r="I4" s="256" t="s">
        <v>9</v>
      </c>
      <c r="J4" s="257"/>
      <c r="K4" s="258"/>
      <c r="L4" s="259" t="str">
        <f ca="1">IFERROR(VLOOKUP($N$2&amp;"_"&amp;$A$6,'물품 입고 내역'!$A$5:$O$1005,6,0)," ")</f>
        <v xml:space="preserve"> </v>
      </c>
      <c r="M4" s="260"/>
      <c r="N4" s="261"/>
      <c r="T4" s="57" t="s">
        <v>1</v>
      </c>
      <c r="U4" s="54">
        <f>'Row data'!C5</f>
        <v>1545</v>
      </c>
      <c r="V4" s="58">
        <v>30</v>
      </c>
      <c r="W4" s="58">
        <f>U4+V4</f>
        <v>1575</v>
      </c>
    </row>
    <row r="5" spans="1:23" s="2" customFormat="1" ht="41.25">
      <c r="A5" s="22" t="s">
        <v>10</v>
      </c>
      <c r="B5" s="22" t="s">
        <v>11</v>
      </c>
      <c r="C5" s="22" t="s">
        <v>12</v>
      </c>
      <c r="D5" s="22" t="s">
        <v>13</v>
      </c>
      <c r="E5" s="22" t="s">
        <v>815</v>
      </c>
      <c r="F5" s="120" t="s">
        <v>816</v>
      </c>
      <c r="G5" s="255" t="s">
        <v>949</v>
      </c>
      <c r="H5" s="255"/>
      <c r="I5" s="255"/>
      <c r="J5" s="22" t="s">
        <v>817</v>
      </c>
      <c r="K5" s="121" t="s">
        <v>818</v>
      </c>
      <c r="L5" s="120" t="s">
        <v>926</v>
      </c>
      <c r="M5" s="121" t="s">
        <v>927</v>
      </c>
      <c r="N5" s="122" t="s">
        <v>819</v>
      </c>
    </row>
    <row r="6" spans="1:23" s="2" customFormat="1" ht="41.25">
      <c r="A6" s="22">
        <v>1</v>
      </c>
      <c r="B6" s="25" t="str">
        <f ca="1">IFERROR(VLOOKUP($N$2&amp;"_"&amp;$A6,'물품 입고 내역'!$A$5:$O$1005,2,0)," ")</f>
        <v xml:space="preserve"> </v>
      </c>
      <c r="C6" s="22" t="str">
        <f ca="1">IF(" "=D6," ",IF(0&lt;D6,1.5))</f>
        <v xml:space="preserve"> </v>
      </c>
      <c r="D6" s="4" t="str">
        <f ca="1">IFERROR(VLOOKUP($N$2&amp;"_"&amp;$A6,'물품 입고 내역'!$A$5:$O$1005,9,0)," ")</f>
        <v xml:space="preserve"> </v>
      </c>
      <c r="E6" s="5" t="str">
        <f ca="1">IFERROR(INDEX('물품 입고 내역'!$B$5:$M$1005,MATCH($B6,'물품 입고 내역'!$B$5:$B$1005,0),9)," ")</f>
        <v xml:space="preserve"> </v>
      </c>
      <c r="F6" s="6" t="str">
        <f ca="1">IFERROR(D6*E6," ")</f>
        <v xml:space="preserve"> </v>
      </c>
      <c r="G6" s="77" t="str">
        <f ca="1">IFERROR(INDEX('물품 입고 내역'!$B$5:$M$1005,MATCH($B6,'물품 입고 내역'!$B$5:$B$1005,0),10)," ")</f>
        <v xml:space="preserve"> </v>
      </c>
      <c r="H6" s="77" t="str">
        <f ca="1">IFERROR(INDEX('물품 입고 내역'!$B$5:$M$1005,MATCH($B6,'물품 입고 내역'!$B$5:$B$1005,0),11)," ")</f>
        <v xml:space="preserve"> </v>
      </c>
      <c r="I6" s="77" t="str">
        <f ca="1">IFERROR(INDEX('물품 입고 내역'!$B$5:$M$1005,MATCH($B6,'물품 입고 내역'!$B$5:$B$1005,0),12)," ")</f>
        <v xml:space="preserve"> </v>
      </c>
      <c r="J6" s="7" t="str">
        <f ca="1">IFERROR((G6*H6*I6)*0.00022," ")</f>
        <v xml:space="preserve"> </v>
      </c>
      <c r="K6" s="8" t="str">
        <f ca="1">IFERROR(J6*D6," ")</f>
        <v xml:space="preserve"> </v>
      </c>
      <c r="L6" s="21" t="str">
        <f ca="1">IFERROR((IF(0=F6*C6,0,IF(1.5&gt;=C6*F6,1.5,C6*F6)))," ")</f>
        <v xml:space="preserve"> </v>
      </c>
      <c r="M6" s="21" t="str">
        <f ca="1">IFERROR((IF(0=K6*C6,0,IF(1.5&gt;=K6*C6,1.5,K6*C6)))," ")</f>
        <v xml:space="preserve"> </v>
      </c>
      <c r="N6" s="9">
        <f t="shared" ref="N6:N15" ca="1" si="0">MAX(L6:M6)</f>
        <v>0</v>
      </c>
    </row>
    <row r="7" spans="1:23" s="2" customFormat="1" ht="41.25">
      <c r="A7" s="22">
        <v>2</v>
      </c>
      <c r="B7" s="25" t="str">
        <f ca="1">IFERROR(VLOOKUP($N$2&amp;"_"&amp;$A7,'물품 입고 내역'!$A$5:$O$1005,2,0)," ")</f>
        <v xml:space="preserve"> </v>
      </c>
      <c r="C7" s="22" t="str">
        <f t="shared" ref="C7:C15" ca="1" si="1">IF(" "=D7," ",IF(0&lt;D7,1.5))</f>
        <v xml:space="preserve"> </v>
      </c>
      <c r="D7" s="4" t="str">
        <f ca="1">IFERROR(VLOOKUP($N$2&amp;"_"&amp;$A7,'물품 입고 내역'!$A$5:$O$1005,9,0)," ")</f>
        <v xml:space="preserve"> </v>
      </c>
      <c r="E7" s="5" t="str">
        <f ca="1">IFERROR(INDEX('물품 입고 내역'!$B$5:$M$1005,MATCH($B7,'물품 입고 내역'!$B$5:$B$1005,0),9)," ")</f>
        <v xml:space="preserve"> </v>
      </c>
      <c r="F7" s="6" t="str">
        <f t="shared" ref="F7:F15" ca="1" si="2">IFERROR(D7*E7," ")</f>
        <v xml:space="preserve"> </v>
      </c>
      <c r="G7" s="77" t="str">
        <f ca="1">IFERROR(INDEX('물품 입고 내역'!$B$5:$M$1005,MATCH($B7,'물품 입고 내역'!$B$5:$B$1005,0),10)," ")</f>
        <v xml:space="preserve"> </v>
      </c>
      <c r="H7" s="77" t="str">
        <f ca="1">IFERROR(INDEX('물품 입고 내역'!$B$5:$M$1005,MATCH($B7,'물품 입고 내역'!$B$5:$B$1005,0),11)," ")</f>
        <v xml:space="preserve"> </v>
      </c>
      <c r="I7" s="77" t="str">
        <f ca="1">IFERROR(INDEX('물품 입고 내역'!$B$5:$M$1005,MATCH($B7,'물품 입고 내역'!$B$5:$B$1005,0),12)," ")</f>
        <v xml:space="preserve"> </v>
      </c>
      <c r="J7" s="7" t="str">
        <f t="shared" ref="J7:J15" ca="1" si="3">IFERROR((G7*H7*I7)*0.00022," ")</f>
        <v xml:space="preserve"> </v>
      </c>
      <c r="K7" s="8" t="str">
        <f t="shared" ref="K7:K15" ca="1" si="4">IFERROR(J7*D7," ")</f>
        <v xml:space="preserve"> </v>
      </c>
      <c r="L7" s="21" t="str">
        <f t="shared" ref="L7:L15" ca="1" si="5">IFERROR((IF(0=F7*C7,0,IF(1.5&gt;=C7*F7,1.5,C7*F7)))," ")</f>
        <v xml:space="preserve"> </v>
      </c>
      <c r="M7" s="21" t="str">
        <f t="shared" ref="M7:M15" ca="1" si="6">IFERROR((IF(0=K7*C7,0,IF(1.5&gt;=K7*C7,1.5,K7*C7)))," ")</f>
        <v xml:space="preserve"> </v>
      </c>
      <c r="N7" s="9">
        <f t="shared" ca="1" si="0"/>
        <v>0</v>
      </c>
    </row>
    <row r="8" spans="1:23" s="2" customFormat="1" ht="41.25">
      <c r="A8" s="22">
        <v>3</v>
      </c>
      <c r="B8" s="25" t="str">
        <f ca="1">IFERROR(VLOOKUP($N$2&amp;"_"&amp;$A8,'물품 입고 내역'!$A$5:$O$1005,2,0)," ")</f>
        <v xml:space="preserve"> </v>
      </c>
      <c r="C8" s="22" t="str">
        <f t="shared" ca="1" si="1"/>
        <v xml:space="preserve"> </v>
      </c>
      <c r="D8" s="4" t="str">
        <f ca="1">IFERROR(VLOOKUP($N$2&amp;"_"&amp;$A8,'물품 입고 내역'!$A$5:$O$1005,9,0)," ")</f>
        <v xml:space="preserve"> </v>
      </c>
      <c r="E8" s="5" t="str">
        <f ca="1">IFERROR(INDEX('물품 입고 내역'!$B$5:$M$1005,MATCH($B8,'물품 입고 내역'!$B$5:$B$1005,0),9)," ")</f>
        <v xml:space="preserve"> </v>
      </c>
      <c r="F8" s="6" t="str">
        <f t="shared" ca="1" si="2"/>
        <v xml:space="preserve"> </v>
      </c>
      <c r="G8" s="77" t="str">
        <f ca="1">IFERROR(INDEX('물품 입고 내역'!$B$5:$M$1005,MATCH($B8,'물품 입고 내역'!$B$5:$B$1005,0),10)," ")</f>
        <v xml:space="preserve"> </v>
      </c>
      <c r="H8" s="77" t="str">
        <f ca="1">IFERROR(INDEX('물품 입고 내역'!$B$5:$M$1005,MATCH($B8,'물품 입고 내역'!$B$5:$B$1005,0),11)," ")</f>
        <v xml:space="preserve"> </v>
      </c>
      <c r="I8" s="77" t="str">
        <f ca="1">IFERROR(INDEX('물품 입고 내역'!$B$5:$M$1005,MATCH($B8,'물품 입고 내역'!$B$5:$B$1005,0),12)," ")</f>
        <v xml:space="preserve"> </v>
      </c>
      <c r="J8" s="7" t="str">
        <f t="shared" ca="1" si="3"/>
        <v xml:space="preserve"> </v>
      </c>
      <c r="K8" s="8" t="str">
        <f t="shared" ca="1" si="4"/>
        <v xml:space="preserve"> </v>
      </c>
      <c r="L8" s="21" t="str">
        <f t="shared" ca="1" si="5"/>
        <v xml:space="preserve"> </v>
      </c>
      <c r="M8" s="21" t="str">
        <f t="shared" ca="1" si="6"/>
        <v xml:space="preserve"> </v>
      </c>
      <c r="N8" s="9">
        <f t="shared" ca="1" si="0"/>
        <v>0</v>
      </c>
    </row>
    <row r="9" spans="1:23" s="2" customFormat="1" ht="41.25">
      <c r="A9" s="22">
        <v>4</v>
      </c>
      <c r="B9" s="25" t="str">
        <f ca="1">IFERROR(VLOOKUP($N$2&amp;"_"&amp;$A9,'물품 입고 내역'!$A$5:$O$1005,2,0)," ")</f>
        <v xml:space="preserve"> </v>
      </c>
      <c r="C9" s="22" t="str">
        <f t="shared" ca="1" si="1"/>
        <v xml:space="preserve"> </v>
      </c>
      <c r="D9" s="4" t="str">
        <f ca="1">IFERROR(VLOOKUP($N$2&amp;"_"&amp;$A9,'물품 입고 내역'!$A$5:$O$1005,9,0)," ")</f>
        <v xml:space="preserve"> </v>
      </c>
      <c r="E9" s="5" t="str">
        <f ca="1">IFERROR(INDEX('물품 입고 내역'!$B$5:$M$1005,MATCH($B9,'물품 입고 내역'!$B$5:$B$1005,0),9)," ")</f>
        <v xml:space="preserve"> </v>
      </c>
      <c r="F9" s="6" t="str">
        <f t="shared" ca="1" si="2"/>
        <v xml:space="preserve"> </v>
      </c>
      <c r="G9" s="77" t="str">
        <f ca="1">IFERROR(INDEX('물품 입고 내역'!$B$5:$M$1005,MATCH($B9,'물품 입고 내역'!$B$5:$B$1005,0),10)," ")</f>
        <v xml:space="preserve"> </v>
      </c>
      <c r="H9" s="77" t="str">
        <f ca="1">IFERROR(INDEX('물품 입고 내역'!$B$5:$M$1005,MATCH($B9,'물품 입고 내역'!$B$5:$B$1005,0),11)," ")</f>
        <v xml:space="preserve"> </v>
      </c>
      <c r="I9" s="77" t="str">
        <f ca="1">IFERROR(INDEX('물품 입고 내역'!$B$5:$M$1005,MATCH($B9,'물품 입고 내역'!$B$5:$B$1005,0),12)," ")</f>
        <v xml:space="preserve"> </v>
      </c>
      <c r="J9" s="7" t="str">
        <f t="shared" ca="1" si="3"/>
        <v xml:space="preserve"> </v>
      </c>
      <c r="K9" s="8" t="str">
        <f t="shared" ca="1" si="4"/>
        <v xml:space="preserve"> </v>
      </c>
      <c r="L9" s="21" t="str">
        <f t="shared" ca="1" si="5"/>
        <v xml:space="preserve"> </v>
      </c>
      <c r="M9" s="21" t="str">
        <f t="shared" ca="1" si="6"/>
        <v xml:space="preserve"> </v>
      </c>
      <c r="N9" s="9">
        <f t="shared" ca="1" si="0"/>
        <v>0</v>
      </c>
    </row>
    <row r="10" spans="1:23" s="2" customFormat="1" ht="41.25">
      <c r="A10" s="22">
        <v>5</v>
      </c>
      <c r="B10" s="25" t="str">
        <f ca="1">IFERROR(VLOOKUP($N$2&amp;"_"&amp;$A10,'물품 입고 내역'!$A$5:$O$1005,2,0)," ")</f>
        <v xml:space="preserve"> </v>
      </c>
      <c r="C10" s="22" t="str">
        <f t="shared" ca="1" si="1"/>
        <v xml:space="preserve"> </v>
      </c>
      <c r="D10" s="4" t="str">
        <f ca="1">IFERROR(VLOOKUP($N$2&amp;"_"&amp;$A10,'물품 입고 내역'!$A$5:$O$1005,9,0)," ")</f>
        <v xml:space="preserve"> </v>
      </c>
      <c r="E10" s="5" t="str">
        <f ca="1">IFERROR(INDEX('물품 입고 내역'!$B$5:$M$1005,MATCH($B10,'물품 입고 내역'!$B$5:$B$1005,0),9)," ")</f>
        <v xml:space="preserve"> </v>
      </c>
      <c r="F10" s="6" t="str">
        <f t="shared" ca="1" si="2"/>
        <v xml:space="preserve"> </v>
      </c>
      <c r="G10" s="77" t="str">
        <f ca="1">IFERROR(INDEX('물품 입고 내역'!$B$5:$M$1005,MATCH($B10,'물품 입고 내역'!$B$5:$B$1005,0),10)," ")</f>
        <v xml:space="preserve"> </v>
      </c>
      <c r="H10" s="77" t="str">
        <f ca="1">IFERROR(INDEX('물품 입고 내역'!$B$5:$M$1005,MATCH($B10,'물품 입고 내역'!$B$5:$B$1005,0),11)," ")</f>
        <v xml:space="preserve"> </v>
      </c>
      <c r="I10" s="77" t="str">
        <f ca="1">IFERROR(INDEX('물품 입고 내역'!$B$5:$M$1005,MATCH($B10,'물품 입고 내역'!$B$5:$B$1005,0),12)," ")</f>
        <v xml:space="preserve"> </v>
      </c>
      <c r="J10" s="7" t="str">
        <f t="shared" ca="1" si="3"/>
        <v xml:space="preserve"> </v>
      </c>
      <c r="K10" s="8" t="str">
        <f t="shared" ca="1" si="4"/>
        <v xml:space="preserve"> </v>
      </c>
      <c r="L10" s="21" t="str">
        <f t="shared" ca="1" si="5"/>
        <v xml:space="preserve"> </v>
      </c>
      <c r="M10" s="21" t="str">
        <f t="shared" ca="1" si="6"/>
        <v xml:space="preserve"> </v>
      </c>
      <c r="N10" s="9">
        <f t="shared" ca="1" si="0"/>
        <v>0</v>
      </c>
    </row>
    <row r="11" spans="1:23" s="2" customFormat="1" ht="41.25">
      <c r="A11" s="22">
        <v>6</v>
      </c>
      <c r="B11" s="25" t="str">
        <f ca="1">IFERROR(VLOOKUP($N$2&amp;"_"&amp;$A11,'물품 입고 내역'!$A$5:$O$1005,2,0)," ")</f>
        <v xml:space="preserve"> </v>
      </c>
      <c r="C11" s="22" t="str">
        <f t="shared" ca="1" si="1"/>
        <v xml:space="preserve"> </v>
      </c>
      <c r="D11" s="4" t="str">
        <f ca="1">IFERROR(VLOOKUP($N$2&amp;"_"&amp;$A11,'물품 입고 내역'!$A$5:$O$1005,9,0)," ")</f>
        <v xml:space="preserve"> </v>
      </c>
      <c r="E11" s="5" t="str">
        <f ca="1">IFERROR(INDEX('물품 입고 내역'!$B$5:$M$1005,MATCH($B11,'물품 입고 내역'!$B$5:$B$1005,0),9)," ")</f>
        <v xml:space="preserve"> </v>
      </c>
      <c r="F11" s="6" t="str">
        <f t="shared" ca="1" si="2"/>
        <v xml:space="preserve"> </v>
      </c>
      <c r="G11" s="77" t="str">
        <f ca="1">IFERROR(INDEX('물품 입고 내역'!$B$5:$M$1005,MATCH($B11,'물품 입고 내역'!$B$5:$B$1005,0),10)," ")</f>
        <v xml:space="preserve"> </v>
      </c>
      <c r="H11" s="77" t="str">
        <f ca="1">IFERROR(INDEX('물품 입고 내역'!$B$5:$M$1005,MATCH($B11,'물품 입고 내역'!$B$5:$B$1005,0),11)," ")</f>
        <v xml:space="preserve"> </v>
      </c>
      <c r="I11" s="77" t="str">
        <f ca="1">IFERROR(INDEX('물품 입고 내역'!$B$5:$M$1005,MATCH($B11,'물품 입고 내역'!$B$5:$B$1005,0),12)," ")</f>
        <v xml:space="preserve"> </v>
      </c>
      <c r="J11" s="7" t="str">
        <f t="shared" ca="1" si="3"/>
        <v xml:space="preserve"> </v>
      </c>
      <c r="K11" s="8" t="str">
        <f t="shared" ca="1" si="4"/>
        <v xml:space="preserve"> </v>
      </c>
      <c r="L11" s="21" t="str">
        <f t="shared" ca="1" si="5"/>
        <v xml:space="preserve"> </v>
      </c>
      <c r="M11" s="21" t="str">
        <f t="shared" ca="1" si="6"/>
        <v xml:space="preserve"> </v>
      </c>
      <c r="N11" s="9">
        <f t="shared" ca="1" si="0"/>
        <v>0</v>
      </c>
    </row>
    <row r="12" spans="1:23" s="2" customFormat="1" ht="41.25">
      <c r="A12" s="22">
        <v>7</v>
      </c>
      <c r="B12" s="25" t="str">
        <f ca="1">IFERROR(VLOOKUP($N$2&amp;"_"&amp;$A12,'물품 입고 내역'!$A$5:$O$1005,2,0)," ")</f>
        <v xml:space="preserve"> </v>
      </c>
      <c r="C12" s="22" t="str">
        <f t="shared" ca="1" si="1"/>
        <v xml:space="preserve"> </v>
      </c>
      <c r="D12" s="4" t="str">
        <f ca="1">IFERROR(VLOOKUP($N$2&amp;"_"&amp;$A12,'물품 입고 내역'!$A$5:$O$1005,9,0)," ")</f>
        <v xml:space="preserve"> </v>
      </c>
      <c r="E12" s="5" t="str">
        <f ca="1">IFERROR(INDEX('물품 입고 내역'!$B$5:$M$1005,MATCH($B12,'물품 입고 내역'!$B$5:$B$1005,0),9)," ")</f>
        <v xml:space="preserve"> </v>
      </c>
      <c r="F12" s="6" t="str">
        <f t="shared" ca="1" si="2"/>
        <v xml:space="preserve"> </v>
      </c>
      <c r="G12" s="77" t="str">
        <f ca="1">IFERROR(INDEX('물품 입고 내역'!$B$5:$M$1005,MATCH($B12,'물품 입고 내역'!$B$5:$B$1005,0),10)," ")</f>
        <v xml:space="preserve"> </v>
      </c>
      <c r="H12" s="77" t="str">
        <f ca="1">IFERROR(INDEX('물품 입고 내역'!$B$5:$M$1005,MATCH($B12,'물품 입고 내역'!$B$5:$B$1005,0),11)," ")</f>
        <v xml:space="preserve"> </v>
      </c>
      <c r="I12" s="77" t="str">
        <f ca="1">IFERROR(INDEX('물품 입고 내역'!$B$5:$M$1005,MATCH($B12,'물품 입고 내역'!$B$5:$B$1005,0),12)," ")</f>
        <v xml:space="preserve"> </v>
      </c>
      <c r="J12" s="7" t="str">
        <f t="shared" ca="1" si="3"/>
        <v xml:space="preserve"> </v>
      </c>
      <c r="K12" s="8" t="str">
        <f t="shared" ca="1" si="4"/>
        <v xml:space="preserve"> </v>
      </c>
      <c r="L12" s="21" t="str">
        <f t="shared" ca="1" si="5"/>
        <v xml:space="preserve"> </v>
      </c>
      <c r="M12" s="21" t="str">
        <f t="shared" ca="1" si="6"/>
        <v xml:space="preserve"> </v>
      </c>
      <c r="N12" s="9">
        <f t="shared" ca="1" si="0"/>
        <v>0</v>
      </c>
    </row>
    <row r="13" spans="1:23" s="2" customFormat="1" ht="41.25">
      <c r="A13" s="22">
        <v>8</v>
      </c>
      <c r="B13" s="25" t="str">
        <f ca="1">IFERROR(VLOOKUP($N$2&amp;"_"&amp;$A13,'물품 입고 내역'!$A$5:$O$1005,2,0)," ")</f>
        <v xml:space="preserve"> </v>
      </c>
      <c r="C13" s="22" t="str">
        <f t="shared" ca="1" si="1"/>
        <v xml:space="preserve"> </v>
      </c>
      <c r="D13" s="4" t="str">
        <f ca="1">IFERROR(VLOOKUP($N$2&amp;"_"&amp;$A13,'물품 입고 내역'!$A$5:$O$1005,9,0)," ")</f>
        <v xml:space="preserve"> </v>
      </c>
      <c r="E13" s="5" t="str">
        <f ca="1">IFERROR(INDEX('물품 입고 내역'!$B$5:$M$1005,MATCH($B13,'물품 입고 내역'!$B$5:$B$1005,0),9)," ")</f>
        <v xml:space="preserve"> </v>
      </c>
      <c r="F13" s="6" t="str">
        <f t="shared" ca="1" si="2"/>
        <v xml:space="preserve"> </v>
      </c>
      <c r="G13" s="77" t="str">
        <f ca="1">IFERROR(INDEX('물품 입고 내역'!$B$5:$M$1005,MATCH($B13,'물품 입고 내역'!$B$5:$B$1005,0),10)," ")</f>
        <v xml:space="preserve"> </v>
      </c>
      <c r="H13" s="77" t="str">
        <f ca="1">IFERROR(INDEX('물품 입고 내역'!$B$5:$M$1005,MATCH($B13,'물품 입고 내역'!$B$5:$B$1005,0),11)," ")</f>
        <v xml:space="preserve"> </v>
      </c>
      <c r="I13" s="77" t="str">
        <f ca="1">IFERROR(INDEX('물품 입고 내역'!$B$5:$M$1005,MATCH($B13,'물품 입고 내역'!$B$5:$B$1005,0),12)," ")</f>
        <v xml:space="preserve"> </v>
      </c>
      <c r="J13" s="7" t="str">
        <f t="shared" ca="1" si="3"/>
        <v xml:space="preserve"> </v>
      </c>
      <c r="K13" s="8" t="str">
        <f t="shared" ca="1" si="4"/>
        <v xml:space="preserve"> </v>
      </c>
      <c r="L13" s="21" t="str">
        <f t="shared" ca="1" si="5"/>
        <v xml:space="preserve"> </v>
      </c>
      <c r="M13" s="21" t="str">
        <f t="shared" ca="1" si="6"/>
        <v xml:space="preserve"> </v>
      </c>
      <c r="N13" s="9">
        <f t="shared" ca="1" si="0"/>
        <v>0</v>
      </c>
    </row>
    <row r="14" spans="1:23" s="2" customFormat="1" ht="41.25">
      <c r="A14" s="22">
        <v>9</v>
      </c>
      <c r="B14" s="25" t="str">
        <f ca="1">IFERROR(VLOOKUP($N$2&amp;"_"&amp;$A14,'물품 입고 내역'!$A$5:$O$1005,2,0)," ")</f>
        <v xml:space="preserve"> </v>
      </c>
      <c r="C14" s="22" t="str">
        <f t="shared" ca="1" si="1"/>
        <v xml:space="preserve"> </v>
      </c>
      <c r="D14" s="4" t="str">
        <f ca="1">IFERROR(VLOOKUP($N$2&amp;"_"&amp;$A14,'물품 입고 내역'!$A$5:$O$1005,9,0)," ")</f>
        <v xml:space="preserve"> </v>
      </c>
      <c r="E14" s="5" t="str">
        <f ca="1">IFERROR(INDEX('물품 입고 내역'!$B$5:$M$1005,MATCH($B14,'물품 입고 내역'!$B$5:$B$1005,0),9)," ")</f>
        <v xml:space="preserve"> </v>
      </c>
      <c r="F14" s="6" t="str">
        <f t="shared" ca="1" si="2"/>
        <v xml:space="preserve"> </v>
      </c>
      <c r="G14" s="77" t="str">
        <f ca="1">IFERROR(INDEX('물품 입고 내역'!$B$5:$M$1005,MATCH($B14,'물품 입고 내역'!$B$5:$B$1005,0),10)," ")</f>
        <v xml:space="preserve"> </v>
      </c>
      <c r="H14" s="77" t="str">
        <f ca="1">IFERROR(INDEX('물품 입고 내역'!$B$5:$M$1005,MATCH($B14,'물품 입고 내역'!$B$5:$B$1005,0),11)," ")</f>
        <v xml:space="preserve"> </v>
      </c>
      <c r="I14" s="77" t="str">
        <f ca="1">IFERROR(INDEX('물품 입고 내역'!$B$5:$M$1005,MATCH($B14,'물품 입고 내역'!$B$5:$B$1005,0),12)," ")</f>
        <v xml:space="preserve"> </v>
      </c>
      <c r="J14" s="7" t="str">
        <f t="shared" ca="1" si="3"/>
        <v xml:space="preserve"> </v>
      </c>
      <c r="K14" s="8" t="str">
        <f t="shared" ca="1" si="4"/>
        <v xml:space="preserve"> </v>
      </c>
      <c r="L14" s="21" t="str">
        <f t="shared" ca="1" si="5"/>
        <v xml:space="preserve"> </v>
      </c>
      <c r="M14" s="21" t="str">
        <f t="shared" ca="1" si="6"/>
        <v xml:space="preserve"> </v>
      </c>
      <c r="N14" s="9">
        <f t="shared" ca="1" si="0"/>
        <v>0</v>
      </c>
    </row>
    <row r="15" spans="1:23" s="2" customFormat="1" ht="41.25">
      <c r="A15" s="22">
        <v>10</v>
      </c>
      <c r="B15" s="25" t="str">
        <f ca="1">IFERROR(VLOOKUP($N$2&amp;"_"&amp;$A15,'물품 입고 내역'!$A$5:$O$1005,2,0)," ")</f>
        <v xml:space="preserve"> </v>
      </c>
      <c r="C15" s="22" t="str">
        <f t="shared" ca="1" si="1"/>
        <v xml:space="preserve"> </v>
      </c>
      <c r="D15" s="4" t="str">
        <f ca="1">IFERROR(VLOOKUP($N$2&amp;"_"&amp;$A15,'물품 입고 내역'!$A$5:$O$1005,9,0)," ")</f>
        <v xml:space="preserve"> </v>
      </c>
      <c r="E15" s="5" t="str">
        <f ca="1">IFERROR(INDEX('물품 입고 내역'!$B$5:$M$1005,MATCH($B15,'물품 입고 내역'!$B$5:$B$1005,0),9)," ")</f>
        <v xml:space="preserve"> </v>
      </c>
      <c r="F15" s="6" t="str">
        <f t="shared" ca="1" si="2"/>
        <v xml:space="preserve"> </v>
      </c>
      <c r="G15" s="77" t="str">
        <f ca="1">IFERROR(INDEX('물품 입고 내역'!$B$5:$M$1005,MATCH($B15,'물품 입고 내역'!$B$5:$B$1005,0),10)," ")</f>
        <v xml:space="preserve"> </v>
      </c>
      <c r="H15" s="77" t="str">
        <f ca="1">IFERROR(INDEX('물품 입고 내역'!$B$5:$M$1005,MATCH($B15,'물품 입고 내역'!$B$5:$B$1005,0),11)," ")</f>
        <v xml:space="preserve"> </v>
      </c>
      <c r="I15" s="77" t="str">
        <f ca="1">IFERROR(INDEX('물품 입고 내역'!$B$5:$M$1005,MATCH($B15,'물품 입고 내역'!$B$5:$B$1005,0),12)," ")</f>
        <v xml:space="preserve"> </v>
      </c>
      <c r="J15" s="7" t="str">
        <f t="shared" ca="1" si="3"/>
        <v xml:space="preserve"> </v>
      </c>
      <c r="K15" s="8" t="str">
        <f t="shared" ca="1" si="4"/>
        <v xml:space="preserve"> </v>
      </c>
      <c r="L15" s="21" t="str">
        <f t="shared" ca="1" si="5"/>
        <v xml:space="preserve"> </v>
      </c>
      <c r="M15" s="21" t="str">
        <f t="shared" ca="1" si="6"/>
        <v xml:space="preserve"> </v>
      </c>
      <c r="N15" s="9">
        <f t="shared" ca="1" si="0"/>
        <v>0</v>
      </c>
    </row>
    <row r="16" spans="1:23" s="2" customFormat="1" ht="41.25">
      <c r="A16" s="255" t="s">
        <v>14</v>
      </c>
      <c r="B16" s="255"/>
      <c r="C16" s="255"/>
      <c r="D16" s="4">
        <f ca="1">SUM(D6:D15)</f>
        <v>0</v>
      </c>
      <c r="E16" s="10"/>
      <c r="F16" s="108">
        <f ca="1">SUM(F6:F15)</f>
        <v>0</v>
      </c>
      <c r="G16" s="11"/>
      <c r="H16" s="4"/>
      <c r="I16" s="4"/>
      <c r="J16" s="4"/>
      <c r="K16" s="12">
        <f ca="1">SUM(K6:K15)</f>
        <v>0</v>
      </c>
      <c r="L16" s="20"/>
      <c r="M16" s="13"/>
      <c r="N16" s="14"/>
    </row>
    <row r="17" spans="1:14" s="2" customFormat="1" ht="54">
      <c r="A17" s="262" t="s">
        <v>847</v>
      </c>
      <c r="B17" s="262"/>
      <c r="C17" s="262"/>
      <c r="D17" s="262"/>
      <c r="E17" s="262"/>
      <c r="F17" s="262" t="s">
        <v>846</v>
      </c>
      <c r="G17" s="262"/>
      <c r="H17" s="262"/>
      <c r="I17" s="262"/>
      <c r="J17" s="262"/>
      <c r="K17" s="262"/>
      <c r="L17" s="255" t="s">
        <v>15</v>
      </c>
      <c r="M17" s="265"/>
      <c r="N17" s="123">
        <f ca="1">SUM(N6:N16)</f>
        <v>0</v>
      </c>
    </row>
    <row r="18" spans="1:14" s="2" customFormat="1" ht="54">
      <c r="A18" s="263" t="str">
        <f ca="1">IFERROR(VLOOKUP($N$2&amp;"_"&amp;$A$6,'물품 입고 내역'!$A$5:$O$1005,4,0)," ")</f>
        <v xml:space="preserve"> </v>
      </c>
      <c r="B18" s="263"/>
      <c r="C18" s="263"/>
      <c r="D18" s="263"/>
      <c r="E18" s="263"/>
      <c r="F18" s="269"/>
      <c r="G18" s="269"/>
      <c r="H18" s="269"/>
      <c r="I18" s="269"/>
      <c r="J18" s="269"/>
      <c r="K18" s="269"/>
      <c r="L18" s="131" t="s">
        <v>16</v>
      </c>
      <c r="M18" s="132" t="str">
        <f ca="1">IFERROR(MID($A$18,FIND(" "&amp;$L$18&amp;" ",$A$18)+4,3)," ")</f>
        <v xml:space="preserve"> </v>
      </c>
      <c r="N18" s="124">
        <f ca="1">IFERROR(N17*M18,0)</f>
        <v>0</v>
      </c>
    </row>
    <row r="19" spans="1:14" s="2" customFormat="1" ht="54">
      <c r="A19" s="263"/>
      <c r="B19" s="263"/>
      <c r="C19" s="263"/>
      <c r="D19" s="263"/>
      <c r="E19" s="263"/>
      <c r="F19" s="269"/>
      <c r="G19" s="269"/>
      <c r="H19" s="269"/>
      <c r="I19" s="269"/>
      <c r="J19" s="269"/>
      <c r="K19" s="269"/>
      <c r="L19" s="131" t="s">
        <v>1071</v>
      </c>
      <c r="M19" s="132" t="str">
        <f ca="1">IFERROR(MID($A$18,FIND(" "&amp;$L$19&amp;" ",$A$18)+6,3)," ")</f>
        <v xml:space="preserve"> </v>
      </c>
      <c r="N19" s="124">
        <f ca="1">IFERROR(N17*M19,0)</f>
        <v>0</v>
      </c>
    </row>
    <row r="20" spans="1:14" s="2" customFormat="1" ht="54">
      <c r="A20" s="263"/>
      <c r="B20" s="263"/>
      <c r="C20" s="263"/>
      <c r="D20" s="263"/>
      <c r="E20" s="263"/>
      <c r="F20" s="269"/>
      <c r="G20" s="269"/>
      <c r="H20" s="269"/>
      <c r="I20" s="269"/>
      <c r="J20" s="269"/>
      <c r="K20" s="269"/>
      <c r="L20" s="131" t="s">
        <v>1072</v>
      </c>
      <c r="M20" s="132" t="str">
        <f ca="1">IFERROR(IF(FIND("세금 계산서",$A$18),10%," ")," ")</f>
        <v xml:space="preserve"> </v>
      </c>
      <c r="N20" s="124">
        <f ca="1">IFERROR((N17-N18-N19)*M20,0)</f>
        <v>0</v>
      </c>
    </row>
    <row r="21" spans="1:14" s="2" customFormat="1" ht="54">
      <c r="A21" s="263"/>
      <c r="B21" s="263"/>
      <c r="C21" s="263"/>
      <c r="D21" s="263"/>
      <c r="E21" s="263"/>
      <c r="F21" s="269"/>
      <c r="G21" s="269"/>
      <c r="H21" s="269"/>
      <c r="I21" s="269"/>
      <c r="J21" s="269"/>
      <c r="K21" s="269"/>
      <c r="L21" s="266" t="s">
        <v>848</v>
      </c>
      <c r="M21" s="112" t="s">
        <v>17</v>
      </c>
      <c r="N21" s="109">
        <f ca="1">(N17-N18-N19+N20)</f>
        <v>0</v>
      </c>
    </row>
    <row r="22" spans="1:14" s="2" customFormat="1" ht="54">
      <c r="A22" s="263"/>
      <c r="B22" s="263"/>
      <c r="C22" s="263"/>
      <c r="D22" s="263"/>
      <c r="E22" s="263"/>
      <c r="F22" s="269"/>
      <c r="G22" s="269"/>
      <c r="H22" s="269"/>
      <c r="I22" s="269"/>
      <c r="J22" s="269"/>
      <c r="K22" s="269"/>
      <c r="L22" s="267"/>
      <c r="M22" s="113" t="s">
        <v>18</v>
      </c>
      <c r="N22" s="110">
        <f ca="1">ROUNDUP((N21*$W$2),-3)</f>
        <v>0</v>
      </c>
    </row>
    <row r="23" spans="1:14" s="2" customFormat="1" ht="54">
      <c r="A23" s="263"/>
      <c r="B23" s="263"/>
      <c r="C23" s="263"/>
      <c r="D23" s="263"/>
      <c r="E23" s="263"/>
      <c r="F23" s="269"/>
      <c r="G23" s="269"/>
      <c r="H23" s="269"/>
      <c r="I23" s="269"/>
      <c r="J23" s="269"/>
      <c r="K23" s="269"/>
      <c r="L23" s="267"/>
      <c r="M23" s="114" t="s">
        <v>19</v>
      </c>
      <c r="N23" s="111">
        <f ca="1">ROUNDUP((N21*$W$3),-1)</f>
        <v>0</v>
      </c>
    </row>
    <row r="24" spans="1:14" s="2" customFormat="1" ht="54">
      <c r="A24" s="264"/>
      <c r="B24" s="264"/>
      <c r="C24" s="264"/>
      <c r="D24" s="264"/>
      <c r="E24" s="264"/>
      <c r="F24" s="270"/>
      <c r="G24" s="270"/>
      <c r="H24" s="270"/>
      <c r="I24" s="270"/>
      <c r="J24" s="270"/>
      <c r="K24" s="270"/>
      <c r="L24" s="268"/>
      <c r="M24" s="140" t="s">
        <v>20</v>
      </c>
      <c r="N24" s="141">
        <f ca="1">ROUNDUP((N21*$W$4),-2)</f>
        <v>0</v>
      </c>
    </row>
    <row r="25" spans="1:14" s="2" customFormat="1" ht="297" customHeight="1">
      <c r="A25" s="142"/>
      <c r="B25" s="142"/>
      <c r="C25" s="143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</row>
    <row r="26" spans="1:14" s="2" customFormat="1" ht="39">
      <c r="A26" s="236" t="s">
        <v>820</v>
      </c>
      <c r="B26" s="236"/>
      <c r="C26" s="236"/>
      <c r="D26" s="236"/>
      <c r="E26" s="236"/>
      <c r="F26" s="236"/>
      <c r="G26" s="236"/>
      <c r="H26" s="236"/>
      <c r="I26" s="236"/>
      <c r="J26" s="236"/>
      <c r="K26" s="236"/>
      <c r="L26" s="236"/>
      <c r="M26" s="236"/>
      <c r="N26" s="236"/>
    </row>
    <row r="27" spans="1:14" s="2" customFormat="1" ht="37.5">
      <c r="A27" s="233" t="s">
        <v>1077</v>
      </c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</row>
    <row r="28" spans="1:14" s="2" customFormat="1" ht="39">
      <c r="A28" s="252" t="s">
        <v>1397</v>
      </c>
      <c r="B28" s="252"/>
      <c r="C28" s="252"/>
      <c r="D28" s="252"/>
      <c r="E28" s="252"/>
      <c r="F28" s="252"/>
      <c r="G28" s="252"/>
      <c r="H28" s="252"/>
      <c r="I28" s="252"/>
      <c r="J28" s="252"/>
      <c r="K28" s="252"/>
      <c r="L28" s="252"/>
      <c r="M28" s="252"/>
      <c r="N28" s="252"/>
    </row>
    <row r="29" spans="1:14" s="2" customFormat="1" ht="37.5">
      <c r="A29" s="233" t="s">
        <v>1398</v>
      </c>
      <c r="B29" s="233"/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</row>
    <row r="30" spans="1:14" s="2" customFormat="1" ht="41.25">
      <c r="A30" s="237" t="s">
        <v>21</v>
      </c>
      <c r="B30" s="238"/>
      <c r="C30" s="243"/>
      <c r="D30" s="244"/>
      <c r="E30" s="245"/>
      <c r="F30" s="26"/>
      <c r="G30" s="15"/>
      <c r="H30" s="253" t="s">
        <v>849</v>
      </c>
      <c r="I30" s="253"/>
      <c r="J30" s="254"/>
      <c r="K30" s="234" t="s">
        <v>22</v>
      </c>
      <c r="L30" s="235"/>
      <c r="M30" s="235"/>
      <c r="N30" s="235"/>
    </row>
    <row r="31" spans="1:14" s="2" customFormat="1" ht="41.25">
      <c r="A31" s="239"/>
      <c r="B31" s="240"/>
      <c r="C31" s="246"/>
      <c r="D31" s="247"/>
      <c r="E31" s="248"/>
      <c r="F31" s="26"/>
      <c r="G31" s="26"/>
      <c r="H31" s="26"/>
      <c r="I31" s="15"/>
      <c r="J31" s="15"/>
      <c r="K31" s="234"/>
      <c r="L31" s="235"/>
      <c r="M31" s="235"/>
      <c r="N31" s="235"/>
    </row>
    <row r="32" spans="1:14" s="2" customFormat="1" ht="41.25">
      <c r="A32" s="239"/>
      <c r="B32" s="240"/>
      <c r="C32" s="246"/>
      <c r="D32" s="247"/>
      <c r="E32" s="248"/>
      <c r="F32" s="26"/>
      <c r="G32" s="26"/>
      <c r="H32" s="26"/>
      <c r="I32" s="15"/>
      <c r="J32" s="15"/>
      <c r="K32" s="234"/>
      <c r="L32" s="235"/>
      <c r="M32" s="235"/>
      <c r="N32" s="235"/>
    </row>
    <row r="33" spans="1:22" s="2" customFormat="1" ht="41.25">
      <c r="A33" s="239"/>
      <c r="B33" s="240"/>
      <c r="C33" s="246"/>
      <c r="D33" s="247"/>
      <c r="E33" s="248"/>
      <c r="F33" s="26"/>
      <c r="G33" s="26"/>
      <c r="H33" s="26"/>
      <c r="I33" s="15"/>
      <c r="J33" s="15"/>
      <c r="K33" s="234"/>
      <c r="L33" s="235"/>
      <c r="M33" s="235"/>
      <c r="N33" s="235"/>
    </row>
    <row r="34" spans="1:22" s="2" customFormat="1" ht="41.25">
      <c r="A34" s="241"/>
      <c r="B34" s="242"/>
      <c r="C34" s="249"/>
      <c r="D34" s="250"/>
      <c r="E34" s="251"/>
      <c r="F34" s="26"/>
      <c r="G34" s="26"/>
      <c r="H34" s="26"/>
      <c r="I34" s="15"/>
      <c r="J34" s="15"/>
      <c r="K34" s="234"/>
      <c r="L34" s="235"/>
      <c r="M34" s="235"/>
      <c r="N34" s="235"/>
    </row>
    <row r="35" spans="1:22" s="2" customFormat="1" ht="31.5">
      <c r="A35" s="3"/>
      <c r="B35" s="3"/>
      <c r="C35" s="16"/>
      <c r="D35" s="16"/>
      <c r="E35" s="16"/>
      <c r="F35" s="16"/>
      <c r="G35" s="16"/>
      <c r="H35" s="16"/>
      <c r="I35" s="3"/>
      <c r="J35" s="3"/>
      <c r="K35" s="3"/>
      <c r="L35" s="3"/>
      <c r="M35" s="3"/>
      <c r="N35" s="3"/>
    </row>
    <row r="36" spans="1:22" s="2" customFormat="1" ht="31.5">
      <c r="A36" s="3"/>
      <c r="B36" s="3"/>
      <c r="C36" s="3"/>
      <c r="D36" s="17"/>
      <c r="E36" s="17"/>
      <c r="F36" s="17"/>
      <c r="G36" s="3"/>
      <c r="H36" s="3"/>
      <c r="I36" s="3"/>
      <c r="J36" s="3"/>
      <c r="K36" s="3"/>
      <c r="L36" s="3"/>
      <c r="M36" s="3"/>
      <c r="N36" s="3"/>
    </row>
    <row r="37" spans="1:22" ht="16.5" customHeight="1"/>
    <row r="38" spans="1:22" ht="16.5" customHeight="1"/>
    <row r="41" spans="1:22" ht="24.95" customHeight="1"/>
    <row r="42" spans="1:22" ht="24.95" customHeight="1">
      <c r="Q42" s="18"/>
      <c r="R42" s="18"/>
      <c r="S42" s="18"/>
      <c r="T42" s="18"/>
      <c r="U42" s="18"/>
      <c r="V42" s="18"/>
    </row>
    <row r="43" spans="1:22" ht="24.95" customHeight="1">
      <c r="Q43" s="19"/>
    </row>
    <row r="44" spans="1:22" ht="24.95" customHeight="1">
      <c r="Q44" s="19"/>
    </row>
    <row r="45" spans="1:22" ht="24.95" customHeight="1">
      <c r="Q45" s="19"/>
    </row>
    <row r="46" spans="1:22" ht="24.95" customHeight="1">
      <c r="Q46" s="19"/>
    </row>
    <row r="47" spans="1:22" ht="24.95" customHeight="1">
      <c r="Q47" s="19"/>
    </row>
    <row r="48" spans="1:22" ht="24.95" customHeight="1">
      <c r="Q48" s="19"/>
    </row>
    <row r="49" spans="17:17" ht="24.95" customHeight="1">
      <c r="Q49" s="19"/>
    </row>
    <row r="50" spans="17:17" ht="24.95" customHeight="1">
      <c r="Q50" s="19"/>
    </row>
    <row r="51" spans="17:17" ht="30" customHeight="1"/>
    <row r="52" spans="17:17" ht="30" customHeight="1"/>
    <row r="53" spans="17:17" ht="30" customHeight="1"/>
    <row r="54" spans="17:17" ht="30" customHeight="1"/>
    <row r="55" spans="17:17" ht="30" customHeight="1"/>
    <row r="56" spans="17:17" ht="30" customHeight="1"/>
    <row r="57" spans="17:17" ht="30" customHeight="1"/>
    <row r="58" spans="17:17" ht="17.25" customHeight="1"/>
    <row r="59" spans="17:17" ht="17.25" customHeight="1"/>
    <row r="60" spans="17:17" ht="16.5" customHeight="1"/>
    <row r="61" spans="17:17" ht="16.5" customHeight="1"/>
    <row r="62" spans="17:17" ht="16.5" customHeight="1"/>
    <row r="63" spans="17:17" ht="16.5" customHeight="1"/>
    <row r="64" spans="17:17" ht="23.25" customHeight="1"/>
    <row r="65" ht="23.25" customHeight="1"/>
    <row r="66" ht="23.25" customHeight="1"/>
  </sheetData>
  <mergeCells count="28">
    <mergeCell ref="C1:K1"/>
    <mergeCell ref="M1:N1"/>
    <mergeCell ref="B2:C2"/>
    <mergeCell ref="E2:H2"/>
    <mergeCell ref="I2:K3"/>
    <mergeCell ref="L2:M3"/>
    <mergeCell ref="N2:N3"/>
    <mergeCell ref="B3:H3"/>
    <mergeCell ref="A28:N28"/>
    <mergeCell ref="B4:H4"/>
    <mergeCell ref="I4:K4"/>
    <mergeCell ref="L4:N4"/>
    <mergeCell ref="G5:I5"/>
    <mergeCell ref="A16:C16"/>
    <mergeCell ref="A17:E17"/>
    <mergeCell ref="F17:K17"/>
    <mergeCell ref="L17:M17"/>
    <mergeCell ref="A18:E24"/>
    <mergeCell ref="F18:K24"/>
    <mergeCell ref="L21:L24"/>
    <mergeCell ref="A26:N26"/>
    <mergeCell ref="A27:N27"/>
    <mergeCell ref="A29:N29"/>
    <mergeCell ref="A30:B34"/>
    <mergeCell ref="C30:E34"/>
    <mergeCell ref="K30:K34"/>
    <mergeCell ref="L30:N34"/>
    <mergeCell ref="H30:J30"/>
  </mergeCells>
  <phoneticPr fontId="2" type="noConversion"/>
  <conditionalFormatting sqref="L6:L15">
    <cfRule type="cellIs" dxfId="2" priority="3" operator="equal">
      <formula>N6</formula>
    </cfRule>
  </conditionalFormatting>
  <conditionalFormatting sqref="M6:M15">
    <cfRule type="cellIs" dxfId="1" priority="1" operator="equal">
      <formula>N6</formula>
    </cfRule>
    <cfRule type="cellIs" dxfId="0" priority="2" operator="equal">
      <formula>N6</formula>
    </cfRule>
  </conditionalFormatting>
  <pageMargins left="0.25" right="0.25" top="0.75" bottom="0.75" header="0.3" footer="0.3"/>
  <pageSetup paperSize="9" scale="25" fitToWidth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5</vt:i4>
      </vt:variant>
    </vt:vector>
  </HeadingPairs>
  <TitlesOfParts>
    <vt:vector size="12" baseType="lpstr">
      <vt:lpstr>Row data</vt:lpstr>
      <vt:lpstr>시내, 지방배송</vt:lpstr>
      <vt:lpstr>물품 입고 내역</vt:lpstr>
      <vt:lpstr>하역 Zone</vt:lpstr>
      <vt:lpstr>고객 리스트</vt:lpstr>
      <vt:lpstr>LKS 01</vt:lpstr>
      <vt:lpstr>LKS XX</vt:lpstr>
      <vt:lpstr>'LKS 01'!Print_Area</vt:lpstr>
      <vt:lpstr>'LKS XX'!Print_Area</vt:lpstr>
      <vt:lpstr>'고객 리스트'!Print_Area</vt:lpstr>
      <vt:lpstr>'물품 입고 내역'!Print_Area</vt:lpstr>
      <vt:lpstr>'하역 Zone'!Print_Area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LK Group</cp:lastModifiedBy>
  <cp:lastPrinted>2025-11-16T04:03:13Z</cp:lastPrinted>
  <dcterms:created xsi:type="dcterms:W3CDTF">2022-06-08T08:17:29Z</dcterms:created>
  <dcterms:modified xsi:type="dcterms:W3CDTF">2026-08-28T19:26:17Z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