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 firstSheet="5" activeTab="8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C6" i="13" l="1"/>
  <c r="C5" i="13"/>
  <c r="D39" i="9" l="1"/>
  <c r="E4" i="13" l="1"/>
  <c r="E5" i="13" s="1"/>
  <c r="E6" i="13" s="1"/>
  <c r="E7" i="13" s="1"/>
  <c r="E8" i="13" l="1"/>
  <c r="E9" i="13" s="1"/>
  <c r="E10" i="13" s="1"/>
  <c r="E11" i="13" s="1"/>
  <c r="E12" i="13" s="1"/>
  <c r="E13" i="13" s="1"/>
  <c r="E14" i="13" s="1"/>
  <c r="C36" i="9" l="1"/>
  <c r="D36" i="9" s="1"/>
  <c r="C37" i="9"/>
  <c r="D37" i="9" s="1"/>
  <c r="C38" i="9"/>
  <c r="D38" i="9" s="1"/>
  <c r="C35" i="9"/>
  <c r="D35" i="9" s="1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C13" i="12"/>
  <c r="B14" i="12" l="1"/>
  <c r="G13" i="12"/>
  <c r="G14" i="12" s="1"/>
  <c r="G15" i="12" s="1"/>
  <c r="G16" i="12" s="1"/>
  <c r="G17" i="12" s="1"/>
  <c r="G18" i="12" s="1"/>
  <c r="G19" i="12" s="1"/>
  <c r="B13" i="12"/>
  <c r="F13" i="12" s="1"/>
  <c r="F14" i="12" s="1"/>
  <c r="E21" i="9"/>
  <c r="E22" i="9" s="1"/>
  <c r="E23" i="9" s="1"/>
  <c r="E24" i="9" s="1"/>
  <c r="E25" i="9" s="1"/>
  <c r="D23" i="9"/>
  <c r="D22" i="9"/>
  <c r="D21" i="9"/>
  <c r="M7" i="9"/>
  <c r="C51" i="4" l="1"/>
  <c r="D7" i="8" l="1"/>
  <c r="C7" i="8"/>
  <c r="M9" i="9" l="1"/>
  <c r="M4" i="9" l="1"/>
  <c r="N4" i="9"/>
  <c r="O4" i="9"/>
  <c r="K4" i="9"/>
  <c r="L4" i="9" s="1"/>
  <c r="E4" i="9"/>
  <c r="K15" i="9" l="1"/>
  <c r="M15" i="9" s="1"/>
  <c r="B14" i="7" l="1"/>
  <c r="C6" i="7" l="1"/>
  <c r="C5" i="7"/>
  <c r="D3" i="7"/>
  <c r="C9" i="7" s="1"/>
  <c r="C7" i="7" l="1"/>
  <c r="B4" i="7"/>
  <c r="B13" i="7"/>
  <c r="M14" i="9" l="1"/>
  <c r="M13" i="9"/>
  <c r="H4" i="9"/>
  <c r="H5" i="9" s="1"/>
  <c r="H3" i="9"/>
  <c r="O9" i="9" l="1"/>
  <c r="F3" i="9" l="1"/>
  <c r="D13" i="1"/>
  <c r="D14" i="1" s="1"/>
  <c r="D15" i="1" s="1"/>
  <c r="D16" i="1" s="1"/>
  <c r="D17" i="1" s="1"/>
  <c r="E22" i="5"/>
  <c r="E23" i="5"/>
  <c r="E3" i="5"/>
  <c r="E4" i="5" s="1"/>
  <c r="D3" i="1"/>
  <c r="D4" i="1" s="1"/>
  <c r="D5" i="1" s="1"/>
  <c r="D6" i="1" s="1"/>
  <c r="D7" i="1" s="1"/>
  <c r="D8" i="1" s="1"/>
  <c r="D9" i="1" s="1"/>
  <c r="D10" i="1" s="1"/>
  <c r="D11" i="1" s="1"/>
  <c r="D12" i="1" s="1"/>
  <c r="F4" i="9" l="1"/>
  <c r="F5" i="9" s="1"/>
  <c r="C21" i="5"/>
  <c r="E21" i="5" s="1"/>
  <c r="C12" i="7" l="1"/>
  <c r="C11" i="7"/>
  <c r="C16" i="7" s="1"/>
  <c r="G7" i="6" l="1"/>
  <c r="B12" i="7" l="1"/>
  <c r="D12" i="7" s="1"/>
  <c r="B11" i="7"/>
  <c r="B10" i="7"/>
  <c r="B8" i="7"/>
  <c r="B16" i="7" s="1"/>
  <c r="B5" i="6" l="1"/>
  <c r="E6" i="5" l="1"/>
  <c r="E7" i="5" s="1"/>
  <c r="E5" i="5" l="1"/>
  <c r="D3" i="2"/>
  <c r="D4" i="2" s="1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<sst xmlns="http://schemas.openxmlformats.org/spreadsheetml/2006/main" count="269" uniqueCount="157">
  <si>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</si>
  <si>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</si>
  <si>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</si>
  <si>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</si>
  <si>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</si>
  <si>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</si>
  <si>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</si>
  <si>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</si>
  <si>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</si>
  <si>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</si>
  <si>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</si>
  <si>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</si>
  <si>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</si>
  <si>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</si>
  <si>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</si>
  <si>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</si>
  <si>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</si>
  <si>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</si>
  <si>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</si>
  <si>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</si>
  <si>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</si>
  <si>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</si>
  <si>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</si>
  <si>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</si>
  <si>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</si>
  <si>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</si>
  <si>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</si>
  <si>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</si>
  <si>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</si>
  <si>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</si>
  <si>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</si>
  <si>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</si>
  <si>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</si>
  <si>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</si>
  <si>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</si>
  <si>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</si>
  <si>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</si>
  <si>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</si>
  <si>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</si>
  <si>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</si>
  <si>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</si>
  <si>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</si>
  <si>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</si>
  <si>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</si>
  <si>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</si>
  <si>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</si>
  <si>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</si>
  <si>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</si>
  <si>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</si>
  <si>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</si>
  <si>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</si>
  <si>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</si>
  <si>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</si>
  <si>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</si>
  <si>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</si>
  <si>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</si>
  <si>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</si>
  <si>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</si>
  <si>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</si>
  <si>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</si>
  <si>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</si>
  <si>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</si>
  <si>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</si>
  <si>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</si>
  <si>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</si>
  <si>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</si>
  <si>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</si>
  <si>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</si>
  <si>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</si>
  <si>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</si>
  <si>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</si>
  <si>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</si>
  <si>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</si>
  <si>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</si>
  <si>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</si>
  <si>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</si>
  <si>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</si>
  <si>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</si>
  <si>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</si>
  <si>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</si>
  <si>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</si>
  <si>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</si>
  <si>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</si>
  <si>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</si>
  <si>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</si>
  <si>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</si>
  <si>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</si>
  <si>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</si>
  <si>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</si>
  <si>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</si>
  <si>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</si>
  <si>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</si>
  <si>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</si>
  <si>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</si>
  <si>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</si>
  <si>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</si>
  <si>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</si>
  <si>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</si>
  <si>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</si>
  <si>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</si>
  <si>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</si>
  <si>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</si>
  <si>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</si>
  <si>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</si>
  <si>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</si>
  <si>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</si>
  <si>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</si>
  <si>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</si>
  <si>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</si>
  <si>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</si>
  <si>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</si>
  <si>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</si>
  <si>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</si>
  <si>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</si>
  <si>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</si>
  <si>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</si>
  <si>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</si>
  <si>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</si>
  <si>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</si>
  <si>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</si>
  <si>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</si>
  <si>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</si>
  <si>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</si>
  <si>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</si>
  <si>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</si>
  <si>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</si>
  <si>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</si>
  <si>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</si>
  <si>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</si>
  <si>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</si>
  <si>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</si>
  <si>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</si>
  <si>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</si>
  <si>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</si>
  <si>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</si>
  <si>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</si>
  <si>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</si>
  <si>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</si>
  <si>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</si>
  <si>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</si>
  <si>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</si>
  <si>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</si>
  <si>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</si>
  <si>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</si>
  <si>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</si>
  <si>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</si>
  <si>
    <t>mensualidad de oct</t>
  </si>
  <si>
    <t>Deuda saldada</t>
  </si>
  <si>
    <t>Laila abono para gasto Lilie</t>
  </si>
  <si>
    <t>Lili se salio de casa de Laila.</t>
  </si>
  <si>
    <t>Cash en Mexico</t>
  </si>
  <si>
    <t>Mensualidad Mayo</t>
  </si>
  <si>
    <t>Mensualidad Junio</t>
  </si>
  <si>
    <t>Ayuda por enfermedad depositada a cuenta de Lili</t>
  </si>
  <si>
    <t>Ayuda no me aucerdo para que</t>
  </si>
  <si>
    <t>Mensualidad Julio</t>
  </si>
  <si>
    <t xml:space="preserve">Ayuda por enfermedad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</si>
</sst>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6" fontId="9" fillId="0" borderId="0" xfId="0" applyNumberFormat="1" applyFont="1"/>
    <xf numFmtId="164" fontId="12" fillId="0" borderId="0" xfId="1" applyNumberFormat="1" applyFont="1"/>
    <xf numFmtId="165" fontId="9" fillId="0" borderId="0" xfId="0" applyNumberFormat="1" applyFont="1"/>
    <xf numFmtId="0" fontId="12" fillId="2" borderId="0" xfId="0" applyFont="1" applyFill="1"/>
    <xf numFmtId="17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L\Downloads\Global%20Phone\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4.4" x14ac:dyDescent="0.3"/>
  <cols>
    <col min="1" max="1" width="10.6640625" bestFit="1" customWidth="1"/>
    <col min="2" max="2" width="44.109375" bestFit="1" customWidth="1"/>
    <col min="3" max="4" width="10.33203125" bestFit="1" customWidth="1"/>
  </cols>
  <sheetData>
    <row r="1" spans="1:5" x14ac:dyDescent="0.3">
      <c r="D1" s="20" t="s">
        <v>1</v>
      </c>
      <c r="E1" s="21"/>
    </row>
    <row r="2" spans="1:5" x14ac:dyDescent="0.3">
      <c r="A2" s="1">
        <v>40812</v>
      </c>
      <c r="B2" t="s">
        <v>0</v>
      </c>
      <c r="D2" s="2">
        <v>5369.21</v>
      </c>
    </row>
    <row r="3" spans="1:5" x14ac:dyDescent="0.3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3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3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3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3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3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3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3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3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3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3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3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3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3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3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4.4" x14ac:dyDescent="0.3"/>
  <cols>
    <col min="2" max="2" width="9.5546875" bestFit="1" customWidth="1"/>
    <col min="3" max="3" width="10.5546875" bestFit="1" customWidth="1"/>
    <col min="5" max="5" width="1.88671875" customWidth="1"/>
    <col min="6" max="6" width="10.5546875" bestFit="1" customWidth="1"/>
  </cols>
  <sheetData>
    <row r="1" spans="1:9" ht="18" x14ac:dyDescent="0.35">
      <c r="A1" s="63" t="s">
        <v>122</v>
      </c>
    </row>
    <row r="3" spans="1:9" x14ac:dyDescent="0.3">
      <c r="A3" t="s">
        <v>125</v>
      </c>
    </row>
    <row r="5" spans="1:9" x14ac:dyDescent="0.3">
      <c r="B5" s="67" t="s">
        <v>35</v>
      </c>
      <c r="C5" s="67" t="s">
        <v>34</v>
      </c>
      <c r="D5" s="67" t="s">
        <v>123</v>
      </c>
      <c r="E5" s="67"/>
    </row>
    <row r="6" spans="1:9" x14ac:dyDescent="0.3">
      <c r="C6">
        <v>4000</v>
      </c>
      <c r="D6">
        <v>20</v>
      </c>
    </row>
    <row r="7" spans="1:9" x14ac:dyDescent="0.3">
      <c r="C7">
        <v>3500</v>
      </c>
      <c r="D7">
        <v>30</v>
      </c>
    </row>
    <row r="8" spans="1:9" x14ac:dyDescent="0.3">
      <c r="C8">
        <v>6000</v>
      </c>
    </row>
    <row r="9" spans="1:9" x14ac:dyDescent="0.3">
      <c r="C9">
        <v>9000</v>
      </c>
    </row>
    <row r="10" spans="1:9" x14ac:dyDescent="0.3">
      <c r="C10">
        <v>2500</v>
      </c>
    </row>
    <row r="11" spans="1:9" x14ac:dyDescent="0.3">
      <c r="B11" s="83" t="s">
        <v>38</v>
      </c>
      <c r="C11" s="83"/>
      <c r="D11" s="83"/>
      <c r="F11" s="82" t="s">
        <v>4</v>
      </c>
      <c r="G11" s="82"/>
    </row>
    <row r="12" spans="1:9" x14ac:dyDescent="0.3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3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3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3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3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3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3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3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3">
      <c r="A20" s="64"/>
      <c r="B20" s="26"/>
      <c r="C20" s="26"/>
      <c r="D20" s="26"/>
      <c r="E20" s="26"/>
      <c r="F20" s="26"/>
    </row>
    <row r="21" spans="1:9" x14ac:dyDescent="0.3">
      <c r="A21" s="64"/>
      <c r="B21" s="26"/>
      <c r="C21" s="26"/>
      <c r="D21" s="26"/>
      <c r="E21" s="26"/>
      <c r="F21" s="26"/>
    </row>
    <row r="22" spans="1:9" x14ac:dyDescent="0.3">
      <c r="A22" s="64"/>
    </row>
    <row r="23" spans="1:9" x14ac:dyDescent="0.3">
      <c r="A23" s="64"/>
    </row>
    <row r="24" spans="1:9" x14ac:dyDescent="0.3">
      <c r="A24" s="64"/>
    </row>
    <row r="25" spans="1:9" x14ac:dyDescent="0.3">
      <c r="A25" s="64"/>
    </row>
    <row r="26" spans="1:9" x14ac:dyDescent="0.3">
      <c r="A26" s="64"/>
    </row>
    <row r="27" spans="1:9" x14ac:dyDescent="0.3">
      <c r="A27" s="64"/>
    </row>
    <row r="28" spans="1:9" x14ac:dyDescent="0.3">
      <c r="A28" s="64"/>
    </row>
    <row r="29" spans="1:9" x14ac:dyDescent="0.3">
      <c r="A29" s="64"/>
    </row>
    <row r="30" spans="1:9" x14ac:dyDescent="0.3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0" sqref="E10"/>
    </sheetView>
  </sheetViews>
  <sheetFormatPr defaultRowHeight="14.4" x14ac:dyDescent="0.3"/>
  <cols>
    <col min="2" max="2" width="10.109375" style="74" bestFit="1" customWidth="1"/>
    <col min="3" max="3" width="9.33203125" style="74" bestFit="1" customWidth="1"/>
    <col min="4" max="4" width="24.44140625" customWidth="1"/>
  </cols>
  <sheetData>
    <row r="1" spans="1:7" x14ac:dyDescent="0.3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3">
      <c r="A2" s="4">
        <v>42521</v>
      </c>
      <c r="B2" s="74">
        <v>25000</v>
      </c>
      <c r="C2" s="74">
        <v>1378</v>
      </c>
      <c r="D2" t="s">
        <v>139</v>
      </c>
    </row>
    <row r="3" spans="1:7" x14ac:dyDescent="0.3">
      <c r="A3" s="4">
        <v>42522</v>
      </c>
      <c r="B3" s="74">
        <v>25000</v>
      </c>
      <c r="C3" s="74">
        <v>1400</v>
      </c>
      <c r="D3" t="s">
        <v>139</v>
      </c>
    </row>
    <row r="4" spans="1:7" x14ac:dyDescent="0.3">
      <c r="E4" s="74">
        <f>SUM(B2:B3)</f>
        <v>50000</v>
      </c>
    </row>
    <row r="5" spans="1:7" s="23" customFormat="1" x14ac:dyDescent="0.3">
      <c r="A5" s="77">
        <v>42576</v>
      </c>
      <c r="B5" s="79">
        <v>1143</v>
      </c>
      <c r="C5" s="79">
        <f>B5/G5</f>
        <v>62.871287128712872</v>
      </c>
      <c r="D5" s="23" t="s">
        <v>142</v>
      </c>
      <c r="E5" s="79">
        <f>E4-B5</f>
        <v>48857</v>
      </c>
      <c r="G5" s="23">
        <v>18.18</v>
      </c>
    </row>
    <row r="6" spans="1:7" s="23" customFormat="1" x14ac:dyDescent="0.3">
      <c r="A6" s="77">
        <v>42576</v>
      </c>
      <c r="B6" s="79">
        <v>5000</v>
      </c>
      <c r="C6" s="79">
        <f>B6/G6</f>
        <v>275.027502750275</v>
      </c>
      <c r="D6" s="23" t="s">
        <v>143</v>
      </c>
      <c r="E6" s="79">
        <f t="shared" ref="E6:E14" si="0">E5-B6</f>
        <v>43857</v>
      </c>
      <c r="G6" s="23">
        <v>18.18</v>
      </c>
    </row>
    <row r="7" spans="1:7" s="23" customFormat="1" x14ac:dyDescent="0.3">
      <c r="A7" s="77">
        <v>42612</v>
      </c>
      <c r="B7" s="79">
        <v>2500</v>
      </c>
      <c r="C7" s="79">
        <v>137</v>
      </c>
      <c r="D7" s="23" t="s">
        <v>144</v>
      </c>
      <c r="E7" s="79">
        <f t="shared" si="0"/>
        <v>41357</v>
      </c>
    </row>
    <row r="8" spans="1:7" x14ac:dyDescent="0.3">
      <c r="A8" s="23" t="s">
        <v>15</v>
      </c>
      <c r="B8" s="79">
        <v>5000</v>
      </c>
      <c r="C8" s="79"/>
      <c r="D8" s="23" t="s">
        <v>148</v>
      </c>
      <c r="E8" s="79">
        <f>E7-B8</f>
        <v>36357</v>
      </c>
    </row>
    <row r="9" spans="1:7" s="23" customFormat="1" x14ac:dyDescent="0.3">
      <c r="A9" s="23" t="s">
        <v>26</v>
      </c>
      <c r="B9" s="79">
        <v>5000</v>
      </c>
      <c r="C9" s="79"/>
      <c r="E9" s="79">
        <f t="shared" si="0"/>
        <v>31357</v>
      </c>
    </row>
    <row r="10" spans="1:7" x14ac:dyDescent="0.3">
      <c r="A10" s="81" t="s">
        <v>27</v>
      </c>
      <c r="B10" s="79">
        <v>5000</v>
      </c>
      <c r="C10" s="79"/>
      <c r="D10" s="23"/>
      <c r="E10" s="79">
        <f t="shared" si="0"/>
        <v>26357</v>
      </c>
      <c r="G10" t="s">
        <v>149</v>
      </c>
    </row>
    <row r="11" spans="1:7" x14ac:dyDescent="0.3">
      <c r="A11" s="76" t="s">
        <v>28</v>
      </c>
      <c r="B11" s="75">
        <v>5000</v>
      </c>
      <c r="C11" s="75"/>
      <c r="D11" s="76"/>
      <c r="E11" s="75">
        <f t="shared" si="0"/>
        <v>21357</v>
      </c>
    </row>
    <row r="12" spans="1:7" x14ac:dyDescent="0.3">
      <c r="A12" s="76" t="s">
        <v>43</v>
      </c>
      <c r="B12" s="75">
        <v>5000</v>
      </c>
      <c r="C12" s="75"/>
      <c r="D12" s="76"/>
      <c r="E12" s="75">
        <f t="shared" si="0"/>
        <v>16357</v>
      </c>
    </row>
    <row r="13" spans="1:7" x14ac:dyDescent="0.3">
      <c r="A13" s="76" t="s">
        <v>7</v>
      </c>
      <c r="B13" s="75">
        <v>5000</v>
      </c>
      <c r="C13" s="75"/>
      <c r="D13" s="76"/>
      <c r="E13" s="75">
        <f t="shared" si="0"/>
        <v>11357</v>
      </c>
    </row>
    <row r="14" spans="1:7" x14ac:dyDescent="0.3">
      <c r="A14" s="76" t="s">
        <v>8</v>
      </c>
      <c r="B14" s="75">
        <v>5000</v>
      </c>
      <c r="C14" s="75"/>
      <c r="D14" s="76"/>
      <c r="E14" s="75">
        <f t="shared" si="0"/>
        <v>6357</v>
      </c>
    </row>
    <row r="15" spans="1:7" x14ac:dyDescent="0.3">
      <c r="A15" s="76" t="s">
        <v>47</v>
      </c>
      <c r="E15" s="74"/>
    </row>
    <row r="16" spans="1:7" x14ac:dyDescent="0.3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4.4" x14ac:dyDescent="0.3"/>
  <cols>
    <col min="1" max="1" width="37.5546875" bestFit="1" customWidth="1"/>
    <col min="2" max="2" width="20.88671875" bestFit="1" customWidth="1"/>
    <col min="3" max="3" width="12.44140625" customWidth="1"/>
    <col min="257" max="257" width="37.5546875" bestFit="1" customWidth="1"/>
    <col min="259" max="259" width="9.33203125" bestFit="1" customWidth="1"/>
    <col min="513" max="513" width="37.5546875" bestFit="1" customWidth="1"/>
    <col min="515" max="515" width="9.33203125" bestFit="1" customWidth="1"/>
    <col min="769" max="769" width="37.5546875" bestFit="1" customWidth="1"/>
    <col min="771" max="771" width="9.33203125" bestFit="1" customWidth="1"/>
    <col min="1025" max="1025" width="37.5546875" bestFit="1" customWidth="1"/>
    <col min="1027" max="1027" width="9.33203125" bestFit="1" customWidth="1"/>
    <col min="1281" max="1281" width="37.5546875" bestFit="1" customWidth="1"/>
    <col min="1283" max="1283" width="9.33203125" bestFit="1" customWidth="1"/>
    <col min="1537" max="1537" width="37.5546875" bestFit="1" customWidth="1"/>
    <col min="1539" max="1539" width="9.33203125" bestFit="1" customWidth="1"/>
    <col min="1793" max="1793" width="37.5546875" bestFit="1" customWidth="1"/>
    <col min="1795" max="1795" width="9.33203125" bestFit="1" customWidth="1"/>
    <col min="2049" max="2049" width="37.5546875" bestFit="1" customWidth="1"/>
    <col min="2051" max="2051" width="9.33203125" bestFit="1" customWidth="1"/>
    <col min="2305" max="2305" width="37.5546875" bestFit="1" customWidth="1"/>
    <col min="2307" max="2307" width="9.33203125" bestFit="1" customWidth="1"/>
    <col min="2561" max="2561" width="37.5546875" bestFit="1" customWidth="1"/>
    <col min="2563" max="2563" width="9.33203125" bestFit="1" customWidth="1"/>
    <col min="2817" max="2817" width="37.5546875" bestFit="1" customWidth="1"/>
    <col min="2819" max="2819" width="9.33203125" bestFit="1" customWidth="1"/>
    <col min="3073" max="3073" width="37.5546875" bestFit="1" customWidth="1"/>
    <col min="3075" max="3075" width="9.33203125" bestFit="1" customWidth="1"/>
    <col min="3329" max="3329" width="37.5546875" bestFit="1" customWidth="1"/>
    <col min="3331" max="3331" width="9.33203125" bestFit="1" customWidth="1"/>
    <col min="3585" max="3585" width="37.5546875" bestFit="1" customWidth="1"/>
    <col min="3587" max="3587" width="9.33203125" bestFit="1" customWidth="1"/>
    <col min="3841" max="3841" width="37.5546875" bestFit="1" customWidth="1"/>
    <col min="3843" max="3843" width="9.33203125" bestFit="1" customWidth="1"/>
    <col min="4097" max="4097" width="37.5546875" bestFit="1" customWidth="1"/>
    <col min="4099" max="4099" width="9.33203125" bestFit="1" customWidth="1"/>
    <col min="4353" max="4353" width="37.5546875" bestFit="1" customWidth="1"/>
    <col min="4355" max="4355" width="9.33203125" bestFit="1" customWidth="1"/>
    <col min="4609" max="4609" width="37.5546875" bestFit="1" customWidth="1"/>
    <col min="4611" max="4611" width="9.33203125" bestFit="1" customWidth="1"/>
    <col min="4865" max="4865" width="37.5546875" bestFit="1" customWidth="1"/>
    <col min="4867" max="4867" width="9.33203125" bestFit="1" customWidth="1"/>
    <col min="5121" max="5121" width="37.5546875" bestFit="1" customWidth="1"/>
    <col min="5123" max="5123" width="9.33203125" bestFit="1" customWidth="1"/>
    <col min="5377" max="5377" width="37.5546875" bestFit="1" customWidth="1"/>
    <col min="5379" max="5379" width="9.33203125" bestFit="1" customWidth="1"/>
    <col min="5633" max="5633" width="37.5546875" bestFit="1" customWidth="1"/>
    <col min="5635" max="5635" width="9.33203125" bestFit="1" customWidth="1"/>
    <col min="5889" max="5889" width="37.5546875" bestFit="1" customWidth="1"/>
    <col min="5891" max="5891" width="9.33203125" bestFit="1" customWidth="1"/>
    <col min="6145" max="6145" width="37.5546875" bestFit="1" customWidth="1"/>
    <col min="6147" max="6147" width="9.33203125" bestFit="1" customWidth="1"/>
    <col min="6401" max="6401" width="37.5546875" bestFit="1" customWidth="1"/>
    <col min="6403" max="6403" width="9.33203125" bestFit="1" customWidth="1"/>
    <col min="6657" max="6657" width="37.5546875" bestFit="1" customWidth="1"/>
    <col min="6659" max="6659" width="9.33203125" bestFit="1" customWidth="1"/>
    <col min="6913" max="6913" width="37.5546875" bestFit="1" customWidth="1"/>
    <col min="6915" max="6915" width="9.33203125" bestFit="1" customWidth="1"/>
    <col min="7169" max="7169" width="37.5546875" bestFit="1" customWidth="1"/>
    <col min="7171" max="7171" width="9.33203125" bestFit="1" customWidth="1"/>
    <col min="7425" max="7425" width="37.5546875" bestFit="1" customWidth="1"/>
    <col min="7427" max="7427" width="9.33203125" bestFit="1" customWidth="1"/>
    <col min="7681" max="7681" width="37.5546875" bestFit="1" customWidth="1"/>
    <col min="7683" max="7683" width="9.33203125" bestFit="1" customWidth="1"/>
    <col min="7937" max="7937" width="37.5546875" bestFit="1" customWidth="1"/>
    <col min="7939" max="7939" width="9.33203125" bestFit="1" customWidth="1"/>
    <col min="8193" max="8193" width="37.5546875" bestFit="1" customWidth="1"/>
    <col min="8195" max="8195" width="9.33203125" bestFit="1" customWidth="1"/>
    <col min="8449" max="8449" width="37.5546875" bestFit="1" customWidth="1"/>
    <col min="8451" max="8451" width="9.33203125" bestFit="1" customWidth="1"/>
    <col min="8705" max="8705" width="37.5546875" bestFit="1" customWidth="1"/>
    <col min="8707" max="8707" width="9.33203125" bestFit="1" customWidth="1"/>
    <col min="8961" max="8961" width="37.5546875" bestFit="1" customWidth="1"/>
    <col min="8963" max="8963" width="9.33203125" bestFit="1" customWidth="1"/>
    <col min="9217" max="9217" width="37.5546875" bestFit="1" customWidth="1"/>
    <col min="9219" max="9219" width="9.33203125" bestFit="1" customWidth="1"/>
    <col min="9473" max="9473" width="37.5546875" bestFit="1" customWidth="1"/>
    <col min="9475" max="9475" width="9.33203125" bestFit="1" customWidth="1"/>
    <col min="9729" max="9729" width="37.5546875" bestFit="1" customWidth="1"/>
    <col min="9731" max="9731" width="9.33203125" bestFit="1" customWidth="1"/>
    <col min="9985" max="9985" width="37.5546875" bestFit="1" customWidth="1"/>
    <col min="9987" max="9987" width="9.33203125" bestFit="1" customWidth="1"/>
    <col min="10241" max="10241" width="37.5546875" bestFit="1" customWidth="1"/>
    <col min="10243" max="10243" width="9.33203125" bestFit="1" customWidth="1"/>
    <col min="10497" max="10497" width="37.5546875" bestFit="1" customWidth="1"/>
    <col min="10499" max="10499" width="9.33203125" bestFit="1" customWidth="1"/>
    <col min="10753" max="10753" width="37.5546875" bestFit="1" customWidth="1"/>
    <col min="10755" max="10755" width="9.33203125" bestFit="1" customWidth="1"/>
    <col min="11009" max="11009" width="37.5546875" bestFit="1" customWidth="1"/>
    <col min="11011" max="11011" width="9.33203125" bestFit="1" customWidth="1"/>
    <col min="11265" max="11265" width="37.5546875" bestFit="1" customWidth="1"/>
    <col min="11267" max="11267" width="9.33203125" bestFit="1" customWidth="1"/>
    <col min="11521" max="11521" width="37.5546875" bestFit="1" customWidth="1"/>
    <col min="11523" max="11523" width="9.33203125" bestFit="1" customWidth="1"/>
    <col min="11777" max="11777" width="37.5546875" bestFit="1" customWidth="1"/>
    <col min="11779" max="11779" width="9.33203125" bestFit="1" customWidth="1"/>
    <col min="12033" max="12033" width="37.5546875" bestFit="1" customWidth="1"/>
    <col min="12035" max="12035" width="9.33203125" bestFit="1" customWidth="1"/>
    <col min="12289" max="12289" width="37.5546875" bestFit="1" customWidth="1"/>
    <col min="12291" max="12291" width="9.33203125" bestFit="1" customWidth="1"/>
    <col min="12545" max="12545" width="37.5546875" bestFit="1" customWidth="1"/>
    <col min="12547" max="12547" width="9.33203125" bestFit="1" customWidth="1"/>
    <col min="12801" max="12801" width="37.5546875" bestFit="1" customWidth="1"/>
    <col min="12803" max="12803" width="9.33203125" bestFit="1" customWidth="1"/>
    <col min="13057" max="13057" width="37.5546875" bestFit="1" customWidth="1"/>
    <col min="13059" max="13059" width="9.33203125" bestFit="1" customWidth="1"/>
    <col min="13313" max="13313" width="37.5546875" bestFit="1" customWidth="1"/>
    <col min="13315" max="13315" width="9.33203125" bestFit="1" customWidth="1"/>
    <col min="13569" max="13569" width="37.5546875" bestFit="1" customWidth="1"/>
    <col min="13571" max="13571" width="9.33203125" bestFit="1" customWidth="1"/>
    <col min="13825" max="13825" width="37.5546875" bestFit="1" customWidth="1"/>
    <col min="13827" max="13827" width="9.33203125" bestFit="1" customWidth="1"/>
    <col min="14081" max="14081" width="37.5546875" bestFit="1" customWidth="1"/>
    <col min="14083" max="14083" width="9.33203125" bestFit="1" customWidth="1"/>
    <col min="14337" max="14337" width="37.5546875" bestFit="1" customWidth="1"/>
    <col min="14339" max="14339" width="9.33203125" bestFit="1" customWidth="1"/>
    <col min="14593" max="14593" width="37.5546875" bestFit="1" customWidth="1"/>
    <col min="14595" max="14595" width="9.33203125" bestFit="1" customWidth="1"/>
    <col min="14849" max="14849" width="37.5546875" bestFit="1" customWidth="1"/>
    <col min="14851" max="14851" width="9.33203125" bestFit="1" customWidth="1"/>
    <col min="15105" max="15105" width="37.5546875" bestFit="1" customWidth="1"/>
    <col min="15107" max="15107" width="9.33203125" bestFit="1" customWidth="1"/>
    <col min="15361" max="15361" width="37.5546875" bestFit="1" customWidth="1"/>
    <col min="15363" max="15363" width="9.33203125" bestFit="1" customWidth="1"/>
    <col min="15617" max="15617" width="37.5546875" bestFit="1" customWidth="1"/>
    <col min="15619" max="15619" width="9.33203125" bestFit="1" customWidth="1"/>
    <col min="15873" max="15873" width="37.5546875" bestFit="1" customWidth="1"/>
    <col min="15875" max="15875" width="9.33203125" bestFit="1" customWidth="1"/>
    <col min="16129" max="16129" width="37.5546875" bestFit="1" customWidth="1"/>
    <col min="16131" max="16131" width="9.33203125" bestFit="1" customWidth="1"/>
  </cols>
  <sheetData>
    <row r="1" spans="2:6" ht="24.6" x14ac:dyDescent="0.4">
      <c r="B1" s="14" t="s">
        <v>19</v>
      </c>
    </row>
    <row r="2" spans="2:6" x14ac:dyDescent="0.3">
      <c r="B2" s="15" t="s">
        <v>20</v>
      </c>
      <c r="C2" s="15" t="s">
        <v>21</v>
      </c>
    </row>
    <row r="3" spans="2:6" x14ac:dyDescent="0.3">
      <c r="B3" s="10" t="s">
        <v>7</v>
      </c>
      <c r="C3" s="11">
        <f>'[1]Feb 2010'!H23</f>
        <v>34.020000000000003</v>
      </c>
    </row>
    <row r="4" spans="2:6" x14ac:dyDescent="0.3">
      <c r="B4" s="10" t="s">
        <v>22</v>
      </c>
      <c r="C4" s="11">
        <f>'[1]March 2010'!H33</f>
        <v>71.27000000000001</v>
      </c>
    </row>
    <row r="5" spans="2:6" x14ac:dyDescent="0.3">
      <c r="B5" s="10" t="s">
        <v>23</v>
      </c>
      <c r="C5" s="11">
        <f>[1]Apr!H15</f>
        <v>58.87</v>
      </c>
    </row>
    <row r="6" spans="2:6" x14ac:dyDescent="0.3">
      <c r="B6" s="10" t="s">
        <v>24</v>
      </c>
      <c r="C6" s="11">
        <f>[1]May!H23</f>
        <v>49.34</v>
      </c>
    </row>
    <row r="7" spans="2:6" x14ac:dyDescent="0.3">
      <c r="B7" s="10" t="s">
        <v>11</v>
      </c>
      <c r="C7" s="11">
        <f>[1]June!G16</f>
        <v>33.83</v>
      </c>
    </row>
    <row r="8" spans="2:6" x14ac:dyDescent="0.3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3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3">
      <c r="B10" s="10" t="s">
        <v>15</v>
      </c>
      <c r="C10" s="11">
        <f>[1]Sept!H10</f>
        <v>5.75</v>
      </c>
    </row>
    <row r="11" spans="2:6" x14ac:dyDescent="0.3">
      <c r="B11" s="10" t="s">
        <v>26</v>
      </c>
      <c r="C11" s="11">
        <f>[1]Oct!H32</f>
        <v>26.1</v>
      </c>
    </row>
    <row r="12" spans="2:6" x14ac:dyDescent="0.3">
      <c r="B12" s="10" t="s">
        <v>27</v>
      </c>
      <c r="C12" s="11">
        <f>[1]Nov!H27</f>
        <v>32.989999999999995</v>
      </c>
    </row>
    <row r="13" spans="2:6" x14ac:dyDescent="0.3">
      <c r="B13" s="10" t="s">
        <v>28</v>
      </c>
      <c r="C13" s="17">
        <f>[1]Dec!I41</f>
        <v>57.13</v>
      </c>
    </row>
    <row r="14" spans="2:6" x14ac:dyDescent="0.3">
      <c r="B14" s="10" t="s">
        <v>21</v>
      </c>
      <c r="C14" s="7">
        <f>SUM(C3:C13)</f>
        <v>417.49000000000007</v>
      </c>
    </row>
    <row r="16" spans="2:6" x14ac:dyDescent="0.3">
      <c r="B16" s="4">
        <v>40586</v>
      </c>
      <c r="C16">
        <v>520</v>
      </c>
      <c r="E16" t="s">
        <v>2</v>
      </c>
    </row>
    <row r="17" spans="1:6" x14ac:dyDescent="0.3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3">
      <c r="A18" s="10"/>
      <c r="B18" s="10" t="s">
        <v>6</v>
      </c>
      <c r="C18" s="11">
        <v>63.55</v>
      </c>
    </row>
    <row r="19" spans="1:6" x14ac:dyDescent="0.3">
      <c r="A19" s="10"/>
      <c r="B19" s="10" t="s">
        <v>7</v>
      </c>
      <c r="C19" s="10">
        <v>87.99</v>
      </c>
      <c r="E19" s="12"/>
    </row>
    <row r="20" spans="1:6" x14ac:dyDescent="0.3">
      <c r="A20" s="10"/>
      <c r="B20" s="10" t="s">
        <v>8</v>
      </c>
      <c r="C20" s="10">
        <v>53.37</v>
      </c>
      <c r="E20" s="12"/>
    </row>
    <row r="21" spans="1:6" x14ac:dyDescent="0.3">
      <c r="A21" s="10"/>
      <c r="B21" s="10" t="s">
        <v>9</v>
      </c>
      <c r="C21" s="10">
        <v>31.09</v>
      </c>
    </row>
    <row r="22" spans="1:6" x14ac:dyDescent="0.3">
      <c r="A22" s="10"/>
      <c r="B22" s="10" t="s">
        <v>10</v>
      </c>
      <c r="C22" s="10">
        <v>40.94</v>
      </c>
      <c r="E22" s="12"/>
    </row>
    <row r="23" spans="1:6" x14ac:dyDescent="0.3">
      <c r="A23" s="10"/>
      <c r="B23" s="10" t="s">
        <v>11</v>
      </c>
      <c r="C23" s="10">
        <v>60.75</v>
      </c>
    </row>
    <row r="24" spans="1:6" x14ac:dyDescent="0.3">
      <c r="A24" s="10"/>
      <c r="B24" s="10" t="s">
        <v>12</v>
      </c>
      <c r="C24" s="10">
        <v>97.63</v>
      </c>
    </row>
    <row r="25" spans="1:6" x14ac:dyDescent="0.3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3">
      <c r="A26" s="5" t="s">
        <v>14</v>
      </c>
      <c r="B26" s="10"/>
      <c r="C26" s="10">
        <v>-44</v>
      </c>
    </row>
    <row r="27" spans="1:6" x14ac:dyDescent="0.3">
      <c r="A27" s="10"/>
      <c r="B27" s="10" t="s">
        <v>15</v>
      </c>
      <c r="C27" s="10">
        <v>87.49</v>
      </c>
    </row>
    <row r="28" spans="1:6" x14ac:dyDescent="0.3">
      <c r="A28" s="10" t="s">
        <v>16</v>
      </c>
      <c r="B28" s="5"/>
      <c r="C28" s="10">
        <v>400</v>
      </c>
    </row>
    <row r="29" spans="1:6" x14ac:dyDescent="0.3">
      <c r="A29" s="5" t="s">
        <v>17</v>
      </c>
      <c r="B29" s="10"/>
      <c r="C29" s="10">
        <v>-300</v>
      </c>
    </row>
    <row r="30" spans="1:6" x14ac:dyDescent="0.3">
      <c r="A30" s="5" t="s">
        <v>18</v>
      </c>
      <c r="B30" s="10"/>
      <c r="C30" s="11">
        <f>SUM(C17:C29)</f>
        <v>544.32000000000005</v>
      </c>
    </row>
    <row r="31" spans="1:6" x14ac:dyDescent="0.3">
      <c r="A31" s="10" t="s">
        <v>29</v>
      </c>
      <c r="B31" s="10"/>
      <c r="C31" s="18">
        <v>-600</v>
      </c>
    </row>
    <row r="32" spans="1:6" x14ac:dyDescent="0.3">
      <c r="A32" s="10" t="s">
        <v>30</v>
      </c>
      <c r="B32" s="10"/>
      <c r="C32" s="11">
        <f>C30+C31</f>
        <v>-55.67999999999995</v>
      </c>
    </row>
    <row r="33" spans="1:5" x14ac:dyDescent="0.3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3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3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3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3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3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3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3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3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3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3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3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3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3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3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3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3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3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3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3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3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3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3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  <col min="2" max="2" width="14.33203125" bestFit="1" customWidth="1"/>
  </cols>
  <sheetData>
    <row r="1" spans="1:4" x14ac:dyDescent="0.3">
      <c r="B1" s="20" t="s">
        <v>35</v>
      </c>
      <c r="C1" s="20"/>
      <c r="D1" s="20" t="s">
        <v>35</v>
      </c>
    </row>
    <row r="2" spans="1:4" s="23" customFormat="1" x14ac:dyDescent="0.3">
      <c r="A2" s="22">
        <v>40833</v>
      </c>
      <c r="B2" s="23" t="s">
        <v>32</v>
      </c>
      <c r="D2" s="24">
        <v>400</v>
      </c>
    </row>
    <row r="3" spans="1:4" x14ac:dyDescent="0.3">
      <c r="A3" s="25">
        <v>40878</v>
      </c>
      <c r="B3">
        <v>200</v>
      </c>
      <c r="D3">
        <f>D2-C3</f>
        <v>400</v>
      </c>
    </row>
    <row r="4" spans="1:4" x14ac:dyDescent="0.3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4.4" x14ac:dyDescent="0.3"/>
  <cols>
    <col min="2" max="2" width="14.33203125" customWidth="1"/>
    <col min="4" max="4" width="11.5546875" style="26" bestFit="1" customWidth="1"/>
  </cols>
  <sheetData>
    <row r="2" spans="1:4" x14ac:dyDescent="0.3">
      <c r="B2" t="s">
        <v>38</v>
      </c>
      <c r="D2" s="26">
        <v>16000</v>
      </c>
    </row>
    <row r="3" spans="1:4" x14ac:dyDescent="0.3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4.4" x14ac:dyDescent="0.3"/>
  <cols>
    <col min="1" max="1" width="10.109375" bestFit="1" customWidth="1"/>
    <col min="2" max="2" width="16.33203125" bestFit="1" customWidth="1"/>
    <col min="3" max="3" width="9.5546875" bestFit="1" customWidth="1"/>
    <col min="4" max="4" width="9.33203125" bestFit="1" customWidth="1"/>
    <col min="5" max="5" width="10.5546875" bestFit="1" customWidth="1"/>
  </cols>
  <sheetData>
    <row r="1" spans="1:7" x14ac:dyDescent="0.3">
      <c r="C1" s="20" t="s">
        <v>34</v>
      </c>
      <c r="D1" s="20" t="s">
        <v>35</v>
      </c>
      <c r="E1" s="20" t="s">
        <v>4</v>
      </c>
    </row>
    <row r="2" spans="1:7" x14ac:dyDescent="0.3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3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3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3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3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3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3">
      <c r="A8" s="22"/>
      <c r="C8" s="26"/>
      <c r="D8" s="26"/>
      <c r="E8" s="26"/>
    </row>
    <row r="9" spans="1:7" x14ac:dyDescent="0.3">
      <c r="A9" s="22"/>
      <c r="E9" s="26"/>
    </row>
    <row r="10" spans="1:7" x14ac:dyDescent="0.3">
      <c r="A10" s="22"/>
      <c r="E10" s="26"/>
    </row>
    <row r="11" spans="1:7" x14ac:dyDescent="0.3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3">
      <c r="A12" s="22"/>
      <c r="B12" s="23" t="s">
        <v>54</v>
      </c>
      <c r="C12" s="23">
        <v>-257.13</v>
      </c>
    </row>
    <row r="13" spans="1:7" x14ac:dyDescent="0.3">
      <c r="B13" s="23" t="s">
        <v>54</v>
      </c>
      <c r="C13" s="23">
        <v>66.75</v>
      </c>
    </row>
    <row r="14" spans="1:7" x14ac:dyDescent="0.3">
      <c r="B14" s="23" t="s">
        <v>54</v>
      </c>
      <c r="C14" s="23">
        <v>290.86</v>
      </c>
    </row>
    <row r="15" spans="1:7" x14ac:dyDescent="0.3">
      <c r="B15" s="23" t="s">
        <v>54</v>
      </c>
      <c r="C15" s="23">
        <v>70.48</v>
      </c>
    </row>
    <row r="16" spans="1:7" x14ac:dyDescent="0.3">
      <c r="B16" s="23" t="s">
        <v>54</v>
      </c>
      <c r="C16" s="23">
        <v>-66.05</v>
      </c>
    </row>
    <row r="17" spans="1:5" x14ac:dyDescent="0.3">
      <c r="B17" s="23" t="s">
        <v>54</v>
      </c>
      <c r="C17" s="23">
        <v>-220.68</v>
      </c>
    </row>
    <row r="18" spans="1:5" x14ac:dyDescent="0.3">
      <c r="B18" s="23" t="s">
        <v>54</v>
      </c>
      <c r="C18" s="23">
        <v>-275.02999999999997</v>
      </c>
    </row>
    <row r="19" spans="1:5" x14ac:dyDescent="0.3">
      <c r="B19" s="23" t="s">
        <v>54</v>
      </c>
      <c r="C19" s="23">
        <v>11.54</v>
      </c>
    </row>
    <row r="20" spans="1:5" x14ac:dyDescent="0.3">
      <c r="B20" s="23" t="s">
        <v>54</v>
      </c>
      <c r="C20" s="23">
        <v>71.77</v>
      </c>
    </row>
    <row r="21" spans="1:5" x14ac:dyDescent="0.3">
      <c r="C21" s="30">
        <f>(SUM(C11:C20))*-1</f>
        <v>788.91</v>
      </c>
      <c r="E21" s="35">
        <f>C21/$G$11</f>
        <v>59.31654135338345</v>
      </c>
    </row>
    <row r="22" spans="1:5" x14ac:dyDescent="0.3">
      <c r="B22" s="23" t="s">
        <v>72</v>
      </c>
      <c r="C22" s="23">
        <v>400</v>
      </c>
      <c r="E22" s="35">
        <f>C22/$G$11</f>
        <v>30.075187969924812</v>
      </c>
    </row>
    <row r="23" spans="1:5" x14ac:dyDescent="0.3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3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4.4" x14ac:dyDescent="0.3"/>
  <cols>
    <col min="1" max="1" width="13.6640625" customWidth="1"/>
  </cols>
  <sheetData>
    <row r="1" spans="1:7" x14ac:dyDescent="0.3">
      <c r="A1" t="s">
        <v>45</v>
      </c>
      <c r="C1" t="s">
        <v>46</v>
      </c>
      <c r="E1" t="s">
        <v>44</v>
      </c>
    </row>
    <row r="2" spans="1:7" x14ac:dyDescent="0.3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3">
      <c r="A3" s="29">
        <v>41001</v>
      </c>
      <c r="B3">
        <v>180</v>
      </c>
      <c r="C3">
        <v>100</v>
      </c>
    </row>
    <row r="4" spans="1:7" x14ac:dyDescent="0.3">
      <c r="A4" s="19">
        <v>41036</v>
      </c>
      <c r="B4">
        <v>110</v>
      </c>
      <c r="C4">
        <v>100</v>
      </c>
    </row>
    <row r="5" spans="1:7" x14ac:dyDescent="0.3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3">
      <c r="E6" s="25">
        <v>41091</v>
      </c>
      <c r="G6">
        <v>600</v>
      </c>
    </row>
    <row r="7" spans="1:7" x14ac:dyDescent="0.3">
      <c r="G7">
        <f>SUM(G2:G6)</f>
        <v>1200</v>
      </c>
    </row>
    <row r="8" spans="1:7" x14ac:dyDescent="0.3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4.4" x14ac:dyDescent="0.3"/>
  <cols>
    <col min="1" max="1" width="37.33203125" customWidth="1"/>
    <col min="2" max="2" width="10.5546875" bestFit="1" customWidth="1"/>
    <col min="3" max="3" width="12.5546875" bestFit="1" customWidth="1"/>
    <col min="4" max="4" width="9.44140625" bestFit="1" customWidth="1"/>
    <col min="7" max="7" width="26.44140625" bestFit="1" customWidth="1"/>
  </cols>
  <sheetData>
    <row r="1" spans="1:8" x14ac:dyDescent="0.3">
      <c r="A1" s="30" t="s">
        <v>52</v>
      </c>
      <c r="G1" s="43" t="s">
        <v>82</v>
      </c>
    </row>
    <row r="2" spans="1:8" x14ac:dyDescent="0.3">
      <c r="B2" s="20" t="s">
        <v>35</v>
      </c>
      <c r="C2" s="20" t="s">
        <v>49</v>
      </c>
      <c r="D2" s="20" t="s">
        <v>50</v>
      </c>
    </row>
    <row r="3" spans="1:8" x14ac:dyDescent="0.3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3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3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3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3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3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3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3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3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3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3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3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3">
      <c r="C15" s="3"/>
      <c r="D15" s="31"/>
      <c r="H15" s="26"/>
    </row>
    <row r="16" spans="1:8" x14ac:dyDescent="0.3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3">
      <c r="D17" s="31"/>
    </row>
    <row r="18" spans="1:4" x14ac:dyDescent="0.3">
      <c r="A18" t="s">
        <v>102</v>
      </c>
      <c r="D18" s="31"/>
    </row>
    <row r="19" spans="1:4" x14ac:dyDescent="0.3">
      <c r="D19" s="31"/>
    </row>
    <row r="20" spans="1:4" x14ac:dyDescent="0.3">
      <c r="D20" s="31"/>
    </row>
    <row r="21" spans="1:4" x14ac:dyDescent="0.3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4.4" x14ac:dyDescent="0.3"/>
  <cols>
    <col min="2" max="2" width="23.33203125" customWidth="1"/>
    <col min="3" max="3" width="8" customWidth="1"/>
  </cols>
  <sheetData>
    <row r="1" spans="1:4" x14ac:dyDescent="0.3">
      <c r="C1" t="s">
        <v>35</v>
      </c>
      <c r="D1" t="s">
        <v>49</v>
      </c>
    </row>
    <row r="2" spans="1:4" x14ac:dyDescent="0.3">
      <c r="A2" t="s">
        <v>67</v>
      </c>
      <c r="B2" t="s">
        <v>68</v>
      </c>
      <c r="C2">
        <v>30</v>
      </c>
    </row>
    <row r="3" spans="1:4" x14ac:dyDescent="0.3">
      <c r="A3" s="25">
        <v>41091</v>
      </c>
      <c r="B3" t="s">
        <v>61</v>
      </c>
      <c r="D3" s="34">
        <v>2000</v>
      </c>
    </row>
    <row r="4" spans="1:4" x14ac:dyDescent="0.3">
      <c r="A4" s="4">
        <v>41150</v>
      </c>
      <c r="B4" t="s">
        <v>62</v>
      </c>
      <c r="C4" s="34">
        <v>-45</v>
      </c>
    </row>
    <row r="5" spans="1:4" x14ac:dyDescent="0.3">
      <c r="A5" t="s">
        <v>24</v>
      </c>
      <c r="B5" t="s">
        <v>100</v>
      </c>
      <c r="D5">
        <v>-2000</v>
      </c>
    </row>
    <row r="6" spans="1:4" x14ac:dyDescent="0.3">
      <c r="A6" t="s">
        <v>24</v>
      </c>
      <c r="B6" t="s">
        <v>101</v>
      </c>
      <c r="C6">
        <v>15</v>
      </c>
    </row>
    <row r="7" spans="1:4" x14ac:dyDescent="0.3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pane ySplit="1" topLeftCell="A44" activePane="bottomLeft" state="frozen"/>
      <selection pane="bottomLeft" activeCell="C53" sqref="C53"/>
    </sheetView>
  </sheetViews>
  <sheetFormatPr defaultRowHeight="14.4" x14ac:dyDescent="0.3"/>
  <cols>
    <col min="1" max="1" width="12.109375" bestFit="1" customWidth="1"/>
    <col min="2" max="2" width="22.33203125" customWidth="1"/>
    <col min="3" max="3" width="12.44140625" bestFit="1" customWidth="1"/>
    <col min="4" max="4" width="15.44140625" customWidth="1"/>
    <col min="5" max="5" width="11.33203125" bestFit="1" customWidth="1"/>
    <col min="6" max="6" width="10.44140625" bestFit="1" customWidth="1"/>
    <col min="7" max="7" width="10.88671875" bestFit="1" customWidth="1"/>
    <col min="9" max="9" width="1.88671875" customWidth="1"/>
    <col min="10" max="10" width="28.33203125" customWidth="1"/>
  </cols>
  <sheetData>
    <row r="1" spans="1:15" ht="28.8" x14ac:dyDescent="0.3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3">
      <c r="A2" s="25">
        <v>41244</v>
      </c>
      <c r="B2" t="s">
        <v>77</v>
      </c>
      <c r="F2">
        <v>7500</v>
      </c>
      <c r="H2">
        <v>589</v>
      </c>
    </row>
    <row r="3" spans="1:15" x14ac:dyDescent="0.3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3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" thickBot="1" x14ac:dyDescent="0.35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3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3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3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3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3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3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3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3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3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" thickBot="1" x14ac:dyDescent="0.35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3">
      <c r="B16" t="s">
        <v>7</v>
      </c>
      <c r="C16">
        <v>80</v>
      </c>
      <c r="F16" s="48"/>
    </row>
    <row r="17" spans="1:11" x14ac:dyDescent="0.3">
      <c r="B17" t="s">
        <v>8</v>
      </c>
      <c r="C17" t="s">
        <v>113</v>
      </c>
      <c r="D17" t="s">
        <v>114</v>
      </c>
      <c r="F17" s="48"/>
    </row>
    <row r="18" spans="1:11" x14ac:dyDescent="0.3">
      <c r="B18" t="s">
        <v>47</v>
      </c>
      <c r="C18">
        <v>90</v>
      </c>
      <c r="F18" s="48"/>
    </row>
    <row r="19" spans="1:11" x14ac:dyDescent="0.3">
      <c r="B19" s="4"/>
      <c r="C19" s="4"/>
      <c r="D19" s="4" t="s">
        <v>34</v>
      </c>
      <c r="E19" t="s">
        <v>4</v>
      </c>
      <c r="F19" s="48"/>
    </row>
    <row r="20" spans="1:11" x14ac:dyDescent="0.3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3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3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3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3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3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x14ac:dyDescent="0.3">
      <c r="C26" s="69" t="s">
        <v>133</v>
      </c>
      <c r="D26" s="26" t="s">
        <v>134</v>
      </c>
      <c r="E26" s="26" t="s">
        <v>4</v>
      </c>
      <c r="F26" s="26"/>
    </row>
    <row r="27" spans="1:11" x14ac:dyDescent="0.3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3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3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3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3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3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3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3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3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3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3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3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3">
      <c r="A39" s="77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3">
      <c r="A40" s="77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78" t="s">
        <v>141</v>
      </c>
      <c r="K40" s="23">
        <v>18.440000000000001</v>
      </c>
    </row>
    <row r="41" spans="1:11" s="23" customFormat="1" x14ac:dyDescent="0.3">
      <c r="A41" s="77">
        <v>42613</v>
      </c>
      <c r="B41" s="23">
        <v>1400</v>
      </c>
      <c r="C41" s="72">
        <v>1400</v>
      </c>
      <c r="D41" s="72">
        <v>300</v>
      </c>
      <c r="E41" s="72">
        <f>E40-D41</f>
        <v>-20</v>
      </c>
      <c r="F41" s="72"/>
    </row>
    <row r="42" spans="1:11" x14ac:dyDescent="0.3">
      <c r="A42" s="4">
        <v>42646</v>
      </c>
      <c r="B42" s="23">
        <v>1400</v>
      </c>
      <c r="C42" s="26"/>
      <c r="D42" s="26"/>
      <c r="E42" s="26"/>
      <c r="F42" s="26" t="s">
        <v>146</v>
      </c>
      <c r="J42" s="80" t="s">
        <v>147</v>
      </c>
    </row>
    <row r="43" spans="1:11" x14ac:dyDescent="0.3">
      <c r="A43" s="4">
        <v>42678</v>
      </c>
      <c r="B43" s="23">
        <v>1400</v>
      </c>
      <c r="C43" s="26"/>
      <c r="D43" s="26"/>
      <c r="E43" s="26"/>
      <c r="F43" s="26"/>
    </row>
    <row r="44" spans="1:11" x14ac:dyDescent="0.3">
      <c r="A44" s="4">
        <v>42709</v>
      </c>
      <c r="B44" s="23">
        <v>1400</v>
      </c>
      <c r="C44" s="26"/>
      <c r="D44" s="26"/>
      <c r="E44" s="26"/>
      <c r="F44" s="26"/>
    </row>
    <row r="45" spans="1:11" x14ac:dyDescent="0.3">
      <c r="A45" s="4">
        <v>43099</v>
      </c>
      <c r="B45" s="23">
        <v>1400</v>
      </c>
      <c r="C45" s="26"/>
      <c r="D45" s="26"/>
      <c r="E45" s="26"/>
      <c r="F45" s="26" t="s">
        <v>150</v>
      </c>
    </row>
    <row r="46" spans="1:11" x14ac:dyDescent="0.3">
      <c r="A46" s="4">
        <v>42766</v>
      </c>
      <c r="B46" s="23">
        <v>1500</v>
      </c>
    </row>
    <row r="47" spans="1:11" x14ac:dyDescent="0.3">
      <c r="A47" s="4">
        <v>42793</v>
      </c>
      <c r="B47" s="23">
        <v>1500</v>
      </c>
    </row>
    <row r="48" spans="1:11" x14ac:dyDescent="0.3">
      <c r="A48" s="4">
        <v>42824</v>
      </c>
      <c r="B48" s="23">
        <v>1400</v>
      </c>
    </row>
    <row r="49" spans="1:6" x14ac:dyDescent="0.3">
      <c r="A49" s="19">
        <v>42856</v>
      </c>
      <c r="B49">
        <v>1500</v>
      </c>
      <c r="F49" t="s">
        <v>151</v>
      </c>
    </row>
    <row r="50" spans="1:6" x14ac:dyDescent="0.3">
      <c r="A50" s="19">
        <v>42886</v>
      </c>
      <c r="B50" s="23">
        <v>1500</v>
      </c>
      <c r="F50" t="s">
        <v>152</v>
      </c>
    </row>
    <row r="51" spans="1:6" x14ac:dyDescent="0.3">
      <c r="A51" s="4">
        <v>42892</v>
      </c>
      <c r="B51" s="23">
        <v>1000</v>
      </c>
      <c r="F51" t="s">
        <v>153</v>
      </c>
    </row>
    <row r="52" spans="1:6" x14ac:dyDescent="0.3">
      <c r="A52" s="4">
        <v>42907</v>
      </c>
      <c r="B52" s="23">
        <v>500</v>
      </c>
      <c r="F52" t="s">
        <v>154</v>
      </c>
    </row>
    <row r="53" spans="1:6" x14ac:dyDescent="0.3">
      <c r="A53" s="4">
        <v>42916</v>
      </c>
      <c r="B53" s="23">
        <v>1500</v>
      </c>
      <c r="F53" t="s">
        <v>155</v>
      </c>
    </row>
    <row r="54" spans="1:6" x14ac:dyDescent="0.3">
      <c r="A54" s="4">
        <v>42923</v>
      </c>
      <c r="B54" s="23">
        <v>1000</v>
      </c>
      <c r="F54" t="s">
        <v>156</v>
      </c>
    </row>
  </sheetData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B7AAF79D-D8FE-40F8-AD9F-AC1CCC83B21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2011-11-07T02:13:24Z</dcterms:created>
  <dcterms:modified xsi:type="dcterms:W3CDTF">2017-07-10T01:07:04Z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ee536c3d-69c5-47f2-9647-f3038737fbe2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