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minimized="1" xWindow="0" yWindow="0" windowWidth="28800" windowHeight="12285" tabRatio="791" activeTab="3"/>
  </bookViews>
  <sheets>
    <sheet name="Set" sheetId="7" r:id="rId1"/>
    <sheet name="OrderSheet" sheetId="24" r:id="rId2"/>
    <sheet name="LoadTable" sheetId="30" r:id="rId3"/>
    <sheet name="LoadingOrder" sheetId="14" r:id="rId4"/>
    <sheet name="Sheet1" sheetId="31" r:id="rId5"/>
    <sheet name="OrderMaking" sheetId="29" r:id="rId6"/>
    <sheet name="CarList" sheetId="23" r:id="rId7"/>
    <sheet name="temp" sheetId="22" r:id="rId8"/>
    <sheet name="CarSpec" sheetId="25" r:id="rId9"/>
  </sheets>
  <calcPr calcId="162913"/>
</workbook>
</file>

<file path=xl/calcChain.xml><?xml version="1.0" encoding="utf-8"?>
<calcChain xmlns="http://schemas.openxmlformats.org/spreadsheetml/2006/main">
  <c r="A14" i="23" l="1"/>
  <c r="A13" i="23"/>
  <c r="A12" i="23"/>
  <c r="A11" i="23"/>
  <c r="A10" i="23"/>
  <c r="A9" i="23"/>
  <c r="A8" i="23"/>
  <c r="A7" i="23"/>
  <c r="A6" i="23"/>
  <c r="A5" i="23"/>
  <c r="A4" i="23"/>
  <c r="A3" i="23"/>
  <c r="A2" i="23"/>
  <c r="B10" i="25" l="1"/>
  <c r="B9" i="25"/>
  <c r="B8" i="25"/>
  <c r="B7" i="25"/>
  <c r="B6" i="25"/>
  <c r="B5" i="25"/>
  <c r="B4" i="25"/>
  <c r="B3" i="25"/>
  <c r="B2" i="25"/>
  <c r="Y8" i="7" l="1"/>
  <c r="Y4" i="7"/>
  <c r="Y5" i="7"/>
  <c r="Y6" i="7"/>
  <c r="Y7" i="7"/>
  <c r="Y3" i="7"/>
</calcChain>
</file>

<file path=xl/sharedStrings.xml><?xml version="1.0" encoding="utf-8"?>
<sst xmlns="http://schemas.openxmlformats.org/spreadsheetml/2006/main" count="729" uniqueCount="444">
  <si>
    <t>G/S</t>
    <phoneticPr fontId="2" type="noConversion"/>
  </si>
  <si>
    <t>G/T</t>
    <phoneticPr fontId="2" type="noConversion"/>
  </si>
  <si>
    <t>M/S</t>
    <phoneticPr fontId="2" type="noConversion"/>
  </si>
  <si>
    <t>M/T</t>
    <phoneticPr fontId="2" type="noConversion"/>
  </si>
  <si>
    <t>F/S</t>
    <phoneticPr fontId="2" type="noConversion"/>
  </si>
  <si>
    <t>F/T</t>
    <phoneticPr fontId="2" type="noConversion"/>
  </si>
  <si>
    <t>F/V</t>
    <phoneticPr fontId="2" type="noConversion"/>
  </si>
  <si>
    <t>FW/S</t>
    <phoneticPr fontId="2" type="noConversion"/>
  </si>
  <si>
    <t>FW/T</t>
    <phoneticPr fontId="2" type="noConversion"/>
  </si>
  <si>
    <t>W/S</t>
    <phoneticPr fontId="2" type="noConversion"/>
  </si>
  <si>
    <t>O</t>
    <phoneticPr fontId="1" type="noConversion"/>
  </si>
  <si>
    <t>X</t>
    <phoneticPr fontId="1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</si>
  <si>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</si>
  <si>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</si>
  <si>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</si>
  <si>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</si>
  <si>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</si>
  <si>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Clear</t>
    <phoneticPr fontId="2" type="noConversion"/>
  </si>
  <si>
    <t>Cloudy</t>
    <phoneticPr fontId="2" type="noConversion"/>
  </si>
  <si>
    <t>Rainy</t>
    <phoneticPr fontId="2" type="noConversion"/>
  </si>
  <si>
    <t>Day</t>
    <phoneticPr fontId="2" type="noConversion"/>
  </si>
  <si>
    <t>Evening</t>
    <phoneticPr fontId="2" type="noConversion"/>
  </si>
  <si>
    <t>Night</t>
    <phoneticPr fontId="2" type="noConversion"/>
  </si>
  <si>
    <t>Day2</t>
    <phoneticPr fontId="2" type="noConversion"/>
  </si>
  <si>
    <t>Night2</t>
    <phoneticPr fontId="2" type="noConversion"/>
  </si>
  <si>
    <t>Inspector</t>
    <phoneticPr fontId="2" type="noConversion"/>
  </si>
  <si>
    <t>Wether</t>
    <phoneticPr fontId="2" type="noConversion"/>
  </si>
  <si>
    <t>Div. Prod</t>
    <phoneticPr fontId="2" type="noConversion"/>
  </si>
  <si>
    <t>Thick</t>
    <phoneticPr fontId="2" type="noConversion"/>
  </si>
  <si>
    <t>Width</t>
    <phoneticPr fontId="2" type="noConversion"/>
  </si>
  <si>
    <t>Length</t>
    <phoneticPr fontId="2" type="noConversion"/>
  </si>
  <si>
    <t>Line</t>
    <phoneticPr fontId="2" type="noConversion"/>
  </si>
  <si>
    <t>Shift Name</t>
    <phoneticPr fontId="2" type="noConversion"/>
  </si>
  <si>
    <t>Result</t>
    <phoneticPr fontId="1" type="noConversion"/>
  </si>
  <si>
    <t>Line 1</t>
    <phoneticPr fontId="1" type="noConversion"/>
  </si>
  <si>
    <t>Line 2</t>
  </si>
  <si>
    <t>Density</t>
    <phoneticPr fontId="1" type="noConversion"/>
  </si>
  <si>
    <t>Type</t>
    <phoneticPr fontId="1" type="noConversion"/>
  </si>
  <si>
    <t>Materials</t>
    <phoneticPr fontId="1" type="noConversion"/>
  </si>
  <si>
    <t>Paper_Face</t>
  </si>
  <si>
    <t>Paper_Back</t>
  </si>
  <si>
    <t>Starch</t>
  </si>
  <si>
    <t>BMA</t>
  </si>
  <si>
    <t>DG</t>
  </si>
  <si>
    <t>Fluidizer_S</t>
  </si>
  <si>
    <t>DCA</t>
  </si>
  <si>
    <t>Potash</t>
  </si>
  <si>
    <t>Fluidizer_L</t>
  </si>
  <si>
    <t>Foam</t>
  </si>
  <si>
    <t>Retarder_L</t>
  </si>
  <si>
    <t>AMA</t>
  </si>
  <si>
    <t>Wax</t>
  </si>
  <si>
    <t>Silicone</t>
  </si>
  <si>
    <t>Lime</t>
  </si>
  <si>
    <t>Water</t>
  </si>
  <si>
    <t>FreshWater</t>
  </si>
  <si>
    <t>FoamWater</t>
  </si>
  <si>
    <t>RecycleWater</t>
  </si>
  <si>
    <t>item1</t>
  </si>
  <si>
    <t>item2</t>
  </si>
  <si>
    <t>item3</t>
  </si>
  <si>
    <t>Glue</t>
  </si>
  <si>
    <t>Ink</t>
  </si>
  <si>
    <t>EndTape</t>
  </si>
  <si>
    <t>Pre. Material</t>
    <phoneticPr fontId="1" type="noConversion"/>
  </si>
  <si>
    <t>STMP</t>
    <phoneticPr fontId="1" type="noConversion"/>
  </si>
  <si>
    <t>Shift type</t>
    <phoneticPr fontId="2" type="noConversion"/>
  </si>
  <si>
    <t>RC</t>
    <phoneticPr fontId="1" type="noConversion"/>
  </si>
  <si>
    <t>DefectName</t>
    <phoneticPr fontId="1" type="noConversion"/>
  </si>
  <si>
    <t>Sample</t>
    <phoneticPr fontId="1" type="noConversion"/>
  </si>
  <si>
    <t>Dimension</t>
    <phoneticPr fontId="1" type="noConversion"/>
  </si>
  <si>
    <t>Surface</t>
    <phoneticPr fontId="1" type="noConversion"/>
  </si>
  <si>
    <t>Back</t>
    <phoneticPr fontId="1" type="noConversion"/>
  </si>
  <si>
    <t>Dust</t>
    <phoneticPr fontId="1" type="noConversion"/>
  </si>
  <si>
    <t>Cut</t>
    <phoneticPr fontId="1" type="noConversion"/>
  </si>
  <si>
    <t>WareHouse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</si>
  <si>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</si>
  <si>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</si>
  <si>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</si>
  <si>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</si>
  <si>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</si>
  <si>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</si>
  <si>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</si>
  <si>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</si>
  <si>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</si>
  <si>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</si>
  <si>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</si>
  <si>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</si>
  <si>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</si>
  <si>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</si>
  <si>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</si>
  <si>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</si>
  <si>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</si>
  <si>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</si>
  <si>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</si>
  <si>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</si>
  <si>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</si>
  <si>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</si>
  <si>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</si>
  <si>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</si>
  <si>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</si>
  <si>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</si>
  <si>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</si>
  <si>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</si>
  <si>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</si>
  <si>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</si>
  <si>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</si>
  <si>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</si>
  <si>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</si>
  <si>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</si>
  <si>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</si>
  <si>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</si>
  <si>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</si>
  <si>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</si>
  <si>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</si>
  <si>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</si>
  <si>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</si>
  <si>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</si>
  <si>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</si>
  <si>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</si>
  <si>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</si>
  <si>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</si>
  <si>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</si>
  <si>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</si>
  <si>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</si>
  <si>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</si>
  <si>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</si>
  <si>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</si>
  <si>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</si>
  <si>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</si>
  <si>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</si>
  <si>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</si>
  <si>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</si>
  <si>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</si>
  <si>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</si>
  <si>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</si>
  <si>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RC1</t>
    <phoneticPr fontId="1" type="noConversion"/>
  </si>
  <si>
    <t>RC2</t>
  </si>
  <si>
    <t>RC3</t>
  </si>
  <si>
    <t>RC4</t>
  </si>
  <si>
    <t>RC5</t>
  </si>
  <si>
    <t>NameCode</t>
    <phoneticPr fontId="1" type="noConversion"/>
  </si>
  <si>
    <t>BoardName</t>
    <phoneticPr fontId="1" type="noConversion"/>
  </si>
  <si>
    <t>ShapeName</t>
    <phoneticPr fontId="1" type="noConversion"/>
  </si>
  <si>
    <t>Standard</t>
    <phoneticPr fontId="1" type="noConversion"/>
  </si>
  <si>
    <t>Square</t>
    <phoneticPr fontId="1" type="noConversion"/>
  </si>
  <si>
    <t>Moisture</t>
    <phoneticPr fontId="1" type="noConversion"/>
  </si>
  <si>
    <t>Tapered</t>
    <phoneticPr fontId="1" type="noConversion"/>
  </si>
  <si>
    <t>M/S</t>
  </si>
  <si>
    <t>M/T</t>
  </si>
  <si>
    <t>F/S</t>
  </si>
  <si>
    <t>F/T</t>
  </si>
  <si>
    <t>F/V</t>
  </si>
  <si>
    <t>FW/S</t>
  </si>
  <si>
    <t>FW/T</t>
  </si>
  <si>
    <t>W/S</t>
  </si>
  <si>
    <t>FireProof</t>
    <phoneticPr fontId="1" type="noConversion"/>
  </si>
  <si>
    <t>FireWaterProof</t>
    <phoneticPr fontId="1" type="noConversion"/>
  </si>
  <si>
    <t>WaterProof</t>
    <phoneticPr fontId="1" type="noConversion"/>
  </si>
  <si>
    <t>Vevel</t>
    <phoneticPr fontId="1" type="noConversion"/>
  </si>
  <si>
    <t>[Supplier]</t>
    <phoneticPr fontId="1" type="noConversion"/>
  </si>
  <si>
    <t>[Customer]</t>
    <phoneticPr fontId="1" type="noConversion"/>
  </si>
  <si>
    <t>TOB</t>
    <phoneticPr fontId="1" type="noConversion"/>
  </si>
  <si>
    <t>Quantity</t>
    <phoneticPr fontId="1" type="noConversion"/>
  </si>
  <si>
    <t>Pallet Num</t>
    <phoneticPr fontId="1" type="noConversion"/>
  </si>
  <si>
    <t>Residue</t>
    <phoneticPr fontId="1" type="noConversion"/>
  </si>
  <si>
    <t>Order No.</t>
    <phoneticPr fontId="1" type="noConversion"/>
  </si>
  <si>
    <t>Remark</t>
    <phoneticPr fontId="1" type="noConversion"/>
  </si>
  <si>
    <t>Company Name</t>
    <phoneticPr fontId="1" type="noConversion"/>
  </si>
  <si>
    <t>Address</t>
    <phoneticPr fontId="1" type="noConversion"/>
  </si>
  <si>
    <t>CEO</t>
    <phoneticPr fontId="1" type="noConversion"/>
  </si>
  <si>
    <t>Contact Number</t>
    <phoneticPr fontId="1" type="noConversion"/>
  </si>
  <si>
    <t>[Consignee]</t>
    <phoneticPr fontId="1" type="noConversion"/>
  </si>
  <si>
    <t>Name</t>
    <phoneticPr fontId="1" type="noConversion"/>
  </si>
  <si>
    <t>Acquisition date</t>
    <phoneticPr fontId="1" type="noConversion"/>
  </si>
  <si>
    <t>Loading Order</t>
    <phoneticPr fontId="1" type="noConversion"/>
  </si>
  <si>
    <t>[Car Informaion]</t>
    <phoneticPr fontId="1" type="noConversion"/>
  </si>
  <si>
    <t>Driver</t>
    <phoneticPr fontId="1" type="noConversion"/>
  </si>
  <si>
    <t>Car No.</t>
    <phoneticPr fontId="1" type="noConversion"/>
  </si>
  <si>
    <t>Code</t>
    <phoneticPr fontId="1" type="noConversion"/>
  </si>
  <si>
    <t>[Inspector]</t>
    <phoneticPr fontId="1" type="noConversion"/>
  </si>
  <si>
    <t>Signature</t>
    <phoneticPr fontId="1" type="noConversion"/>
  </si>
  <si>
    <t>Address/Details</t>
    <phoneticPr fontId="1" type="noConversion"/>
  </si>
  <si>
    <t>OrderNo</t>
    <phoneticPr fontId="1" type="noConversion"/>
  </si>
  <si>
    <t>Customer_CEO</t>
    <phoneticPr fontId="1" type="noConversion"/>
  </si>
  <si>
    <t>Customer_Address</t>
    <phoneticPr fontId="1" type="noConversion"/>
  </si>
  <si>
    <t>Consignee_Name</t>
    <phoneticPr fontId="1" type="noConversion"/>
  </si>
  <si>
    <t>Consignee_Contact Number</t>
    <phoneticPr fontId="1" type="noConversion"/>
  </si>
  <si>
    <t>Consignee_Acquisition date</t>
    <phoneticPr fontId="1" type="noConversion"/>
  </si>
  <si>
    <t>Consignee_Address_Details</t>
    <phoneticPr fontId="1" type="noConversion"/>
  </si>
  <si>
    <t>Customer_CompanyName</t>
    <phoneticPr fontId="1" type="noConversion"/>
  </si>
  <si>
    <t>Customer_ContactNumber</t>
    <phoneticPr fontId="1" type="noConversion"/>
  </si>
  <si>
    <t>OrderDate</t>
    <phoneticPr fontId="1" type="noConversion"/>
  </si>
  <si>
    <t>TOB_Name</t>
    <phoneticPr fontId="1" type="noConversion"/>
  </si>
  <si>
    <t>TOB_Shape</t>
    <phoneticPr fontId="1" type="noConversion"/>
  </si>
  <si>
    <t>Quantity</t>
    <phoneticPr fontId="1" type="noConversion"/>
  </si>
  <si>
    <t>TOB_Thick</t>
    <phoneticPr fontId="1" type="noConversion"/>
  </si>
  <si>
    <t>TOB_Width</t>
    <phoneticPr fontId="1" type="noConversion"/>
  </si>
  <si>
    <t>TOB_Length</t>
    <phoneticPr fontId="1" type="noConversion"/>
  </si>
  <si>
    <t>Order1</t>
    <phoneticPr fontId="1" type="noConversion"/>
  </si>
  <si>
    <t>Company Name 1</t>
    <phoneticPr fontId="1" type="noConversion"/>
  </si>
  <si>
    <t>Company Name 2</t>
  </si>
  <si>
    <t>Company Name 3</t>
  </si>
  <si>
    <t>CEO 1</t>
    <phoneticPr fontId="1" type="noConversion"/>
  </si>
  <si>
    <t>Addr 1</t>
    <phoneticPr fontId="1" type="noConversion"/>
  </si>
  <si>
    <t>093 123 1234</t>
    <phoneticPr fontId="1" type="noConversion"/>
  </si>
  <si>
    <t>consignee 1</t>
    <phoneticPr fontId="1" type="noConversion"/>
  </si>
  <si>
    <t>add2 and details 1</t>
    <phoneticPr fontId="1" type="noConversion"/>
  </si>
  <si>
    <t>square</t>
    <phoneticPr fontId="1" type="noConversion"/>
  </si>
  <si>
    <t>CEO 2</t>
  </si>
  <si>
    <t>Addr 2</t>
  </si>
  <si>
    <t>94 123 1234</t>
  </si>
  <si>
    <t>consignee 2</t>
  </si>
  <si>
    <t>add2 and details 2</t>
  </si>
  <si>
    <t>Order3</t>
  </si>
  <si>
    <t>CEO 3</t>
  </si>
  <si>
    <t>Addr 3</t>
  </si>
  <si>
    <t>95 123 1234</t>
  </si>
  <si>
    <t>consignee 3</t>
  </si>
  <si>
    <t>add2 and details 3</t>
  </si>
  <si>
    <t>AntiMold</t>
    <phoneticPr fontId="1" type="noConversion"/>
  </si>
  <si>
    <t>Order4</t>
  </si>
  <si>
    <t>Order5</t>
  </si>
  <si>
    <t>Order6</t>
  </si>
  <si>
    <t>Order7</t>
  </si>
  <si>
    <t>Order8</t>
  </si>
  <si>
    <t>ConsigneeCode</t>
    <phoneticPr fontId="1" type="noConversion"/>
  </si>
  <si>
    <t>ConssigneeCode 1</t>
    <phoneticPr fontId="1" type="noConversion"/>
  </si>
  <si>
    <t>ConssigneeCode 2</t>
  </si>
  <si>
    <t>ConssigneeCode 3</t>
  </si>
  <si>
    <t>ConssigneeCode 4</t>
  </si>
  <si>
    <t>Allocate_CHK</t>
    <phoneticPr fontId="1" type="noConversion"/>
  </si>
  <si>
    <t>77-234-1234</t>
    <phoneticPr fontId="1" type="noConversion"/>
  </si>
  <si>
    <t>driver 1</t>
    <phoneticPr fontId="1" type="noConversion"/>
  </si>
  <si>
    <t>091-123-1234</t>
    <phoneticPr fontId="1" type="noConversion"/>
  </si>
  <si>
    <t>MaxWidth</t>
    <phoneticPr fontId="1" type="noConversion"/>
  </si>
  <si>
    <t>MaxLength</t>
    <phoneticPr fontId="1" type="noConversion"/>
  </si>
  <si>
    <t>77-234-1235</t>
  </si>
  <si>
    <t>driver 2</t>
  </si>
  <si>
    <t>091-123-1235</t>
  </si>
  <si>
    <t>77-234-1236</t>
  </si>
  <si>
    <t>driver 3</t>
  </si>
  <si>
    <t>091-123-1236</t>
  </si>
  <si>
    <t>77-234-1237</t>
  </si>
  <si>
    <t>driver 4</t>
  </si>
  <si>
    <t>091-123-1237</t>
  </si>
  <si>
    <t>Standard Density</t>
    <phoneticPr fontId="1" type="noConversion"/>
  </si>
  <si>
    <t>Standard</t>
    <phoneticPr fontId="1" type="noConversion"/>
  </si>
  <si>
    <t>AntiMold</t>
    <phoneticPr fontId="1" type="noConversion"/>
  </si>
  <si>
    <t>FireProof</t>
    <phoneticPr fontId="1" type="noConversion"/>
  </si>
  <si>
    <t>FireWaterProof</t>
    <phoneticPr fontId="1" type="noConversion"/>
  </si>
  <si>
    <t>WaterProof</t>
    <phoneticPr fontId="1" type="noConversion"/>
  </si>
  <si>
    <t>Loading Date:</t>
    <phoneticPr fontId="1" type="noConversion"/>
  </si>
  <si>
    <t>Loading No.:</t>
    <phoneticPr fontId="1" type="noConversion"/>
  </si>
  <si>
    <t>Pallet Size</t>
    <phoneticPr fontId="1" type="noConversion"/>
  </si>
  <si>
    <t>Cargo 1 ton</t>
    <phoneticPr fontId="1" type="noConversion"/>
  </si>
  <si>
    <t>MaxWeight</t>
    <phoneticPr fontId="1" type="noConversion"/>
  </si>
  <si>
    <t>BottomHeight</t>
    <phoneticPr fontId="1" type="noConversion"/>
  </si>
  <si>
    <t>RealHeight</t>
    <phoneticPr fontId="1" type="noConversion"/>
  </si>
  <si>
    <t>ReviewCHK</t>
    <phoneticPr fontId="1" type="noConversion"/>
  </si>
  <si>
    <t>Cargo 1.4 ton</t>
    <phoneticPr fontId="1" type="noConversion"/>
  </si>
  <si>
    <t>Cargo 2.5 ton</t>
    <phoneticPr fontId="1" type="noConversion"/>
  </si>
  <si>
    <t>Cargo 3.5 ton</t>
    <phoneticPr fontId="1" type="noConversion"/>
  </si>
  <si>
    <t>Cargo 5 ton</t>
    <phoneticPr fontId="1" type="noConversion"/>
  </si>
  <si>
    <t>Cargo 5 ton plus</t>
    <phoneticPr fontId="1" type="noConversion"/>
  </si>
  <si>
    <t>Cargo 11 ton</t>
    <phoneticPr fontId="1" type="noConversion"/>
  </si>
  <si>
    <t>Cargo 18 ton</t>
    <phoneticPr fontId="1" type="noConversion"/>
  </si>
  <si>
    <t>Cargo 25 ton</t>
    <phoneticPr fontId="1" type="noConversion"/>
  </si>
  <si>
    <t>Trailer</t>
    <phoneticPr fontId="1" type="noConversion"/>
  </si>
  <si>
    <t>R/S</t>
    <phoneticPr fontId="1" type="noConversion"/>
  </si>
  <si>
    <t>R/T</t>
    <phoneticPr fontId="1" type="noConversion"/>
  </si>
  <si>
    <t>Order9</t>
  </si>
  <si>
    <t>Order10</t>
  </si>
  <si>
    <t>uSheets</t>
    <phoneticPr fontId="1" type="noConversion"/>
  </si>
  <si>
    <t>PalletHeight</t>
    <phoneticPr fontId="1" type="noConversion"/>
  </si>
  <si>
    <t>OrderDate</t>
  </si>
  <si>
    <t>OrderNo</t>
  </si>
  <si>
    <t>Customer_CompanyName</t>
  </si>
  <si>
    <t>Customer_CEO</t>
  </si>
  <si>
    <t>Customer_Address</t>
  </si>
  <si>
    <t>Customer_ContactNumber</t>
  </si>
  <si>
    <t>ConsigneeCode</t>
  </si>
  <si>
    <t>Consignee_Name</t>
  </si>
  <si>
    <t>Consignee_Contact Number</t>
  </si>
  <si>
    <t>Consignee_Acquisition date</t>
  </si>
  <si>
    <t>Consignee_Address_Details</t>
  </si>
  <si>
    <t>TOB_Name</t>
  </si>
  <si>
    <t>TOB_Shape</t>
  </si>
  <si>
    <t>TOB_Thick</t>
  </si>
  <si>
    <t>TOB_Width</t>
  </si>
  <si>
    <t>TOB_Length</t>
  </si>
  <si>
    <t>Quantity</t>
  </si>
  <si>
    <t>Allocate_CHK</t>
  </si>
  <si>
    <t>Density</t>
  </si>
  <si>
    <t>uSheets</t>
  </si>
  <si>
    <t>PalletNum</t>
  </si>
  <si>
    <t>Remains</t>
  </si>
  <si>
    <t>TotalWeight</t>
  </si>
  <si>
    <t>uWeight</t>
  </si>
  <si>
    <t>sheetWeight</t>
  </si>
  <si>
    <t>Trailer</t>
  </si>
  <si>
    <t>Cargo 25 ton</t>
  </si>
  <si>
    <t>77-234-1238</t>
  </si>
  <si>
    <t>driver 5</t>
  </si>
  <si>
    <t>091-123-1238</t>
  </si>
  <si>
    <t>77-234-1239</t>
  </si>
  <si>
    <t>driver 6</t>
  </si>
  <si>
    <t>091-123-1239</t>
  </si>
  <si>
    <t>77-234-1240</t>
  </si>
  <si>
    <t>driver 7</t>
  </si>
  <si>
    <t>091-123-1240</t>
  </si>
  <si>
    <t>Cargo 11 ton</t>
  </si>
  <si>
    <t>77-234-1241</t>
  </si>
  <si>
    <t>driver 8</t>
  </si>
  <si>
    <t>091-123-1241</t>
  </si>
  <si>
    <t>77-234-1242</t>
  </si>
  <si>
    <t>driver 9</t>
  </si>
  <si>
    <t>091-123-1242</t>
  </si>
  <si>
    <t>77-234-1243</t>
  </si>
  <si>
    <t>driver 10</t>
  </si>
  <si>
    <t>091-123-1243</t>
  </si>
  <si>
    <t>77-234-1244</t>
  </si>
  <si>
    <t>driver 11</t>
  </si>
  <si>
    <t>091-123-1244</t>
  </si>
  <si>
    <t>77-234-1245</t>
  </si>
  <si>
    <t>driver 12</t>
  </si>
  <si>
    <t>091-123-1245</t>
  </si>
  <si>
    <t>77-234-1246</t>
  </si>
  <si>
    <t>driver 13</t>
  </si>
  <si>
    <t>091-123-1246</t>
  </si>
  <si>
    <t>Order1</t>
  </si>
  <si>
    <t>consignee 1</t>
  </si>
  <si>
    <t>Standard</t>
  </si>
  <si>
    <t>square</t>
  </si>
  <si>
    <t>Order2</t>
  </si>
  <si>
    <t>AntiMold</t>
  </si>
  <si>
    <t>Moisture</t>
  </si>
  <si>
    <t>OrderNo</t>
    <phoneticPr fontId="1" type="noConversion"/>
  </si>
  <si>
    <t>Consignee</t>
    <phoneticPr fontId="1" type="noConversion"/>
  </si>
  <si>
    <t>TOB</t>
    <phoneticPr fontId="1" type="noConversion"/>
  </si>
  <si>
    <t>Shape</t>
    <phoneticPr fontId="1" type="noConversion"/>
  </si>
  <si>
    <t>Thick</t>
    <phoneticPr fontId="1" type="noConversion"/>
  </si>
  <si>
    <t>Width</t>
    <phoneticPr fontId="1" type="noConversion"/>
  </si>
  <si>
    <t>Length</t>
    <phoneticPr fontId="1" type="noConversion"/>
  </si>
  <si>
    <t>Quantity</t>
    <phoneticPr fontId="1" type="noConversion"/>
  </si>
  <si>
    <t>CarNo</t>
    <phoneticPr fontId="1" type="noConversion"/>
  </si>
  <si>
    <t>Loading</t>
    <phoneticPr fontId="1" type="noConversion"/>
  </si>
  <si>
    <t>Order Making</t>
    <phoneticPr fontId="1" type="noConversion"/>
  </si>
  <si>
    <t>Date</t>
    <phoneticPr fontId="1" type="noConversion"/>
  </si>
  <si>
    <t>PalletHeight</t>
  </si>
  <si>
    <t>Company Name 1</t>
  </si>
  <si>
    <t>CEO 1</t>
  </si>
  <si>
    <t>Addr 1</t>
  </si>
  <si>
    <t>093 123 1234</t>
  </si>
  <si>
    <t>ConssigneeCode 1</t>
  </si>
  <si>
    <t>add2 and details 1</t>
  </si>
  <si>
    <t>uWeight</t>
    <phoneticPr fontId="1" type="noConversion"/>
  </si>
  <si>
    <t>Moisture</t>
    <phoneticPr fontId="1" type="noConversion"/>
  </si>
  <si>
    <t>Load Table</t>
    <phoneticPr fontId="1" type="noConversion"/>
  </si>
  <si>
    <t>[Loading Staff]</t>
    <phoneticPr fontId="1" type="noConversion"/>
  </si>
  <si>
    <t>Car Capa.</t>
    <phoneticPr fontId="1" type="noConversion"/>
  </si>
  <si>
    <t>Load Ratio</t>
    <phoneticPr fontId="1" type="noConversion"/>
  </si>
  <si>
    <t>L. Weight</t>
    <phoneticPr fontId="1" type="noConversion"/>
  </si>
  <si>
    <t>ContactNo</t>
    <phoneticPr fontId="1" type="noConversion"/>
  </si>
  <si>
    <t>DriverNum</t>
    <phoneticPr fontId="1" type="noConversion"/>
  </si>
  <si>
    <t>QRCode</t>
    <phoneticPr fontId="1" type="noConversion"/>
  </si>
  <si>
    <t>Company Name 4</t>
  </si>
  <si>
    <t>Company Name 5</t>
  </si>
  <si>
    <t>Company Name 6</t>
  </si>
  <si>
    <t>Company Name 7</t>
  </si>
  <si>
    <t>CEO 4</t>
  </si>
  <si>
    <t>Addr 4</t>
  </si>
  <si>
    <t>CEO 5</t>
  </si>
  <si>
    <t>Addr 5</t>
  </si>
  <si>
    <t>CEO 6</t>
  </si>
  <si>
    <t>Addr 6</t>
  </si>
  <si>
    <t>CEO 7</t>
  </si>
  <si>
    <t>Addr 7</t>
  </si>
  <si>
    <t>96 123 1234</t>
  </si>
  <si>
    <t>97 123 1234</t>
  </si>
  <si>
    <t>ConssigneeCode 5</t>
  </si>
  <si>
    <t>98 123 1234</t>
  </si>
  <si>
    <t>ConssigneeCode 6</t>
  </si>
  <si>
    <t>99 123 1234</t>
  </si>
  <si>
    <t>ConssigneeCode 7</t>
  </si>
  <si>
    <t>add2 and details 4</t>
  </si>
  <si>
    <t>add2 and details 5</t>
  </si>
  <si>
    <t>add2 and details 6</t>
  </si>
  <si>
    <t>add2 and details 7</t>
  </si>
  <si>
    <t>LoadDate</t>
    <phoneticPr fontId="1" type="noConversion"/>
  </si>
  <si>
    <t>ConsigneeContactNumber</t>
    <phoneticPr fontId="1" type="noConversion"/>
  </si>
  <si>
    <t>CustomerCompanyName</t>
    <phoneticPr fontId="1" type="noConversion"/>
  </si>
  <si>
    <t>CustomerCEO</t>
    <phoneticPr fontId="1" type="noConversion"/>
  </si>
  <si>
    <t>CustomerAddress</t>
    <phoneticPr fontId="1" type="noConversion"/>
  </si>
  <si>
    <t>CustomerContactNumber</t>
    <phoneticPr fontId="1" type="noConversion"/>
  </si>
  <si>
    <t>ConsigneeName</t>
    <phoneticPr fontId="1" type="noConversion"/>
  </si>
  <si>
    <t>ConsigneeAcquisitionDate</t>
    <phoneticPr fontId="1" type="noConversion"/>
  </si>
  <si>
    <t>ConsigneeAddressDetails</t>
    <phoneticPr fontId="1" type="noConversion"/>
  </si>
  <si>
    <t>SheetWeight</t>
    <phoneticPr fontId="1" type="noConversion"/>
  </si>
  <si>
    <t>CarType</t>
    <phoneticPr fontId="1" type="noConversion"/>
  </si>
  <si>
    <t>CarCapa</t>
    <phoneticPr fontId="1" type="noConversion"/>
  </si>
  <si>
    <t>77-234-1234</t>
  </si>
  <si>
    <t>Order1</t>
    <phoneticPr fontId="1" type="noConversion"/>
  </si>
  <si>
    <t>Company Name 1</t>
    <phoneticPr fontId="1" type="noConversion"/>
  </si>
  <si>
    <t>CEO 1</t>
    <phoneticPr fontId="1" type="noConversion"/>
  </si>
  <si>
    <t>Addr 1</t>
    <phoneticPr fontId="1" type="noConversion"/>
  </si>
  <si>
    <t>093 123 1234</t>
    <phoneticPr fontId="1" type="noConversion"/>
  </si>
  <si>
    <t>ConssigneeCode 1</t>
    <phoneticPr fontId="1" type="noConversion"/>
  </si>
  <si>
    <t>consignee 1</t>
    <phoneticPr fontId="1" type="noConversion"/>
  </si>
  <si>
    <t>add2 and details 1</t>
    <phoneticPr fontId="1" type="noConversion"/>
  </si>
  <si>
    <t>Standard</t>
    <phoneticPr fontId="1" type="noConversion"/>
  </si>
  <si>
    <t>square</t>
    <phoneticPr fontId="1" type="noConversion"/>
  </si>
  <si>
    <t>77-234-1234</t>
    <phoneticPr fontId="1" type="noConversion"/>
  </si>
  <si>
    <t>driver 1</t>
    <phoneticPr fontId="1" type="noConversion"/>
  </si>
  <si>
    <t>091-123-1234</t>
    <phoneticPr fontId="1" type="noConversion"/>
  </si>
  <si>
    <t>Trailer</t>
    <phoneticPr fontId="1" type="noConversion"/>
  </si>
  <si>
    <t>77-234-1234 Order1 110121 consignee 1</t>
    <phoneticPr fontId="1" type="noConversion"/>
  </si>
  <si>
    <t>Order2</t>
    <phoneticPr fontId="1" type="noConversion"/>
  </si>
  <si>
    <t>Company Name 2</t>
    <phoneticPr fontId="1" type="noConversion"/>
  </si>
  <si>
    <t>CEO 2</t>
    <phoneticPr fontId="1" type="noConversion"/>
  </si>
  <si>
    <t>Addr 2</t>
    <phoneticPr fontId="1" type="noConversion"/>
  </si>
  <si>
    <t>AntiMold</t>
    <phoneticPr fontId="1" type="noConversion"/>
  </si>
  <si>
    <t>77-234-1234 Order2 110121 consignee 1</t>
    <phoneticPr fontId="1" type="noConversion"/>
  </si>
  <si>
    <t>Order3</t>
    <phoneticPr fontId="1" type="noConversion"/>
  </si>
  <si>
    <t>Company Name 3</t>
    <phoneticPr fontId="1" type="noConversion"/>
  </si>
  <si>
    <t>CEO 3</t>
    <phoneticPr fontId="1" type="noConversion"/>
  </si>
  <si>
    <t>Addr 3</t>
    <phoneticPr fontId="1" type="noConversion"/>
  </si>
  <si>
    <t>77-234-1236</t>
    <phoneticPr fontId="1" type="noConversion"/>
  </si>
  <si>
    <t>driver 3</t>
    <phoneticPr fontId="1" type="noConversion"/>
  </si>
  <si>
    <t>091-123-1236</t>
    <phoneticPr fontId="1" type="noConversion"/>
  </si>
  <si>
    <t>77-234-1236 Order3 110121 consignee 1</t>
    <phoneticPr fontId="1" type="noConversion"/>
  </si>
  <si>
    <t>sadfadaf</t>
    <phoneticPr fontId="1" type="noConversion"/>
  </si>
  <si>
    <t>L O Qrcoar</t>
    <phoneticPr fontId="1" type="noConversion"/>
  </si>
  <si>
    <t>Pallet QR code</t>
    <phoneticPr fontId="1" type="noConversion"/>
  </si>
  <si>
    <t>a32qafsdafds1</t>
    <phoneticPr fontId="1" type="noConversion"/>
  </si>
  <si>
    <t>a32qafsdafds2</t>
  </si>
  <si>
    <t>a32qafsdafds3</t>
  </si>
  <si>
    <t>a32qafsdafds4</t>
  </si>
  <si>
    <t>a32qafsdafds5</t>
  </si>
  <si>
    <t>a32qafsdafds6</t>
  </si>
  <si>
    <t>a32qafsdafds7</t>
  </si>
  <si>
    <t>a32qafsdafds8</t>
  </si>
  <si>
    <t>a32qafsdafds9</t>
  </si>
  <si>
    <t>a32qafsdafds10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</si>
</sst>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m&quot;월&quot;\ dd&quot;일&quot;"/>
    <numFmt numFmtId="177" formatCode="_-* #,##0.0_-;\-* #,##0.0_-;_-* &quot;-&quot;_-;_-@_-"/>
    <numFmt numFmtId="178" formatCode="[$-409]d&quot;-&quot;mmm&quot;-&quot;yy;@"/>
    <numFmt numFmtId="179" formatCode="_-* #,##0.00_-;\-* #,##0.00_-;_-* &quot;-&quot;_-;_-@_-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u/>
      <sz val="24"/>
      <color theme="1"/>
      <name val="Arial"/>
      <family val="2"/>
    </font>
    <font>
      <sz val="11"/>
      <color rgb="FFFF0000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12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/>
    <xf numFmtId="0" fontId="5" fillId="0" borderId="0" xfId="0" applyFont="1" applyAlignment="1">
      <alignment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/>
    <xf numFmtId="0" fontId="6" fillId="2" borderId="3" xfId="0" applyFont="1" applyFill="1" applyBorder="1" applyAlignment="1">
      <alignment horizontal="center" vertical="center"/>
    </xf>
    <xf numFmtId="176" fontId="6" fillId="0" borderId="1" xfId="0" applyNumberFormat="1" applyFont="1" applyBorder="1"/>
    <xf numFmtId="41" fontId="6" fillId="2" borderId="3" xfId="1" applyFont="1" applyFill="1" applyBorder="1" applyAlignment="1">
      <alignment horizontal="center" vertical="center"/>
    </xf>
    <xf numFmtId="41" fontId="6" fillId="0" borderId="1" xfId="1" applyFont="1" applyBorder="1" applyAlignment="1"/>
    <xf numFmtId="178" fontId="6" fillId="2" borderId="2" xfId="0" applyNumberFormat="1" applyFont="1" applyFill="1" applyBorder="1" applyAlignment="1">
      <alignment horizontal="center" vertical="center"/>
    </xf>
    <xf numFmtId="178" fontId="6" fillId="0" borderId="4" xfId="0" applyNumberFormat="1" applyFont="1" applyBorder="1"/>
    <xf numFmtId="0" fontId="6" fillId="0" borderId="1" xfId="0" applyFont="1" applyBorder="1" applyAlignment="1">
      <alignment horizontal="center"/>
    </xf>
    <xf numFmtId="2" fontId="0" fillId="0" borderId="1" xfId="0" applyNumberForma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41" fontId="5" fillId="7" borderId="3" xfId="1" applyFont="1" applyFill="1" applyBorder="1" applyAlignment="1">
      <alignment horizontal="center"/>
    </xf>
    <xf numFmtId="0" fontId="6" fillId="0" borderId="0" xfId="0" applyFont="1" applyBorder="1"/>
    <xf numFmtId="41" fontId="6" fillId="0" borderId="0" xfId="1" applyFont="1" applyBorder="1" applyAlignment="1"/>
    <xf numFmtId="3" fontId="6" fillId="0" borderId="1" xfId="1" applyNumberFormat="1" applyFont="1" applyBorder="1" applyAlignment="1"/>
    <xf numFmtId="3" fontId="6" fillId="0" borderId="1" xfId="0" applyNumberFormat="1" applyFont="1" applyBorder="1"/>
    <xf numFmtId="3" fontId="6" fillId="0" borderId="0" xfId="1" applyNumberFormat="1" applyFont="1" applyBorder="1" applyAlignment="1"/>
    <xf numFmtId="3" fontId="9" fillId="0" borderId="1" xfId="1" applyNumberFormat="1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41" fontId="6" fillId="0" borderId="3" xfId="1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14" fontId="5" fillId="8" borderId="4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1" fontId="5" fillId="8" borderId="1" xfId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41" fontId="5" fillId="2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1" fontId="6" fillId="0" borderId="1" xfId="1" applyFont="1" applyBorder="1" applyAlignment="1">
      <alignment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vertical="center"/>
    </xf>
    <xf numFmtId="14" fontId="6" fillId="0" borderId="1" xfId="1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0" fillId="0" borderId="0" xfId="0" applyNumberFormat="1"/>
    <xf numFmtId="177" fontId="6" fillId="0" borderId="3" xfId="1" applyNumberFormat="1" applyFont="1" applyBorder="1" applyAlignment="1">
      <alignment vertical="center"/>
    </xf>
    <xf numFmtId="177" fontId="5" fillId="8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9" borderId="1" xfId="1" applyFont="1" applyFill="1" applyBorder="1" applyAlignment="1">
      <alignment horizontal="center" vertical="center"/>
    </xf>
    <xf numFmtId="41" fontId="6" fillId="0" borderId="3" xfId="1" applyNumberFormat="1" applyFont="1" applyBorder="1" applyAlignment="1">
      <alignment vertical="center"/>
    </xf>
    <xf numFmtId="41" fontId="5" fillId="9" borderId="1" xfId="1" applyNumberFormat="1" applyFont="1" applyFill="1" applyBorder="1" applyAlignment="1">
      <alignment horizontal="center" vertical="center"/>
    </xf>
    <xf numFmtId="41" fontId="6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41" fontId="5" fillId="0" borderId="1" xfId="1" applyFont="1" applyBorder="1" applyAlignment="1">
      <alignment vertical="center" shrinkToFit="1"/>
    </xf>
    <xf numFmtId="0" fontId="6" fillId="0" borderId="20" xfId="0" applyFont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shrinkToFit="1"/>
    </xf>
    <xf numFmtId="41" fontId="5" fillId="0" borderId="8" xfId="1" applyFont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vertical="center" shrinkToFit="1"/>
    </xf>
    <xf numFmtId="0" fontId="6" fillId="0" borderId="0" xfId="0" applyFont="1" applyAlignment="1">
      <alignment horizontal="center" vertical="center"/>
    </xf>
    <xf numFmtId="41" fontId="6" fillId="0" borderId="0" xfId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41" fontId="5" fillId="7" borderId="3" xfId="1" applyFont="1" applyFill="1" applyBorder="1" applyAlignment="1">
      <alignment horizontal="center" vertical="center"/>
    </xf>
    <xf numFmtId="14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4" fontId="4" fillId="0" borderId="1" xfId="0" applyNumberFormat="1" applyFont="1" applyBorder="1" applyAlignment="1">
      <alignment horizontal="center" vertical="center" shrinkToFit="1"/>
    </xf>
    <xf numFmtId="0" fontId="7" fillId="6" borderId="13" xfId="0" applyFont="1" applyFill="1" applyBorder="1" applyAlignment="1">
      <alignment horizontal="center" vertical="center" shrinkToFit="1"/>
    </xf>
    <xf numFmtId="0" fontId="7" fillId="6" borderId="2" xfId="0" applyFont="1" applyFill="1" applyBorder="1" applyAlignment="1">
      <alignment horizontal="center" vertical="center" shrinkToFit="1"/>
    </xf>
    <xf numFmtId="0" fontId="7" fillId="6" borderId="16" xfId="0" applyFont="1" applyFill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6" fillId="0" borderId="19" xfId="0" applyFont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6" fillId="5" borderId="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shrinkToFit="1"/>
    </xf>
    <xf numFmtId="0" fontId="6" fillId="0" borderId="0" xfId="0" applyFont="1" applyBorder="1" applyAlignment="1">
      <alignment horizontal="center" shrinkToFit="1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79" fontId="6" fillId="0" borderId="1" xfId="1" applyNumberFormat="1" applyFont="1" applyBorder="1" applyAlignment="1">
      <alignment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workbookViewId="0">
      <selection activeCell="N28" sqref="N28"/>
    </sheetView>
  </sheetViews>
  <sheetFormatPr defaultRowHeight="16.5" x14ac:dyDescent="0.3"/>
  <cols>
    <col min="1" max="1" width="9" style="1"/>
    <col min="2" max="3" width="9" style="2"/>
    <col min="4" max="4" width="9.875" style="2" customWidth="1"/>
    <col min="5" max="10" width="9" style="2"/>
    <col min="11" max="11" width="11.625" style="3" customWidth="1"/>
    <col min="12" max="12" width="13.5" style="3" customWidth="1"/>
    <col min="13" max="15" width="9" style="3"/>
    <col min="16" max="16" width="10.875" style="2" customWidth="1"/>
    <col min="17" max="17" width="14.625" style="3" bestFit="1" customWidth="1"/>
    <col min="18" max="18" width="14.125" style="3" customWidth="1"/>
    <col min="19" max="19" width="9" style="3"/>
    <col min="20" max="20" width="14.875" style="3" customWidth="1"/>
    <col min="21" max="21" width="11.25" style="3" customWidth="1"/>
    <col min="22" max="22" width="9" style="3"/>
    <col min="23" max="25" width="14.125" style="3" customWidth="1"/>
    <col min="26" max="16384" width="9" style="3"/>
  </cols>
  <sheetData>
    <row r="1" spans="1:25" s="6" customFormat="1" x14ac:dyDescent="0.3">
      <c r="A1" s="4" t="s">
        <v>25</v>
      </c>
      <c r="B1" s="5" t="s">
        <v>26</v>
      </c>
      <c r="C1" s="5" t="s">
        <v>66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38</v>
      </c>
      <c r="L1" s="5" t="s">
        <v>64</v>
      </c>
      <c r="M1" s="5" t="s">
        <v>68</v>
      </c>
      <c r="N1" s="5" t="s">
        <v>75</v>
      </c>
      <c r="O1" s="5"/>
      <c r="P1" s="5" t="s">
        <v>141</v>
      </c>
      <c r="Q1" s="5" t="s">
        <v>142</v>
      </c>
      <c r="R1" s="5" t="s">
        <v>143</v>
      </c>
      <c r="T1" s="82" t="s">
        <v>246</v>
      </c>
      <c r="U1" s="83"/>
      <c r="W1" s="82" t="s">
        <v>254</v>
      </c>
      <c r="X1" s="84"/>
      <c r="Y1" s="83"/>
    </row>
    <row r="2" spans="1:25" x14ac:dyDescent="0.3">
      <c r="A2" s="7" t="s">
        <v>12</v>
      </c>
      <c r="B2" s="8" t="s">
        <v>17</v>
      </c>
      <c r="C2" s="8" t="s">
        <v>20</v>
      </c>
      <c r="D2" s="8" t="s">
        <v>0</v>
      </c>
      <c r="E2" s="8">
        <v>9.5</v>
      </c>
      <c r="F2" s="8">
        <v>1220</v>
      </c>
      <c r="G2" s="8">
        <v>2440</v>
      </c>
      <c r="H2" s="8" t="s">
        <v>34</v>
      </c>
      <c r="I2" s="8">
        <v>1</v>
      </c>
      <c r="J2" s="8" t="s">
        <v>10</v>
      </c>
      <c r="K2" s="3" t="s">
        <v>39</v>
      </c>
      <c r="L2" s="3" t="s">
        <v>39</v>
      </c>
      <c r="M2" s="3" t="s">
        <v>69</v>
      </c>
      <c r="N2" s="3" t="s">
        <v>76</v>
      </c>
      <c r="P2" s="2" t="s">
        <v>269</v>
      </c>
      <c r="Q2" s="3" t="s">
        <v>144</v>
      </c>
      <c r="R2" s="3" t="s">
        <v>145</v>
      </c>
      <c r="T2" s="5" t="s">
        <v>193</v>
      </c>
      <c r="U2" s="5" t="s">
        <v>36</v>
      </c>
      <c r="W2" s="5" t="s">
        <v>196</v>
      </c>
      <c r="X2" s="5" t="s">
        <v>273</v>
      </c>
      <c r="Y2" s="5" t="s">
        <v>274</v>
      </c>
    </row>
    <row r="3" spans="1:25" x14ac:dyDescent="0.3">
      <c r="A3" s="7" t="s">
        <v>13</v>
      </c>
      <c r="B3" s="8" t="s">
        <v>18</v>
      </c>
      <c r="C3" s="8" t="s">
        <v>21</v>
      </c>
      <c r="D3" s="8" t="s">
        <v>1</v>
      </c>
      <c r="E3" s="8">
        <v>12.5</v>
      </c>
      <c r="F3" s="8">
        <v>900</v>
      </c>
      <c r="G3" s="8">
        <v>1800</v>
      </c>
      <c r="H3" s="8" t="s">
        <v>35</v>
      </c>
      <c r="I3" s="8">
        <v>2</v>
      </c>
      <c r="J3" s="8" t="s">
        <v>11</v>
      </c>
      <c r="K3" s="3" t="s">
        <v>40</v>
      </c>
      <c r="L3" s="3" t="s">
        <v>40</v>
      </c>
      <c r="M3" s="3" t="s">
        <v>70</v>
      </c>
      <c r="N3" s="3" t="s">
        <v>77</v>
      </c>
      <c r="P3" s="2" t="s">
        <v>270</v>
      </c>
      <c r="Q3" s="3" t="s">
        <v>144</v>
      </c>
      <c r="R3" s="3" t="s">
        <v>147</v>
      </c>
      <c r="T3" s="3" t="s">
        <v>247</v>
      </c>
      <c r="U3" s="26">
        <v>0.6</v>
      </c>
      <c r="W3" s="3">
        <v>9.5</v>
      </c>
      <c r="X3" s="26">
        <v>120</v>
      </c>
      <c r="Y3" s="3">
        <f t="shared" ref="Y3:Y8" si="0">W3*X3</f>
        <v>1140</v>
      </c>
    </row>
    <row r="4" spans="1:25" x14ac:dyDescent="0.3">
      <c r="A4" s="7" t="s">
        <v>14</v>
      </c>
      <c r="B4" s="8" t="s">
        <v>19</v>
      </c>
      <c r="C4" s="8" t="s">
        <v>22</v>
      </c>
      <c r="D4" s="8" t="s">
        <v>2</v>
      </c>
      <c r="E4" s="8">
        <v>15</v>
      </c>
      <c r="F4" s="8">
        <v>1200</v>
      </c>
      <c r="G4" s="8">
        <v>2400</v>
      </c>
      <c r="H4" s="8"/>
      <c r="I4" s="8">
        <v>3</v>
      </c>
      <c r="J4" s="8" t="s">
        <v>67</v>
      </c>
      <c r="K4" s="3" t="s">
        <v>41</v>
      </c>
      <c r="L4" s="3" t="s">
        <v>41</v>
      </c>
      <c r="M4" s="3" t="s">
        <v>71</v>
      </c>
      <c r="N4" s="3" t="s">
        <v>78</v>
      </c>
      <c r="P4" s="2" t="s">
        <v>148</v>
      </c>
      <c r="Q4" s="3" t="s">
        <v>220</v>
      </c>
      <c r="R4" s="3" t="s">
        <v>145</v>
      </c>
      <c r="T4" s="3" t="s">
        <v>248</v>
      </c>
      <c r="U4" s="26">
        <v>0.6</v>
      </c>
      <c r="W4" s="3">
        <v>9</v>
      </c>
      <c r="X4" s="26">
        <v>130</v>
      </c>
      <c r="Y4" s="3">
        <f t="shared" si="0"/>
        <v>1170</v>
      </c>
    </row>
    <row r="5" spans="1:25" x14ac:dyDescent="0.3">
      <c r="A5" s="7" t="s">
        <v>15</v>
      </c>
      <c r="B5" s="8"/>
      <c r="C5" s="8" t="s">
        <v>23</v>
      </c>
      <c r="D5" s="8" t="s">
        <v>3</v>
      </c>
      <c r="E5" s="8">
        <v>19</v>
      </c>
      <c r="F5" s="8">
        <v>600</v>
      </c>
      <c r="G5" s="8">
        <v>2450</v>
      </c>
      <c r="H5" s="8"/>
      <c r="I5" s="8"/>
      <c r="J5" s="8"/>
      <c r="K5" s="3" t="s">
        <v>42</v>
      </c>
      <c r="L5" s="3" t="s">
        <v>43</v>
      </c>
      <c r="M5" s="3" t="s">
        <v>72</v>
      </c>
      <c r="N5" s="3" t="s">
        <v>79</v>
      </c>
      <c r="P5" s="2" t="s">
        <v>149</v>
      </c>
      <c r="Q5" s="3" t="s">
        <v>220</v>
      </c>
      <c r="R5" s="3" t="s">
        <v>147</v>
      </c>
      <c r="T5" s="3" t="s">
        <v>249</v>
      </c>
      <c r="U5" s="26">
        <v>0.85</v>
      </c>
      <c r="W5" s="3">
        <v>8</v>
      </c>
      <c r="X5" s="26">
        <v>140</v>
      </c>
      <c r="Y5" s="3">
        <f t="shared" si="0"/>
        <v>1120</v>
      </c>
    </row>
    <row r="6" spans="1:25" x14ac:dyDescent="0.3">
      <c r="A6" s="7" t="s">
        <v>16</v>
      </c>
      <c r="B6" s="8"/>
      <c r="C6" s="8" t="s">
        <v>24</v>
      </c>
      <c r="D6" s="8" t="s">
        <v>4</v>
      </c>
      <c r="E6" s="8">
        <v>25</v>
      </c>
      <c r="F6" s="8">
        <v>860</v>
      </c>
      <c r="G6" s="8">
        <v>2500</v>
      </c>
      <c r="H6" s="8"/>
      <c r="I6" s="8"/>
      <c r="J6" s="8"/>
      <c r="K6" s="3" t="s">
        <v>43</v>
      </c>
      <c r="L6" s="3" t="s">
        <v>44</v>
      </c>
      <c r="M6" s="3" t="s">
        <v>73</v>
      </c>
      <c r="N6" s="3" t="s">
        <v>80</v>
      </c>
      <c r="P6" s="2" t="s">
        <v>150</v>
      </c>
      <c r="Q6" s="3" t="s">
        <v>156</v>
      </c>
      <c r="R6" s="3" t="s">
        <v>145</v>
      </c>
      <c r="T6" s="3" t="s">
        <v>250</v>
      </c>
      <c r="U6" s="26">
        <v>0.85</v>
      </c>
      <c r="W6" s="3">
        <v>12.5</v>
      </c>
      <c r="X6" s="26">
        <v>90</v>
      </c>
      <c r="Y6" s="3">
        <f t="shared" si="0"/>
        <v>1125</v>
      </c>
    </row>
    <row r="7" spans="1:25" x14ac:dyDescent="0.3">
      <c r="A7" s="7"/>
      <c r="B7" s="8"/>
      <c r="C7" s="8"/>
      <c r="D7" s="8" t="s">
        <v>5</v>
      </c>
      <c r="E7" s="8">
        <v>9</v>
      </c>
      <c r="F7" s="8">
        <v>870</v>
      </c>
      <c r="G7" s="8">
        <v>2550</v>
      </c>
      <c r="H7" s="8"/>
      <c r="I7" s="8"/>
      <c r="J7" s="8"/>
      <c r="K7" s="3" t="s">
        <v>44</v>
      </c>
      <c r="L7" s="3" t="s">
        <v>45</v>
      </c>
      <c r="M7" s="3" t="s">
        <v>74</v>
      </c>
      <c r="N7" s="3" t="s">
        <v>81</v>
      </c>
      <c r="P7" s="2" t="s">
        <v>151</v>
      </c>
      <c r="Q7" s="3" t="s">
        <v>156</v>
      </c>
      <c r="R7" s="3" t="s">
        <v>147</v>
      </c>
      <c r="T7" s="3" t="s">
        <v>251</v>
      </c>
      <c r="U7" s="26">
        <v>0.6</v>
      </c>
      <c r="W7" s="3">
        <v>15</v>
      </c>
      <c r="X7" s="26">
        <v>70</v>
      </c>
      <c r="Y7" s="3">
        <f t="shared" si="0"/>
        <v>1050</v>
      </c>
    </row>
    <row r="8" spans="1:25" x14ac:dyDescent="0.3">
      <c r="A8" s="7"/>
      <c r="B8" s="8"/>
      <c r="C8" s="8"/>
      <c r="D8" s="8" t="s">
        <v>6</v>
      </c>
      <c r="E8" s="8">
        <v>8</v>
      </c>
      <c r="F8" s="8">
        <v>880</v>
      </c>
      <c r="G8" s="8">
        <v>2600</v>
      </c>
      <c r="H8" s="8"/>
      <c r="I8" s="8"/>
      <c r="J8" s="8"/>
      <c r="K8" s="3" t="s">
        <v>45</v>
      </c>
      <c r="L8" s="3" t="s">
        <v>46</v>
      </c>
      <c r="N8" s="3" t="s">
        <v>82</v>
      </c>
      <c r="P8" s="2" t="s">
        <v>152</v>
      </c>
      <c r="Q8" s="3" t="s">
        <v>156</v>
      </c>
      <c r="R8" s="3" t="s">
        <v>159</v>
      </c>
      <c r="T8" s="3" t="s">
        <v>357</v>
      </c>
      <c r="U8" s="26">
        <v>0.65</v>
      </c>
      <c r="W8" s="3">
        <v>19</v>
      </c>
      <c r="X8" s="3">
        <v>60</v>
      </c>
      <c r="Y8" s="3">
        <f t="shared" si="0"/>
        <v>1140</v>
      </c>
    </row>
    <row r="9" spans="1:25" x14ac:dyDescent="0.3">
      <c r="A9" s="7"/>
      <c r="B9" s="8"/>
      <c r="C9" s="8"/>
      <c r="D9" s="8" t="s">
        <v>7</v>
      </c>
      <c r="E9" s="8"/>
      <c r="F9" s="8">
        <v>1180</v>
      </c>
      <c r="G9" s="8">
        <v>2700</v>
      </c>
      <c r="H9" s="8"/>
      <c r="I9" s="8"/>
      <c r="J9" s="8"/>
      <c r="K9" s="3" t="s">
        <v>46</v>
      </c>
      <c r="L9" s="3" t="s">
        <v>47</v>
      </c>
      <c r="N9" s="3" t="s">
        <v>83</v>
      </c>
      <c r="P9" s="2" t="s">
        <v>153</v>
      </c>
      <c r="Q9" s="3" t="s">
        <v>157</v>
      </c>
      <c r="R9" s="3" t="s">
        <v>145</v>
      </c>
    </row>
    <row r="10" spans="1:25" x14ac:dyDescent="0.3">
      <c r="A10" s="7"/>
      <c r="B10" s="8"/>
      <c r="C10" s="8"/>
      <c r="D10" s="8" t="s">
        <v>8</v>
      </c>
      <c r="E10" s="8"/>
      <c r="F10" s="8"/>
      <c r="G10" s="8">
        <v>3000</v>
      </c>
      <c r="H10" s="8"/>
      <c r="I10" s="8"/>
      <c r="J10" s="8"/>
      <c r="K10" s="3" t="s">
        <v>47</v>
      </c>
      <c r="L10" s="3" t="s">
        <v>48</v>
      </c>
      <c r="N10" s="3" t="s">
        <v>84</v>
      </c>
      <c r="P10" s="2" t="s">
        <v>154</v>
      </c>
      <c r="Q10" s="3" t="s">
        <v>157</v>
      </c>
      <c r="R10" s="3" t="s">
        <v>147</v>
      </c>
    </row>
    <row r="11" spans="1:25" x14ac:dyDescent="0.3">
      <c r="A11" s="7"/>
      <c r="B11" s="8"/>
      <c r="C11" s="8"/>
      <c r="D11" s="8" t="s">
        <v>9</v>
      </c>
      <c r="E11" s="8"/>
      <c r="F11" s="8"/>
      <c r="G11" s="8">
        <v>3030</v>
      </c>
      <c r="H11" s="8"/>
      <c r="I11" s="8"/>
      <c r="J11" s="8"/>
      <c r="K11" s="3" t="s">
        <v>48</v>
      </c>
      <c r="L11" s="3" t="s">
        <v>49</v>
      </c>
      <c r="N11" s="3" t="s">
        <v>85</v>
      </c>
      <c r="P11" s="2" t="s">
        <v>155</v>
      </c>
      <c r="Q11" s="3" t="s">
        <v>158</v>
      </c>
      <c r="R11" s="3" t="s">
        <v>145</v>
      </c>
    </row>
    <row r="12" spans="1:25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3" t="s">
        <v>49</v>
      </c>
      <c r="L12" s="3" t="s">
        <v>50</v>
      </c>
      <c r="N12" s="3" t="s">
        <v>86</v>
      </c>
    </row>
    <row r="13" spans="1:25" x14ac:dyDescent="0.3">
      <c r="K13" s="3" t="s">
        <v>50</v>
      </c>
      <c r="L13" s="3" t="s">
        <v>51</v>
      </c>
      <c r="N13" s="3" t="s">
        <v>87</v>
      </c>
    </row>
    <row r="14" spans="1:25" x14ac:dyDescent="0.3">
      <c r="K14" s="3" t="s">
        <v>51</v>
      </c>
      <c r="L14" s="3" t="s">
        <v>52</v>
      </c>
      <c r="N14" s="3" t="s">
        <v>88</v>
      </c>
    </row>
    <row r="15" spans="1:25" x14ac:dyDescent="0.3">
      <c r="K15" s="3" t="s">
        <v>52</v>
      </c>
      <c r="L15" s="3" t="s">
        <v>53</v>
      </c>
      <c r="N15" s="3" t="s">
        <v>89</v>
      </c>
    </row>
    <row r="16" spans="1:25" x14ac:dyDescent="0.3">
      <c r="K16" s="3" t="s">
        <v>53</v>
      </c>
      <c r="L16" s="3" t="s">
        <v>62</v>
      </c>
      <c r="N16" s="3" t="s">
        <v>90</v>
      </c>
    </row>
    <row r="17" spans="11:14" x14ac:dyDescent="0.3">
      <c r="K17" s="3" t="s">
        <v>54</v>
      </c>
      <c r="L17" s="3" t="s">
        <v>65</v>
      </c>
      <c r="N17" s="3" t="s">
        <v>91</v>
      </c>
    </row>
    <row r="18" spans="11:14" x14ac:dyDescent="0.3">
      <c r="K18" s="3" t="s">
        <v>55</v>
      </c>
      <c r="N18" s="3" t="s">
        <v>92</v>
      </c>
    </row>
    <row r="19" spans="11:14" x14ac:dyDescent="0.3">
      <c r="K19" s="3" t="s">
        <v>56</v>
      </c>
      <c r="N19" s="3" t="s">
        <v>93</v>
      </c>
    </row>
    <row r="20" spans="11:14" x14ac:dyDescent="0.3">
      <c r="K20" s="3" t="s">
        <v>57</v>
      </c>
      <c r="N20" s="3" t="s">
        <v>94</v>
      </c>
    </row>
    <row r="21" spans="11:14" x14ac:dyDescent="0.3">
      <c r="K21" s="3" t="s">
        <v>58</v>
      </c>
      <c r="N21" s="3" t="s">
        <v>95</v>
      </c>
    </row>
    <row r="22" spans="11:14" x14ac:dyDescent="0.3">
      <c r="K22" s="3" t="s">
        <v>59</v>
      </c>
      <c r="N22" s="3" t="s">
        <v>96</v>
      </c>
    </row>
    <row r="23" spans="11:14" x14ac:dyDescent="0.3">
      <c r="K23" s="3" t="s">
        <v>60</v>
      </c>
      <c r="N23" s="3" t="s">
        <v>97</v>
      </c>
    </row>
    <row r="24" spans="11:14" x14ac:dyDescent="0.3">
      <c r="K24" s="3" t="s">
        <v>61</v>
      </c>
      <c r="N24" s="3" t="s">
        <v>98</v>
      </c>
    </row>
    <row r="25" spans="11:14" x14ac:dyDescent="0.3">
      <c r="K25" s="3" t="s">
        <v>62</v>
      </c>
      <c r="N25" s="3" t="s">
        <v>99</v>
      </c>
    </row>
    <row r="26" spans="11:14" x14ac:dyDescent="0.3">
      <c r="K26" s="3" t="s">
        <v>63</v>
      </c>
      <c r="N26" s="3" t="s">
        <v>100</v>
      </c>
    </row>
    <row r="27" spans="11:14" x14ac:dyDescent="0.3">
      <c r="N27" s="3" t="s">
        <v>101</v>
      </c>
    </row>
    <row r="28" spans="11:14" x14ac:dyDescent="0.3">
      <c r="N28" s="3" t="s">
        <v>102</v>
      </c>
    </row>
    <row r="29" spans="11:14" x14ac:dyDescent="0.3">
      <c r="N29" s="3" t="s">
        <v>103</v>
      </c>
    </row>
    <row r="30" spans="11:14" x14ac:dyDescent="0.3">
      <c r="N30" s="3" t="s">
        <v>104</v>
      </c>
    </row>
    <row r="31" spans="11:14" x14ac:dyDescent="0.3">
      <c r="N31" s="3" t="s">
        <v>105</v>
      </c>
    </row>
    <row r="32" spans="11:14" x14ac:dyDescent="0.3">
      <c r="N32" s="3" t="s">
        <v>106</v>
      </c>
    </row>
    <row r="33" spans="14:14" x14ac:dyDescent="0.3">
      <c r="N33" s="3" t="s">
        <v>107</v>
      </c>
    </row>
    <row r="34" spans="14:14" x14ac:dyDescent="0.3">
      <c r="N34" s="3" t="s">
        <v>108</v>
      </c>
    </row>
    <row r="35" spans="14:14" x14ac:dyDescent="0.3">
      <c r="N35" s="3" t="s">
        <v>109</v>
      </c>
    </row>
    <row r="36" spans="14:14" x14ac:dyDescent="0.3">
      <c r="N36" s="3" t="s">
        <v>110</v>
      </c>
    </row>
    <row r="37" spans="14:14" x14ac:dyDescent="0.3">
      <c r="N37" s="3" t="s">
        <v>111</v>
      </c>
    </row>
    <row r="38" spans="14:14" x14ac:dyDescent="0.3">
      <c r="N38" s="3" t="s">
        <v>112</v>
      </c>
    </row>
    <row r="39" spans="14:14" x14ac:dyDescent="0.3">
      <c r="N39" s="3" t="s">
        <v>113</v>
      </c>
    </row>
    <row r="40" spans="14:14" x14ac:dyDescent="0.3">
      <c r="N40" s="3" t="s">
        <v>114</v>
      </c>
    </row>
    <row r="41" spans="14:14" x14ac:dyDescent="0.3">
      <c r="N41" s="3" t="s">
        <v>115</v>
      </c>
    </row>
    <row r="42" spans="14:14" x14ac:dyDescent="0.3">
      <c r="N42" s="3" t="s">
        <v>116</v>
      </c>
    </row>
    <row r="43" spans="14:14" x14ac:dyDescent="0.3">
      <c r="N43" s="3" t="s">
        <v>117</v>
      </c>
    </row>
    <row r="44" spans="14:14" x14ac:dyDescent="0.3">
      <c r="N44" s="3" t="s">
        <v>118</v>
      </c>
    </row>
    <row r="45" spans="14:14" x14ac:dyDescent="0.3">
      <c r="N45" s="3" t="s">
        <v>119</v>
      </c>
    </row>
    <row r="46" spans="14:14" x14ac:dyDescent="0.3">
      <c r="N46" s="3" t="s">
        <v>120</v>
      </c>
    </row>
    <row r="47" spans="14:14" x14ac:dyDescent="0.3">
      <c r="N47" s="3" t="s">
        <v>121</v>
      </c>
    </row>
    <row r="48" spans="14:14" x14ac:dyDescent="0.3">
      <c r="N48" s="3" t="s">
        <v>122</v>
      </c>
    </row>
    <row r="49" spans="14:14" x14ac:dyDescent="0.3">
      <c r="N49" s="3" t="s">
        <v>123</v>
      </c>
    </row>
    <row r="50" spans="14:14" x14ac:dyDescent="0.3">
      <c r="N50" s="3" t="s">
        <v>124</v>
      </c>
    </row>
    <row r="51" spans="14:14" x14ac:dyDescent="0.3">
      <c r="N51" s="3" t="s">
        <v>125</v>
      </c>
    </row>
    <row r="52" spans="14:14" x14ac:dyDescent="0.3">
      <c r="N52" s="3" t="s">
        <v>126</v>
      </c>
    </row>
    <row r="53" spans="14:14" x14ac:dyDescent="0.3">
      <c r="N53" s="3" t="s">
        <v>127</v>
      </c>
    </row>
    <row r="54" spans="14:14" x14ac:dyDescent="0.3">
      <c r="N54" s="3" t="s">
        <v>128</v>
      </c>
    </row>
    <row r="55" spans="14:14" x14ac:dyDescent="0.3">
      <c r="N55" s="3" t="s">
        <v>129</v>
      </c>
    </row>
    <row r="56" spans="14:14" x14ac:dyDescent="0.3">
      <c r="N56" s="3" t="s">
        <v>130</v>
      </c>
    </row>
    <row r="57" spans="14:14" x14ac:dyDescent="0.3">
      <c r="N57" s="3" t="s">
        <v>131</v>
      </c>
    </row>
    <row r="58" spans="14:14" x14ac:dyDescent="0.3">
      <c r="N58" s="3" t="s">
        <v>132</v>
      </c>
    </row>
    <row r="59" spans="14:14" x14ac:dyDescent="0.3">
      <c r="N59" s="3" t="s">
        <v>133</v>
      </c>
    </row>
    <row r="60" spans="14:14" x14ac:dyDescent="0.3">
      <c r="N60" s="3" t="s">
        <v>134</v>
      </c>
    </row>
    <row r="61" spans="14:14" x14ac:dyDescent="0.3">
      <c r="N61" s="3" t="s">
        <v>135</v>
      </c>
    </row>
    <row r="62" spans="14:14" x14ac:dyDescent="0.3">
      <c r="N62" s="3" t="s">
        <v>136</v>
      </c>
    </row>
    <row r="63" spans="14:14" x14ac:dyDescent="0.3">
      <c r="N63" s="3" t="s">
        <v>137</v>
      </c>
    </row>
    <row r="64" spans="14:14" x14ac:dyDescent="0.3">
      <c r="N64" s="3" t="s">
        <v>138</v>
      </c>
    </row>
    <row r="65" spans="14:14" x14ac:dyDescent="0.3">
      <c r="N65" s="3" t="s">
        <v>139</v>
      </c>
    </row>
    <row r="66" spans="14:14" x14ac:dyDescent="0.3">
      <c r="N66" s="3" t="s">
        <v>140</v>
      </c>
    </row>
  </sheetData>
  <mergeCells count="2">
    <mergeCell ref="T1:U1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90" zoomScaleNormal="19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10.375" style="24" bestFit="1" customWidth="1"/>
    <col min="2" max="2" width="8.875" style="15" bestFit="1" customWidth="1"/>
    <col min="3" max="3" width="24.875" style="15" bestFit="1" customWidth="1"/>
    <col min="4" max="4" width="15.25" style="15" bestFit="1" customWidth="1"/>
    <col min="5" max="5" width="18.125" style="15" bestFit="1" customWidth="1"/>
    <col min="6" max="6" width="25" style="15" bestFit="1" customWidth="1"/>
    <col min="7" max="7" width="21.875" style="15" customWidth="1"/>
    <col min="8" max="8" width="16.75" style="15" bestFit="1" customWidth="1"/>
    <col min="9" max="9" width="26.25" style="15" bestFit="1" customWidth="1"/>
    <col min="10" max="10" width="24" style="15" customWidth="1"/>
    <col min="11" max="11" width="26.25" style="15" bestFit="1" customWidth="1"/>
    <col min="12" max="13" width="13.25" style="25" customWidth="1"/>
    <col min="14" max="16" width="13.25" style="15" customWidth="1"/>
    <col min="17" max="17" width="13.25" style="22" customWidth="1"/>
    <col min="18" max="18" width="13.375" style="15" customWidth="1"/>
    <col min="19" max="16384" width="9" style="15"/>
  </cols>
  <sheetData>
    <row r="1" spans="1:18" s="19" customFormat="1" x14ac:dyDescent="0.3">
      <c r="A1" s="23" t="s">
        <v>192</v>
      </c>
      <c r="B1" s="19" t="s">
        <v>183</v>
      </c>
      <c r="C1" s="13" t="s">
        <v>190</v>
      </c>
      <c r="D1" s="13" t="s">
        <v>184</v>
      </c>
      <c r="E1" s="13" t="s">
        <v>185</v>
      </c>
      <c r="F1" s="13" t="s">
        <v>191</v>
      </c>
      <c r="G1" s="13" t="s">
        <v>226</v>
      </c>
      <c r="H1" s="13" t="s">
        <v>186</v>
      </c>
      <c r="I1" s="13" t="s">
        <v>187</v>
      </c>
      <c r="J1" s="13" t="s">
        <v>188</v>
      </c>
      <c r="K1" s="13" t="s">
        <v>189</v>
      </c>
      <c r="L1" s="19" t="s">
        <v>193</v>
      </c>
      <c r="M1" s="19" t="s">
        <v>194</v>
      </c>
      <c r="N1" s="19" t="s">
        <v>196</v>
      </c>
      <c r="O1" s="19" t="s">
        <v>197</v>
      </c>
      <c r="P1" s="19" t="s">
        <v>198</v>
      </c>
      <c r="Q1" s="21" t="s">
        <v>195</v>
      </c>
      <c r="R1" s="19" t="s">
        <v>231</v>
      </c>
    </row>
    <row r="2" spans="1:18" x14ac:dyDescent="0.2">
      <c r="A2" s="24">
        <v>44501</v>
      </c>
      <c r="B2" s="15" t="s">
        <v>199</v>
      </c>
      <c r="C2" s="15" t="s">
        <v>200</v>
      </c>
      <c r="D2" s="15" t="s">
        <v>203</v>
      </c>
      <c r="E2" s="15" t="s">
        <v>204</v>
      </c>
      <c r="F2" s="15" t="s">
        <v>205</v>
      </c>
      <c r="G2" s="15" t="s">
        <v>227</v>
      </c>
      <c r="H2" s="15" t="s">
        <v>206</v>
      </c>
      <c r="I2" s="15" t="s">
        <v>205</v>
      </c>
      <c r="J2" s="20">
        <v>44501</v>
      </c>
      <c r="K2" s="15" t="s">
        <v>207</v>
      </c>
      <c r="L2" s="25" t="s">
        <v>144</v>
      </c>
      <c r="M2" s="25" t="s">
        <v>208</v>
      </c>
      <c r="N2" s="15">
        <v>9.5</v>
      </c>
      <c r="O2" s="15">
        <v>1220</v>
      </c>
      <c r="P2" s="15">
        <v>2440</v>
      </c>
      <c r="Q2" s="22">
        <v>1000</v>
      </c>
      <c r="R2" s="15" t="b">
        <v>0</v>
      </c>
    </row>
    <row r="3" spans="1:18" x14ac:dyDescent="0.2">
      <c r="A3" s="24">
        <v>44501</v>
      </c>
      <c r="B3" s="15" t="s">
        <v>334</v>
      </c>
      <c r="C3" s="15" t="s">
        <v>201</v>
      </c>
      <c r="D3" s="15" t="s">
        <v>209</v>
      </c>
      <c r="E3" s="15" t="s">
        <v>210</v>
      </c>
      <c r="F3" s="15" t="s">
        <v>205</v>
      </c>
      <c r="G3" s="15" t="s">
        <v>227</v>
      </c>
      <c r="H3" s="15" t="s">
        <v>206</v>
      </c>
      <c r="I3" s="15" t="s">
        <v>205</v>
      </c>
      <c r="J3" s="20">
        <v>44501</v>
      </c>
      <c r="K3" s="15" t="s">
        <v>207</v>
      </c>
      <c r="L3" s="25" t="s">
        <v>220</v>
      </c>
      <c r="M3" s="25" t="s">
        <v>208</v>
      </c>
      <c r="N3" s="15">
        <v>9.5</v>
      </c>
      <c r="O3" s="15">
        <v>1220</v>
      </c>
      <c r="P3" s="15">
        <v>2440</v>
      </c>
      <c r="Q3" s="22">
        <v>55</v>
      </c>
      <c r="R3" s="15" t="b">
        <v>0</v>
      </c>
    </row>
    <row r="4" spans="1:18" x14ac:dyDescent="0.2">
      <c r="A4" s="24">
        <v>44501</v>
      </c>
      <c r="B4" s="15" t="s">
        <v>214</v>
      </c>
      <c r="C4" s="15" t="s">
        <v>202</v>
      </c>
      <c r="D4" s="15" t="s">
        <v>215</v>
      </c>
      <c r="E4" s="15" t="s">
        <v>216</v>
      </c>
      <c r="F4" s="15" t="s">
        <v>205</v>
      </c>
      <c r="G4" s="15" t="s">
        <v>227</v>
      </c>
      <c r="H4" s="15" t="s">
        <v>206</v>
      </c>
      <c r="I4" s="15" t="s">
        <v>205</v>
      </c>
      <c r="J4" s="20">
        <v>44501</v>
      </c>
      <c r="K4" s="15" t="s">
        <v>207</v>
      </c>
      <c r="L4" s="25" t="s">
        <v>144</v>
      </c>
      <c r="M4" s="25" t="s">
        <v>208</v>
      </c>
      <c r="N4" s="15">
        <v>9.5</v>
      </c>
      <c r="O4" s="15">
        <v>1220</v>
      </c>
      <c r="P4" s="15">
        <v>2440</v>
      </c>
      <c r="Q4" s="22">
        <v>500</v>
      </c>
      <c r="R4" s="15" t="b">
        <v>0</v>
      </c>
    </row>
    <row r="5" spans="1:18" x14ac:dyDescent="0.2">
      <c r="A5" s="24">
        <v>44501</v>
      </c>
      <c r="B5" s="15" t="s">
        <v>221</v>
      </c>
      <c r="C5" s="15" t="s">
        <v>201</v>
      </c>
      <c r="D5" s="15" t="s">
        <v>209</v>
      </c>
      <c r="E5" s="15" t="s">
        <v>210</v>
      </c>
      <c r="F5" s="15" t="s">
        <v>211</v>
      </c>
      <c r="G5" s="15" t="s">
        <v>228</v>
      </c>
      <c r="H5" s="15" t="s">
        <v>212</v>
      </c>
      <c r="I5" s="15" t="s">
        <v>211</v>
      </c>
      <c r="J5" s="20">
        <v>44502</v>
      </c>
      <c r="K5" s="15" t="s">
        <v>213</v>
      </c>
      <c r="L5" s="25" t="s">
        <v>146</v>
      </c>
      <c r="M5" s="25" t="s">
        <v>208</v>
      </c>
      <c r="N5" s="15">
        <v>9.5</v>
      </c>
      <c r="O5" s="15">
        <v>1220</v>
      </c>
      <c r="P5" s="15">
        <v>2440</v>
      </c>
      <c r="Q5" s="22">
        <v>1000</v>
      </c>
      <c r="R5" s="15" t="b">
        <v>0</v>
      </c>
    </row>
    <row r="6" spans="1:18" x14ac:dyDescent="0.2">
      <c r="A6" s="24">
        <v>44501</v>
      </c>
      <c r="B6" s="15" t="s">
        <v>222</v>
      </c>
      <c r="C6" s="15" t="s">
        <v>202</v>
      </c>
      <c r="D6" s="15" t="s">
        <v>215</v>
      </c>
      <c r="E6" s="15" t="s">
        <v>216</v>
      </c>
      <c r="F6" s="15" t="s">
        <v>217</v>
      </c>
      <c r="G6" s="15" t="s">
        <v>229</v>
      </c>
      <c r="H6" s="15" t="s">
        <v>218</v>
      </c>
      <c r="I6" s="15" t="s">
        <v>217</v>
      </c>
      <c r="J6" s="20">
        <v>44503</v>
      </c>
      <c r="K6" s="15" t="s">
        <v>219</v>
      </c>
      <c r="L6" s="25" t="s">
        <v>144</v>
      </c>
      <c r="M6" s="25" t="s">
        <v>208</v>
      </c>
      <c r="N6" s="15">
        <v>9.5</v>
      </c>
      <c r="O6" s="15">
        <v>1220</v>
      </c>
      <c r="P6" s="15">
        <v>2440</v>
      </c>
      <c r="Q6" s="22">
        <v>1000</v>
      </c>
      <c r="R6" s="15" t="b">
        <v>0</v>
      </c>
    </row>
    <row r="7" spans="1:18" x14ac:dyDescent="0.2">
      <c r="A7" s="24">
        <v>44502</v>
      </c>
      <c r="B7" s="15" t="s">
        <v>223</v>
      </c>
      <c r="C7" s="15" t="s">
        <v>366</v>
      </c>
      <c r="D7" s="15" t="s">
        <v>370</v>
      </c>
      <c r="E7" s="15" t="s">
        <v>371</v>
      </c>
      <c r="F7" s="15" t="s">
        <v>378</v>
      </c>
      <c r="G7" s="15" t="s">
        <v>230</v>
      </c>
      <c r="H7" s="15" t="s">
        <v>206</v>
      </c>
      <c r="I7" s="15" t="s">
        <v>205</v>
      </c>
      <c r="J7" s="20">
        <v>44504</v>
      </c>
      <c r="K7" s="15" t="s">
        <v>385</v>
      </c>
      <c r="L7" s="25" t="s">
        <v>144</v>
      </c>
      <c r="M7" s="25" t="s">
        <v>208</v>
      </c>
      <c r="N7" s="15">
        <v>12.5</v>
      </c>
      <c r="O7" s="15">
        <v>1220</v>
      </c>
      <c r="P7" s="15">
        <v>2440</v>
      </c>
      <c r="Q7" s="22">
        <v>1000</v>
      </c>
      <c r="R7" s="15" t="b">
        <v>0</v>
      </c>
    </row>
    <row r="8" spans="1:18" x14ac:dyDescent="0.2">
      <c r="A8" s="24">
        <v>44502</v>
      </c>
      <c r="B8" s="15" t="s">
        <v>224</v>
      </c>
      <c r="C8" s="15" t="s">
        <v>367</v>
      </c>
      <c r="D8" s="15" t="s">
        <v>372</v>
      </c>
      <c r="E8" s="15" t="s">
        <v>373</v>
      </c>
      <c r="F8" s="15" t="s">
        <v>379</v>
      </c>
      <c r="G8" s="15" t="s">
        <v>380</v>
      </c>
      <c r="H8" s="15" t="s">
        <v>206</v>
      </c>
      <c r="I8" s="15" t="s">
        <v>205</v>
      </c>
      <c r="J8" s="20">
        <v>44505</v>
      </c>
      <c r="K8" s="15" t="s">
        <v>386</v>
      </c>
      <c r="L8" s="25" t="s">
        <v>144</v>
      </c>
      <c r="M8" s="25" t="s">
        <v>208</v>
      </c>
      <c r="N8" s="15">
        <v>12.5</v>
      </c>
      <c r="O8" s="15">
        <v>1220</v>
      </c>
      <c r="P8" s="15">
        <v>2440</v>
      </c>
      <c r="Q8" s="22">
        <v>1000</v>
      </c>
      <c r="R8" s="15" t="b">
        <v>0</v>
      </c>
    </row>
    <row r="9" spans="1:18" x14ac:dyDescent="0.2">
      <c r="A9" s="24">
        <v>44502</v>
      </c>
      <c r="B9" s="15" t="s">
        <v>225</v>
      </c>
      <c r="C9" s="15" t="s">
        <v>368</v>
      </c>
      <c r="D9" s="15" t="s">
        <v>374</v>
      </c>
      <c r="E9" s="15" t="s">
        <v>375</v>
      </c>
      <c r="F9" s="15" t="s">
        <v>381</v>
      </c>
      <c r="G9" s="15" t="s">
        <v>382</v>
      </c>
      <c r="H9" s="15" t="s">
        <v>206</v>
      </c>
      <c r="I9" s="15" t="s">
        <v>205</v>
      </c>
      <c r="J9" s="20">
        <v>44506</v>
      </c>
      <c r="K9" s="15" t="s">
        <v>387</v>
      </c>
      <c r="L9" s="25" t="s">
        <v>144</v>
      </c>
      <c r="M9" s="25" t="s">
        <v>208</v>
      </c>
      <c r="N9" s="15">
        <v>12.5</v>
      </c>
      <c r="O9" s="15">
        <v>1220</v>
      </c>
      <c r="P9" s="15">
        <v>2440</v>
      </c>
      <c r="Q9" s="22">
        <v>1000</v>
      </c>
      <c r="R9" s="15" t="b">
        <v>0</v>
      </c>
    </row>
    <row r="10" spans="1:18" x14ac:dyDescent="0.2">
      <c r="A10" s="24">
        <v>44502</v>
      </c>
      <c r="B10" s="15" t="s">
        <v>271</v>
      </c>
      <c r="C10" s="15" t="s">
        <v>369</v>
      </c>
      <c r="D10" s="15" t="s">
        <v>376</v>
      </c>
      <c r="E10" s="15" t="s">
        <v>377</v>
      </c>
      <c r="F10" s="15" t="s">
        <v>383</v>
      </c>
      <c r="G10" s="15" t="s">
        <v>384</v>
      </c>
      <c r="H10" s="15" t="s">
        <v>206</v>
      </c>
      <c r="I10" s="15" t="s">
        <v>205</v>
      </c>
      <c r="J10" s="20">
        <v>44507</v>
      </c>
      <c r="K10" s="15" t="s">
        <v>388</v>
      </c>
      <c r="L10" s="25" t="s">
        <v>144</v>
      </c>
      <c r="M10" s="25" t="s">
        <v>208</v>
      </c>
      <c r="N10" s="15">
        <v>12.5</v>
      </c>
      <c r="O10" s="15">
        <v>1220</v>
      </c>
      <c r="P10" s="15">
        <v>2440</v>
      </c>
      <c r="Q10" s="22">
        <v>1000</v>
      </c>
      <c r="R10" s="15" t="b">
        <v>0</v>
      </c>
    </row>
    <row r="11" spans="1:18" x14ac:dyDescent="0.2">
      <c r="A11" s="24">
        <v>44502</v>
      </c>
      <c r="B11" s="15" t="s">
        <v>272</v>
      </c>
      <c r="C11" s="15" t="s">
        <v>200</v>
      </c>
      <c r="D11" s="15" t="s">
        <v>203</v>
      </c>
      <c r="E11" s="15" t="s">
        <v>204</v>
      </c>
      <c r="F11" s="15" t="s">
        <v>205</v>
      </c>
      <c r="G11" s="15" t="s">
        <v>227</v>
      </c>
      <c r="H11" s="15" t="s">
        <v>206</v>
      </c>
      <c r="I11" s="15" t="s">
        <v>205</v>
      </c>
      <c r="J11" s="20">
        <v>44501</v>
      </c>
      <c r="K11" s="15" t="s">
        <v>207</v>
      </c>
      <c r="L11" s="25" t="s">
        <v>144</v>
      </c>
      <c r="M11" s="25" t="s">
        <v>208</v>
      </c>
      <c r="N11" s="15">
        <v>12.5</v>
      </c>
      <c r="O11" s="15">
        <v>1220</v>
      </c>
      <c r="P11" s="15">
        <v>2440</v>
      </c>
      <c r="Q11" s="22">
        <v>1000</v>
      </c>
      <c r="R11" s="15" t="b">
        <v>0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Set!$Q$2:$Q$11</xm:f>
          </x14:formula1>
          <xm:sqref>L2:L21</xm:sqref>
        </x14:dataValidation>
        <x14:dataValidation type="list" allowBlank="1" showInputMessage="1" showErrorMessage="1">
          <x14:formula1>
            <xm:f>Set!$R$2:$R$3</xm:f>
          </x14:formula1>
          <xm:sqref>M2:M18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Y6" sqref="Y6"/>
    </sheetView>
  </sheetViews>
  <sheetFormatPr defaultRowHeight="20.25" customHeight="1" x14ac:dyDescent="0.3"/>
  <cols>
    <col min="1" max="1" width="11" style="11" bestFit="1" customWidth="1"/>
    <col min="2" max="2" width="11" style="11" customWidth="1"/>
    <col min="3" max="3" width="24.875" style="11" bestFit="1" customWidth="1"/>
    <col min="4" max="4" width="15.25" style="11" bestFit="1" customWidth="1"/>
    <col min="5" max="5" width="18.125" style="11" bestFit="1" customWidth="1"/>
    <col min="6" max="6" width="25" style="11" bestFit="1" customWidth="1"/>
    <col min="7" max="7" width="15.125" style="11" bestFit="1" customWidth="1"/>
    <col min="8" max="8" width="16.75" style="11" bestFit="1" customWidth="1"/>
    <col min="9" max="9" width="26.25" style="11" bestFit="1" customWidth="1"/>
    <col min="10" max="10" width="25.5" style="11" bestFit="1" customWidth="1"/>
    <col min="11" max="11" width="26.25" style="11" bestFit="1" customWidth="1"/>
    <col min="12" max="12" width="11.375" style="11" bestFit="1" customWidth="1"/>
    <col min="13" max="13" width="11.75" style="11" bestFit="1" customWidth="1"/>
    <col min="14" max="14" width="10.875" style="11" bestFit="1" customWidth="1"/>
    <col min="15" max="15" width="11.25" style="11" bestFit="1" customWidth="1"/>
    <col min="16" max="16" width="12.125" style="11" bestFit="1" customWidth="1"/>
    <col min="17" max="17" width="9.5" style="75" bestFit="1" customWidth="1"/>
    <col min="18" max="18" width="20.625" style="11" customWidth="1"/>
    <col min="19" max="19" width="14.125" style="11" customWidth="1"/>
    <col min="20" max="20" width="17.75" style="11" customWidth="1"/>
    <col min="21" max="21" width="16.875" style="11" customWidth="1"/>
    <col min="22" max="22" width="13.625" style="11" customWidth="1"/>
    <col min="23" max="23" width="20.625" style="75" customWidth="1"/>
    <col min="24" max="24" width="11.125" style="11" customWidth="1"/>
    <col min="25" max="25" width="38" style="11" customWidth="1"/>
    <col min="26" max="26" width="37.625" style="11" customWidth="1"/>
    <col min="27" max="16384" width="9" style="11"/>
  </cols>
  <sheetData>
    <row r="1" spans="1:26" ht="20.25" customHeight="1" x14ac:dyDescent="0.3">
      <c r="A1" s="80" t="s">
        <v>358</v>
      </c>
    </row>
    <row r="2" spans="1:26" ht="12" customHeight="1" x14ac:dyDescent="0.3"/>
    <row r="3" spans="1:26" s="74" customFormat="1" ht="20.25" customHeight="1" x14ac:dyDescent="0.3">
      <c r="A3" s="76" t="s">
        <v>183</v>
      </c>
      <c r="B3" s="76" t="s">
        <v>389</v>
      </c>
      <c r="C3" s="10" t="s">
        <v>391</v>
      </c>
      <c r="D3" s="10" t="s">
        <v>392</v>
      </c>
      <c r="E3" s="10" t="s">
        <v>393</v>
      </c>
      <c r="F3" s="10" t="s">
        <v>394</v>
      </c>
      <c r="G3" s="10" t="s">
        <v>226</v>
      </c>
      <c r="H3" s="10" t="s">
        <v>395</v>
      </c>
      <c r="I3" s="10" t="s">
        <v>390</v>
      </c>
      <c r="J3" s="10" t="s">
        <v>396</v>
      </c>
      <c r="K3" s="10" t="s">
        <v>397</v>
      </c>
      <c r="L3" s="57" t="s">
        <v>162</v>
      </c>
      <c r="M3" s="57" t="s">
        <v>340</v>
      </c>
      <c r="N3" s="57" t="s">
        <v>341</v>
      </c>
      <c r="O3" s="57" t="s">
        <v>342</v>
      </c>
      <c r="P3" s="57" t="s">
        <v>343</v>
      </c>
      <c r="Q3" s="58" t="s">
        <v>273</v>
      </c>
      <c r="R3" s="58" t="s">
        <v>398</v>
      </c>
      <c r="S3" s="58" t="s">
        <v>163</v>
      </c>
      <c r="T3" s="77" t="s">
        <v>345</v>
      </c>
      <c r="U3" s="77" t="s">
        <v>177</v>
      </c>
      <c r="V3" s="78" t="s">
        <v>364</v>
      </c>
      <c r="W3" s="78" t="s">
        <v>399</v>
      </c>
      <c r="X3" s="78" t="s">
        <v>400</v>
      </c>
      <c r="Y3" s="78" t="s">
        <v>365</v>
      </c>
      <c r="Z3" s="78" t="s">
        <v>167</v>
      </c>
    </row>
    <row r="4" spans="1:26" ht="20.25" customHeight="1" x14ac:dyDescent="0.3">
      <c r="A4" s="79" t="s">
        <v>402</v>
      </c>
      <c r="B4" s="79">
        <v>44501</v>
      </c>
      <c r="C4" s="11" t="s">
        <v>403</v>
      </c>
      <c r="D4" s="11" t="s">
        <v>404</v>
      </c>
      <c r="E4" s="11" t="s">
        <v>405</v>
      </c>
      <c r="F4" s="11" t="s">
        <v>406</v>
      </c>
      <c r="G4" s="11" t="s">
        <v>407</v>
      </c>
      <c r="H4" s="11" t="s">
        <v>408</v>
      </c>
      <c r="I4" s="11" t="s">
        <v>406</v>
      </c>
      <c r="J4" s="79">
        <v>44501</v>
      </c>
      <c r="K4" s="11" t="s">
        <v>409</v>
      </c>
      <c r="L4" s="11" t="s">
        <v>410</v>
      </c>
      <c r="M4" s="11" t="s">
        <v>411</v>
      </c>
      <c r="N4" s="11">
        <v>9.5</v>
      </c>
      <c r="O4" s="11">
        <v>1220</v>
      </c>
      <c r="P4" s="11">
        <v>2440</v>
      </c>
      <c r="Q4" s="75">
        <v>120</v>
      </c>
      <c r="R4" s="11">
        <v>16.967759999999998</v>
      </c>
      <c r="S4" s="11">
        <v>1000</v>
      </c>
      <c r="T4" s="11" t="s">
        <v>412</v>
      </c>
      <c r="U4" s="11" t="s">
        <v>413</v>
      </c>
      <c r="V4" s="11" t="s">
        <v>414</v>
      </c>
      <c r="W4" s="75" t="s">
        <v>415</v>
      </c>
      <c r="X4" s="11">
        <v>25000</v>
      </c>
      <c r="Y4" s="11" t="s">
        <v>416</v>
      </c>
    </row>
    <row r="5" spans="1:26" ht="20.25" customHeight="1" x14ac:dyDescent="0.3">
      <c r="A5" s="79" t="s">
        <v>417</v>
      </c>
      <c r="B5" s="79">
        <v>44501</v>
      </c>
      <c r="C5" s="11" t="s">
        <v>418</v>
      </c>
      <c r="D5" s="11" t="s">
        <v>419</v>
      </c>
      <c r="E5" s="11" t="s">
        <v>420</v>
      </c>
      <c r="F5" s="11" t="s">
        <v>406</v>
      </c>
      <c r="G5" s="11" t="s">
        <v>407</v>
      </c>
      <c r="H5" s="11" t="s">
        <v>408</v>
      </c>
      <c r="I5" s="11" t="s">
        <v>406</v>
      </c>
      <c r="J5" s="79">
        <v>44501</v>
      </c>
      <c r="K5" s="11" t="s">
        <v>409</v>
      </c>
      <c r="L5" s="11" t="s">
        <v>421</v>
      </c>
      <c r="M5" s="11" t="s">
        <v>411</v>
      </c>
      <c r="N5" s="11">
        <v>9.5</v>
      </c>
      <c r="O5" s="11">
        <v>1220</v>
      </c>
      <c r="P5" s="11">
        <v>2440</v>
      </c>
      <c r="Q5" s="75">
        <v>120</v>
      </c>
      <c r="R5" s="11">
        <v>16.967759999999998</v>
      </c>
      <c r="S5" s="11">
        <v>55</v>
      </c>
      <c r="T5" s="11" t="s">
        <v>412</v>
      </c>
      <c r="U5" s="11" t="s">
        <v>413</v>
      </c>
      <c r="V5" s="11" t="s">
        <v>414</v>
      </c>
      <c r="W5" s="75" t="s">
        <v>415</v>
      </c>
      <c r="X5" s="11">
        <v>25000</v>
      </c>
      <c r="Y5" s="11" t="s">
        <v>422</v>
      </c>
    </row>
    <row r="6" spans="1:26" ht="20.25" customHeight="1" x14ac:dyDescent="0.3">
      <c r="A6" s="79" t="s">
        <v>423</v>
      </c>
      <c r="B6" s="79">
        <v>44501</v>
      </c>
      <c r="C6" s="11" t="s">
        <v>424</v>
      </c>
      <c r="D6" s="11" t="s">
        <v>425</v>
      </c>
      <c r="E6" s="11" t="s">
        <v>426</v>
      </c>
      <c r="F6" s="11" t="s">
        <v>406</v>
      </c>
      <c r="G6" s="11" t="s">
        <v>407</v>
      </c>
      <c r="H6" s="11" t="s">
        <v>408</v>
      </c>
      <c r="I6" s="11" t="s">
        <v>406</v>
      </c>
      <c r="J6" s="79">
        <v>44501</v>
      </c>
      <c r="K6" s="11" t="s">
        <v>409</v>
      </c>
      <c r="L6" s="11" t="s">
        <v>410</v>
      </c>
      <c r="M6" s="11" t="s">
        <v>411</v>
      </c>
      <c r="N6" s="11">
        <v>9.5</v>
      </c>
      <c r="O6" s="11">
        <v>1220</v>
      </c>
      <c r="P6" s="11">
        <v>2440</v>
      </c>
      <c r="Q6" s="75">
        <v>120</v>
      </c>
      <c r="R6" s="11">
        <v>16.967759999999998</v>
      </c>
      <c r="S6" s="11">
        <v>500</v>
      </c>
      <c r="T6" s="11" t="s">
        <v>427</v>
      </c>
      <c r="U6" s="11" t="s">
        <v>428</v>
      </c>
      <c r="V6" s="11" t="s">
        <v>429</v>
      </c>
      <c r="W6" s="75" t="s">
        <v>415</v>
      </c>
      <c r="X6" s="11">
        <v>25000</v>
      </c>
      <c r="Y6" s="11" t="s">
        <v>430</v>
      </c>
    </row>
    <row r="7" spans="1:26" ht="20.25" customHeight="1" x14ac:dyDescent="0.3">
      <c r="A7" s="79"/>
      <c r="B7" s="79"/>
      <c r="J7" s="79"/>
    </row>
    <row r="8" spans="1:26" ht="20.25" customHeight="1" x14ac:dyDescent="0.3">
      <c r="A8" s="79"/>
      <c r="B8" s="79"/>
      <c r="J8" s="79"/>
    </row>
    <row r="9" spans="1:26" ht="20.25" customHeight="1" x14ac:dyDescent="0.3">
      <c r="B9" s="79"/>
      <c r="J9" s="79"/>
    </row>
    <row r="10" spans="1:26" ht="20.25" customHeight="1" x14ac:dyDescent="0.3">
      <c r="B10" s="79"/>
      <c r="J10" s="79"/>
    </row>
    <row r="11" spans="1:26" ht="20.25" customHeight="1" x14ac:dyDescent="0.3">
      <c r="B11" s="79"/>
      <c r="J11" s="79"/>
    </row>
    <row r="12" spans="1:26" ht="20.25" customHeight="1" x14ac:dyDescent="0.3">
      <c r="B12" s="79"/>
      <c r="J12" s="79"/>
    </row>
    <row r="13" spans="1:26" ht="20.25" customHeight="1" x14ac:dyDescent="0.3">
      <c r="B13" s="79"/>
      <c r="J13" s="79"/>
    </row>
    <row r="14" spans="1:26" ht="20.25" customHeight="1" x14ac:dyDescent="0.3">
      <c r="B14" s="79"/>
      <c r="J14" s="79"/>
    </row>
    <row r="15" spans="1:26" ht="20.25" customHeight="1" x14ac:dyDescent="0.3">
      <c r="B15" s="79"/>
      <c r="J15" s="79"/>
    </row>
    <row r="21" spans="3:11" ht="20.25" customHeight="1" x14ac:dyDescent="0.3">
      <c r="C21" s="79"/>
      <c r="K21" s="79"/>
    </row>
    <row r="22" spans="3:11" ht="20.25" customHeight="1" x14ac:dyDescent="0.3">
      <c r="C22" s="79"/>
      <c r="K22" s="79"/>
    </row>
    <row r="23" spans="3:11" ht="20.25" customHeight="1" x14ac:dyDescent="0.3">
      <c r="C23" s="79"/>
      <c r="K23" s="79"/>
    </row>
    <row r="24" spans="3:11" ht="20.25" customHeight="1" x14ac:dyDescent="0.3">
      <c r="C24" s="79"/>
      <c r="K24" s="79"/>
    </row>
    <row r="25" spans="3:11" ht="20.25" customHeight="1" x14ac:dyDescent="0.3">
      <c r="C25" s="79"/>
      <c r="K25" s="79"/>
    </row>
    <row r="26" spans="3:11" ht="20.25" customHeight="1" x14ac:dyDescent="0.3">
      <c r="C26" s="79"/>
      <c r="K26" s="79"/>
    </row>
    <row r="27" spans="3:11" ht="20.25" customHeight="1" x14ac:dyDescent="0.3">
      <c r="C27" s="79"/>
      <c r="K27" s="79"/>
    </row>
    <row r="28" spans="3:11" ht="20.25" customHeight="1" x14ac:dyDescent="0.3">
      <c r="C28" s="79"/>
      <c r="K28" s="79"/>
    </row>
    <row r="29" spans="3:11" ht="20.25" customHeight="1" x14ac:dyDescent="0.3">
      <c r="C29" s="79"/>
      <c r="K29" s="79"/>
    </row>
    <row r="30" spans="3:11" ht="20.25" customHeight="1" x14ac:dyDescent="0.3">
      <c r="C30" s="79"/>
      <c r="K30" s="79"/>
    </row>
    <row r="31" spans="3:11" ht="20.25" customHeight="1" x14ac:dyDescent="0.3">
      <c r="C31" s="79"/>
      <c r="K31" s="79"/>
    </row>
    <row r="32" spans="3:11" ht="20.25" customHeight="1" x14ac:dyDescent="0.3">
      <c r="C32" s="79"/>
      <c r="K32" s="79"/>
    </row>
    <row r="33" spans="3:11" ht="20.25" customHeight="1" x14ac:dyDescent="0.3">
      <c r="C33" s="79"/>
      <c r="K33" s="7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tabSelected="1" zoomScale="115" zoomScaleNormal="115" workbookViewId="0">
      <selection activeCell="K2" sqref="K2:K6"/>
    </sheetView>
  </sheetViews>
  <sheetFormatPr defaultRowHeight="14.25" x14ac:dyDescent="0.3"/>
  <cols>
    <col min="1" max="1" width="13.125" style="11" customWidth="1"/>
    <col min="2" max="4" width="11.625" style="11" customWidth="1"/>
    <col min="5" max="5" width="8.125" style="11" customWidth="1"/>
    <col min="6" max="9" width="10.25" style="11" customWidth="1"/>
    <col min="10" max="10" width="12.375" style="11" customWidth="1"/>
    <col min="11" max="11" width="29.875" style="11" customWidth="1"/>
    <col min="12" max="16384" width="9" style="11"/>
  </cols>
  <sheetData>
    <row r="1" spans="1:11" ht="30" x14ac:dyDescent="0.3">
      <c r="A1" s="99" t="s">
        <v>175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30" customHeight="1" x14ac:dyDescent="0.3">
      <c r="K2" s="117"/>
    </row>
    <row r="3" spans="1:11" ht="30" customHeight="1" x14ac:dyDescent="0.3">
      <c r="A3" s="27" t="s">
        <v>253</v>
      </c>
      <c r="B3" s="116"/>
      <c r="C3" s="116"/>
      <c r="D3" s="116"/>
      <c r="E3" s="116"/>
      <c r="K3" s="117"/>
    </row>
    <row r="4" spans="1:11" ht="30" customHeight="1" x14ac:dyDescent="0.3">
      <c r="A4" s="27" t="s">
        <v>252</v>
      </c>
      <c r="B4" s="115"/>
      <c r="C4" s="116"/>
      <c r="K4" s="117"/>
    </row>
    <row r="5" spans="1:11" ht="30" customHeight="1" x14ac:dyDescent="0.3">
      <c r="K5" s="117"/>
    </row>
    <row r="6" spans="1:11" ht="30" customHeight="1" thickBot="1" x14ac:dyDescent="0.35">
      <c r="A6" s="16" t="s">
        <v>161</v>
      </c>
      <c r="H6" s="16" t="s">
        <v>172</v>
      </c>
      <c r="K6" s="118"/>
    </row>
    <row r="7" spans="1:11" ht="20.25" customHeight="1" x14ac:dyDescent="0.3">
      <c r="A7" s="89" t="s">
        <v>168</v>
      </c>
      <c r="B7" s="90"/>
      <c r="C7" s="104"/>
      <c r="D7" s="104"/>
      <c r="E7" s="104"/>
      <c r="F7" s="104"/>
      <c r="G7" s="105"/>
      <c r="H7" s="89" t="s">
        <v>173</v>
      </c>
      <c r="I7" s="90"/>
      <c r="J7" s="104"/>
      <c r="K7" s="105"/>
    </row>
    <row r="8" spans="1:11" ht="20.25" customHeight="1" x14ac:dyDescent="0.3">
      <c r="A8" s="91" t="s">
        <v>170</v>
      </c>
      <c r="B8" s="92"/>
      <c r="C8" s="106"/>
      <c r="D8" s="106"/>
      <c r="E8" s="106"/>
      <c r="F8" s="106"/>
      <c r="G8" s="101"/>
      <c r="H8" s="91" t="s">
        <v>171</v>
      </c>
      <c r="I8" s="92"/>
      <c r="J8" s="100"/>
      <c r="K8" s="101"/>
    </row>
    <row r="9" spans="1:11" ht="20.25" customHeight="1" x14ac:dyDescent="0.3">
      <c r="A9" s="91" t="s">
        <v>171</v>
      </c>
      <c r="B9" s="92"/>
      <c r="C9" s="106"/>
      <c r="D9" s="106"/>
      <c r="E9" s="106"/>
      <c r="F9" s="106"/>
      <c r="G9" s="101"/>
      <c r="H9" s="91" t="s">
        <v>174</v>
      </c>
      <c r="I9" s="92"/>
      <c r="J9" s="100"/>
      <c r="K9" s="101"/>
    </row>
    <row r="10" spans="1:11" ht="40.5" customHeight="1" thickBot="1" x14ac:dyDescent="0.35">
      <c r="A10" s="95" t="s">
        <v>169</v>
      </c>
      <c r="B10" s="96"/>
      <c r="C10" s="102"/>
      <c r="D10" s="102"/>
      <c r="E10" s="102"/>
      <c r="F10" s="102"/>
      <c r="G10" s="103"/>
      <c r="H10" s="95" t="s">
        <v>182</v>
      </c>
      <c r="I10" s="96"/>
      <c r="J10" s="102"/>
      <c r="K10" s="103"/>
    </row>
    <row r="11" spans="1:11" ht="13.5" customHeight="1" thickBot="1" x14ac:dyDescent="0.35"/>
    <row r="12" spans="1:11" s="9" customFormat="1" ht="28.5" customHeight="1" x14ac:dyDescent="0.3">
      <c r="A12" s="121" t="s">
        <v>162</v>
      </c>
      <c r="B12" s="122"/>
      <c r="C12" s="122"/>
      <c r="D12" s="122"/>
      <c r="E12" s="123"/>
      <c r="F12" s="68" t="s">
        <v>163</v>
      </c>
      <c r="G12" s="68" t="s">
        <v>254</v>
      </c>
      <c r="H12" s="68" t="s">
        <v>164</v>
      </c>
      <c r="I12" s="68" t="s">
        <v>165</v>
      </c>
      <c r="J12" s="68" t="s">
        <v>166</v>
      </c>
      <c r="K12" s="69" t="s">
        <v>167</v>
      </c>
    </row>
    <row r="13" spans="1:11" ht="21.75" customHeight="1" x14ac:dyDescent="0.3">
      <c r="A13" s="110"/>
      <c r="B13" s="111"/>
      <c r="C13" s="111"/>
      <c r="D13" s="111"/>
      <c r="E13" s="112"/>
      <c r="F13" s="64"/>
      <c r="G13" s="64"/>
      <c r="H13" s="64"/>
      <c r="I13" s="64"/>
      <c r="J13" s="81"/>
      <c r="K13" s="70"/>
    </row>
    <row r="14" spans="1:11" ht="21.75" customHeight="1" x14ac:dyDescent="0.3">
      <c r="A14" s="110"/>
      <c r="B14" s="111"/>
      <c r="C14" s="111"/>
      <c r="D14" s="111"/>
      <c r="E14" s="112"/>
      <c r="F14" s="64"/>
      <c r="G14" s="64"/>
      <c r="H14" s="64"/>
      <c r="I14" s="64"/>
      <c r="J14" s="63"/>
      <c r="K14" s="70"/>
    </row>
    <row r="15" spans="1:11" ht="21.75" hidden="1" customHeight="1" x14ac:dyDescent="0.3">
      <c r="A15" s="110"/>
      <c r="B15" s="111"/>
      <c r="C15" s="111"/>
      <c r="D15" s="111"/>
      <c r="E15" s="112"/>
      <c r="F15" s="64"/>
      <c r="G15" s="64"/>
      <c r="H15" s="64"/>
      <c r="I15" s="64"/>
      <c r="J15" s="63"/>
      <c r="K15" s="70"/>
    </row>
    <row r="16" spans="1:11" ht="21.75" hidden="1" customHeight="1" x14ac:dyDescent="0.3">
      <c r="A16" s="110"/>
      <c r="B16" s="111"/>
      <c r="C16" s="111"/>
      <c r="D16" s="111"/>
      <c r="E16" s="112"/>
      <c r="F16" s="64"/>
      <c r="G16" s="64"/>
      <c r="H16" s="64"/>
      <c r="I16" s="64"/>
      <c r="J16" s="63"/>
      <c r="K16" s="70"/>
    </row>
    <row r="17" spans="1:11" ht="21.75" hidden="1" customHeight="1" x14ac:dyDescent="0.3">
      <c r="A17" s="110"/>
      <c r="B17" s="111"/>
      <c r="C17" s="111"/>
      <c r="D17" s="111"/>
      <c r="E17" s="112"/>
      <c r="F17" s="64"/>
      <c r="G17" s="64"/>
      <c r="H17" s="64"/>
      <c r="I17" s="64"/>
      <c r="J17" s="63"/>
      <c r="K17" s="70"/>
    </row>
    <row r="18" spans="1:11" ht="21.75" customHeight="1" thickBot="1" x14ac:dyDescent="0.35">
      <c r="A18" s="107"/>
      <c r="B18" s="108"/>
      <c r="C18" s="108"/>
      <c r="D18" s="108"/>
      <c r="E18" s="109"/>
      <c r="F18" s="71"/>
      <c r="G18" s="71"/>
      <c r="H18" s="71"/>
      <c r="I18" s="71"/>
      <c r="J18" s="72"/>
      <c r="K18" s="73"/>
    </row>
    <row r="20" spans="1:11" ht="15.75" thickBot="1" x14ac:dyDescent="0.35">
      <c r="A20" s="16" t="s">
        <v>160</v>
      </c>
      <c r="I20" s="16" t="s">
        <v>176</v>
      </c>
    </row>
    <row r="21" spans="1:11" ht="20.25" customHeight="1" x14ac:dyDescent="0.3">
      <c r="A21" s="119" t="s">
        <v>168</v>
      </c>
      <c r="B21" s="120"/>
      <c r="C21" s="93"/>
      <c r="D21" s="93"/>
      <c r="E21" s="93"/>
      <c r="F21" s="93"/>
      <c r="G21" s="94"/>
      <c r="I21" s="89" t="s">
        <v>178</v>
      </c>
      <c r="J21" s="90"/>
      <c r="K21" s="65"/>
    </row>
    <row r="22" spans="1:11" ht="20.25" customHeight="1" x14ac:dyDescent="0.3">
      <c r="A22" s="97" t="s">
        <v>170</v>
      </c>
      <c r="B22" s="98"/>
      <c r="C22" s="113"/>
      <c r="D22" s="113"/>
      <c r="E22" s="113"/>
      <c r="F22" s="113"/>
      <c r="G22" s="114"/>
      <c r="I22" s="91" t="s">
        <v>37</v>
      </c>
      <c r="J22" s="92"/>
      <c r="K22" s="66"/>
    </row>
    <row r="23" spans="1:11" ht="20.25" customHeight="1" x14ac:dyDescent="0.3">
      <c r="A23" s="97" t="s">
        <v>171</v>
      </c>
      <c r="B23" s="98"/>
      <c r="C23" s="113"/>
      <c r="D23" s="113"/>
      <c r="E23" s="113"/>
      <c r="F23" s="113"/>
      <c r="G23" s="114"/>
      <c r="I23" s="91" t="s">
        <v>177</v>
      </c>
      <c r="J23" s="92"/>
      <c r="K23" s="66"/>
    </row>
    <row r="24" spans="1:11" ht="34.5" customHeight="1" thickBot="1" x14ac:dyDescent="0.35">
      <c r="A24" s="85" t="s">
        <v>169</v>
      </c>
      <c r="B24" s="86"/>
      <c r="C24" s="87"/>
      <c r="D24" s="87"/>
      <c r="E24" s="87"/>
      <c r="F24" s="87"/>
      <c r="G24" s="88"/>
      <c r="I24" s="95" t="s">
        <v>171</v>
      </c>
      <c r="J24" s="96"/>
      <c r="K24" s="67"/>
    </row>
    <row r="26" spans="1:11" ht="15" x14ac:dyDescent="0.3">
      <c r="A26" s="16" t="s">
        <v>180</v>
      </c>
      <c r="I26" s="16" t="s">
        <v>359</v>
      </c>
    </row>
    <row r="27" spans="1:11" x14ac:dyDescent="0.3">
      <c r="A27" s="9" t="s">
        <v>181</v>
      </c>
      <c r="I27" s="9" t="s">
        <v>181</v>
      </c>
    </row>
  </sheetData>
  <mergeCells count="39">
    <mergeCell ref="A18:E18"/>
    <mergeCell ref="A17:E17"/>
    <mergeCell ref="C23:G23"/>
    <mergeCell ref="B4:C4"/>
    <mergeCell ref="K2:K6"/>
    <mergeCell ref="B3:E3"/>
    <mergeCell ref="A22:B22"/>
    <mergeCell ref="C22:G22"/>
    <mergeCell ref="A21:B21"/>
    <mergeCell ref="A12:E12"/>
    <mergeCell ref="A13:E13"/>
    <mergeCell ref="A14:E14"/>
    <mergeCell ref="A15:E15"/>
    <mergeCell ref="A16:E16"/>
    <mergeCell ref="J7:K7"/>
    <mergeCell ref="A1:K1"/>
    <mergeCell ref="A8:B8"/>
    <mergeCell ref="A10:B10"/>
    <mergeCell ref="J8:K8"/>
    <mergeCell ref="J9:K9"/>
    <mergeCell ref="J10:K10"/>
    <mergeCell ref="C7:G7"/>
    <mergeCell ref="C8:G8"/>
    <mergeCell ref="C9:G9"/>
    <mergeCell ref="C10:G10"/>
    <mergeCell ref="A7:B7"/>
    <mergeCell ref="A9:B9"/>
    <mergeCell ref="H7:I7"/>
    <mergeCell ref="H8:I8"/>
    <mergeCell ref="H9:I9"/>
    <mergeCell ref="H10:I10"/>
    <mergeCell ref="A24:B24"/>
    <mergeCell ref="C24:G24"/>
    <mergeCell ref="I21:J21"/>
    <mergeCell ref="I22:J22"/>
    <mergeCell ref="I23:J23"/>
    <mergeCell ref="C21:G21"/>
    <mergeCell ref="I24:J24"/>
    <mergeCell ref="A23:B2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F8" sqref="F8:F9"/>
    </sheetView>
  </sheetViews>
  <sheetFormatPr defaultRowHeight="16.5" x14ac:dyDescent="0.3"/>
  <cols>
    <col min="3" max="3" width="15.25" customWidth="1"/>
  </cols>
  <sheetData>
    <row r="2" spans="2:3" x14ac:dyDescent="0.3">
      <c r="B2" t="s">
        <v>432</v>
      </c>
      <c r="C2" t="s">
        <v>433</v>
      </c>
    </row>
    <row r="3" spans="2:3" x14ac:dyDescent="0.3">
      <c r="B3" t="s">
        <v>431</v>
      </c>
      <c r="C3" t="s">
        <v>434</v>
      </c>
    </row>
    <row r="4" spans="2:3" x14ac:dyDescent="0.3">
      <c r="B4" t="s">
        <v>431</v>
      </c>
      <c r="C4" t="s">
        <v>435</v>
      </c>
    </row>
    <row r="5" spans="2:3" x14ac:dyDescent="0.3">
      <c r="B5" t="s">
        <v>431</v>
      </c>
      <c r="C5" t="s">
        <v>436</v>
      </c>
    </row>
    <row r="6" spans="2:3" x14ac:dyDescent="0.3">
      <c r="B6" t="s">
        <v>431</v>
      </c>
      <c r="C6" t="s">
        <v>437</v>
      </c>
    </row>
    <row r="7" spans="2:3" x14ac:dyDescent="0.3">
      <c r="B7" t="s">
        <v>431</v>
      </c>
      <c r="C7" t="s">
        <v>438</v>
      </c>
    </row>
    <row r="8" spans="2:3" x14ac:dyDescent="0.3">
      <c r="B8" t="s">
        <v>431</v>
      </c>
      <c r="C8" t="s">
        <v>439</v>
      </c>
    </row>
    <row r="9" spans="2:3" x14ac:dyDescent="0.3">
      <c r="B9" t="s">
        <v>431</v>
      </c>
      <c r="C9" t="s">
        <v>440</v>
      </c>
    </row>
    <row r="10" spans="2:3" x14ac:dyDescent="0.3">
      <c r="B10" t="s">
        <v>431</v>
      </c>
      <c r="C10" t="s">
        <v>441</v>
      </c>
    </row>
    <row r="11" spans="2:3" x14ac:dyDescent="0.3">
      <c r="B11" t="s">
        <v>431</v>
      </c>
      <c r="C11" t="s">
        <v>442</v>
      </c>
    </row>
    <row r="12" spans="2:3" x14ac:dyDescent="0.3">
      <c r="B12" t="s">
        <v>431</v>
      </c>
      <c r="C12" t="s">
        <v>443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pane ySplit="3" topLeftCell="A4" activePane="bottomLeft" state="frozen"/>
      <selection pane="bottomLeft" activeCell="O18" sqref="O18"/>
    </sheetView>
  </sheetViews>
  <sheetFormatPr defaultRowHeight="14.25" x14ac:dyDescent="0.3"/>
  <cols>
    <col min="1" max="1" width="12" style="14" customWidth="1"/>
    <col min="2" max="2" width="16.625" style="12" customWidth="1"/>
    <col min="3" max="3" width="17.625" style="12" bestFit="1" customWidth="1"/>
    <col min="4" max="8" width="10.125" style="12" customWidth="1"/>
    <col min="9" max="9" width="10.125" style="47" customWidth="1"/>
    <col min="10" max="10" width="10.125" style="56" customWidth="1"/>
    <col min="11" max="11" width="12.375" style="37" customWidth="1"/>
    <col min="12" max="12" width="11.25" style="47" customWidth="1"/>
    <col min="13" max="13" width="12" style="47" customWidth="1"/>
    <col min="14" max="14" width="12.125" style="47" customWidth="1"/>
    <col min="15" max="15" width="12.125" style="62" customWidth="1"/>
    <col min="16" max="20" width="12.125" style="12" customWidth="1"/>
    <col min="21" max="16384" width="9" style="12"/>
  </cols>
  <sheetData>
    <row r="1" spans="1:15" s="38" customFormat="1" ht="20.25" x14ac:dyDescent="0.3">
      <c r="A1" s="124" t="s">
        <v>347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5"/>
    </row>
    <row r="2" spans="1:15" s="38" customFormat="1" x14ac:dyDescent="0.3">
      <c r="A2" s="51"/>
      <c r="I2" s="39"/>
      <c r="J2" s="54"/>
      <c r="K2" s="40"/>
      <c r="L2" s="39"/>
      <c r="M2" s="39"/>
      <c r="N2" s="39"/>
      <c r="O2" s="60"/>
    </row>
    <row r="3" spans="1:15" s="46" customFormat="1" ht="15" x14ac:dyDescent="0.3">
      <c r="A3" s="41" t="s">
        <v>348</v>
      </c>
      <c r="B3" s="42" t="s">
        <v>337</v>
      </c>
      <c r="C3" s="42" t="s">
        <v>338</v>
      </c>
      <c r="D3" s="42" t="s">
        <v>339</v>
      </c>
      <c r="E3" s="42" t="s">
        <v>340</v>
      </c>
      <c r="F3" s="42" t="s">
        <v>341</v>
      </c>
      <c r="G3" s="42" t="s">
        <v>342</v>
      </c>
      <c r="H3" s="42" t="s">
        <v>343</v>
      </c>
      <c r="I3" s="43" t="s">
        <v>344</v>
      </c>
      <c r="J3" s="55" t="s">
        <v>356</v>
      </c>
      <c r="K3" s="44" t="s">
        <v>345</v>
      </c>
      <c r="L3" s="45" t="s">
        <v>346</v>
      </c>
      <c r="M3" s="59" t="s">
        <v>362</v>
      </c>
      <c r="N3" s="59" t="s">
        <v>360</v>
      </c>
      <c r="O3" s="61" t="s">
        <v>361</v>
      </c>
    </row>
    <row r="4" spans="1:15" x14ac:dyDescent="0.3">
      <c r="A4" s="52">
        <v>44501</v>
      </c>
      <c r="B4" s="12" t="s">
        <v>334</v>
      </c>
      <c r="C4" s="12" t="s">
        <v>331</v>
      </c>
      <c r="D4" s="12" t="s">
        <v>335</v>
      </c>
      <c r="E4" s="12" t="s">
        <v>333</v>
      </c>
      <c r="F4" s="12">
        <v>9.5</v>
      </c>
      <c r="G4" s="12">
        <v>1220</v>
      </c>
      <c r="H4" s="12">
        <v>2440</v>
      </c>
      <c r="I4" s="47">
        <v>55</v>
      </c>
      <c r="J4" s="56">
        <v>16.967759999999998</v>
      </c>
      <c r="K4" s="48" t="s">
        <v>401</v>
      </c>
      <c r="L4" s="47">
        <v>55</v>
      </c>
      <c r="M4" s="47">
        <v>933.22679999999991</v>
      </c>
      <c r="N4" s="47">
        <v>25000</v>
      </c>
      <c r="O4" s="126">
        <v>3.7329071999999996</v>
      </c>
    </row>
    <row r="5" spans="1:15" x14ac:dyDescent="0.3">
      <c r="A5" s="52"/>
      <c r="K5" s="48"/>
    </row>
    <row r="6" spans="1:15" x14ac:dyDescent="0.3">
      <c r="A6" s="52"/>
      <c r="K6" s="48"/>
    </row>
    <row r="7" spans="1:15" x14ac:dyDescent="0.3">
      <c r="A7" s="52"/>
      <c r="K7" s="48"/>
    </row>
    <row r="8" spans="1:15" x14ac:dyDescent="0.3">
      <c r="A8" s="52"/>
      <c r="K8" s="48"/>
    </row>
    <row r="9" spans="1:15" x14ac:dyDescent="0.3">
      <c r="A9" s="52"/>
      <c r="K9" s="48"/>
    </row>
    <row r="10" spans="1:15" x14ac:dyDescent="0.3">
      <c r="A10" s="52">
        <v>44501</v>
      </c>
      <c r="B10" s="12" t="s">
        <v>330</v>
      </c>
      <c r="C10" s="12" t="s">
        <v>331</v>
      </c>
      <c r="D10" s="12" t="s">
        <v>332</v>
      </c>
      <c r="E10" s="12" t="s">
        <v>333</v>
      </c>
      <c r="F10" s="12">
        <v>9.5</v>
      </c>
      <c r="G10" s="12">
        <v>1220</v>
      </c>
      <c r="H10" s="12">
        <v>2440</v>
      </c>
      <c r="I10" s="47">
        <v>1000</v>
      </c>
      <c r="J10" s="56">
        <v>16.967759999999998</v>
      </c>
      <c r="K10" s="48" t="s">
        <v>401</v>
      </c>
      <c r="L10" s="47">
        <v>1000</v>
      </c>
      <c r="M10" s="47">
        <v>16967.759999999998</v>
      </c>
      <c r="N10" s="47">
        <v>25000</v>
      </c>
      <c r="O10" s="62">
        <v>67.871039999999994</v>
      </c>
    </row>
    <row r="11" spans="1:15" x14ac:dyDescent="0.3">
      <c r="A11" s="52"/>
      <c r="K11" s="48"/>
    </row>
    <row r="12" spans="1:15" x14ac:dyDescent="0.3">
      <c r="A12" s="52"/>
    </row>
    <row r="13" spans="1:15" x14ac:dyDescent="0.3">
      <c r="A13" s="52"/>
      <c r="K13" s="48"/>
    </row>
    <row r="14" spans="1:15" x14ac:dyDescent="0.3">
      <c r="A14" s="52"/>
      <c r="K14" s="48"/>
    </row>
    <row r="15" spans="1:15" x14ac:dyDescent="0.3">
      <c r="A15" s="52"/>
      <c r="K15" s="48"/>
    </row>
    <row r="16" spans="1:15" x14ac:dyDescent="0.3">
      <c r="A16" s="52">
        <v>44501</v>
      </c>
      <c r="B16" s="12" t="s">
        <v>214</v>
      </c>
      <c r="C16" s="12" t="s">
        <v>331</v>
      </c>
      <c r="D16" s="12" t="s">
        <v>332</v>
      </c>
      <c r="E16" s="12" t="s">
        <v>333</v>
      </c>
      <c r="F16" s="12">
        <v>9.5</v>
      </c>
      <c r="G16" s="12">
        <v>1220</v>
      </c>
      <c r="H16" s="12">
        <v>2440</v>
      </c>
      <c r="I16" s="47">
        <v>500</v>
      </c>
      <c r="J16" s="56">
        <v>16.967759999999998</v>
      </c>
      <c r="K16" s="37" t="s">
        <v>240</v>
      </c>
      <c r="L16" s="47">
        <v>500</v>
      </c>
      <c r="M16" s="47">
        <v>8483.8799999999992</v>
      </c>
      <c r="N16" s="47">
        <v>25000</v>
      </c>
      <c r="O16" s="62">
        <v>33.935519999999997</v>
      </c>
    </row>
    <row r="22" spans="1:12" x14ac:dyDescent="0.3">
      <c r="A22" s="52">
        <v>44502</v>
      </c>
      <c r="B22" s="12" t="s">
        <v>272</v>
      </c>
      <c r="C22" s="12" t="s">
        <v>331</v>
      </c>
      <c r="D22" s="12" t="s">
        <v>332</v>
      </c>
      <c r="E22" s="12" t="s">
        <v>333</v>
      </c>
      <c r="F22" s="12">
        <v>12.5</v>
      </c>
      <c r="G22" s="12">
        <v>1220</v>
      </c>
      <c r="H22" s="12">
        <v>2440</v>
      </c>
      <c r="I22" s="47">
        <v>1000</v>
      </c>
      <c r="J22" s="56">
        <v>22.326000000000001</v>
      </c>
    </row>
    <row r="28" spans="1:12" x14ac:dyDescent="0.3">
      <c r="A28" s="52">
        <v>44501</v>
      </c>
      <c r="B28" s="12" t="s">
        <v>221</v>
      </c>
      <c r="C28" s="12" t="s">
        <v>212</v>
      </c>
      <c r="D28" s="12" t="s">
        <v>336</v>
      </c>
      <c r="E28" s="12" t="s">
        <v>333</v>
      </c>
      <c r="F28" s="12">
        <v>9.5</v>
      </c>
      <c r="G28" s="12">
        <v>1220</v>
      </c>
      <c r="H28" s="12">
        <v>2440</v>
      </c>
      <c r="I28" s="47">
        <v>1000</v>
      </c>
      <c r="J28" s="56">
        <v>18.381740000000001</v>
      </c>
    </row>
    <row r="30" spans="1:12" x14ac:dyDescent="0.3">
      <c r="B30" s="49"/>
      <c r="L30" s="50"/>
    </row>
    <row r="31" spans="1:12" x14ac:dyDescent="0.3">
      <c r="B31" s="49"/>
      <c r="L31" s="50"/>
    </row>
    <row r="32" spans="1:12" x14ac:dyDescent="0.3">
      <c r="B32" s="49"/>
      <c r="L32" s="50"/>
    </row>
    <row r="33" spans="1:12" x14ac:dyDescent="0.3">
      <c r="B33" s="49"/>
      <c r="L33" s="50"/>
    </row>
    <row r="34" spans="1:12" x14ac:dyDescent="0.3">
      <c r="A34" s="52">
        <v>44501</v>
      </c>
      <c r="B34" s="49" t="s">
        <v>222</v>
      </c>
      <c r="C34" s="12" t="s">
        <v>218</v>
      </c>
      <c r="D34" s="12" t="s">
        <v>332</v>
      </c>
      <c r="E34" s="12" t="s">
        <v>333</v>
      </c>
      <c r="F34" s="12">
        <v>9.5</v>
      </c>
      <c r="G34" s="12">
        <v>1220</v>
      </c>
      <c r="H34" s="12">
        <v>2440</v>
      </c>
      <c r="I34" s="47">
        <v>1000</v>
      </c>
      <c r="J34" s="56">
        <v>16.967759999999998</v>
      </c>
    </row>
    <row r="35" spans="1:12" x14ac:dyDescent="0.3">
      <c r="B35" s="49"/>
    </row>
    <row r="36" spans="1:12" x14ac:dyDescent="0.3">
      <c r="B36" s="49"/>
      <c r="L36" s="50"/>
    </row>
    <row r="37" spans="1:12" x14ac:dyDescent="0.3">
      <c r="B37" s="49"/>
      <c r="L37" s="50"/>
    </row>
    <row r="38" spans="1:12" x14ac:dyDescent="0.3">
      <c r="B38" s="49"/>
      <c r="L38" s="50"/>
    </row>
    <row r="39" spans="1:12" x14ac:dyDescent="0.3">
      <c r="B39" s="49"/>
      <c r="L39" s="50"/>
    </row>
    <row r="40" spans="1:12" x14ac:dyDescent="0.3">
      <c r="A40" s="52">
        <v>44502</v>
      </c>
      <c r="B40" s="49" t="s">
        <v>223</v>
      </c>
      <c r="C40" s="12" t="s">
        <v>331</v>
      </c>
      <c r="D40" s="12" t="s">
        <v>332</v>
      </c>
      <c r="E40" s="12" t="s">
        <v>333</v>
      </c>
      <c r="F40" s="12">
        <v>12.5</v>
      </c>
      <c r="G40" s="12">
        <v>1220</v>
      </c>
      <c r="H40" s="12">
        <v>2440</v>
      </c>
      <c r="I40" s="47">
        <v>1000</v>
      </c>
      <c r="J40" s="56">
        <v>22.326000000000001</v>
      </c>
    </row>
    <row r="41" spans="1:12" x14ac:dyDescent="0.3">
      <c r="B41" s="49"/>
    </row>
    <row r="42" spans="1:12" x14ac:dyDescent="0.3">
      <c r="B42" s="49"/>
    </row>
    <row r="46" spans="1:12" x14ac:dyDescent="0.3">
      <c r="A46" s="52">
        <v>44502</v>
      </c>
      <c r="B46" s="12" t="s">
        <v>224</v>
      </c>
      <c r="C46" s="12" t="s">
        <v>331</v>
      </c>
      <c r="D46" s="12" t="s">
        <v>332</v>
      </c>
      <c r="E46" s="12" t="s">
        <v>333</v>
      </c>
      <c r="F46" s="12">
        <v>12.5</v>
      </c>
      <c r="G46" s="12">
        <v>1220</v>
      </c>
      <c r="H46" s="12">
        <v>2440</v>
      </c>
      <c r="I46" s="47">
        <v>1000</v>
      </c>
      <c r="J46" s="56">
        <v>22.326000000000001</v>
      </c>
    </row>
    <row r="52" spans="1:10" x14ac:dyDescent="0.3">
      <c r="A52" s="52">
        <v>44502</v>
      </c>
      <c r="B52" s="12" t="s">
        <v>225</v>
      </c>
      <c r="C52" s="12" t="s">
        <v>331</v>
      </c>
      <c r="D52" s="12" t="s">
        <v>332</v>
      </c>
      <c r="E52" s="12" t="s">
        <v>333</v>
      </c>
      <c r="F52" s="12">
        <v>12.5</v>
      </c>
      <c r="G52" s="12">
        <v>1220</v>
      </c>
      <c r="H52" s="12">
        <v>2440</v>
      </c>
      <c r="I52" s="47">
        <v>1000</v>
      </c>
      <c r="J52" s="56">
        <v>22.326000000000001</v>
      </c>
    </row>
    <row r="58" spans="1:10" x14ac:dyDescent="0.3">
      <c r="A58" s="52">
        <v>44502</v>
      </c>
      <c r="B58" s="12" t="s">
        <v>271</v>
      </c>
      <c r="C58" s="12" t="s">
        <v>331</v>
      </c>
      <c r="D58" s="12" t="s">
        <v>332</v>
      </c>
      <c r="E58" s="12" t="s">
        <v>333</v>
      </c>
      <c r="F58" s="12">
        <v>12.5</v>
      </c>
      <c r="G58" s="12">
        <v>1220</v>
      </c>
      <c r="H58" s="12">
        <v>2440</v>
      </c>
      <c r="I58" s="47">
        <v>1000</v>
      </c>
      <c r="J58" s="56">
        <v>22.326000000000001</v>
      </c>
    </row>
  </sheetData>
  <mergeCells count="1">
    <mergeCell ref="A1:O1"/>
  </mergeCells>
  <phoneticPr fontId="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CarList!$B$2:$B$390</xm:f>
          </x14:formula1>
          <xm:sqref>K2 K13:K1048576 K4:K11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90" zoomScaleNormal="190" workbookViewId="0">
      <pane ySplit="1" topLeftCell="A2" activePane="bottomLeft" state="frozen"/>
      <selection pane="bottomLeft" activeCell="E6" sqref="E6"/>
    </sheetView>
  </sheetViews>
  <sheetFormatPr defaultColWidth="20.25" defaultRowHeight="14.25" x14ac:dyDescent="0.2"/>
  <cols>
    <col min="1" max="1" width="20.25" style="18"/>
    <col min="2" max="2" width="20.25" style="15"/>
    <col min="3" max="3" width="14.75" style="15" customWidth="1"/>
    <col min="4" max="4" width="20.25" style="15"/>
    <col min="5" max="5" width="16.625" style="15" customWidth="1"/>
    <col min="6" max="6" width="12" style="22" customWidth="1"/>
    <col min="7" max="16384" width="20.25" style="15"/>
  </cols>
  <sheetData>
    <row r="1" spans="1:6" s="17" customFormat="1" ht="15" x14ac:dyDescent="0.25">
      <c r="A1" s="28" t="s">
        <v>179</v>
      </c>
      <c r="B1" s="29" t="s">
        <v>345</v>
      </c>
      <c r="C1" s="29" t="s">
        <v>177</v>
      </c>
      <c r="D1" s="29" t="s">
        <v>363</v>
      </c>
      <c r="E1" s="29" t="s">
        <v>399</v>
      </c>
      <c r="F1" s="30" t="s">
        <v>400</v>
      </c>
    </row>
    <row r="2" spans="1:6" x14ac:dyDescent="0.2">
      <c r="A2" s="18" t="str">
        <f>B2&amp;C2</f>
        <v>77-234-1234driver 1</v>
      </c>
      <c r="B2" s="15" t="s">
        <v>232</v>
      </c>
      <c r="C2" s="15" t="s">
        <v>233</v>
      </c>
      <c r="D2" s="15" t="s">
        <v>234</v>
      </c>
      <c r="E2" s="15" t="s">
        <v>300</v>
      </c>
      <c r="F2" s="22">
        <v>25000</v>
      </c>
    </row>
    <row r="3" spans="1:6" x14ac:dyDescent="0.2">
      <c r="A3" s="18" t="str">
        <f t="shared" ref="A3:A14" si="0">B3&amp;C3</f>
        <v>77-234-1235driver 2</v>
      </c>
      <c r="B3" s="15" t="s">
        <v>237</v>
      </c>
      <c r="C3" s="15" t="s">
        <v>238</v>
      </c>
      <c r="D3" s="15" t="s">
        <v>239</v>
      </c>
      <c r="E3" s="15" t="s">
        <v>301</v>
      </c>
      <c r="F3" s="22">
        <v>25000</v>
      </c>
    </row>
    <row r="4" spans="1:6" x14ac:dyDescent="0.2">
      <c r="A4" s="18" t="str">
        <f t="shared" si="0"/>
        <v>77-234-1236driver 3</v>
      </c>
      <c r="B4" s="15" t="s">
        <v>240</v>
      </c>
      <c r="C4" s="15" t="s">
        <v>241</v>
      </c>
      <c r="D4" s="15" t="s">
        <v>242</v>
      </c>
      <c r="E4" s="15" t="s">
        <v>300</v>
      </c>
      <c r="F4" s="22">
        <v>25000</v>
      </c>
    </row>
    <row r="5" spans="1:6" x14ac:dyDescent="0.2">
      <c r="A5" s="18" t="str">
        <f t="shared" si="0"/>
        <v>77-234-1237driver 4</v>
      </c>
      <c r="B5" s="15" t="s">
        <v>243</v>
      </c>
      <c r="C5" s="15" t="s">
        <v>244</v>
      </c>
      <c r="D5" s="15" t="s">
        <v>245</v>
      </c>
      <c r="E5" s="15" t="s">
        <v>300</v>
      </c>
      <c r="F5" s="22">
        <v>25000</v>
      </c>
    </row>
    <row r="6" spans="1:6" x14ac:dyDescent="0.2">
      <c r="A6" s="18" t="str">
        <f t="shared" si="0"/>
        <v>77-234-1238driver 5</v>
      </c>
      <c r="B6" s="15" t="s">
        <v>302</v>
      </c>
      <c r="C6" s="15" t="s">
        <v>303</v>
      </c>
      <c r="D6" s="15" t="s">
        <v>304</v>
      </c>
      <c r="E6" s="15" t="s">
        <v>301</v>
      </c>
      <c r="F6" s="22">
        <v>25000</v>
      </c>
    </row>
    <row r="7" spans="1:6" x14ac:dyDescent="0.2">
      <c r="A7" s="18" t="str">
        <f t="shared" si="0"/>
        <v>77-234-1239driver 6</v>
      </c>
      <c r="B7" s="15" t="s">
        <v>305</v>
      </c>
      <c r="C7" s="15" t="s">
        <v>306</v>
      </c>
      <c r="D7" s="15" t="s">
        <v>307</v>
      </c>
      <c r="E7" s="15" t="s">
        <v>301</v>
      </c>
      <c r="F7" s="22">
        <v>25000</v>
      </c>
    </row>
    <row r="8" spans="1:6" x14ac:dyDescent="0.2">
      <c r="A8" s="18" t="str">
        <f t="shared" si="0"/>
        <v>77-234-1240driver 7</v>
      </c>
      <c r="B8" s="15" t="s">
        <v>308</v>
      </c>
      <c r="C8" s="15" t="s">
        <v>309</v>
      </c>
      <c r="D8" s="15" t="s">
        <v>310</v>
      </c>
      <c r="E8" s="15" t="s">
        <v>311</v>
      </c>
      <c r="F8" s="22">
        <v>11000</v>
      </c>
    </row>
    <row r="9" spans="1:6" x14ac:dyDescent="0.2">
      <c r="A9" s="18" t="str">
        <f t="shared" si="0"/>
        <v>77-234-1241driver 8</v>
      </c>
      <c r="B9" s="15" t="s">
        <v>312</v>
      </c>
      <c r="C9" s="15" t="s">
        <v>313</v>
      </c>
      <c r="D9" s="15" t="s">
        <v>314</v>
      </c>
      <c r="E9" s="15" t="s">
        <v>311</v>
      </c>
      <c r="F9" s="22">
        <v>11000</v>
      </c>
    </row>
    <row r="10" spans="1:6" x14ac:dyDescent="0.2">
      <c r="A10" s="18" t="str">
        <f t="shared" si="0"/>
        <v>77-234-1242driver 9</v>
      </c>
      <c r="B10" s="15" t="s">
        <v>315</v>
      </c>
      <c r="C10" s="15" t="s">
        <v>316</v>
      </c>
      <c r="D10" s="15" t="s">
        <v>317</v>
      </c>
      <c r="E10" s="15" t="s">
        <v>301</v>
      </c>
      <c r="F10" s="22">
        <v>25000</v>
      </c>
    </row>
    <row r="11" spans="1:6" x14ac:dyDescent="0.2">
      <c r="A11" s="18" t="str">
        <f t="shared" si="0"/>
        <v>77-234-1243driver 10</v>
      </c>
      <c r="B11" s="15" t="s">
        <v>318</v>
      </c>
      <c r="C11" s="15" t="s">
        <v>319</v>
      </c>
      <c r="D11" s="15" t="s">
        <v>320</v>
      </c>
      <c r="E11" s="15" t="s">
        <v>301</v>
      </c>
      <c r="F11" s="22">
        <v>25000</v>
      </c>
    </row>
    <row r="12" spans="1:6" x14ac:dyDescent="0.2">
      <c r="A12" s="18" t="str">
        <f t="shared" si="0"/>
        <v>77-234-1244driver 11</v>
      </c>
      <c r="B12" s="15" t="s">
        <v>321</v>
      </c>
      <c r="C12" s="15" t="s">
        <v>322</v>
      </c>
      <c r="D12" s="15" t="s">
        <v>323</v>
      </c>
      <c r="E12" s="15" t="s">
        <v>311</v>
      </c>
      <c r="F12" s="22">
        <v>11000</v>
      </c>
    </row>
    <row r="13" spans="1:6" x14ac:dyDescent="0.2">
      <c r="A13" s="18" t="str">
        <f t="shared" si="0"/>
        <v>77-234-1245driver 12</v>
      </c>
      <c r="B13" s="15" t="s">
        <v>324</v>
      </c>
      <c r="C13" s="15" t="s">
        <v>325</v>
      </c>
      <c r="D13" s="15" t="s">
        <v>326</v>
      </c>
      <c r="E13" s="15" t="s">
        <v>311</v>
      </c>
      <c r="F13" s="22">
        <v>11000</v>
      </c>
    </row>
    <row r="14" spans="1:6" x14ac:dyDescent="0.2">
      <c r="A14" s="18" t="str">
        <f t="shared" si="0"/>
        <v>77-234-1246driver 13</v>
      </c>
      <c r="B14" s="15" t="s">
        <v>327</v>
      </c>
      <c r="C14" s="15" t="s">
        <v>328</v>
      </c>
      <c r="D14" s="15" t="s">
        <v>329</v>
      </c>
      <c r="E14" s="15" t="s">
        <v>301</v>
      </c>
      <c r="F14" s="22">
        <v>25000</v>
      </c>
    </row>
  </sheetData>
  <phoneticPr fontId="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CarSpec!#REF!</xm:f>
          </x14:formula1>
          <xm:sqref>E2:E14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3"/>
  <sheetViews>
    <sheetView topLeftCell="C1" workbookViewId="0">
      <selection activeCell="M22" sqref="M22"/>
    </sheetView>
  </sheetViews>
  <sheetFormatPr defaultRowHeight="16.5" x14ac:dyDescent="0.3"/>
  <sheetData>
    <row r="3" spans="1:27" x14ac:dyDescent="0.3">
      <c r="B3" t="s">
        <v>275</v>
      </c>
      <c r="C3" t="s">
        <v>276</v>
      </c>
      <c r="D3" t="s">
        <v>277</v>
      </c>
      <c r="E3" t="s">
        <v>278</v>
      </c>
      <c r="F3" t="s">
        <v>279</v>
      </c>
      <c r="G3" t="s">
        <v>280</v>
      </c>
      <c r="H3" t="s">
        <v>281</v>
      </c>
      <c r="I3" t="s">
        <v>282</v>
      </c>
      <c r="J3" t="s">
        <v>283</v>
      </c>
      <c r="K3" t="s">
        <v>284</v>
      </c>
      <c r="L3" t="s">
        <v>285</v>
      </c>
      <c r="M3" t="s">
        <v>286</v>
      </c>
      <c r="N3" t="s">
        <v>287</v>
      </c>
      <c r="O3" t="s">
        <v>288</v>
      </c>
      <c r="P3" t="s">
        <v>289</v>
      </c>
      <c r="Q3" t="s">
        <v>290</v>
      </c>
      <c r="R3" t="s">
        <v>291</v>
      </c>
      <c r="S3" t="s">
        <v>292</v>
      </c>
      <c r="T3" t="s">
        <v>293</v>
      </c>
      <c r="U3" t="s">
        <v>294</v>
      </c>
      <c r="V3" t="s">
        <v>349</v>
      </c>
      <c r="W3" t="s">
        <v>295</v>
      </c>
      <c r="X3" t="s">
        <v>296</v>
      </c>
      <c r="Y3" t="s">
        <v>297</v>
      </c>
      <c r="Z3" t="s">
        <v>298</v>
      </c>
      <c r="AA3" t="s">
        <v>299</v>
      </c>
    </row>
    <row r="4" spans="1:27" x14ac:dyDescent="0.3">
      <c r="A4">
        <v>0</v>
      </c>
      <c r="B4" s="53">
        <v>44501</v>
      </c>
      <c r="C4" t="s">
        <v>334</v>
      </c>
      <c r="D4" t="s">
        <v>201</v>
      </c>
      <c r="E4" t="s">
        <v>209</v>
      </c>
      <c r="F4" t="s">
        <v>210</v>
      </c>
      <c r="G4" t="s">
        <v>353</v>
      </c>
      <c r="H4" t="s">
        <v>354</v>
      </c>
      <c r="I4" t="s">
        <v>331</v>
      </c>
      <c r="J4" t="s">
        <v>353</v>
      </c>
      <c r="K4" s="53">
        <v>44501</v>
      </c>
      <c r="L4" t="s">
        <v>355</v>
      </c>
      <c r="M4" t="s">
        <v>335</v>
      </c>
      <c r="N4" t="s">
        <v>333</v>
      </c>
      <c r="O4">
        <v>9.5</v>
      </c>
      <c r="P4">
        <v>1220</v>
      </c>
      <c r="Q4">
        <v>2440</v>
      </c>
      <c r="R4">
        <v>55</v>
      </c>
      <c r="S4" t="b">
        <v>0</v>
      </c>
      <c r="T4">
        <v>0.6</v>
      </c>
      <c r="U4">
        <v>120</v>
      </c>
      <c r="V4">
        <v>1140</v>
      </c>
      <c r="W4">
        <v>0</v>
      </c>
      <c r="X4">
        <v>55</v>
      </c>
      <c r="Y4">
        <v>933.22680000000003</v>
      </c>
      <c r="Z4">
        <v>5.7</v>
      </c>
      <c r="AA4">
        <v>16.967759999999998</v>
      </c>
    </row>
    <row r="5" spans="1:27" x14ac:dyDescent="0.3">
      <c r="A5">
        <v>1</v>
      </c>
      <c r="B5" s="53">
        <v>44501</v>
      </c>
      <c r="C5" t="s">
        <v>330</v>
      </c>
      <c r="D5" t="s">
        <v>350</v>
      </c>
      <c r="E5" t="s">
        <v>351</v>
      </c>
      <c r="F5" t="s">
        <v>352</v>
      </c>
      <c r="G5" t="s">
        <v>353</v>
      </c>
      <c r="H5" t="s">
        <v>354</v>
      </c>
      <c r="I5" t="s">
        <v>331</v>
      </c>
      <c r="J5" t="s">
        <v>353</v>
      </c>
      <c r="K5" s="53">
        <v>44501</v>
      </c>
      <c r="L5" t="s">
        <v>355</v>
      </c>
      <c r="M5" t="s">
        <v>332</v>
      </c>
      <c r="N5" t="s">
        <v>333</v>
      </c>
      <c r="O5">
        <v>9.5</v>
      </c>
      <c r="P5">
        <v>1220</v>
      </c>
      <c r="Q5">
        <v>2440</v>
      </c>
      <c r="R5">
        <v>1000</v>
      </c>
      <c r="S5" t="b">
        <v>0</v>
      </c>
      <c r="T5">
        <v>0.6</v>
      </c>
      <c r="U5">
        <v>120</v>
      </c>
      <c r="V5">
        <v>1140</v>
      </c>
      <c r="W5">
        <v>8</v>
      </c>
      <c r="X5">
        <v>40</v>
      </c>
      <c r="Y5">
        <v>16967.759999999998</v>
      </c>
      <c r="Z5">
        <v>5.7</v>
      </c>
      <c r="AA5">
        <v>16.967759999999998</v>
      </c>
    </row>
    <row r="6" spans="1:27" x14ac:dyDescent="0.3">
      <c r="A6">
        <v>2</v>
      </c>
      <c r="B6" s="53">
        <v>44501</v>
      </c>
      <c r="C6" t="s">
        <v>214</v>
      </c>
      <c r="D6" t="s">
        <v>202</v>
      </c>
      <c r="E6" t="s">
        <v>215</v>
      </c>
      <c r="F6" t="s">
        <v>216</v>
      </c>
      <c r="G6" t="s">
        <v>353</v>
      </c>
      <c r="H6" t="s">
        <v>354</v>
      </c>
      <c r="I6" t="s">
        <v>331</v>
      </c>
      <c r="J6" t="s">
        <v>353</v>
      </c>
      <c r="K6" s="53">
        <v>44501</v>
      </c>
      <c r="L6" t="s">
        <v>355</v>
      </c>
      <c r="M6" t="s">
        <v>332</v>
      </c>
      <c r="N6" t="s">
        <v>333</v>
      </c>
      <c r="O6">
        <v>9.5</v>
      </c>
      <c r="P6">
        <v>1220</v>
      </c>
      <c r="Q6">
        <v>2440</v>
      </c>
      <c r="R6">
        <v>500</v>
      </c>
      <c r="S6" t="b">
        <v>0</v>
      </c>
      <c r="T6">
        <v>0.6</v>
      </c>
      <c r="U6">
        <v>120</v>
      </c>
      <c r="V6">
        <v>1140</v>
      </c>
      <c r="W6">
        <v>4</v>
      </c>
      <c r="X6">
        <v>20</v>
      </c>
      <c r="Y6">
        <v>8483.8799999999992</v>
      </c>
      <c r="Z6">
        <v>5.7</v>
      </c>
      <c r="AA6">
        <v>16.967759999999998</v>
      </c>
    </row>
    <row r="7" spans="1:27" x14ac:dyDescent="0.3">
      <c r="A7">
        <v>3</v>
      </c>
      <c r="B7" s="53">
        <v>44502</v>
      </c>
      <c r="C7" t="s">
        <v>272</v>
      </c>
      <c r="D7" t="s">
        <v>350</v>
      </c>
      <c r="E7" t="s">
        <v>351</v>
      </c>
      <c r="F7" t="s">
        <v>352</v>
      </c>
      <c r="G7" t="s">
        <v>353</v>
      </c>
      <c r="H7" t="s">
        <v>354</v>
      </c>
      <c r="I7" t="s">
        <v>331</v>
      </c>
      <c r="J7" t="s">
        <v>353</v>
      </c>
      <c r="K7" s="53">
        <v>44501</v>
      </c>
      <c r="L7" t="s">
        <v>355</v>
      </c>
      <c r="M7" t="s">
        <v>332</v>
      </c>
      <c r="N7" t="s">
        <v>333</v>
      </c>
      <c r="O7">
        <v>12.5</v>
      </c>
      <c r="P7">
        <v>1220</v>
      </c>
      <c r="Q7">
        <v>2440</v>
      </c>
      <c r="R7">
        <v>1000</v>
      </c>
      <c r="S7" t="b">
        <v>0</v>
      </c>
      <c r="T7">
        <v>0.6</v>
      </c>
      <c r="U7">
        <v>90</v>
      </c>
      <c r="V7">
        <v>1125</v>
      </c>
      <c r="W7">
        <v>11</v>
      </c>
      <c r="X7">
        <v>10</v>
      </c>
      <c r="Y7">
        <v>22326</v>
      </c>
      <c r="Z7">
        <v>7.5</v>
      </c>
      <c r="AA7">
        <v>22.326000000000001</v>
      </c>
    </row>
    <row r="8" spans="1:27" x14ac:dyDescent="0.3">
      <c r="A8">
        <v>4</v>
      </c>
      <c r="B8" s="53">
        <v>44501</v>
      </c>
      <c r="C8" t="s">
        <v>221</v>
      </c>
      <c r="D8" t="s">
        <v>201</v>
      </c>
      <c r="E8" t="s">
        <v>209</v>
      </c>
      <c r="F8" t="s">
        <v>210</v>
      </c>
      <c r="G8" t="s">
        <v>211</v>
      </c>
      <c r="H8" t="s">
        <v>228</v>
      </c>
      <c r="I8" t="s">
        <v>212</v>
      </c>
      <c r="J8" t="s">
        <v>211</v>
      </c>
      <c r="K8" s="53">
        <v>44502</v>
      </c>
      <c r="L8" t="s">
        <v>213</v>
      </c>
      <c r="M8" t="s">
        <v>336</v>
      </c>
      <c r="N8" t="s">
        <v>333</v>
      </c>
      <c r="O8">
        <v>9.5</v>
      </c>
      <c r="P8">
        <v>1220</v>
      </c>
      <c r="Q8">
        <v>2440</v>
      </c>
      <c r="R8">
        <v>1000</v>
      </c>
      <c r="S8" t="b">
        <v>0</v>
      </c>
      <c r="T8">
        <v>0.65</v>
      </c>
      <c r="U8">
        <v>120</v>
      </c>
      <c r="V8">
        <v>1140</v>
      </c>
      <c r="W8">
        <v>8</v>
      </c>
      <c r="X8">
        <v>40</v>
      </c>
      <c r="Y8">
        <v>18381.740000000002</v>
      </c>
      <c r="Z8">
        <v>6.1749999999999998</v>
      </c>
      <c r="AA8">
        <v>18.381740000000001</v>
      </c>
    </row>
    <row r="9" spans="1:27" x14ac:dyDescent="0.3">
      <c r="A9">
        <v>5</v>
      </c>
      <c r="B9" s="53">
        <v>44501</v>
      </c>
      <c r="C9" t="s">
        <v>222</v>
      </c>
      <c r="D9" t="s">
        <v>202</v>
      </c>
      <c r="E9" t="s">
        <v>215</v>
      </c>
      <c r="F9" t="s">
        <v>216</v>
      </c>
      <c r="G9" t="s">
        <v>217</v>
      </c>
      <c r="H9" t="s">
        <v>229</v>
      </c>
      <c r="I9" t="s">
        <v>218</v>
      </c>
      <c r="J9" t="s">
        <v>217</v>
      </c>
      <c r="K9" s="53">
        <v>44503</v>
      </c>
      <c r="L9" t="s">
        <v>219</v>
      </c>
      <c r="M9" t="s">
        <v>332</v>
      </c>
      <c r="N9" t="s">
        <v>333</v>
      </c>
      <c r="O9">
        <v>9.5</v>
      </c>
      <c r="P9">
        <v>1220</v>
      </c>
      <c r="Q9">
        <v>2440</v>
      </c>
      <c r="R9">
        <v>1000</v>
      </c>
      <c r="S9" t="b">
        <v>0</v>
      </c>
      <c r="T9">
        <v>0.6</v>
      </c>
      <c r="U9">
        <v>120</v>
      </c>
      <c r="V9">
        <v>1140</v>
      </c>
      <c r="W9">
        <v>8</v>
      </c>
      <c r="X9">
        <v>40</v>
      </c>
      <c r="Y9">
        <v>16967.759999999998</v>
      </c>
      <c r="Z9">
        <v>5.7</v>
      </c>
      <c r="AA9">
        <v>16.967759999999998</v>
      </c>
    </row>
    <row r="10" spans="1:27" x14ac:dyDescent="0.3">
      <c r="A10">
        <v>6</v>
      </c>
      <c r="B10" s="53">
        <v>44502</v>
      </c>
      <c r="C10" t="s">
        <v>223</v>
      </c>
      <c r="D10" t="s">
        <v>366</v>
      </c>
      <c r="E10" t="s">
        <v>370</v>
      </c>
      <c r="F10" t="s">
        <v>371</v>
      </c>
      <c r="G10" t="s">
        <v>378</v>
      </c>
      <c r="H10" t="s">
        <v>230</v>
      </c>
      <c r="I10" t="s">
        <v>331</v>
      </c>
      <c r="J10" t="s">
        <v>353</v>
      </c>
      <c r="K10" s="53">
        <v>44504</v>
      </c>
      <c r="L10" t="s">
        <v>385</v>
      </c>
      <c r="M10" t="s">
        <v>332</v>
      </c>
      <c r="N10" t="s">
        <v>333</v>
      </c>
      <c r="O10">
        <v>12.5</v>
      </c>
      <c r="P10">
        <v>1220</v>
      </c>
      <c r="Q10">
        <v>2440</v>
      </c>
      <c r="R10">
        <v>1000</v>
      </c>
      <c r="S10" t="b">
        <v>0</v>
      </c>
      <c r="T10">
        <v>0.6</v>
      </c>
      <c r="U10">
        <v>90</v>
      </c>
      <c r="V10">
        <v>1125</v>
      </c>
      <c r="W10">
        <v>11</v>
      </c>
      <c r="X10">
        <v>10</v>
      </c>
      <c r="Y10">
        <v>22326</v>
      </c>
      <c r="Z10">
        <v>7.5</v>
      </c>
      <c r="AA10">
        <v>22.326000000000001</v>
      </c>
    </row>
    <row r="11" spans="1:27" x14ac:dyDescent="0.3">
      <c r="A11">
        <v>7</v>
      </c>
      <c r="B11" s="53">
        <v>44502</v>
      </c>
      <c r="C11" t="s">
        <v>224</v>
      </c>
      <c r="D11" t="s">
        <v>367</v>
      </c>
      <c r="E11" t="s">
        <v>372</v>
      </c>
      <c r="F11" t="s">
        <v>373</v>
      </c>
      <c r="G11" t="s">
        <v>379</v>
      </c>
      <c r="H11" t="s">
        <v>380</v>
      </c>
      <c r="I11" t="s">
        <v>331</v>
      </c>
      <c r="J11" t="s">
        <v>353</v>
      </c>
      <c r="K11" s="53">
        <v>44505</v>
      </c>
      <c r="L11" t="s">
        <v>386</v>
      </c>
      <c r="M11" t="s">
        <v>332</v>
      </c>
      <c r="N11" t="s">
        <v>333</v>
      </c>
      <c r="O11">
        <v>12.5</v>
      </c>
      <c r="P11">
        <v>1220</v>
      </c>
      <c r="Q11">
        <v>2440</v>
      </c>
      <c r="R11">
        <v>1000</v>
      </c>
      <c r="S11" t="b">
        <v>0</v>
      </c>
      <c r="T11">
        <v>0.6</v>
      </c>
      <c r="U11">
        <v>90</v>
      </c>
      <c r="V11">
        <v>1125</v>
      </c>
      <c r="W11">
        <v>11</v>
      </c>
      <c r="X11">
        <v>10</v>
      </c>
      <c r="Y11">
        <v>22326</v>
      </c>
      <c r="Z11">
        <v>7.5</v>
      </c>
      <c r="AA11">
        <v>22.326000000000001</v>
      </c>
    </row>
    <row r="12" spans="1:27" x14ac:dyDescent="0.3">
      <c r="A12">
        <v>8</v>
      </c>
      <c r="B12" s="53">
        <v>44502</v>
      </c>
      <c r="C12" t="s">
        <v>225</v>
      </c>
      <c r="D12" t="s">
        <v>368</v>
      </c>
      <c r="E12" t="s">
        <v>374</v>
      </c>
      <c r="F12" t="s">
        <v>375</v>
      </c>
      <c r="G12" t="s">
        <v>381</v>
      </c>
      <c r="H12" t="s">
        <v>382</v>
      </c>
      <c r="I12" t="s">
        <v>331</v>
      </c>
      <c r="J12" t="s">
        <v>353</v>
      </c>
      <c r="K12" s="53">
        <v>44506</v>
      </c>
      <c r="L12" t="s">
        <v>387</v>
      </c>
      <c r="M12" t="s">
        <v>332</v>
      </c>
      <c r="N12" t="s">
        <v>333</v>
      </c>
      <c r="O12">
        <v>12.5</v>
      </c>
      <c r="P12">
        <v>1220</v>
      </c>
      <c r="Q12">
        <v>2440</v>
      </c>
      <c r="R12">
        <v>1000</v>
      </c>
      <c r="S12" t="b">
        <v>0</v>
      </c>
      <c r="T12">
        <v>0.6</v>
      </c>
      <c r="U12">
        <v>90</v>
      </c>
      <c r="V12">
        <v>1125</v>
      </c>
      <c r="W12">
        <v>11</v>
      </c>
      <c r="X12">
        <v>10</v>
      </c>
      <c r="Y12">
        <v>22326</v>
      </c>
      <c r="Z12">
        <v>7.5</v>
      </c>
      <c r="AA12">
        <v>22.326000000000001</v>
      </c>
    </row>
    <row r="13" spans="1:27" x14ac:dyDescent="0.3">
      <c r="A13">
        <v>9</v>
      </c>
      <c r="B13" s="53">
        <v>44502</v>
      </c>
      <c r="C13" t="s">
        <v>271</v>
      </c>
      <c r="D13" t="s">
        <v>369</v>
      </c>
      <c r="E13" t="s">
        <v>376</v>
      </c>
      <c r="F13" t="s">
        <v>377</v>
      </c>
      <c r="G13" t="s">
        <v>383</v>
      </c>
      <c r="H13" t="s">
        <v>384</v>
      </c>
      <c r="I13" t="s">
        <v>331</v>
      </c>
      <c r="J13" t="s">
        <v>353</v>
      </c>
      <c r="K13" s="53">
        <v>44507</v>
      </c>
      <c r="L13" t="s">
        <v>388</v>
      </c>
      <c r="M13" t="s">
        <v>332</v>
      </c>
      <c r="N13" t="s">
        <v>333</v>
      </c>
      <c r="O13">
        <v>12.5</v>
      </c>
      <c r="P13">
        <v>1220</v>
      </c>
      <c r="Q13">
        <v>2440</v>
      </c>
      <c r="R13">
        <v>1000</v>
      </c>
      <c r="S13" t="b">
        <v>0</v>
      </c>
      <c r="T13">
        <v>0.6</v>
      </c>
      <c r="U13">
        <v>90</v>
      </c>
      <c r="V13">
        <v>1125</v>
      </c>
      <c r="W13">
        <v>11</v>
      </c>
      <c r="X13">
        <v>10</v>
      </c>
      <c r="Y13">
        <v>22326</v>
      </c>
      <c r="Z13">
        <v>7.5</v>
      </c>
      <c r="AA13">
        <v>22.326000000000001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60" zoomScaleNormal="160" workbookViewId="0">
      <pane ySplit="1" topLeftCell="A2" activePane="bottomLeft" state="frozen"/>
      <selection pane="bottomLeft" activeCell="F7" sqref="F7"/>
    </sheetView>
  </sheetViews>
  <sheetFormatPr defaultColWidth="20.25" defaultRowHeight="14.25" x14ac:dyDescent="0.2"/>
  <cols>
    <col min="1" max="1" width="20.25" style="18"/>
    <col min="2" max="2" width="20.25" style="15"/>
    <col min="3" max="5" width="20.25" style="22"/>
    <col min="6" max="16384" width="20.25" style="15"/>
  </cols>
  <sheetData>
    <row r="1" spans="1:8" s="29" customFormat="1" ht="15" x14ac:dyDescent="0.25">
      <c r="A1" s="28" t="s">
        <v>179</v>
      </c>
      <c r="B1" s="29" t="s">
        <v>256</v>
      </c>
      <c r="C1" s="30" t="s">
        <v>235</v>
      </c>
      <c r="D1" s="30" t="s">
        <v>236</v>
      </c>
      <c r="E1" s="30" t="s">
        <v>257</v>
      </c>
      <c r="F1" s="29" t="s">
        <v>258</v>
      </c>
      <c r="G1" s="29" t="s">
        <v>259</v>
      </c>
    </row>
    <row r="2" spans="1:8" x14ac:dyDescent="0.2">
      <c r="A2" s="18" t="s">
        <v>268</v>
      </c>
      <c r="B2" s="15">
        <f>25000*1.1</f>
        <v>27500.000000000004</v>
      </c>
      <c r="C2" s="36">
        <v>2440</v>
      </c>
      <c r="D2" s="22">
        <v>12000</v>
      </c>
      <c r="E2" s="33">
        <v>1400</v>
      </c>
      <c r="F2" s="34">
        <v>2700</v>
      </c>
      <c r="H2" s="36">
        <v>2400</v>
      </c>
    </row>
    <row r="3" spans="1:8" x14ac:dyDescent="0.2">
      <c r="A3" s="18" t="s">
        <v>267</v>
      </c>
      <c r="B3" s="15">
        <f>25000*1.1</f>
        <v>27500.000000000004</v>
      </c>
      <c r="C3" s="36">
        <v>2400</v>
      </c>
      <c r="D3" s="22">
        <v>10100</v>
      </c>
      <c r="E3" s="33">
        <v>1400</v>
      </c>
      <c r="F3" s="34">
        <v>2500</v>
      </c>
      <c r="H3" s="36">
        <v>2350</v>
      </c>
    </row>
    <row r="4" spans="1:8" x14ac:dyDescent="0.2">
      <c r="A4" s="18" t="s">
        <v>266</v>
      </c>
      <c r="B4" s="15">
        <f>18000*1.1</f>
        <v>19800</v>
      </c>
      <c r="C4" s="36">
        <v>2400</v>
      </c>
      <c r="D4" s="22">
        <v>10100</v>
      </c>
      <c r="E4" s="33">
        <v>1400</v>
      </c>
      <c r="F4" s="34">
        <v>2500</v>
      </c>
      <c r="H4" s="36">
        <v>2350</v>
      </c>
    </row>
    <row r="5" spans="1:8" x14ac:dyDescent="0.2">
      <c r="A5" s="18" t="s">
        <v>265</v>
      </c>
      <c r="B5" s="15">
        <f>11000*1.1</f>
        <v>12100.000000000002</v>
      </c>
      <c r="C5" s="36">
        <v>2400</v>
      </c>
      <c r="D5" s="33">
        <v>9100</v>
      </c>
      <c r="E5" s="33">
        <v>1400</v>
      </c>
      <c r="F5" s="34">
        <v>2500</v>
      </c>
      <c r="H5" s="36">
        <v>2350</v>
      </c>
    </row>
    <row r="6" spans="1:8" x14ac:dyDescent="0.2">
      <c r="A6" s="18" t="s">
        <v>264</v>
      </c>
      <c r="B6" s="15">
        <f>5000*1.1</f>
        <v>5500</v>
      </c>
      <c r="C6" s="33">
        <v>2280</v>
      </c>
      <c r="D6" s="33">
        <v>6200</v>
      </c>
      <c r="E6" s="33">
        <v>1200</v>
      </c>
      <c r="F6" s="33">
        <v>2400</v>
      </c>
    </row>
    <row r="7" spans="1:8" x14ac:dyDescent="0.2">
      <c r="A7" s="18" t="s">
        <v>263</v>
      </c>
      <c r="B7" s="15">
        <f>5000*1.1</f>
        <v>5500</v>
      </c>
      <c r="C7" s="33">
        <v>2280</v>
      </c>
      <c r="D7" s="33">
        <v>6200</v>
      </c>
      <c r="E7" s="33">
        <v>1200</v>
      </c>
      <c r="F7" s="34">
        <v>2400</v>
      </c>
    </row>
    <row r="8" spans="1:8" x14ac:dyDescent="0.2">
      <c r="A8" s="18" t="s">
        <v>262</v>
      </c>
      <c r="B8" s="15">
        <f>3500*1.1</f>
        <v>3850.0000000000005</v>
      </c>
      <c r="C8" s="33">
        <v>2000</v>
      </c>
      <c r="D8" s="33">
        <v>4600</v>
      </c>
      <c r="E8" s="33">
        <v>1060</v>
      </c>
      <c r="F8" s="34">
        <v>2200</v>
      </c>
    </row>
    <row r="9" spans="1:8" x14ac:dyDescent="0.2">
      <c r="A9" s="18" t="s">
        <v>261</v>
      </c>
      <c r="B9" s="15">
        <f>2500*1.1</f>
        <v>2750</v>
      </c>
      <c r="C9" s="33">
        <v>1800</v>
      </c>
      <c r="D9" s="33">
        <v>4200</v>
      </c>
      <c r="E9" s="33">
        <v>1000</v>
      </c>
      <c r="F9" s="34">
        <v>2200</v>
      </c>
    </row>
    <row r="10" spans="1:8" x14ac:dyDescent="0.2">
      <c r="A10" s="18" t="s">
        <v>260</v>
      </c>
      <c r="B10" s="15">
        <f>1400*1.1</f>
        <v>1540.0000000000002</v>
      </c>
      <c r="C10" s="35">
        <v>1700</v>
      </c>
      <c r="D10" s="35">
        <v>3110</v>
      </c>
      <c r="E10" s="22">
        <v>900</v>
      </c>
      <c r="F10" s="34">
        <v>1800</v>
      </c>
      <c r="H10" s="31"/>
    </row>
    <row r="11" spans="1:8" x14ac:dyDescent="0.2">
      <c r="A11" s="18" t="s">
        <v>255</v>
      </c>
      <c r="B11" s="15">
        <v>1100</v>
      </c>
      <c r="C11" s="35">
        <v>1600</v>
      </c>
      <c r="D11" s="35">
        <v>2865</v>
      </c>
      <c r="E11" s="22">
        <v>800</v>
      </c>
      <c r="F11" s="34">
        <v>1700</v>
      </c>
      <c r="H11" s="31"/>
    </row>
    <row r="12" spans="1:8" x14ac:dyDescent="0.2">
      <c r="A12" s="31"/>
      <c r="B12" s="31"/>
      <c r="C12" s="32"/>
      <c r="D12" s="3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Set</vt:lpstr>
      <vt:lpstr>OrderSheet</vt:lpstr>
      <vt:lpstr>LoadTable</vt:lpstr>
      <vt:lpstr>LoadingOrder</vt:lpstr>
      <vt:lpstr>Sheet1</vt:lpstr>
      <vt:lpstr>OrderMaking</vt:lpstr>
      <vt:lpstr>CarList</vt:lpstr>
      <vt:lpstr>temp</vt:lpstr>
      <vt:lpstr>CarSpec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2022-04-25T00:22:24Z</dcterms:modified>
</cp:coreProperties>
</file>