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ilu/Dropbox/workspace/uwa.teaching/SCIE1500/Week1_IntroOceanPollution/OceanPollution/Data/"/>
    </mc:Choice>
  </mc:AlternateContent>
  <xr:revisionPtr revIDLastSave="0" documentId="8_{FCB68131-1CA7-0A40-8226-0899B03B578A}" xr6:coauthVersionLast="47" xr6:coauthVersionMax="47" xr10:uidLastSave="{00000000-0000-0000-0000-000000000000}"/>
  <bookViews>
    <workbookView xWindow="0" yWindow="0" windowWidth="38400" windowHeight="24000"/>
  </bookViews>
  <sheets>
    <sheet name="global-plastics-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7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4" i="1" s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" i="1" l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K2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K3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J3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<sst xmlns="http://schemas.openxmlformats.org/spreadsheetml/2006/main" count="143" uniqueCount="13">
  <si>
    <t>Entity</t>
  </si>
  <si>
    <t>Code</t>
  </si>
  <si>
    <t>Year</t>
  </si>
  <si>
    <t>Global plastics production (million tonnes)</t>
  </si>
  <si>
    <t>World</t>
  </si>
  <si>
    <t>OWID_WRL</t>
  </si>
  <si>
    <t>t</t>
  </si>
  <si>
    <t>GPP.tr</t>
  </si>
  <si>
    <t>log.GPP.tr</t>
  </si>
  <si>
    <t>GR1</t>
  </si>
  <si>
    <t>GR2</t>
  </si>
  <si>
    <t>predicted.gr1</t>
  </si>
  <si>
    <t>predicted.gr2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</si>
</sst>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Gobal</a:t>
            </a:r>
            <a:r>
              <a:rPr lang="en-GB" baseline="0"/>
              <a:t> plastic production (million tonnes)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'global-plastics-production'!$F$1</c:f>
              <c:strCache>
                <c:ptCount val="1"/>
                <c:pt idx="0">
                  <c:v>GPP.tr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'global-plastics-production'!$C$2:$C$67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'global-plastics-production'!$F$2:$F$67</c:f>
              <c:numCache>
                <c:formatCode>0.000000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27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44</c:v>
                </c:pt>
                <c:pt idx="23">
                  <c:v>51</c:v>
                </c:pt>
                <c:pt idx="24">
                  <c:v>52</c:v>
                </c:pt>
                <c:pt idx="25">
                  <c:v>46</c:v>
                </c:pt>
                <c:pt idx="26">
                  <c:v>54</c:v>
                </c:pt>
                <c:pt idx="27">
                  <c:v>59</c:v>
                </c:pt>
                <c:pt idx="28">
                  <c:v>64</c:v>
                </c:pt>
                <c:pt idx="29">
                  <c:v>71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80</c:v>
                </c:pt>
                <c:pt idx="34">
                  <c:v>86</c:v>
                </c:pt>
                <c:pt idx="35">
                  <c:v>90</c:v>
                </c:pt>
                <c:pt idx="36">
                  <c:v>96</c:v>
                </c:pt>
                <c:pt idx="37">
                  <c:v>104</c:v>
                </c:pt>
                <c:pt idx="38">
                  <c:v>110</c:v>
                </c:pt>
                <c:pt idx="39">
                  <c:v>114</c:v>
                </c:pt>
                <c:pt idx="40">
                  <c:v>120</c:v>
                </c:pt>
                <c:pt idx="41">
                  <c:v>124</c:v>
                </c:pt>
                <c:pt idx="42">
                  <c:v>132</c:v>
                </c:pt>
                <c:pt idx="43">
                  <c:v>137</c:v>
                </c:pt>
                <c:pt idx="44">
                  <c:v>151</c:v>
                </c:pt>
                <c:pt idx="45">
                  <c:v>156</c:v>
                </c:pt>
                <c:pt idx="46">
                  <c:v>168</c:v>
                </c:pt>
                <c:pt idx="47">
                  <c:v>180</c:v>
                </c:pt>
                <c:pt idx="48">
                  <c:v>188</c:v>
                </c:pt>
                <c:pt idx="49">
                  <c:v>202</c:v>
                </c:pt>
                <c:pt idx="50">
                  <c:v>213</c:v>
                </c:pt>
                <c:pt idx="51">
                  <c:v>218</c:v>
                </c:pt>
                <c:pt idx="52">
                  <c:v>231</c:v>
                </c:pt>
                <c:pt idx="53">
                  <c:v>241</c:v>
                </c:pt>
                <c:pt idx="54">
                  <c:v>256</c:v>
                </c:pt>
                <c:pt idx="55">
                  <c:v>263</c:v>
                </c:pt>
                <c:pt idx="56">
                  <c:v>280</c:v>
                </c:pt>
                <c:pt idx="57">
                  <c:v>295</c:v>
                </c:pt>
                <c:pt idx="58">
                  <c:v>281</c:v>
                </c:pt>
                <c:pt idx="59">
                  <c:v>288</c:v>
                </c:pt>
                <c:pt idx="60">
                  <c:v>313</c:v>
                </c:pt>
                <c:pt idx="61">
                  <c:v>325</c:v>
                </c:pt>
                <c:pt idx="62">
                  <c:v>338</c:v>
                </c:pt>
                <c:pt idx="63">
                  <c:v>352</c:v>
                </c:pt>
                <c:pt idx="64">
                  <c:v>367</c:v>
                </c:pt>
                <c:pt idx="65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9-9B4F-9BED-9BA718D5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84576"/>
        <c:axId val="1290260976"/>
      </c:scatterChart>
      <c:valAx>
        <c:axId val="12862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60976"/>
        <c:crosses val="autoZero"/>
        <c:crossBetween val="midCat"/>
      </c:valAx>
      <c:valAx>
        <c:axId val="1290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'global-plastics-production'!$I$1</c:f>
              <c:strCache>
                <c:ptCount val="1"/>
                <c:pt idx="0">
                  <c:v>GR2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'global-plastics-production'!$C$2:$C$67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'global-plastics-production'!$I$2:$I$67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0.40546510810816438</c:v>
                </c:pt>
                <c:pt idx="4">
                  <c:v>0</c:v>
                </c:pt>
                <c:pt idx="5">
                  <c:v>0.28768207245178085</c:v>
                </c:pt>
                <c:pt idx="6">
                  <c:v>0.22314355131420976</c:v>
                </c:pt>
                <c:pt idx="7">
                  <c:v>0</c:v>
                </c:pt>
                <c:pt idx="8">
                  <c:v>0.18232155679395459</c:v>
                </c:pt>
                <c:pt idx="9">
                  <c:v>0.15415067982725836</c:v>
                </c:pt>
                <c:pt idx="10">
                  <c:v>0.13353139262452257</c:v>
                </c:pt>
                <c:pt idx="11">
                  <c:v>0.11778303565638346</c:v>
                </c:pt>
                <c:pt idx="12">
                  <c:v>0.20067069546215124</c:v>
                </c:pt>
                <c:pt idx="13">
                  <c:v>0.16705408466316624</c:v>
                </c:pt>
                <c:pt idx="14">
                  <c:v>0.14310084364067324</c:v>
                </c:pt>
                <c:pt idx="15">
                  <c:v>0.12516314295400599</c:v>
                </c:pt>
                <c:pt idx="16">
                  <c:v>0.16251892949777494</c:v>
                </c:pt>
                <c:pt idx="17">
                  <c:v>0.13976194237515863</c:v>
                </c:pt>
                <c:pt idx="18">
                  <c:v>0.16034265007517948</c:v>
                </c:pt>
                <c:pt idx="19">
                  <c:v>0.16989903679539742</c:v>
                </c:pt>
                <c:pt idx="20">
                  <c:v>8.9612158689687138E-2</c:v>
                </c:pt>
                <c:pt idx="21">
                  <c:v>8.2238098236972007E-2</c:v>
                </c:pt>
                <c:pt idx="22">
                  <c:v>0.14660347419187544</c:v>
                </c:pt>
                <c:pt idx="23">
                  <c:v>0.14763599880606468</c:v>
                </c:pt>
                <c:pt idx="24">
                  <c:v>1.9418085857101516E-2</c:v>
                </c:pt>
                <c:pt idx="25">
                  <c:v>-0.12260232209233239</c:v>
                </c:pt>
                <c:pt idx="26">
                  <c:v>0.16034265007517948</c:v>
                </c:pt>
                <c:pt idx="27">
                  <c:v>8.8553397341445031E-2</c:v>
                </c:pt>
                <c:pt idx="28">
                  <c:v>8.1345639453952401E-2</c:v>
                </c:pt>
                <c:pt idx="29">
                  <c:v>0.10379679368164356</c:v>
                </c:pt>
                <c:pt idx="30">
                  <c:v>-1.4184634991956413E-2</c:v>
                </c:pt>
                <c:pt idx="31">
                  <c:v>2.8170876966696224E-2</c:v>
                </c:pt>
                <c:pt idx="32">
                  <c:v>1.3793322132335769E-2</c:v>
                </c:pt>
                <c:pt idx="33">
                  <c:v>9.1567193525490434E-2</c:v>
                </c:pt>
                <c:pt idx="34">
                  <c:v>7.2320661579626078E-2</c:v>
                </c:pt>
                <c:pt idx="35">
                  <c:v>4.5462374076757413E-2</c:v>
                </c:pt>
                <c:pt idx="36">
                  <c:v>6.4538521137571164E-2</c:v>
                </c:pt>
                <c:pt idx="37">
                  <c:v>8.0042707673536356E-2</c:v>
                </c:pt>
                <c:pt idx="38">
                  <c:v>5.6089466651043578E-2</c:v>
                </c:pt>
                <c:pt idx="39">
                  <c:v>3.5718082602079246E-2</c:v>
                </c:pt>
                <c:pt idx="40">
                  <c:v>5.1293294387550481E-2</c:v>
                </c:pt>
                <c:pt idx="41">
                  <c:v>3.278982282299097E-2</c:v>
                </c:pt>
                <c:pt idx="42">
                  <c:v>6.252035698133393E-2</c:v>
                </c:pt>
                <c:pt idx="43">
                  <c:v>3.7179003241754029E-2</c:v>
                </c:pt>
                <c:pt idx="44">
                  <c:v>9.7298910986799506E-2</c:v>
                </c:pt>
                <c:pt idx="45">
                  <c:v>3.2576170434612667E-2</c:v>
                </c:pt>
                <c:pt idx="46">
                  <c:v>7.4107972153721835E-2</c:v>
                </c:pt>
                <c:pt idx="47">
                  <c:v>6.8992871486951421E-2</c:v>
                </c:pt>
                <c:pt idx="48">
                  <c:v>4.3485111939738891E-2</c:v>
                </c:pt>
                <c:pt idx="49">
                  <c:v>7.1825734571255601E-2</c:v>
                </c:pt>
                <c:pt idx="50">
                  <c:v>5.3024468308220399E-2</c:v>
                </c:pt>
                <c:pt idx="51">
                  <c:v>2.3202897079663793E-2</c:v>
                </c:pt>
                <c:pt idx="52">
                  <c:v>5.7922647732704509E-2</c:v>
                </c:pt>
                <c:pt idx="53">
                  <c:v>4.2379222968861541E-2</c:v>
                </c:pt>
                <c:pt idx="54">
                  <c:v>6.0380510988907482E-2</c:v>
                </c:pt>
                <c:pt idx="55">
                  <c:v>2.6976587698202076E-2</c:v>
                </c:pt>
                <c:pt idx="56">
                  <c:v>6.2635570991485048E-2</c:v>
                </c:pt>
                <c:pt idx="57">
                  <c:v>5.2185753170570247E-2</c:v>
                </c:pt>
                <c:pt idx="58">
                  <c:v>-4.8620687006074088E-2</c:v>
                </c:pt>
                <c:pt idx="59">
                  <c:v>2.4605810802200194E-2</c:v>
                </c:pt>
                <c:pt idx="60">
                  <c:v>8.3242710404207304E-2</c:v>
                </c:pt>
                <c:pt idx="61">
                  <c:v>3.7621991789584322E-2</c:v>
                </c:pt>
                <c:pt idx="62">
                  <c:v>3.9220713153281329E-2</c:v>
                </c:pt>
                <c:pt idx="63">
                  <c:v>4.0585280115078302E-2</c:v>
                </c:pt>
                <c:pt idx="64">
                  <c:v>4.1730672456473279E-2</c:v>
                </c:pt>
                <c:pt idx="65">
                  <c:v>3.7437527072130591E-2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E-6C42-BC3B-704B08DB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55312"/>
        <c:axId val="1284271088"/>
      </c:scatterChart>
      <c:valAx>
        <c:axId val="12842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71088"/>
        <c:crosses val="autoZero"/>
        <c:crossBetween val="midCat"/>
      </c:valAx>
      <c:valAx>
        <c:axId val="1284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410306</xdr:colOff>
      <xdr:row>2</xdr:row>
      <xdr:rowOff>20514</xdr:rowOff>
    </xdr:from>
    <xdr:to>
      <xdr:col>18</xdr:col>
      <xdr:colOff>97692</xdr:colOff>
      <xdr:row>16</xdr:row>
      <xdr:rowOff>166076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25A4B4-A39C-2E46-BF50-DD76FD332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371228</xdr:colOff>
      <xdr:row>19</xdr:row>
      <xdr:rowOff>49822</xdr:rowOff>
    </xdr:from>
    <xdr:to>
      <xdr:col>18</xdr:col>
      <xdr:colOff>156307</xdr:colOff>
      <xdr:row>37</xdr:row>
      <xdr:rowOff>87922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DD15ED-9A9A-F24B-AD01-70A40064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H1" zoomScale="130" zoomScaleNormal="130" workbookViewId="0">
      <selection activeCell="G1" sqref="G1:G1048576"/>
    </sheetView>
  </sheetViews>
  <sheetFormatPr baseColWidth="10" defaultRowHeight="16" x14ac:dyDescent="0.2"/>
  <cols>
    <col min="4" max="4" width="36.33203125" customWidth="1"/>
    <col min="5" max="5" width="7.5" style="2" customWidth="1"/>
    <col min="6" max="6" width="17.83203125" style="1" customWidth="1"/>
    <col min="7" max="7" width="29.6640625" style="2" customWidth="1"/>
    <col min="8" max="8" width="15.1640625" style="2" customWidth="1"/>
    <col min="9" max="9" width="14.5" style="2" customWidth="1"/>
    <col min="10" max="10" width="14.33203125" style="2" customWidth="1"/>
    <col min="11" max="11" width="14.6640625" style="2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1" x14ac:dyDescent="0.2">
      <c r="A2" t="s">
        <v>4</v>
      </c>
      <c r="B2" t="s">
        <v>5</v>
      </c>
      <c r="C2">
        <v>1950</v>
      </c>
      <c r="D2">
        <v>2000000</v>
      </c>
      <c r="E2" s="2">
        <f>C2-1949</f>
        <v>1</v>
      </c>
      <c r="F2" s="1">
        <f>D2/1000000</f>
        <v>2</v>
      </c>
      <c r="G2" s="2">
        <f t="shared" ref="G2:G65" si="0">LOG(D2)</f>
        <v>6.3010299956639813</v>
      </c>
      <c r="H2" s="2">
        <v>0</v>
      </c>
      <c r="I2" s="2">
        <v>0</v>
      </c>
      <c r="J2" s="1">
        <f>F2</f>
        <v>2</v>
      </c>
      <c r="K2" s="1">
        <f>F2</f>
        <v>2</v>
      </c>
    </row>
    <row r="3" spans="1:11" x14ac:dyDescent="0.2">
      <c r="A3" t="s">
        <v>4</v>
      </c>
      <c r="B3" t="s">
        <v>5</v>
      </c>
      <c r="C3">
        <v>1951</v>
      </c>
      <c r="D3">
        <v>2000000</v>
      </c>
      <c r="E3" s="2">
        <f t="shared" ref="E3:E66" si="1">C3-1949</f>
        <v>2</v>
      </c>
      <c r="F3" s="1">
        <f t="shared" ref="F3:F66" si="2">D3/1000000</f>
        <v>2</v>
      </c>
      <c r="G3" s="2">
        <f t="shared" si="0"/>
        <v>6.3010299956639813</v>
      </c>
      <c r="H3" s="2">
        <f>(D3-D2)/D2</f>
        <v>0</v>
      </c>
      <c r="I3" s="2">
        <f>LN(D3/D2)</f>
        <v>0</v>
      </c>
      <c r="J3" s="2">
        <f>F$2*(1+0.0875404831720423)^(E3-1)</f>
        <v>2.1750809663440847</v>
      </c>
      <c r="K3" s="2">
        <f>F$2*EXP((E3-1)*0.08076388)</f>
        <v>2.1682297702731237</v>
      </c>
    </row>
    <row r="4" spans="1:11" x14ac:dyDescent="0.2">
      <c r="A4" t="s">
        <v>4</v>
      </c>
      <c r="B4" t="s">
        <v>5</v>
      </c>
      <c r="C4">
        <v>1952</v>
      </c>
      <c r="D4">
        <v>2000000</v>
      </c>
      <c r="E4" s="2">
        <f t="shared" si="1"/>
        <v>3</v>
      </c>
      <c r="F4" s="1">
        <f t="shared" si="2"/>
        <v>2</v>
      </c>
      <c r="G4" s="2">
        <f t="shared" si="0"/>
        <v>6.3010299956639813</v>
      </c>
      <c r="H4" s="2">
        <f t="shared" ref="H4:H67" si="3">(D4-D3)/D3</f>
        <v>0</v>
      </c>
      <c r="I4" s="2">
        <f t="shared" ref="I4:I67" si="4">LN(D4/D3)</f>
        <v>0</v>
      </c>
      <c r="J4" s="2">
        <f t="shared" ref="J4:J67" si="5">F$2*(1+0.0875404831720423)^(E4-1)</f>
        <v>2.3654886050761585</v>
      </c>
      <c r="K4" s="2">
        <f t="shared" ref="K4:K67" si="6">F$2*EXP((E4-1)*0.08076388)</f>
        <v>2.3506101683493217</v>
      </c>
    </row>
    <row r="5" spans="1:11" x14ac:dyDescent="0.2">
      <c r="A5" t="s">
        <v>4</v>
      </c>
      <c r="B5" t="s">
        <v>5</v>
      </c>
      <c r="C5">
        <v>1953</v>
      </c>
      <c r="D5">
        <v>3000000</v>
      </c>
      <c r="E5" s="2">
        <f t="shared" si="1"/>
        <v>4</v>
      </c>
      <c r="F5" s="1">
        <f t="shared" si="2"/>
        <v>3</v>
      </c>
      <c r="G5" s="2">
        <f t="shared" si="0"/>
        <v>6.4771212547196626</v>
      </c>
      <c r="H5" s="2">
        <f t="shared" si="3"/>
        <v>0.5</v>
      </c>
      <c r="I5" s="2">
        <f t="shared" si="4"/>
        <v>0.40546510810816438</v>
      </c>
      <c r="J5" s="2">
        <f t="shared" si="5"/>
        <v>2.5725646205024857</v>
      </c>
      <c r="K5" s="2">
        <f t="shared" si="6"/>
        <v>2.548331472660859</v>
      </c>
    </row>
    <row r="6" spans="1:11" x14ac:dyDescent="0.2">
      <c r="A6" t="s">
        <v>4</v>
      </c>
      <c r="B6" t="s">
        <v>5</v>
      </c>
      <c r="C6">
        <v>1954</v>
      </c>
      <c r="D6">
        <v>3000000</v>
      </c>
      <c r="E6" s="2">
        <f t="shared" si="1"/>
        <v>5</v>
      </c>
      <c r="F6" s="1">
        <f t="shared" si="2"/>
        <v>3</v>
      </c>
      <c r="G6" s="2">
        <f t="shared" si="0"/>
        <v>6.4771212547196626</v>
      </c>
      <c r="H6" s="2">
        <f t="shared" si="3"/>
        <v>0</v>
      </c>
      <c r="I6" s="2">
        <f t="shared" si="4"/>
        <v>0</v>
      </c>
      <c r="J6" s="2">
        <f t="shared" si="5"/>
        <v>2.7977681703725752</v>
      </c>
      <c r="K6" s="2">
        <f t="shared" si="6"/>
        <v>2.7626840817736129</v>
      </c>
    </row>
    <row r="7" spans="1:11" x14ac:dyDescent="0.2">
      <c r="A7" t="s">
        <v>4</v>
      </c>
      <c r="B7" t="s">
        <v>5</v>
      </c>
      <c r="C7">
        <v>1955</v>
      </c>
      <c r="D7">
        <v>4000000</v>
      </c>
      <c r="E7" s="2">
        <f t="shared" si="1"/>
        <v>6</v>
      </c>
      <c r="F7" s="1">
        <f t="shared" si="2"/>
        <v>4</v>
      </c>
      <c r="G7" s="2">
        <f t="shared" si="0"/>
        <v>6.6020599913279625</v>
      </c>
      <c r="H7" s="2">
        <f t="shared" si="3"/>
        <v>0.33333333333333331</v>
      </c>
      <c r="I7" s="2">
        <f t="shared" si="4"/>
        <v>0.28768207245178085</v>
      </c>
      <c r="J7" s="2">
        <f t="shared" si="5"/>
        <v>3.0426861478103513</v>
      </c>
      <c r="K7" s="2">
        <f t="shared" si="6"/>
        <v>2.9950669359806081</v>
      </c>
    </row>
    <row r="8" spans="1:11" x14ac:dyDescent="0.2">
      <c r="A8" t="s">
        <v>4</v>
      </c>
      <c r="B8" t="s">
        <v>5</v>
      </c>
      <c r="C8">
        <v>1956</v>
      </c>
      <c r="D8">
        <v>5000000</v>
      </c>
      <c r="E8" s="2">
        <f t="shared" si="1"/>
        <v>7</v>
      </c>
      <c r="F8" s="1">
        <f t="shared" si="2"/>
        <v>5</v>
      </c>
      <c r="G8" s="2">
        <f t="shared" si="0"/>
        <v>6.6989700043360187</v>
      </c>
      <c r="H8" s="2">
        <f t="shared" si="3"/>
        <v>0.25</v>
      </c>
      <c r="I8" s="2">
        <f t="shared" si="4"/>
        <v>0.22314355131420976</v>
      </c>
      <c r="J8" s="2">
        <f t="shared" si="5"/>
        <v>3.3090443633305497</v>
      </c>
      <c r="K8" s="2">
        <f t="shared" si="6"/>
        <v>3.2469966472769314</v>
      </c>
    </row>
    <row r="9" spans="1:11" x14ac:dyDescent="0.2">
      <c r="A9" t="s">
        <v>4</v>
      </c>
      <c r="B9" t="s">
        <v>5</v>
      </c>
      <c r="C9">
        <v>1957</v>
      </c>
      <c r="D9">
        <v>5000000</v>
      </c>
      <c r="E9" s="2">
        <f t="shared" si="1"/>
        <v>8</v>
      </c>
      <c r="F9" s="1">
        <f t="shared" si="2"/>
        <v>5</v>
      </c>
      <c r="G9" s="2">
        <f t="shared" si="0"/>
        <v>6.6989700043360187</v>
      </c>
      <c r="H9" s="2">
        <f t="shared" si="3"/>
        <v>0</v>
      </c>
      <c r="I9" s="2">
        <f t="shared" si="4"/>
        <v>0</v>
      </c>
      <c r="J9" s="2">
        <f t="shared" si="5"/>
        <v>3.5987197057342288</v>
      </c>
      <c r="K9" s="2">
        <f t="shared" si="6"/>
        <v>3.5201173973014321</v>
      </c>
    </row>
    <row r="10" spans="1:11" x14ac:dyDescent="0.2">
      <c r="A10" t="s">
        <v>4</v>
      </c>
      <c r="B10" t="s">
        <v>5</v>
      </c>
      <c r="C10">
        <v>1958</v>
      </c>
      <c r="D10">
        <v>6000000</v>
      </c>
      <c r="E10" s="2">
        <f t="shared" si="1"/>
        <v>9</v>
      </c>
      <c r="F10" s="1">
        <f t="shared" si="2"/>
        <v>6</v>
      </c>
      <c r="G10" s="2">
        <f t="shared" si="0"/>
        <v>6.7781512503836439</v>
      </c>
      <c r="H10" s="2">
        <f t="shared" si="3"/>
        <v>0.2</v>
      </c>
      <c r="I10" s="2">
        <f t="shared" si="4"/>
        <v>0.18232155679395459</v>
      </c>
      <c r="J10" s="2">
        <f t="shared" si="5"/>
        <v>3.9137533675749534</v>
      </c>
      <c r="K10" s="2">
        <f t="shared" si="6"/>
        <v>3.8162116678426554</v>
      </c>
    </row>
    <row r="11" spans="1:11" x14ac:dyDescent="0.2">
      <c r="A11" t="s">
        <v>4</v>
      </c>
      <c r="B11" t="s">
        <v>5</v>
      </c>
      <c r="C11">
        <v>1959</v>
      </c>
      <c r="D11">
        <v>7000000</v>
      </c>
      <c r="E11" s="2">
        <f t="shared" si="1"/>
        <v>10</v>
      </c>
      <c r="F11" s="1">
        <f t="shared" si="2"/>
        <v>7</v>
      </c>
      <c r="G11" s="2">
        <f t="shared" si="0"/>
        <v>6.8450980400142569</v>
      </c>
      <c r="H11" s="2">
        <f t="shared" si="3"/>
        <v>0.16666666666666666</v>
      </c>
      <c r="I11" s="2">
        <f t="shared" si="4"/>
        <v>0.15415067982725836</v>
      </c>
      <c r="J11" s="2">
        <f t="shared" si="5"/>
        <v>4.256365228388673</v>
      </c>
      <c r="K11" s="2">
        <f t="shared" si="6"/>
        <v>4.1372118739400472</v>
      </c>
    </row>
    <row r="12" spans="1:11" x14ac:dyDescent="0.2">
      <c r="A12" t="s">
        <v>4</v>
      </c>
      <c r="B12" t="s">
        <v>5</v>
      </c>
      <c r="C12">
        <v>1960</v>
      </c>
      <c r="D12">
        <v>8000000</v>
      </c>
      <c r="E12" s="2">
        <f t="shared" si="1"/>
        <v>11</v>
      </c>
      <c r="F12" s="1">
        <f t="shared" si="2"/>
        <v>8</v>
      </c>
      <c r="G12" s="2">
        <f t="shared" si="0"/>
        <v>6.9030899869919438</v>
      </c>
      <c r="H12" s="2">
        <f t="shared" si="3"/>
        <v>0.14285714285714285</v>
      </c>
      <c r="I12" s="2">
        <f t="shared" si="4"/>
        <v>0.13353139262452257</v>
      </c>
      <c r="J12" s="2">
        <f t="shared" si="5"/>
        <v>4.6289694970384971</v>
      </c>
      <c r="K12" s="2">
        <f t="shared" si="6"/>
        <v>4.4852129755021348</v>
      </c>
    </row>
    <row r="13" spans="1:11" x14ac:dyDescent="0.2">
      <c r="A13" t="s">
        <v>4</v>
      </c>
      <c r="B13" t="s">
        <v>5</v>
      </c>
      <c r="C13">
        <v>1961</v>
      </c>
      <c r="D13">
        <v>9000000</v>
      </c>
      <c r="E13" s="2">
        <f t="shared" si="1"/>
        <v>12</v>
      </c>
      <c r="F13" s="1">
        <f t="shared" si="2"/>
        <v>9</v>
      </c>
      <c r="G13" s="2">
        <f t="shared" si="0"/>
        <v>6.9542425094393252</v>
      </c>
      <c r="H13" s="2">
        <f t="shared" si="3"/>
        <v>0.125</v>
      </c>
      <c r="I13" s="2">
        <f t="shared" si="4"/>
        <v>0.11778303565638346</v>
      </c>
      <c r="J13" s="2">
        <f t="shared" si="5"/>
        <v>5.0341917233978926</v>
      </c>
      <c r="K13" s="2">
        <f t="shared" si="6"/>
        <v>4.8624861497495138</v>
      </c>
    </row>
    <row r="14" spans="1:11" x14ac:dyDescent="0.2">
      <c r="A14" t="s">
        <v>4</v>
      </c>
      <c r="B14" t="s">
        <v>5</v>
      </c>
      <c r="C14">
        <v>1962</v>
      </c>
      <c r="D14">
        <v>11000000</v>
      </c>
      <c r="E14" s="2">
        <f t="shared" si="1"/>
        <v>13</v>
      </c>
      <c r="F14" s="1">
        <f t="shared" si="2"/>
        <v>11</v>
      </c>
      <c r="G14" s="2">
        <f t="shared" si="0"/>
        <v>7.0413926851582254</v>
      </c>
      <c r="H14" s="2">
        <f t="shared" si="3"/>
        <v>0.22222222222222221</v>
      </c>
      <c r="I14" s="2">
        <f t="shared" si="4"/>
        <v>0.20067069546215124</v>
      </c>
      <c r="J14" s="2">
        <f t="shared" si="5"/>
        <v>5.4748872992448412</v>
      </c>
      <c r="K14" s="2">
        <f t="shared" si="6"/>
        <v>5.2714936137138162</v>
      </c>
    </row>
    <row r="15" spans="1:11" x14ac:dyDescent="0.2">
      <c r="A15" t="s">
        <v>4</v>
      </c>
      <c r="B15" t="s">
        <v>5</v>
      </c>
      <c r="C15">
        <v>1963</v>
      </c>
      <c r="D15">
        <v>13000000</v>
      </c>
      <c r="E15" s="2">
        <f t="shared" si="1"/>
        <v>14</v>
      </c>
      <c r="F15" s="1">
        <f t="shared" si="2"/>
        <v>13</v>
      </c>
      <c r="G15" s="2">
        <f t="shared" si="0"/>
        <v>7.1139433523068369</v>
      </c>
      <c r="H15" s="2">
        <f t="shared" si="3"/>
        <v>0.18181818181818182</v>
      </c>
      <c r="I15" s="2">
        <f t="shared" si="4"/>
        <v>0.16705408466316624</v>
      </c>
      <c r="J15" s="2">
        <f t="shared" si="5"/>
        <v>5.9541615787332125</v>
      </c>
      <c r="K15" s="2">
        <f t="shared" si="6"/>
        <v>5.7149046935294745</v>
      </c>
    </row>
    <row r="16" spans="1:11" x14ac:dyDescent="0.2">
      <c r="A16" t="s">
        <v>4</v>
      </c>
      <c r="B16" t="s">
        <v>5</v>
      </c>
      <c r="C16">
        <v>1964</v>
      </c>
      <c r="D16">
        <v>15000000</v>
      </c>
      <c r="E16" s="2">
        <f t="shared" si="1"/>
        <v>15</v>
      </c>
      <c r="F16" s="1">
        <f t="shared" si="2"/>
        <v>15</v>
      </c>
      <c r="G16" s="2">
        <f t="shared" si="0"/>
        <v>7.1760912590556813</v>
      </c>
      <c r="H16" s="2">
        <f t="shared" si="3"/>
        <v>0.15384615384615385</v>
      </c>
      <c r="I16" s="2">
        <f t="shared" si="4"/>
        <v>0.14310084364067324</v>
      </c>
      <c r="J16" s="2">
        <f t="shared" si="5"/>
        <v>6.475391760219928</v>
      </c>
      <c r="K16" s="2">
        <f t="shared" si="6"/>
        <v>6.1956132453921038</v>
      </c>
    </row>
    <row r="17" spans="1:11" x14ac:dyDescent="0.2">
      <c r="A17" t="s">
        <v>4</v>
      </c>
      <c r="B17" t="s">
        <v>5</v>
      </c>
      <c r="C17">
        <v>1965</v>
      </c>
      <c r="D17">
        <v>17000000</v>
      </c>
      <c r="E17" s="2">
        <f t="shared" si="1"/>
        <v>16</v>
      </c>
      <c r="F17" s="1">
        <f t="shared" si="2"/>
        <v>17</v>
      </c>
      <c r="G17" s="2">
        <f t="shared" si="0"/>
        <v>7.2304489213782741</v>
      </c>
      <c r="H17" s="2">
        <f t="shared" si="3"/>
        <v>0.13333333333333333</v>
      </c>
      <c r="I17" s="2">
        <f t="shared" si="4"/>
        <v>0.12516314295400599</v>
      </c>
      <c r="J17" s="2">
        <f t="shared" si="5"/>
        <v>7.0422506836378416</v>
      </c>
      <c r="K17" s="2">
        <f t="shared" si="6"/>
        <v>6.7167565418788229</v>
      </c>
    </row>
    <row r="18" spans="1:11" x14ac:dyDescent="0.2">
      <c r="A18" t="s">
        <v>4</v>
      </c>
      <c r="B18" t="s">
        <v>5</v>
      </c>
      <c r="C18">
        <v>1966</v>
      </c>
      <c r="D18">
        <v>20000000</v>
      </c>
      <c r="E18" s="2">
        <f t="shared" si="1"/>
        <v>17</v>
      </c>
      <c r="F18" s="1">
        <f t="shared" si="2"/>
        <v>20</v>
      </c>
      <c r="G18" s="2">
        <f t="shared" si="0"/>
        <v>7.3010299956639813</v>
      </c>
      <c r="H18" s="2">
        <f t="shared" si="3"/>
        <v>0.17647058823529413</v>
      </c>
      <c r="I18" s="2">
        <f t="shared" si="4"/>
        <v>0.16251892949777494</v>
      </c>
      <c r="J18" s="2">
        <f t="shared" si="5"/>
        <v>7.6587327111021439</v>
      </c>
      <c r="K18" s="2">
        <f t="shared" si="6"/>
        <v>7.2817357468892103</v>
      </c>
    </row>
    <row r="19" spans="1:11" x14ac:dyDescent="0.2">
      <c r="A19" t="s">
        <v>4</v>
      </c>
      <c r="B19" t="s">
        <v>5</v>
      </c>
      <c r="C19">
        <v>1967</v>
      </c>
      <c r="D19">
        <v>23000000</v>
      </c>
      <c r="E19" s="2">
        <f t="shared" si="1"/>
        <v>18</v>
      </c>
      <c r="F19" s="1">
        <f t="shared" si="2"/>
        <v>23</v>
      </c>
      <c r="G19" s="2">
        <f t="shared" si="0"/>
        <v>7.3617278360175931</v>
      </c>
      <c r="H19" s="2">
        <f t="shared" si="3"/>
        <v>0.15</v>
      </c>
      <c r="I19" s="2">
        <f t="shared" si="4"/>
        <v>0.13976194237515863</v>
      </c>
      <c r="J19" s="2">
        <f t="shared" si="5"/>
        <v>8.3291818731175518</v>
      </c>
      <c r="K19" s="2">
        <f t="shared" si="6"/>
        <v>7.8942381128335919</v>
      </c>
    </row>
    <row r="20" spans="1:11" x14ac:dyDescent="0.2">
      <c r="A20" t="s">
        <v>4</v>
      </c>
      <c r="B20" t="s">
        <v>5</v>
      </c>
      <c r="C20">
        <v>1968</v>
      </c>
      <c r="D20">
        <v>27000000</v>
      </c>
      <c r="E20" s="2">
        <f t="shared" si="1"/>
        <v>19</v>
      </c>
      <c r="F20" s="1">
        <f t="shared" si="2"/>
        <v>27</v>
      </c>
      <c r="G20" s="2">
        <f t="shared" si="0"/>
        <v>7.4313637641589869</v>
      </c>
      <c r="H20" s="2">
        <f t="shared" si="3"/>
        <v>0.17391304347826086</v>
      </c>
      <c r="I20" s="2">
        <f t="shared" si="4"/>
        <v>0.16034265007517948</v>
      </c>
      <c r="J20" s="2">
        <f t="shared" si="5"/>
        <v>9.0583224787180789</v>
      </c>
      <c r="K20" s="2">
        <f t="shared" si="6"/>
        <v>8.5582610449352607</v>
      </c>
    </row>
    <row r="21" spans="1:11" x14ac:dyDescent="0.2">
      <c r="A21" t="s">
        <v>4</v>
      </c>
      <c r="B21" t="s">
        <v>5</v>
      </c>
      <c r="C21">
        <v>1969</v>
      </c>
      <c r="D21">
        <v>32000000</v>
      </c>
      <c r="E21" s="2">
        <f t="shared" si="1"/>
        <v>20</v>
      </c>
      <c r="F21" s="1">
        <f t="shared" si="2"/>
        <v>32</v>
      </c>
      <c r="G21" s="2">
        <f t="shared" si="0"/>
        <v>7.5051499783199063</v>
      </c>
      <c r="H21" s="2">
        <f t="shared" si="3"/>
        <v>0.18518518518518517</v>
      </c>
      <c r="I21" s="2">
        <f t="shared" si="4"/>
        <v>0.16989903679539742</v>
      </c>
      <c r="J21" s="2">
        <f t="shared" si="5"/>
        <v>9.8512924052332309</v>
      </c>
      <c r="K21" s="2">
        <f t="shared" si="6"/>
        <v>9.2781381896986996</v>
      </c>
    </row>
    <row r="22" spans="1:11" x14ac:dyDescent="0.2">
      <c r="A22" t="s">
        <v>4</v>
      </c>
      <c r="B22" t="s">
        <v>5</v>
      </c>
      <c r="C22">
        <v>1970</v>
      </c>
      <c r="D22">
        <v>35000000</v>
      </c>
      <c r="E22" s="2">
        <f t="shared" si="1"/>
        <v>21</v>
      </c>
      <c r="F22" s="1">
        <f t="shared" si="2"/>
        <v>35</v>
      </c>
      <c r="G22" s="2">
        <f t="shared" si="0"/>
        <v>7.5440680443502757</v>
      </c>
      <c r="H22" s="2">
        <f t="shared" si="3"/>
        <v>9.375E-2</v>
      </c>
      <c r="I22" s="2">
        <f t="shared" si="4"/>
        <v>8.9612158689687138E-2</v>
      </c>
      <c r="J22" s="2">
        <f t="shared" si="5"/>
        <v>10.713679302256418</v>
      </c>
      <c r="K22" s="2">
        <f t="shared" si="6"/>
        <v>10.058567717806357</v>
      </c>
    </row>
    <row r="23" spans="1:11" x14ac:dyDescent="0.2">
      <c r="A23" t="s">
        <v>4</v>
      </c>
      <c r="B23" t="s">
        <v>5</v>
      </c>
      <c r="C23">
        <v>1971</v>
      </c>
      <c r="D23">
        <v>38000000</v>
      </c>
      <c r="E23" s="2">
        <f t="shared" si="1"/>
        <v>22</v>
      </c>
      <c r="F23" s="1">
        <f t="shared" si="2"/>
        <v>38</v>
      </c>
      <c r="G23" s="2">
        <f t="shared" si="0"/>
        <v>7.5797835966168101</v>
      </c>
      <c r="H23" s="2">
        <f t="shared" si="3"/>
        <v>8.5714285714285715E-2</v>
      </c>
      <c r="I23" s="2">
        <f t="shared" si="4"/>
        <v>8.2238098236972007E-2</v>
      </c>
      <c r="J23" s="2">
        <f t="shared" si="5"/>
        <v>11.651559964926255</v>
      </c>
      <c r="K23" s="2">
        <f t="shared" si="6"/>
        <v>10.904642986027966</v>
      </c>
    </row>
    <row r="24" spans="1:11" x14ac:dyDescent="0.2">
      <c r="A24" t="s">
        <v>4</v>
      </c>
      <c r="B24" t="s">
        <v>5</v>
      </c>
      <c r="C24">
        <v>1972</v>
      </c>
      <c r="D24">
        <v>44000000</v>
      </c>
      <c r="E24" s="2">
        <f t="shared" si="1"/>
        <v>23</v>
      </c>
      <c r="F24" s="1">
        <f t="shared" si="2"/>
        <v>44</v>
      </c>
      <c r="G24" s="2">
        <f t="shared" si="0"/>
        <v>7.6434526764861879</v>
      </c>
      <c r="H24" s="2">
        <f t="shared" si="3"/>
        <v>0.15789473684210525</v>
      </c>
      <c r="I24" s="2">
        <f t="shared" si="4"/>
        <v>0.14660347419187544</v>
      </c>
      <c r="J24" s="2">
        <f t="shared" si="5"/>
        <v>12.671543153963924</v>
      </c>
      <c r="K24" s="2">
        <f t="shared" si="6"/>
        <v>11.821885778252925</v>
      </c>
    </row>
    <row r="25" spans="1:11" x14ac:dyDescent="0.2">
      <c r="A25" t="s">
        <v>4</v>
      </c>
      <c r="B25" t="s">
        <v>5</v>
      </c>
      <c r="C25">
        <v>1973</v>
      </c>
      <c r="D25">
        <v>51000000</v>
      </c>
      <c r="E25" s="2">
        <f t="shared" si="1"/>
        <v>24</v>
      </c>
      <c r="F25" s="1">
        <f t="shared" si="2"/>
        <v>51</v>
      </c>
      <c r="G25" s="2">
        <f t="shared" si="0"/>
        <v>7.7075701760979367</v>
      </c>
      <c r="H25" s="2">
        <f t="shared" si="3"/>
        <v>0.15909090909090909</v>
      </c>
      <c r="I25" s="2">
        <f t="shared" si="4"/>
        <v>0.14763599880606468</v>
      </c>
      <c r="J25" s="2">
        <f t="shared" si="5"/>
        <v>13.78081616419731</v>
      </c>
      <c r="K25" s="2">
        <f t="shared" si="6"/>
        <v>12.816282342588224</v>
      </c>
    </row>
    <row r="26" spans="1:11" x14ac:dyDescent="0.2">
      <c r="A26" t="s">
        <v>4</v>
      </c>
      <c r="B26" t="s">
        <v>5</v>
      </c>
      <c r="C26">
        <v>1974</v>
      </c>
      <c r="D26">
        <v>52000000</v>
      </c>
      <c r="E26" s="2">
        <f t="shared" si="1"/>
        <v>25</v>
      </c>
      <c r="F26" s="1">
        <f t="shared" si="2"/>
        <v>52</v>
      </c>
      <c r="G26" s="2">
        <f t="shared" si="0"/>
        <v>7.7160033436347994</v>
      </c>
      <c r="H26" s="2">
        <f t="shared" si="3"/>
        <v>1.9607843137254902E-2</v>
      </c>
      <c r="I26" s="2">
        <f t="shared" si="4"/>
        <v>1.9418085857101516E-2</v>
      </c>
      <c r="J26" s="2">
        <f t="shared" si="5"/>
        <v>14.987195469716234</v>
      </c>
      <c r="K26" s="2">
        <f t="shared" si="6"/>
        <v>13.894322459712777</v>
      </c>
    </row>
    <row r="27" spans="1:11" x14ac:dyDescent="0.2">
      <c r="A27" t="s">
        <v>4</v>
      </c>
      <c r="B27" t="s">
        <v>5</v>
      </c>
      <c r="C27">
        <v>1975</v>
      </c>
      <c r="D27">
        <v>46000000</v>
      </c>
      <c r="E27" s="2">
        <f t="shared" si="1"/>
        <v>26</v>
      </c>
      <c r="F27" s="1">
        <f t="shared" si="2"/>
        <v>46</v>
      </c>
      <c r="G27" s="2">
        <f t="shared" si="0"/>
        <v>7.6627578316815743</v>
      </c>
      <c r="H27" s="2">
        <f t="shared" si="3"/>
        <v>-0.11538461538461539</v>
      </c>
      <c r="I27" s="2">
        <f t="shared" si="4"/>
        <v>-0.12260232209233239</v>
      </c>
      <c r="J27" s="2">
        <f t="shared" si="5"/>
        <v>16.299181802529038</v>
      </c>
      <c r="K27" s="2">
        <f t="shared" si="6"/>
        <v>15.063041797461871</v>
      </c>
    </row>
    <row r="28" spans="1:11" x14ac:dyDescent="0.2">
      <c r="A28" t="s">
        <v>4</v>
      </c>
      <c r="B28" t="s">
        <v>5</v>
      </c>
      <c r="C28">
        <v>1976</v>
      </c>
      <c r="D28">
        <v>54000000</v>
      </c>
      <c r="E28" s="2">
        <f t="shared" si="1"/>
        <v>27</v>
      </c>
      <c r="F28" s="1">
        <f t="shared" si="2"/>
        <v>54</v>
      </c>
      <c r="G28" s="2">
        <f t="shared" si="0"/>
        <v>7.7323937598229682</v>
      </c>
      <c r="H28" s="2">
        <f t="shared" si="3"/>
        <v>0.17391304347826086</v>
      </c>
      <c r="I28" s="2">
        <f t="shared" si="4"/>
        <v>0.16034265007517948</v>
      </c>
      <c r="J28" s="2">
        <f t="shared" si="5"/>
        <v>17.726020052831387</v>
      </c>
      <c r="K28" s="2">
        <f t="shared" si="6"/>
        <v>16.33006782806261</v>
      </c>
    </row>
    <row r="29" spans="1:11" x14ac:dyDescent="0.2">
      <c r="A29" t="s">
        <v>4</v>
      </c>
      <c r="B29" t="s">
        <v>5</v>
      </c>
      <c r="C29">
        <v>1977</v>
      </c>
      <c r="D29">
        <v>59000000</v>
      </c>
      <c r="E29" s="2">
        <f t="shared" si="1"/>
        <v>28</v>
      </c>
      <c r="F29" s="1">
        <f t="shared" si="2"/>
        <v>59</v>
      </c>
      <c r="G29" s="2">
        <f t="shared" si="0"/>
        <v>7.7708520116421438</v>
      </c>
      <c r="H29" s="2">
        <f t="shared" si="3"/>
        <v>9.2592592592592587E-2</v>
      </c>
      <c r="I29" s="2">
        <f t="shared" si="4"/>
        <v>8.8553397341445031E-2</v>
      </c>
      <c r="J29" s="2">
        <f t="shared" si="5"/>
        <v>19.277764412973557</v>
      </c>
      <c r="K29" s="2">
        <f t="shared" si="6"/>
        <v>17.703669607692355</v>
      </c>
    </row>
    <row r="30" spans="1:11" x14ac:dyDescent="0.2">
      <c r="A30" t="s">
        <v>4</v>
      </c>
      <c r="B30" t="s">
        <v>5</v>
      </c>
      <c r="C30">
        <v>1978</v>
      </c>
      <c r="D30">
        <v>64000000</v>
      </c>
      <c r="E30" s="2">
        <f t="shared" si="1"/>
        <v>29</v>
      </c>
      <c r="F30" s="1">
        <f t="shared" si="2"/>
        <v>64</v>
      </c>
      <c r="G30" s="2">
        <f t="shared" si="0"/>
        <v>7.8061799739838875</v>
      </c>
      <c r="H30" s="2">
        <f t="shared" si="3"/>
        <v>8.4745762711864403E-2</v>
      </c>
      <c r="I30" s="2">
        <f t="shared" si="4"/>
        <v>8.1345639453952401E-2</v>
      </c>
      <c r="J30" s="2">
        <f t="shared" si="5"/>
        <v>20.965349224162068</v>
      </c>
      <c r="K30" s="2">
        <f t="shared" si="6"/>
        <v>19.192811743239041</v>
      </c>
    </row>
    <row r="31" spans="1:11" x14ac:dyDescent="0.2">
      <c r="A31" t="s">
        <v>4</v>
      </c>
      <c r="B31" t="s">
        <v>5</v>
      </c>
      <c r="C31">
        <v>1979</v>
      </c>
      <c r="D31">
        <v>71000000</v>
      </c>
      <c r="E31" s="2">
        <f t="shared" si="1"/>
        <v>30</v>
      </c>
      <c r="F31" s="1">
        <f t="shared" si="2"/>
        <v>71</v>
      </c>
      <c r="G31" s="2">
        <f t="shared" si="0"/>
        <v>7.8512583487190755</v>
      </c>
      <c r="H31" s="2">
        <f t="shared" si="3"/>
        <v>0.109375</v>
      </c>
      <c r="I31" s="2">
        <f t="shared" si="4"/>
        <v>0.10379679368164356</v>
      </c>
      <c r="J31" s="2">
        <f t="shared" si="5"/>
        <v>22.80066602511582</v>
      </c>
      <c r="K31" s="2">
        <f t="shared" si="6"/>
        <v>20.807212898469253</v>
      </c>
    </row>
    <row r="32" spans="1:11" x14ac:dyDescent="0.2">
      <c r="A32" t="s">
        <v>4</v>
      </c>
      <c r="B32" t="s">
        <v>5</v>
      </c>
      <c r="C32">
        <v>1980</v>
      </c>
      <c r="D32">
        <v>70000000</v>
      </c>
      <c r="E32" s="2">
        <f t="shared" si="1"/>
        <v>31</v>
      </c>
      <c r="F32" s="1">
        <f t="shared" si="2"/>
        <v>70</v>
      </c>
      <c r="G32" s="2">
        <f t="shared" si="0"/>
        <v>7.8450980400142569</v>
      </c>
      <c r="H32" s="2">
        <f t="shared" si="3"/>
        <v>-1.4084507042253521E-2</v>
      </c>
      <c r="I32" s="2">
        <f t="shared" si="4"/>
        <v>-1.4184634991956413E-2</v>
      </c>
      <c r="J32" s="2">
        <f t="shared" si="5"/>
        <v>24.796647345598828</v>
      </c>
      <c r="K32" s="2">
        <f t="shared" si="6"/>
        <v>22.557409221435982</v>
      </c>
    </row>
    <row r="33" spans="1:11" x14ac:dyDescent="0.2">
      <c r="A33" t="s">
        <v>4</v>
      </c>
      <c r="B33" t="s">
        <v>5</v>
      </c>
      <c r="C33">
        <v>1981</v>
      </c>
      <c r="D33">
        <v>72000000</v>
      </c>
      <c r="E33" s="2">
        <f t="shared" si="1"/>
        <v>32</v>
      </c>
      <c r="F33" s="1">
        <f t="shared" si="2"/>
        <v>72</v>
      </c>
      <c r="G33" s="2">
        <f t="shared" si="0"/>
        <v>7.8573324964312681</v>
      </c>
      <c r="H33" s="2">
        <f t="shared" si="3"/>
        <v>2.8571428571428571E-2</v>
      </c>
      <c r="I33" s="2">
        <f t="shared" si="4"/>
        <v>2.8170876966696224E-2</v>
      </c>
      <c r="J33" s="2">
        <f t="shared" si="5"/>
        <v>26.967357835279287</v>
      </c>
      <c r="K33" s="2">
        <f t="shared" si="6"/>
        <v>24.454823107075487</v>
      </c>
    </row>
    <row r="34" spans="1:11" x14ac:dyDescent="0.2">
      <c r="A34" t="s">
        <v>4</v>
      </c>
      <c r="B34" t="s">
        <v>5</v>
      </c>
      <c r="C34">
        <v>1982</v>
      </c>
      <c r="D34">
        <v>73000000</v>
      </c>
      <c r="E34" s="2">
        <f t="shared" si="1"/>
        <v>33</v>
      </c>
      <c r="F34" s="1">
        <f t="shared" si="2"/>
        <v>73</v>
      </c>
      <c r="G34" s="2">
        <f t="shared" si="0"/>
        <v>7.8633228601204559</v>
      </c>
      <c r="H34" s="2">
        <f t="shared" si="3"/>
        <v>1.3888888888888888E-2</v>
      </c>
      <c r="I34" s="2">
        <f t="shared" si="4"/>
        <v>1.3793322132335769E-2</v>
      </c>
      <c r="J34" s="2">
        <f t="shared" si="5"/>
        <v>29.328093370052997</v>
      </c>
      <c r="K34" s="2">
        <f t="shared" si="6"/>
        <v>26.511837743762083</v>
      </c>
    </row>
    <row r="35" spans="1:11" x14ac:dyDescent="0.2">
      <c r="A35" t="s">
        <v>4</v>
      </c>
      <c r="B35" t="s">
        <v>5</v>
      </c>
      <c r="C35">
        <v>1983</v>
      </c>
      <c r="D35">
        <v>80000000</v>
      </c>
      <c r="E35" s="2">
        <f t="shared" si="1"/>
        <v>34</v>
      </c>
      <c r="F35" s="1">
        <f t="shared" si="2"/>
        <v>80</v>
      </c>
      <c r="G35" s="2">
        <f t="shared" si="0"/>
        <v>7.9030899869919438</v>
      </c>
      <c r="H35" s="2">
        <f t="shared" si="3"/>
        <v>9.5890410958904104E-2</v>
      </c>
      <c r="I35" s="2">
        <f t="shared" si="4"/>
        <v>9.1567193525490434E-2</v>
      </c>
      <c r="J35" s="2">
        <f t="shared" si="5"/>
        <v>31.895488834182206</v>
      </c>
      <c r="K35" s="2">
        <f t="shared" si="6"/>
        <v>28.7418779303378</v>
      </c>
    </row>
    <row r="36" spans="1:11" x14ac:dyDescent="0.2">
      <c r="A36" t="s">
        <v>4</v>
      </c>
      <c r="B36" t="s">
        <v>5</v>
      </c>
      <c r="C36">
        <v>1984</v>
      </c>
      <c r="D36">
        <v>86000000</v>
      </c>
      <c r="E36" s="2">
        <f t="shared" si="1"/>
        <v>35</v>
      </c>
      <c r="F36" s="1">
        <f t="shared" si="2"/>
        <v>86</v>
      </c>
      <c r="G36" s="2">
        <f t="shared" si="0"/>
        <v>7.9344984512435675</v>
      </c>
      <c r="H36" s="2">
        <f t="shared" si="3"/>
        <v>7.4999999999999997E-2</v>
      </c>
      <c r="I36" s="2">
        <f t="shared" si="4"/>
        <v>7.2320661579626078E-2</v>
      </c>
      <c r="J36" s="2">
        <f t="shared" si="5"/>
        <v>34.687635337734996</v>
      </c>
      <c r="K36" s="2">
        <f t="shared" si="6"/>
        <v>31.159497691057236</v>
      </c>
    </row>
    <row r="37" spans="1:11" x14ac:dyDescent="0.2">
      <c r="A37" t="s">
        <v>4</v>
      </c>
      <c r="B37" t="s">
        <v>5</v>
      </c>
      <c r="C37">
        <v>1985</v>
      </c>
      <c r="D37">
        <v>90000000</v>
      </c>
      <c r="E37" s="2">
        <f t="shared" si="1"/>
        <v>36</v>
      </c>
      <c r="F37" s="1">
        <f t="shared" si="2"/>
        <v>90</v>
      </c>
      <c r="G37" s="2">
        <f t="shared" si="0"/>
        <v>7.9542425094393252</v>
      </c>
      <c r="H37" s="2">
        <f t="shared" si="3"/>
        <v>4.6511627906976744E-2</v>
      </c>
      <c r="I37" s="2">
        <f t="shared" si="4"/>
        <v>4.5462374076757413E-2</v>
      </c>
      <c r="J37" s="2">
        <f t="shared" si="5"/>
        <v>37.724207695295931</v>
      </c>
      <c r="K37" s="2">
        <f t="shared" si="6"/>
        <v>33.780475260253489</v>
      </c>
    </row>
    <row r="38" spans="1:11" x14ac:dyDescent="0.2">
      <c r="A38" t="s">
        <v>4</v>
      </c>
      <c r="B38" t="s">
        <v>5</v>
      </c>
      <c r="C38">
        <v>1986</v>
      </c>
      <c r="D38">
        <v>96000000</v>
      </c>
      <c r="E38" s="2">
        <f t="shared" si="1"/>
        <v>37</v>
      </c>
      <c r="F38" s="1">
        <f t="shared" si="2"/>
        <v>96</v>
      </c>
      <c r="G38" s="2">
        <f t="shared" si="0"/>
        <v>7.982271233039568</v>
      </c>
      <c r="H38" s="2">
        <f t="shared" si="3"/>
        <v>6.6666666666666666E-2</v>
      </c>
      <c r="I38" s="2">
        <f t="shared" si="4"/>
        <v>6.4538521137571164E-2</v>
      </c>
      <c r="J38" s="2">
        <f t="shared" si="5"/>
        <v>41.026603064224616</v>
      </c>
      <c r="K38" s="2">
        <f t="shared" si="6"/>
        <v>36.62191605662818</v>
      </c>
    </row>
    <row r="39" spans="1:11" x14ac:dyDescent="0.2">
      <c r="A39" t="s">
        <v>4</v>
      </c>
      <c r="B39" t="s">
        <v>5</v>
      </c>
      <c r="C39">
        <v>1987</v>
      </c>
      <c r="D39">
        <v>104000000</v>
      </c>
      <c r="E39" s="2">
        <f t="shared" si="1"/>
        <v>38</v>
      </c>
      <c r="F39" s="1">
        <f t="shared" si="2"/>
        <v>104</v>
      </c>
      <c r="G39" s="2">
        <f t="shared" si="0"/>
        <v>8.0170333392987807</v>
      </c>
      <c r="H39" s="2">
        <f t="shared" si="3"/>
        <v>8.3333333333333329E-2</v>
      </c>
      <c r="I39" s="2">
        <f t="shared" si="4"/>
        <v>8.0042707673536356E-2</v>
      </c>
      <c r="J39" s="2">
        <f t="shared" si="5"/>
        <v>44.618091719374426</v>
      </c>
      <c r="K39" s="2">
        <f t="shared" si="6"/>
        <v>39.702364319212279</v>
      </c>
    </row>
    <row r="40" spans="1:11" x14ac:dyDescent="0.2">
      <c r="A40" t="s">
        <v>4</v>
      </c>
      <c r="B40" t="s">
        <v>5</v>
      </c>
      <c r="C40">
        <v>1988</v>
      </c>
      <c r="D40">
        <v>110000000</v>
      </c>
      <c r="E40" s="2">
        <f t="shared" si="1"/>
        <v>39</v>
      </c>
      <c r="F40" s="1">
        <f t="shared" si="2"/>
        <v>110</v>
      </c>
      <c r="G40" s="2">
        <f t="shared" si="0"/>
        <v>8.0413926851582254</v>
      </c>
      <c r="H40" s="2">
        <f t="shared" si="3"/>
        <v>5.7692307692307696E-2</v>
      </c>
      <c r="I40" s="2">
        <f t="shared" si="4"/>
        <v>5.6089466651043578E-2</v>
      </c>
      <c r="J40" s="2">
        <f t="shared" si="5"/>
        <v>48.52398102670297</v>
      </c>
      <c r="K40" s="2">
        <f t="shared" si="6"/>
        <v>43.041924133572742</v>
      </c>
    </row>
    <row r="41" spans="1:11" x14ac:dyDescent="0.2">
      <c r="A41" t="s">
        <v>4</v>
      </c>
      <c r="B41" t="s">
        <v>5</v>
      </c>
      <c r="C41">
        <v>1989</v>
      </c>
      <c r="D41">
        <v>114000000</v>
      </c>
      <c r="E41" s="2">
        <f t="shared" si="1"/>
        <v>40</v>
      </c>
      <c r="F41" s="1">
        <f t="shared" si="2"/>
        <v>114</v>
      </c>
      <c r="G41" s="2">
        <f t="shared" si="0"/>
        <v>8.0569048513364727</v>
      </c>
      <c r="H41" s="2">
        <f t="shared" si="3"/>
        <v>3.6363636363636362E-2</v>
      </c>
      <c r="I41" s="2">
        <f t="shared" si="4"/>
        <v>3.5718082602079246E-2</v>
      </c>
      <c r="J41" s="2">
        <f t="shared" si="5"/>
        <v>52.771793771211556</v>
      </c>
      <c r="K41" s="2">
        <f t="shared" si="6"/>
        <v>46.662390638124826</v>
      </c>
    </row>
    <row r="42" spans="1:11" x14ac:dyDescent="0.2">
      <c r="A42" t="s">
        <v>4</v>
      </c>
      <c r="B42" t="s">
        <v>5</v>
      </c>
      <c r="C42">
        <v>1990</v>
      </c>
      <c r="D42">
        <v>120000000</v>
      </c>
      <c r="E42" s="2">
        <f t="shared" si="1"/>
        <v>41</v>
      </c>
      <c r="F42" s="1">
        <f t="shared" si="2"/>
        <v>120</v>
      </c>
      <c r="G42" s="2">
        <f t="shared" si="0"/>
        <v>8.0791812460476251</v>
      </c>
      <c r="H42" s="2">
        <f t="shared" si="3"/>
        <v>5.2631578947368418E-2</v>
      </c>
      <c r="I42" s="2">
        <f t="shared" si="4"/>
        <v>5.1293294387550481E-2</v>
      </c>
      <c r="J42" s="2">
        <f t="shared" si="5"/>
        <v>57.391462095798794</v>
      </c>
      <c r="K42" s="2">
        <f t="shared" si="6"/>
        <v>50.587392266848084</v>
      </c>
    </row>
    <row r="43" spans="1:11" x14ac:dyDescent="0.2">
      <c r="A43" t="s">
        <v>4</v>
      </c>
      <c r="B43" t="s">
        <v>5</v>
      </c>
      <c r="C43">
        <v>1991</v>
      </c>
      <c r="D43">
        <v>124000000</v>
      </c>
      <c r="E43" s="2">
        <f t="shared" si="1"/>
        <v>42</v>
      </c>
      <c r="F43" s="1">
        <f t="shared" si="2"/>
        <v>124</v>
      </c>
      <c r="G43" s="2">
        <f t="shared" si="0"/>
        <v>8.0934216851622356</v>
      </c>
      <c r="H43" s="2">
        <f t="shared" si="3"/>
        <v>3.3333333333333333E-2</v>
      </c>
      <c r="I43" s="2">
        <f t="shared" si="4"/>
        <v>3.278982282299097E-2</v>
      </c>
      <c r="J43" s="2">
        <f t="shared" si="5"/>
        <v>62.415538417614975</v>
      </c>
      <c r="K43" s="2">
        <f t="shared" si="6"/>
        <v>54.842544956732191</v>
      </c>
    </row>
    <row r="44" spans="1:11" x14ac:dyDescent="0.2">
      <c r="A44" t="s">
        <v>4</v>
      </c>
      <c r="B44" t="s">
        <v>5</v>
      </c>
      <c r="C44">
        <v>1992</v>
      </c>
      <c r="D44">
        <v>132000000</v>
      </c>
      <c r="E44" s="2">
        <f t="shared" si="1"/>
        <v>43</v>
      </c>
      <c r="F44" s="1">
        <f t="shared" si="2"/>
        <v>132</v>
      </c>
      <c r="G44" s="2">
        <f t="shared" si="0"/>
        <v>8.1205739312058505</v>
      </c>
      <c r="H44" s="2">
        <f t="shared" si="3"/>
        <v>6.4516129032258063E-2</v>
      </c>
      <c r="I44" s="2">
        <f t="shared" si="4"/>
        <v>6.252035698133393E-2</v>
      </c>
      <c r="J44" s="2">
        <f t="shared" si="5"/>
        <v>67.87942480813615</v>
      </c>
      <c r="K44" s="2">
        <f t="shared" si="6"/>
        <v>59.455619326364463</v>
      </c>
    </row>
    <row r="45" spans="1:11" x14ac:dyDescent="0.2">
      <c r="A45" t="s">
        <v>4</v>
      </c>
      <c r="B45" t="s">
        <v>5</v>
      </c>
      <c r="C45">
        <v>1993</v>
      </c>
      <c r="D45">
        <v>137000000</v>
      </c>
      <c r="E45" s="2">
        <f t="shared" si="1"/>
        <v>44</v>
      </c>
      <c r="F45" s="1">
        <f t="shared" si="2"/>
        <v>137</v>
      </c>
      <c r="G45" s="2">
        <f t="shared" si="0"/>
        <v>8.1367205671564076</v>
      </c>
      <c r="H45" s="2">
        <f t="shared" si="3"/>
        <v>3.787878787878788E-2</v>
      </c>
      <c r="I45" s="2">
        <f t="shared" si="4"/>
        <v>3.7179003241754029E-2</v>
      </c>
      <c r="J45" s="2">
        <f t="shared" si="5"/>
        <v>73.821622453280696</v>
      </c>
      <c r="K45" s="2">
        <f t="shared" si="6"/>
        <v>64.45672191672476</v>
      </c>
    </row>
    <row r="46" spans="1:11" x14ac:dyDescent="0.2">
      <c r="A46" t="s">
        <v>4</v>
      </c>
      <c r="B46" t="s">
        <v>5</v>
      </c>
      <c r="C46">
        <v>1994</v>
      </c>
      <c r="D46">
        <v>151000000</v>
      </c>
      <c r="E46" s="2">
        <f t="shared" si="1"/>
        <v>45</v>
      </c>
      <c r="F46" s="1">
        <f t="shared" si="2"/>
        <v>151</v>
      </c>
      <c r="G46" s="2">
        <f t="shared" si="0"/>
        <v>8.1789769472931688</v>
      </c>
      <c r="H46" s="2">
        <f t="shared" si="3"/>
        <v>0.10218978102189781</v>
      </c>
      <c r="I46" s="2">
        <f t="shared" si="4"/>
        <v>9.7298910986799506E-2</v>
      </c>
      <c r="J46" s="2">
        <f t="shared" si="5"/>
        <v>80.284002951384991</v>
      </c>
      <c r="K46" s="2">
        <f t="shared" si="6"/>
        <v>69.878491677029388</v>
      </c>
    </row>
    <row r="47" spans="1:11" x14ac:dyDescent="0.2">
      <c r="A47" t="s">
        <v>4</v>
      </c>
      <c r="B47" t="s">
        <v>5</v>
      </c>
      <c r="C47">
        <v>1995</v>
      </c>
      <c r="D47">
        <v>156000000</v>
      </c>
      <c r="E47" s="2">
        <f t="shared" si="1"/>
        <v>46</v>
      </c>
      <c r="F47" s="1">
        <f t="shared" si="2"/>
        <v>156</v>
      </c>
      <c r="G47" s="2">
        <f t="shared" si="0"/>
        <v>8.1931245983544621</v>
      </c>
      <c r="H47" s="2">
        <f t="shared" si="3"/>
        <v>3.3112582781456956E-2</v>
      </c>
      <c r="I47" s="2">
        <f t="shared" si="4"/>
        <v>3.2576170434612667E-2</v>
      </c>
      <c r="J47" s="2">
        <f t="shared" si="5"/>
        <v>87.312103360734909</v>
      </c>
      <c r="K47" s="2">
        <f t="shared" si="6"/>
        <v>75.756312977958885</v>
      </c>
    </row>
    <row r="48" spans="1:11" x14ac:dyDescent="0.2">
      <c r="A48" t="s">
        <v>4</v>
      </c>
      <c r="B48" t="s">
        <v>5</v>
      </c>
      <c r="C48">
        <v>1996</v>
      </c>
      <c r="D48">
        <v>168000000</v>
      </c>
      <c r="E48" s="2">
        <f t="shared" si="1"/>
        <v>47</v>
      </c>
      <c r="F48" s="1">
        <f t="shared" si="2"/>
        <v>168</v>
      </c>
      <c r="G48" s="2">
        <f t="shared" si="0"/>
        <v>8.2253092817258633</v>
      </c>
      <c r="H48" s="2">
        <f t="shared" si="3"/>
        <v>7.6923076923076927E-2</v>
      </c>
      <c r="I48" s="2">
        <f t="shared" si="4"/>
        <v>7.4107972153721835E-2</v>
      </c>
      <c r="J48" s="2">
        <f t="shared" si="5"/>
        <v>94.955447075700945</v>
      </c>
      <c r="K48" s="2">
        <f t="shared" si="6"/>
        <v>82.128546542469337</v>
      </c>
    </row>
    <row r="49" spans="1:11" x14ac:dyDescent="0.2">
      <c r="A49" t="s">
        <v>4</v>
      </c>
      <c r="B49" t="s">
        <v>5</v>
      </c>
      <c r="C49">
        <v>1997</v>
      </c>
      <c r="D49">
        <v>180000000</v>
      </c>
      <c r="E49" s="2">
        <f t="shared" si="1"/>
        <v>48</v>
      </c>
      <c r="F49" s="1">
        <f t="shared" si="2"/>
        <v>180</v>
      </c>
      <c r="G49" s="2">
        <f t="shared" si="0"/>
        <v>8.2552725051033065</v>
      </c>
      <c r="H49" s="2">
        <f t="shared" si="3"/>
        <v>7.1428571428571425E-2</v>
      </c>
      <c r="I49" s="2">
        <f t="shared" si="4"/>
        <v>6.8992871486951421E-2</v>
      </c>
      <c r="J49" s="2">
        <f t="shared" si="5"/>
        <v>103.26789279252509</v>
      </c>
      <c r="K49" s="2">
        <f t="shared" si="6"/>
        <v>89.036779801321941</v>
      </c>
    </row>
    <row r="50" spans="1:11" x14ac:dyDescent="0.2">
      <c r="A50" t="s">
        <v>4</v>
      </c>
      <c r="B50" t="s">
        <v>5</v>
      </c>
      <c r="C50">
        <v>1998</v>
      </c>
      <c r="D50">
        <v>188000000</v>
      </c>
      <c r="E50" s="2">
        <f t="shared" si="1"/>
        <v>49</v>
      </c>
      <c r="F50" s="1">
        <f t="shared" si="2"/>
        <v>188</v>
      </c>
      <c r="G50" s="2">
        <f t="shared" si="0"/>
        <v>8.2741578492636805</v>
      </c>
      <c r="H50" s="2">
        <f t="shared" si="3"/>
        <v>4.4444444444444446E-2</v>
      </c>
      <c r="I50" s="2">
        <f t="shared" si="4"/>
        <v>4.3485111939738891E-2</v>
      </c>
      <c r="J50" s="2">
        <f t="shared" si="5"/>
        <v>112.30801402374141</v>
      </c>
      <c r="K50" s="2">
        <f t="shared" si="6"/>
        <v>96.526098307239451</v>
      </c>
    </row>
    <row r="51" spans="1:11" x14ac:dyDescent="0.2">
      <c r="A51" t="s">
        <v>4</v>
      </c>
      <c r="B51" t="s">
        <v>5</v>
      </c>
      <c r="C51">
        <v>1999</v>
      </c>
      <c r="D51">
        <v>202000000</v>
      </c>
      <c r="E51" s="2">
        <f t="shared" si="1"/>
        <v>50</v>
      </c>
      <c r="F51" s="1">
        <f t="shared" si="2"/>
        <v>202</v>
      </c>
      <c r="G51" s="2">
        <f t="shared" si="0"/>
        <v>8.3053513694466243</v>
      </c>
      <c r="H51" s="2">
        <f t="shared" si="3"/>
        <v>7.4468085106382975E-2</v>
      </c>
      <c r="I51" s="2">
        <f t="shared" si="4"/>
        <v>7.1825734571255601E-2</v>
      </c>
      <c r="J51" s="2">
        <f t="shared" si="5"/>
        <v>122.13951183547223</v>
      </c>
      <c r="K51" s="2">
        <f t="shared" si="6"/>
        <v>104.64537997903339</v>
      </c>
    </row>
    <row r="52" spans="1:11" x14ac:dyDescent="0.2">
      <c r="A52" t="s">
        <v>4</v>
      </c>
      <c r="B52" t="s">
        <v>5</v>
      </c>
      <c r="C52">
        <v>2000</v>
      </c>
      <c r="D52">
        <v>213000000</v>
      </c>
      <c r="E52" s="2">
        <f t="shared" si="1"/>
        <v>51</v>
      </c>
      <c r="F52" s="1">
        <f t="shared" si="2"/>
        <v>213</v>
      </c>
      <c r="G52" s="2">
        <f t="shared" si="0"/>
        <v>8.3283796034387372</v>
      </c>
      <c r="H52" s="2">
        <f t="shared" si="3"/>
        <v>5.4455445544554455E-2</v>
      </c>
      <c r="I52" s="2">
        <f t="shared" si="4"/>
        <v>5.3024468308220399E-2</v>
      </c>
      <c r="J52" s="2">
        <f t="shared" si="5"/>
        <v>132.83166371594686</v>
      </c>
      <c r="K52" s="2">
        <f t="shared" si="6"/>
        <v>113.44761409604168</v>
      </c>
    </row>
    <row r="53" spans="1:11" x14ac:dyDescent="0.2">
      <c r="A53" t="s">
        <v>4</v>
      </c>
      <c r="B53" t="s">
        <v>5</v>
      </c>
      <c r="C53">
        <v>2001</v>
      </c>
      <c r="D53">
        <v>218000000</v>
      </c>
      <c r="E53" s="2">
        <f t="shared" si="1"/>
        <v>52</v>
      </c>
      <c r="F53" s="1">
        <f t="shared" si="2"/>
        <v>218</v>
      </c>
      <c r="G53" s="2">
        <f t="shared" si="0"/>
        <v>8.3384564936046051</v>
      </c>
      <c r="H53" s="2">
        <f t="shared" si="3"/>
        <v>2.3474178403755867E-2</v>
      </c>
      <c r="I53" s="2">
        <f t="shared" si="4"/>
        <v>2.3202897079663793E-2</v>
      </c>
      <c r="J53" s="2">
        <f t="shared" si="5"/>
        <v>144.45981173818708</v>
      </c>
      <c r="K53" s="2">
        <f t="shared" si="6"/>
        <v>122.99024712474723</v>
      </c>
    </row>
    <row r="54" spans="1:11" x14ac:dyDescent="0.2">
      <c r="A54" t="s">
        <v>4</v>
      </c>
      <c r="B54" t="s">
        <v>5</v>
      </c>
      <c r="C54">
        <v>2002</v>
      </c>
      <c r="D54">
        <v>231000000</v>
      </c>
      <c r="E54" s="2">
        <f t="shared" si="1"/>
        <v>53</v>
      </c>
      <c r="F54" s="1">
        <f t="shared" si="2"/>
        <v>231</v>
      </c>
      <c r="G54" s="2">
        <f t="shared" si="0"/>
        <v>8.3636119798921449</v>
      </c>
      <c r="H54" s="2">
        <f t="shared" si="3"/>
        <v>5.9633027522935783E-2</v>
      </c>
      <c r="I54" s="2">
        <f t="shared" si="4"/>
        <v>5.7922647732704509E-2</v>
      </c>
      <c r="J54" s="2">
        <f t="shared" si="5"/>
        <v>157.10589345669024</v>
      </c>
      <c r="K54" s="2">
        <f t="shared" si="6"/>
        <v>133.33555763456272</v>
      </c>
    </row>
    <row r="55" spans="1:11" x14ac:dyDescent="0.2">
      <c r="A55" t="s">
        <v>4</v>
      </c>
      <c r="B55" t="s">
        <v>5</v>
      </c>
      <c r="C55">
        <v>2003</v>
      </c>
      <c r="D55">
        <v>241000000</v>
      </c>
      <c r="E55" s="2">
        <f t="shared" si="1"/>
        <v>54</v>
      </c>
      <c r="F55" s="1">
        <f t="shared" si="2"/>
        <v>241</v>
      </c>
      <c r="G55" s="2">
        <f t="shared" si="0"/>
        <v>8.3820170425748692</v>
      </c>
      <c r="H55" s="2">
        <f t="shared" si="3"/>
        <v>4.3290043290043288E-2</v>
      </c>
      <c r="I55" s="2">
        <f t="shared" si="4"/>
        <v>4.2379222968861541E-2</v>
      </c>
      <c r="J55" s="2">
        <f t="shared" si="5"/>
        <v>170.85901927906431</v>
      </c>
      <c r="K55" s="2">
        <f t="shared" si="6"/>
        <v>144.55106274961341</v>
      </c>
    </row>
    <row r="56" spans="1:11" x14ac:dyDescent="0.2">
      <c r="A56" t="s">
        <v>4</v>
      </c>
      <c r="B56" t="s">
        <v>5</v>
      </c>
      <c r="C56">
        <v>2004</v>
      </c>
      <c r="D56">
        <v>256000000</v>
      </c>
      <c r="E56" s="2">
        <f t="shared" si="1"/>
        <v>55</v>
      </c>
      <c r="F56" s="1">
        <f t="shared" si="2"/>
        <v>256</v>
      </c>
      <c r="G56" s="2">
        <f t="shared" si="0"/>
        <v>8.40823996531185</v>
      </c>
      <c r="H56" s="2">
        <f t="shared" si="3"/>
        <v>6.2240663900414939E-2</v>
      </c>
      <c r="I56" s="2">
        <f t="shared" si="4"/>
        <v>6.0380510988907482E-2</v>
      </c>
      <c r="J56" s="2">
        <f t="shared" si="5"/>
        <v>185.81610038105489</v>
      </c>
      <c r="K56" s="2">
        <f t="shared" si="6"/>
        <v>156.70995878916497</v>
      </c>
    </row>
    <row r="57" spans="1:11" x14ac:dyDescent="0.2">
      <c r="A57" t="s">
        <v>4</v>
      </c>
      <c r="B57" t="s">
        <v>5</v>
      </c>
      <c r="C57">
        <v>2005</v>
      </c>
      <c r="D57">
        <v>263000000</v>
      </c>
      <c r="E57" s="2">
        <f t="shared" si="1"/>
        <v>56</v>
      </c>
      <c r="F57" s="1">
        <f t="shared" si="2"/>
        <v>263</v>
      </c>
      <c r="G57" s="2">
        <f t="shared" si="0"/>
        <v>8.4199557484897571</v>
      </c>
      <c r="H57" s="2">
        <f t="shared" si="3"/>
        <v>2.734375E-2</v>
      </c>
      <c r="I57" s="2">
        <f t="shared" si="4"/>
        <v>2.6976587698202076E-2</v>
      </c>
      <c r="J57" s="2">
        <f t="shared" si="5"/>
        <v>202.08253158955714</v>
      </c>
      <c r="K57" s="2">
        <f t="shared" si="6"/>
        <v>169.89159897247094</v>
      </c>
    </row>
    <row r="58" spans="1:11" x14ac:dyDescent="0.2">
      <c r="A58" t="s">
        <v>4</v>
      </c>
      <c r="B58" t="s">
        <v>5</v>
      </c>
      <c r="C58">
        <v>2006</v>
      </c>
      <c r="D58">
        <v>280000000</v>
      </c>
      <c r="E58" s="2">
        <f t="shared" si="1"/>
        <v>57</v>
      </c>
      <c r="F58" s="1">
        <f t="shared" si="2"/>
        <v>280</v>
      </c>
      <c r="G58" s="2">
        <f t="shared" si="0"/>
        <v>8.4471580313422194</v>
      </c>
      <c r="H58" s="2">
        <f t="shared" si="3"/>
        <v>6.4638783269961975E-2</v>
      </c>
      <c r="I58" s="2">
        <f t="shared" si="4"/>
        <v>6.2635570991485048E-2</v>
      </c>
      <c r="J58" s="2">
        <f t="shared" si="5"/>
        <v>219.77293404553649</v>
      </c>
      <c r="K58" s="2">
        <f t="shared" si="6"/>
        <v>184.18201130570722</v>
      </c>
    </row>
    <row r="59" spans="1:11" x14ac:dyDescent="0.2">
      <c r="A59" t="s">
        <v>4</v>
      </c>
      <c r="B59" t="s">
        <v>5</v>
      </c>
      <c r="C59">
        <v>2007</v>
      </c>
      <c r="D59">
        <v>295000000</v>
      </c>
      <c r="E59" s="2">
        <f t="shared" si="1"/>
        <v>58</v>
      </c>
      <c r="F59" s="1">
        <f t="shared" si="2"/>
        <v>295</v>
      </c>
      <c r="G59" s="2">
        <f t="shared" si="0"/>
        <v>8.4698220159781634</v>
      </c>
      <c r="H59" s="2">
        <f t="shared" si="3"/>
        <v>5.3571428571428568E-2</v>
      </c>
      <c r="I59" s="2">
        <f t="shared" si="4"/>
        <v>5.2185753170570247E-2</v>
      </c>
      <c r="J59" s="2">
        <f t="shared" si="5"/>
        <v>239.01196288002018</v>
      </c>
      <c r="K59" s="2">
        <f t="shared" si="6"/>
        <v>199.67446003090774</v>
      </c>
    </row>
    <row r="60" spans="1:11" x14ac:dyDescent="0.2">
      <c r="A60" t="s">
        <v>4</v>
      </c>
      <c r="B60" t="s">
        <v>5</v>
      </c>
      <c r="C60">
        <v>2008</v>
      </c>
      <c r="D60">
        <v>281000000</v>
      </c>
      <c r="E60" s="2">
        <f t="shared" si="1"/>
        <v>59</v>
      </c>
      <c r="F60" s="1">
        <f t="shared" si="2"/>
        <v>281</v>
      </c>
      <c r="G60" s="2">
        <f t="shared" si="0"/>
        <v>8.4487063199050798</v>
      </c>
      <c r="H60" s="2">
        <f t="shared" si="3"/>
        <v>-4.7457627118644069E-2</v>
      </c>
      <c r="I60" s="2">
        <f t="shared" si="4"/>
        <v>-4.8620687006074088E-2</v>
      </c>
      <c r="J60" s="2">
        <f t="shared" si="5"/>
        <v>259.93518559443532</v>
      </c>
      <c r="K60" s="2">
        <f t="shared" si="6"/>
        <v>216.47005430111258</v>
      </c>
    </row>
    <row r="61" spans="1:11" x14ac:dyDescent="0.2">
      <c r="A61" t="s">
        <v>4</v>
      </c>
      <c r="B61" t="s">
        <v>5</v>
      </c>
      <c r="C61">
        <v>2009</v>
      </c>
      <c r="D61">
        <v>288000000</v>
      </c>
      <c r="E61" s="2">
        <f t="shared" si="1"/>
        <v>60</v>
      </c>
      <c r="F61" s="1">
        <f t="shared" si="2"/>
        <v>288</v>
      </c>
      <c r="G61" s="2">
        <f t="shared" si="0"/>
        <v>8.4593924877592315</v>
      </c>
      <c r="H61" s="2">
        <f t="shared" si="3"/>
        <v>2.491103202846975E-2</v>
      </c>
      <c r="I61" s="2">
        <f t="shared" si="4"/>
        <v>2.4605810802200194E-2</v>
      </c>
      <c r="J61" s="2">
        <f t="shared" si="5"/>
        <v>282.69003733478667</v>
      </c>
      <c r="K61" s="2">
        <f t="shared" si="6"/>
        <v>234.67840805415602</v>
      </c>
    </row>
    <row r="62" spans="1:11" x14ac:dyDescent="0.2">
      <c r="A62" t="s">
        <v>4</v>
      </c>
      <c r="B62" t="s">
        <v>5</v>
      </c>
      <c r="C62">
        <v>2010</v>
      </c>
      <c r="D62">
        <v>313000000</v>
      </c>
      <c r="E62" s="2">
        <f t="shared" si="1"/>
        <v>61</v>
      </c>
      <c r="F62" s="1">
        <f t="shared" si="2"/>
        <v>313</v>
      </c>
      <c r="G62" s="2">
        <f t="shared" si="0"/>
        <v>8.4955443375464483</v>
      </c>
      <c r="H62" s="2">
        <f t="shared" si="3"/>
        <v>8.6805555555555552E-2</v>
      </c>
      <c r="I62" s="2">
        <f t="shared" si="4"/>
        <v>8.3242710404207304E-2</v>
      </c>
      <c r="J62" s="2">
        <f t="shared" si="5"/>
        <v>307.43685979099666</v>
      </c>
      <c r="K62" s="2">
        <f t="shared" si="6"/>
        <v>254.41835539166257</v>
      </c>
    </row>
    <row r="63" spans="1:11" x14ac:dyDescent="0.2">
      <c r="A63" t="s">
        <v>4</v>
      </c>
      <c r="B63" t="s">
        <v>5</v>
      </c>
      <c r="C63">
        <v>2011</v>
      </c>
      <c r="D63">
        <v>325000000</v>
      </c>
      <c r="E63" s="2">
        <f t="shared" si="1"/>
        <v>62</v>
      </c>
      <c r="F63" s="1">
        <f t="shared" si="2"/>
        <v>325</v>
      </c>
      <c r="G63" s="2">
        <f t="shared" si="0"/>
        <v>8.5118833609788744</v>
      </c>
      <c r="H63" s="2">
        <f t="shared" si="3"/>
        <v>3.8338658146964855E-2</v>
      </c>
      <c r="I63" s="2">
        <f t="shared" si="4"/>
        <v>3.7621991789584322E-2</v>
      </c>
      <c r="J63" s="2">
        <f t="shared" si="5"/>
        <v>334.35003104199598</v>
      </c>
      <c r="K63" s="2">
        <f t="shared" si="6"/>
        <v>275.81872613206502</v>
      </c>
    </row>
    <row r="64" spans="1:11" x14ac:dyDescent="0.2">
      <c r="A64" t="s">
        <v>4</v>
      </c>
      <c r="B64" t="s">
        <v>5</v>
      </c>
      <c r="C64">
        <v>2012</v>
      </c>
      <c r="D64">
        <v>338000000</v>
      </c>
      <c r="E64" s="2">
        <f t="shared" si="1"/>
        <v>63</v>
      </c>
      <c r="F64" s="1">
        <f t="shared" si="2"/>
        <v>338</v>
      </c>
      <c r="G64" s="2">
        <f t="shared" si="0"/>
        <v>8.5289167002776551</v>
      </c>
      <c r="H64" s="2">
        <f t="shared" si="3"/>
        <v>0.04</v>
      </c>
      <c r="I64" s="2">
        <f t="shared" si="4"/>
        <v>3.9220713153281329E-2</v>
      </c>
      <c r="J64" s="2">
        <f t="shared" si="5"/>
        <v>363.61919430799963</v>
      </c>
      <c r="K64" s="2">
        <f t="shared" si="6"/>
        <v>299.01918659917658</v>
      </c>
    </row>
    <row r="65" spans="1:11" x14ac:dyDescent="0.2">
      <c r="A65" t="s">
        <v>4</v>
      </c>
      <c r="B65" t="s">
        <v>5</v>
      </c>
      <c r="C65">
        <v>2013</v>
      </c>
      <c r="D65">
        <v>352000000</v>
      </c>
      <c r="E65" s="2">
        <f t="shared" si="1"/>
        <v>64</v>
      </c>
      <c r="F65" s="1">
        <f t="shared" si="2"/>
        <v>352</v>
      </c>
      <c r="G65" s="2">
        <f t="shared" si="0"/>
        <v>8.5465426634781316</v>
      </c>
      <c r="H65" s="2">
        <f t="shared" si="3"/>
        <v>4.142011834319527E-2</v>
      </c>
      <c r="I65" s="2">
        <f t="shared" si="4"/>
        <v>4.0585280115078302E-2</v>
      </c>
      <c r="J65" s="2">
        <f t="shared" si="5"/>
        <v>395.45059426835059</v>
      </c>
      <c r="K65" s="2">
        <f t="shared" si="6"/>
        <v>324.17115113359449</v>
      </c>
    </row>
    <row r="66" spans="1:11" x14ac:dyDescent="0.2">
      <c r="A66" t="s">
        <v>4</v>
      </c>
      <c r="B66" t="s">
        <v>5</v>
      </c>
      <c r="C66">
        <v>2014</v>
      </c>
      <c r="D66">
        <v>367000000</v>
      </c>
      <c r="E66" s="2">
        <f t="shared" si="1"/>
        <v>65</v>
      </c>
      <c r="F66" s="1">
        <f t="shared" si="2"/>
        <v>367</v>
      </c>
      <c r="G66" s="2">
        <f t="shared" ref="G66" si="7">LOG(D66)</f>
        <v>8.5646660642520889</v>
      </c>
      <c r="H66" s="2">
        <f t="shared" si="3"/>
        <v>4.261363636363636E-2</v>
      </c>
      <c r="I66" s="2">
        <f t="shared" si="4"/>
        <v>4.1730672456473279E-2</v>
      </c>
      <c r="J66" s="2">
        <f t="shared" si="5"/>
        <v>430.0685303612733</v>
      </c>
      <c r="K66" s="2">
        <f t="shared" si="6"/>
        <v>351.4387702757839</v>
      </c>
    </row>
    <row r="67" spans="1:11" x14ac:dyDescent="0.2">
      <c r="A67" t="s">
        <v>4</v>
      </c>
      <c r="B67" t="s">
        <v>5</v>
      </c>
      <c r="C67">
        <v>2015</v>
      </c>
      <c r="D67">
        <v>381000000</v>
      </c>
      <c r="E67" s="2">
        <f t="shared" ref="E67" si="8">C67-1949</f>
        <v>66</v>
      </c>
      <c r="F67" s="1">
        <f t="shared" ref="F67" si="9">D67/1000000</f>
        <v>381</v>
      </c>
      <c r="G67" s="2">
        <f>LOG(D67)</f>
        <v>8.5809249756756198</v>
      </c>
      <c r="H67" s="2">
        <f t="shared" si="3"/>
        <v>3.8147138964577658E-2</v>
      </c>
      <c r="I67" s="2">
        <f t="shared" si="4"/>
        <v>3.7437527072130591E-2</v>
      </c>
      <c r="J67" s="2">
        <f t="shared" si="5"/>
        <v>467.71693730618932</v>
      </c>
      <c r="K67" s="2">
        <f t="shared" si="6"/>
        <v>381.00000207006605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global-plastics-production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2022-02-27T08:38:35Z</dcterms:created>
  <dcterms:modified xsi:type="dcterms:W3CDTF">2022-02-27T10:05:22Z</dcterms:modified>
</cp:coreProperties>
</file>