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32\Downloads\"/>
    </mc:Choice>
  </mc:AlternateContent>
  <bookViews>
    <workbookView xWindow="0" yWindow="0" windowWidth="19200" windowHeight="107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F11" i="1"/>
  <c r="C31" i="1"/>
  <c r="G14" i="1"/>
  <c r="G13" i="1"/>
  <c r="G12" i="1"/>
  <c r="C12" i="1"/>
  <c r="C29" i="1"/>
  <c r="C27" i="1"/>
  <c r="C19" i="1"/>
  <c r="C23" i="1"/>
  <c r="C21" i="1"/>
  <c r="C14" i="1"/>
  <c r="F13" i="1"/>
  <c r="C13" i="1"/>
  <c r="F12" i="1"/>
  <c r="F14" i="1" s="1"/>
  <c r="C11" i="1"/>
  <c r="F4" i="1"/>
  <c r="C7" i="1"/>
  <c r="C5" i="1"/>
</calcChain>
</file>

<file path=xl/sharedStrings.xml><?xml version="1.0" encoding="utf-8"?>
<sst xmlns="http://schemas.openxmlformats.org/spreadsheetml/2006/main" count="26" uniqueCount="20">
  <si>
    <t>Demand</t>
  </si>
  <si>
    <t>Current lot size</t>
  </si>
  <si>
    <t>Order Cost</t>
  </si>
  <si>
    <t>Unit Holding Cost</t>
  </si>
  <si>
    <t>Economic Order Quantity</t>
  </si>
  <si>
    <t>Orders per Year</t>
  </si>
  <si>
    <t>Annual Ordering Cost</t>
  </si>
  <si>
    <t>Annual Holding Cost</t>
  </si>
  <si>
    <t>Annual Inventory Cost</t>
  </si>
  <si>
    <t>Parameters</t>
  </si>
  <si>
    <t>Annual Costs</t>
  </si>
  <si>
    <t>Annual Costs based on EOQ</t>
  </si>
  <si>
    <t>Q1</t>
  </si>
  <si>
    <t>Q2</t>
  </si>
  <si>
    <t>EOQ</t>
  </si>
  <si>
    <t>Safety Stock</t>
  </si>
  <si>
    <t>Reorder Point</t>
  </si>
  <si>
    <t>Q3</t>
  </si>
  <si>
    <t>Interval P</t>
  </si>
  <si>
    <t>Target Inventory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</si>
</sst>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B2" workbookViewId="0">
      <selection activeCell="D34" sqref="D34"/>
    </sheetView>
  </sheetViews>
  <sheetFormatPr defaultRowHeight="15"/>
  <cols>
    <col min="1" max="1" width="14.28515625" bestFit="1" customWidth="1"/>
    <col min="2" max="2" width="20.85546875" bestFit="1" customWidth="1"/>
    <col min="3" max="3" width="11.5703125" bestFit="1" customWidth="1"/>
    <col min="4" max="4" width="6.7109375" bestFit="1" customWidth="1"/>
    <col min="5" max="5" width="25.7109375" bestFit="1" customWidth="1"/>
  </cols>
  <sheetData>
    <row r="1" spans="1:7">
      <c r="A1" t="s">
        <v>12</v>
      </c>
    </row>
    <row r="2" spans="1:7">
      <c r="B2" t="s">
        <v>9</v>
      </c>
    </row>
    <row r="4" spans="1:7">
      <c r="B4" t="s">
        <v>1</v>
      </c>
      <c r="C4">
        <v>500</v>
      </c>
      <c r="E4" t="s">
        <v>4</v>
      </c>
      <c r="F4" s="2">
        <f>(2*C5*C6/C7)^0.5</f>
        <v>161.24515496597098</v>
      </c>
      <c r="G4">
        <v>162</v>
      </c>
    </row>
    <row r="5" spans="1:7">
      <c r="B5" t="s">
        <v>0</v>
      </c>
      <c r="C5">
        <f>25*5*52</f>
        <v>6500</v>
      </c>
    </row>
    <row r="6" spans="1:7">
      <c r="B6" t="s">
        <v>2</v>
      </c>
      <c r="C6">
        <v>35</v>
      </c>
    </row>
    <row r="7" spans="1:7">
      <c r="B7" t="s">
        <v>3</v>
      </c>
      <c r="C7">
        <f>70*0.25</f>
        <v>17.5</v>
      </c>
    </row>
    <row r="9" spans="1:7">
      <c r="B9" t="s">
        <v>10</v>
      </c>
      <c r="E9" t="s">
        <v>11</v>
      </c>
    </row>
    <row r="11" spans="1:7">
      <c r="B11" t="s">
        <v>5</v>
      </c>
      <c r="C11">
        <f>C5/C4</f>
        <v>13</v>
      </c>
      <c r="E11" t="s">
        <v>5</v>
      </c>
      <c r="F11" s="1">
        <f>C5/G4</f>
        <v>40.123456790123456</v>
      </c>
      <c r="G11">
        <v>41</v>
      </c>
    </row>
    <row r="12" spans="1:7">
      <c r="B12" t="s">
        <v>6</v>
      </c>
      <c r="C12">
        <f>C11*C6</f>
        <v>455</v>
      </c>
      <c r="E12" t="s">
        <v>6</v>
      </c>
      <c r="F12">
        <f>F11*C6</f>
        <v>1404.320987654321</v>
      </c>
      <c r="G12">
        <f>G11*C6</f>
        <v>1435</v>
      </c>
    </row>
    <row r="13" spans="1:7">
      <c r="B13" t="s">
        <v>7</v>
      </c>
      <c r="C13">
        <f>C4/2*C7</f>
        <v>4375</v>
      </c>
      <c r="E13" t="s">
        <v>7</v>
      </c>
      <c r="F13">
        <f>F4/2*C7</f>
        <v>1410.895105952246</v>
      </c>
      <c r="G13">
        <f>G4/2*C7</f>
        <v>1417.5</v>
      </c>
    </row>
    <row r="14" spans="1:7">
      <c r="B14" t="s">
        <v>8</v>
      </c>
      <c r="C14">
        <f>C12+C13</f>
        <v>4830</v>
      </c>
      <c r="E14" t="s">
        <v>8</v>
      </c>
      <c r="F14">
        <f>F12+F13</f>
        <v>2815.216093606567</v>
      </c>
      <c r="G14">
        <f>G12+G13</f>
        <v>2852.5</v>
      </c>
    </row>
    <row r="18" spans="1:4">
      <c r="A18" t="s">
        <v>13</v>
      </c>
    </row>
    <row r="19" spans="1:4">
      <c r="B19" t="s">
        <v>14</v>
      </c>
      <c r="C19" s="2">
        <f>(2*33*52*40/20)^0.5</f>
        <v>82.84926070883192</v>
      </c>
      <c r="D19">
        <v>83</v>
      </c>
    </row>
    <row r="21" spans="1:4">
      <c r="B21" t="s">
        <v>15</v>
      </c>
      <c r="C21">
        <f>1.04*6*(4)^0.5</f>
        <v>12.48</v>
      </c>
      <c r="D21">
        <v>13</v>
      </c>
    </row>
    <row r="23" spans="1:4">
      <c r="B23" t="s">
        <v>16</v>
      </c>
      <c r="C23">
        <f>33*4+C21</f>
        <v>144.47999999999999</v>
      </c>
      <c r="D23">
        <v>145</v>
      </c>
    </row>
    <row r="26" spans="1:4">
      <c r="A26" t="s">
        <v>17</v>
      </c>
    </row>
    <row r="27" spans="1:4">
      <c r="B27" t="s">
        <v>14</v>
      </c>
      <c r="C27">
        <f>(2*15*52*35/15)^0.5</f>
        <v>60.332412515993425</v>
      </c>
      <c r="D27">
        <v>61</v>
      </c>
    </row>
    <row r="29" spans="1:4">
      <c r="B29" t="s">
        <v>18</v>
      </c>
      <c r="C29">
        <f>C27/15</f>
        <v>4.0221608343995614</v>
      </c>
      <c r="D29">
        <v>4</v>
      </c>
    </row>
    <row r="31" spans="1:4">
      <c r="B31" t="s">
        <v>15</v>
      </c>
      <c r="C31">
        <f>1.28*5*(2+4)^0.5</f>
        <v>15.676734353812339</v>
      </c>
      <c r="D31">
        <v>16</v>
      </c>
    </row>
    <row r="33" spans="2:4">
      <c r="B33" t="s">
        <v>19</v>
      </c>
      <c r="C33">
        <f>15*(2+4)+C31</f>
        <v>105.67673435381234</v>
      </c>
      <c r="D33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2017-01-10T13:02:29Z</dcterms:created>
  <dcterms:modified xsi:type="dcterms:W3CDTF">2017-01-10T15:04:06Z</dcterms:modified>
</cp:coreProperties>
</file>