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23132\Desktop\고려대학교\1-2 계절\Introduction to Opreation Management\"/>
    </mc:Choice>
  </mc:AlternateContent>
  <bookViews>
    <workbookView xWindow="0" yWindow="0" windowWidth="19200" windowHeight="10770" activeTab="1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23" i="1"/>
  <c r="G24" i="1"/>
  <c r="G21" i="1"/>
  <c r="F22" i="1" l="1"/>
  <c r="F23" i="1"/>
  <c r="F24" i="1"/>
  <c r="F25" i="1"/>
  <c r="F26" i="1"/>
  <c r="F27" i="1"/>
  <c r="F28" i="1"/>
  <c r="F29" i="1"/>
  <c r="F30" i="1"/>
  <c r="F31" i="1"/>
  <c r="F32" i="1"/>
  <c r="F21" i="1"/>
  <c r="E22" i="1"/>
  <c r="E23" i="1"/>
  <c r="E24" i="1"/>
  <c r="E25" i="1"/>
  <c r="E26" i="1"/>
  <c r="E27" i="1"/>
  <c r="E28" i="1"/>
  <c r="E29" i="1"/>
  <c r="E30" i="1"/>
  <c r="E31" i="1"/>
  <c r="E32" i="1"/>
  <c r="E21" i="1"/>
  <c r="D24" i="1"/>
  <c r="D25" i="1"/>
  <c r="D26" i="1"/>
  <c r="D27" i="1"/>
  <c r="D28" i="1"/>
  <c r="D29" i="1"/>
  <c r="D30" i="1"/>
  <c r="D23" i="1"/>
  <c r="C24" i="1"/>
  <c r="C25" i="1"/>
  <c r="C26" i="1"/>
  <c r="C27" i="1"/>
  <c r="C28" i="1"/>
  <c r="C29" i="1"/>
  <c r="C30" i="1"/>
  <c r="C31" i="1"/>
  <c r="C23" i="1"/>
  <c r="C15" i="1"/>
  <c r="D15" i="1"/>
  <c r="E15" i="1"/>
  <c r="F15" i="1"/>
  <c r="G15" i="1"/>
  <c r="H15" i="1"/>
  <c r="I15" i="1"/>
  <c r="C16" i="1"/>
  <c r="D16" i="1"/>
  <c r="E16" i="1"/>
  <c r="F16" i="1"/>
  <c r="G16" i="1"/>
  <c r="H16" i="1"/>
  <c r="I16" i="1"/>
  <c r="B16" i="1"/>
  <c r="B15" i="1"/>
  <c r="I4" i="1"/>
  <c r="I5" i="1"/>
  <c r="I6" i="1"/>
  <c r="I7" i="1"/>
  <c r="I8" i="1"/>
  <c r="I9" i="1"/>
  <c r="I10" i="1"/>
  <c r="I11" i="1"/>
  <c r="I12" i="1"/>
  <c r="I13" i="1"/>
  <c r="I14" i="1"/>
  <c r="I3" i="1"/>
  <c r="H4" i="1"/>
  <c r="H5" i="1"/>
  <c r="H6" i="1"/>
  <c r="H7" i="1"/>
  <c r="H8" i="1"/>
  <c r="H9" i="1"/>
  <c r="H10" i="1"/>
  <c r="H11" i="1"/>
  <c r="H12" i="1"/>
  <c r="H13" i="1"/>
  <c r="H14" i="1"/>
  <c r="H3" i="1"/>
  <c r="G4" i="1"/>
  <c r="G5" i="1"/>
  <c r="G6" i="1"/>
  <c r="G7" i="1"/>
  <c r="G8" i="1"/>
  <c r="G9" i="1"/>
  <c r="G10" i="1"/>
  <c r="G11" i="1"/>
  <c r="G12" i="1"/>
  <c r="G13" i="1"/>
  <c r="G14" i="1"/>
  <c r="G3" i="1"/>
  <c r="F4" i="1"/>
  <c r="F5" i="1"/>
  <c r="F6" i="1"/>
  <c r="F7" i="1"/>
  <c r="F8" i="1"/>
  <c r="F9" i="1"/>
  <c r="F10" i="1"/>
  <c r="F11" i="1"/>
  <c r="F12" i="1"/>
  <c r="F13" i="1"/>
  <c r="F14" i="1"/>
  <c r="F3" i="1"/>
  <c r="E4" i="1"/>
  <c r="E5" i="1"/>
  <c r="E6" i="1"/>
  <c r="E7" i="1"/>
  <c r="E8" i="1"/>
  <c r="E9" i="1"/>
  <c r="E10" i="1"/>
  <c r="E11" i="1"/>
  <c r="E12" i="1"/>
  <c r="E13" i="1"/>
  <c r="E14" i="1"/>
  <c r="E3" i="1"/>
  <c r="D4" i="1"/>
  <c r="D5" i="1"/>
  <c r="D6" i="1"/>
  <c r="D7" i="1"/>
  <c r="D8" i="1"/>
  <c r="D9" i="1"/>
  <c r="D10" i="1"/>
  <c r="D11" i="1"/>
  <c r="D12" i="1"/>
  <c r="D13" i="1"/>
  <c r="D14" i="1"/>
  <c r="D3" i="1"/>
</calcChain>
</file>

<file path=xl/sharedStrings.xml><?xml version="1.0" encoding="utf-8"?>
<sst xmlns="http://schemas.openxmlformats.org/spreadsheetml/2006/main" count="54" uniqueCount="50">
  <si>
    <t>Period t</t>
  </si>
  <si>
    <t>Ft</t>
  </si>
  <si>
    <t>Dt</t>
  </si>
  <si>
    <t>Et</t>
  </si>
  <si>
    <t>|Et|</t>
  </si>
  <si>
    <t>Et^2</t>
  </si>
  <si>
    <t>Et%</t>
  </si>
  <si>
    <t>|Et%|</t>
  </si>
  <si>
    <t>Dt/Ft</t>
  </si>
  <si>
    <t>Sum</t>
  </si>
  <si>
    <t>Average</t>
  </si>
  <si>
    <t>MD</t>
  </si>
  <si>
    <t>MAD</t>
  </si>
  <si>
    <t>MSE</t>
  </si>
  <si>
    <t>MPE</t>
  </si>
  <si>
    <t>MAPE</t>
  </si>
  <si>
    <t>A/F Ratio</t>
  </si>
  <si>
    <t>Centered Moving Average</t>
  </si>
  <si>
    <t>Intercept</t>
  </si>
  <si>
    <t>X variable</t>
  </si>
  <si>
    <t>Seasonal Factor</t>
  </si>
  <si>
    <t>Regression Estimates</t>
  </si>
  <si>
    <t>Estimate Seasonal Indices</t>
  </si>
  <si>
    <t>Demand Forecasting Exercise</t>
  </si>
  <si>
    <t>Seasonality Exercise</t>
  </si>
  <si>
    <t>Moving Average MA (04)</t>
    <phoneticPr fontId="4" type="noConversion"/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</si>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</sst>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charset val="129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i/>
      <sz val="11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9" fontId="1" fillId="0" borderId="0" xfId="1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17" sqref="B17:B18"/>
    </sheetView>
  </sheetViews>
  <sheetFormatPr defaultRowHeight="15"/>
  <sheetData>
    <row r="1" spans="1:9">
      <c r="A1" t="s">
        <v>26</v>
      </c>
    </row>
    <row r="2" spans="1:9" ht="15.75" thickBot="1"/>
    <row r="3" spans="1:9">
      <c r="A3" s="12" t="s">
        <v>27</v>
      </c>
      <c r="B3" s="12"/>
    </row>
    <row r="4" spans="1:9">
      <c r="A4" s="9" t="s">
        <v>28</v>
      </c>
      <c r="B4" s="9">
        <v>0.91956649330015483</v>
      </c>
    </row>
    <row r="5" spans="1:9">
      <c r="A5" s="9" t="s">
        <v>29</v>
      </c>
      <c r="B5" s="9">
        <v>0.84560253560034371</v>
      </c>
    </row>
    <row r="6" spans="1:9">
      <c r="A6" s="9" t="s">
        <v>30</v>
      </c>
      <c r="B6" s="9">
        <v>0.8198696248670676</v>
      </c>
    </row>
    <row r="7" spans="1:9">
      <c r="A7" s="9" t="s">
        <v>31</v>
      </c>
      <c r="B7" s="9">
        <v>82.939919567940933</v>
      </c>
    </row>
    <row r="8" spans="1:9" ht="15.75" thickBot="1">
      <c r="A8" s="10" t="s">
        <v>32</v>
      </c>
      <c r="B8" s="10">
        <v>8</v>
      </c>
    </row>
    <row r="10" spans="1:9" ht="15.75" thickBot="1">
      <c r="A10" t="s">
        <v>33</v>
      </c>
    </row>
    <row r="11" spans="1:9">
      <c r="A11" s="11"/>
      <c r="B11" s="11" t="s">
        <v>37</v>
      </c>
      <c r="C11" s="11" t="s">
        <v>38</v>
      </c>
      <c r="D11" s="11" t="s">
        <v>39</v>
      </c>
      <c r="E11" s="11" t="s">
        <v>40</v>
      </c>
      <c r="F11" s="11" t="s">
        <v>41</v>
      </c>
    </row>
    <row r="12" spans="1:9">
      <c r="A12" s="9" t="s">
        <v>34</v>
      </c>
      <c r="B12" s="9">
        <v>1</v>
      </c>
      <c r="C12" s="9">
        <v>226050.03720238095</v>
      </c>
      <c r="D12" s="9">
        <v>226050.03720238095</v>
      </c>
      <c r="E12" s="9">
        <v>32.860741809004445</v>
      </c>
      <c r="F12" s="9">
        <v>1.2237054927002923E-3</v>
      </c>
    </row>
    <row r="13" spans="1:9">
      <c r="A13" s="9" t="s">
        <v>35</v>
      </c>
      <c r="B13" s="9">
        <v>6</v>
      </c>
      <c r="C13" s="9">
        <v>41274.181547619068</v>
      </c>
      <c r="D13" s="9">
        <v>6879.0302579365116</v>
      </c>
      <c r="E13" s="9"/>
      <c r="F13" s="9"/>
    </row>
    <row r="14" spans="1:9" ht="15.75" thickBot="1">
      <c r="A14" s="10" t="s">
        <v>36</v>
      </c>
      <c r="B14" s="10">
        <v>7</v>
      </c>
      <c r="C14" s="10">
        <v>267324.21875</v>
      </c>
      <c r="D14" s="10"/>
      <c r="E14" s="10"/>
      <c r="F14" s="10"/>
    </row>
    <row r="15" spans="1:9" ht="15.75" thickBot="1"/>
    <row r="16" spans="1:9">
      <c r="A16" s="11"/>
      <c r="B16" s="11" t="s">
        <v>42</v>
      </c>
      <c r="C16" s="11" t="s">
        <v>31</v>
      </c>
      <c r="D16" s="11" t="s">
        <v>43</v>
      </c>
      <c r="E16" s="11" t="s">
        <v>44</v>
      </c>
      <c r="F16" s="11" t="s">
        <v>45</v>
      </c>
      <c r="G16" s="11" t="s">
        <v>46</v>
      </c>
      <c r="H16" s="11" t="s">
        <v>47</v>
      </c>
      <c r="I16" s="11" t="s">
        <v>48</v>
      </c>
    </row>
    <row r="17" spans="1:9">
      <c r="A17" s="9" t="s">
        <v>18</v>
      </c>
      <c r="B17" s="9">
        <v>1749.7023809523807</v>
      </c>
      <c r="C17" s="9">
        <v>88.203490003835839</v>
      </c>
      <c r="D17" s="9">
        <v>19.837110536967288</v>
      </c>
      <c r="E17" s="9">
        <v>1.0645814122671871E-6</v>
      </c>
      <c r="F17" s="9">
        <v>1533.876215949648</v>
      </c>
      <c r="G17" s="9">
        <v>1965.5285459551135</v>
      </c>
      <c r="H17" s="9">
        <v>1533.876215949648</v>
      </c>
      <c r="I17" s="9">
        <v>1965.5285459551135</v>
      </c>
    </row>
    <row r="18" spans="1:9" ht="15.75" thickBot="1">
      <c r="A18" s="10" t="s">
        <v>49</v>
      </c>
      <c r="B18" s="10">
        <v>73.363095238095255</v>
      </c>
      <c r="C18" s="10">
        <v>12.797907434919745</v>
      </c>
      <c r="D18" s="10">
        <v>5.7324289624036737</v>
      </c>
      <c r="E18" s="10">
        <v>1.223705492700291E-3</v>
      </c>
      <c r="F18" s="10">
        <v>42.047743865733807</v>
      </c>
      <c r="G18" s="10">
        <v>104.6784466104567</v>
      </c>
      <c r="H18" s="10">
        <v>42.047743865733807</v>
      </c>
      <c r="I18" s="10">
        <v>104.6784466104567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9"/>
  <sheetViews>
    <sheetView tabSelected="1" topLeftCell="A13" workbookViewId="0">
      <selection activeCell="J24" sqref="J24"/>
    </sheetView>
  </sheetViews>
  <sheetFormatPr defaultColWidth="9.140625" defaultRowHeight="15"/>
  <cols>
    <col min="1" max="3" width="9.140625" style="1"/>
    <col min="4" max="4" width="10.28515625" style="1" bestFit="1" customWidth="1"/>
    <col min="5" max="16384" width="9.140625" style="1"/>
  </cols>
  <sheetData>
    <row r="1" spans="1:10" ht="25.5">
      <c r="A1" s="2" t="s">
        <v>23</v>
      </c>
    </row>
    <row r="2" spans="1:10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/>
    </row>
    <row r="3" spans="1:10">
      <c r="A3" s="3">
        <v>1</v>
      </c>
      <c r="B3" s="3">
        <v>1000</v>
      </c>
      <c r="C3" s="3">
        <v>1200</v>
      </c>
      <c r="D3" s="3">
        <f>B3-C3</f>
        <v>-200</v>
      </c>
      <c r="E3" s="3">
        <f>ABS(D3)</f>
        <v>200</v>
      </c>
      <c r="F3" s="3">
        <f>D3^2</f>
        <v>40000</v>
      </c>
      <c r="G3" s="4">
        <f>D3/C3</f>
        <v>-0.16666666666666666</v>
      </c>
      <c r="H3" s="4">
        <f>E3/C3</f>
        <v>0.16666666666666666</v>
      </c>
      <c r="I3" s="3">
        <f>C3/B3</f>
        <v>1.2</v>
      </c>
      <c r="J3" s="3"/>
    </row>
    <row r="4" spans="1:10">
      <c r="A4" s="3">
        <v>2</v>
      </c>
      <c r="B4" s="3">
        <v>1300</v>
      </c>
      <c r="C4" s="3">
        <v>1400</v>
      </c>
      <c r="D4" s="3">
        <f t="shared" ref="D4:D14" si="0">B4-C4</f>
        <v>-100</v>
      </c>
      <c r="E4" s="3">
        <f t="shared" ref="E4:E14" si="1">ABS(D4)</f>
        <v>100</v>
      </c>
      <c r="F4" s="3">
        <f t="shared" ref="F4:F14" si="2">D4^2</f>
        <v>10000</v>
      </c>
      <c r="G4" s="4">
        <f t="shared" ref="G4:G14" si="3">D4/C4</f>
        <v>-7.1428571428571425E-2</v>
      </c>
      <c r="H4" s="4">
        <f t="shared" ref="H4:H14" si="4">E4/C4</f>
        <v>7.1428571428571425E-2</v>
      </c>
      <c r="I4" s="3">
        <f t="shared" ref="I4:I14" si="5">C4/B4</f>
        <v>1.0769230769230769</v>
      </c>
      <c r="J4" s="3"/>
    </row>
    <row r="5" spans="1:10">
      <c r="A5" s="3">
        <v>3</v>
      </c>
      <c r="B5" s="3">
        <v>1500</v>
      </c>
      <c r="C5" s="3">
        <v>1200</v>
      </c>
      <c r="D5" s="3">
        <f t="shared" si="0"/>
        <v>300</v>
      </c>
      <c r="E5" s="3">
        <f t="shared" si="1"/>
        <v>300</v>
      </c>
      <c r="F5" s="3">
        <f t="shared" si="2"/>
        <v>90000</v>
      </c>
      <c r="G5" s="4">
        <f t="shared" si="3"/>
        <v>0.25</v>
      </c>
      <c r="H5" s="4">
        <f t="shared" si="4"/>
        <v>0.25</v>
      </c>
      <c r="I5" s="3">
        <f t="shared" si="5"/>
        <v>0.8</v>
      </c>
      <c r="J5" s="3"/>
    </row>
    <row r="6" spans="1:10">
      <c r="A6" s="3">
        <v>4</v>
      </c>
      <c r="B6" s="3">
        <v>1200</v>
      </c>
      <c r="C6" s="3">
        <v>1100</v>
      </c>
      <c r="D6" s="3">
        <f t="shared" si="0"/>
        <v>100</v>
      </c>
      <c r="E6" s="3">
        <f t="shared" si="1"/>
        <v>100</v>
      </c>
      <c r="F6" s="3">
        <f t="shared" si="2"/>
        <v>10000</v>
      </c>
      <c r="G6" s="4">
        <f t="shared" si="3"/>
        <v>9.0909090909090912E-2</v>
      </c>
      <c r="H6" s="4">
        <f t="shared" si="4"/>
        <v>9.0909090909090912E-2</v>
      </c>
      <c r="I6" s="3">
        <f t="shared" si="5"/>
        <v>0.91666666666666663</v>
      </c>
      <c r="J6" s="3"/>
    </row>
    <row r="7" spans="1:10">
      <c r="A7" s="3">
        <v>5</v>
      </c>
      <c r="B7" s="3">
        <v>1100</v>
      </c>
      <c r="C7" s="3">
        <v>1300</v>
      </c>
      <c r="D7" s="3">
        <f t="shared" si="0"/>
        <v>-200</v>
      </c>
      <c r="E7" s="3">
        <f t="shared" si="1"/>
        <v>200</v>
      </c>
      <c r="F7" s="3">
        <f t="shared" si="2"/>
        <v>40000</v>
      </c>
      <c r="G7" s="4">
        <f t="shared" si="3"/>
        <v>-0.15384615384615385</v>
      </c>
      <c r="H7" s="4">
        <f t="shared" si="4"/>
        <v>0.15384615384615385</v>
      </c>
      <c r="I7" s="3">
        <f t="shared" si="5"/>
        <v>1.1818181818181819</v>
      </c>
      <c r="J7" s="3"/>
    </row>
    <row r="8" spans="1:10">
      <c r="A8" s="3">
        <v>6</v>
      </c>
      <c r="B8" s="3">
        <v>1200</v>
      </c>
      <c r="C8" s="3">
        <v>1100</v>
      </c>
      <c r="D8" s="3">
        <f t="shared" si="0"/>
        <v>100</v>
      </c>
      <c r="E8" s="3">
        <f t="shared" si="1"/>
        <v>100</v>
      </c>
      <c r="F8" s="3">
        <f t="shared" si="2"/>
        <v>10000</v>
      </c>
      <c r="G8" s="4">
        <f t="shared" si="3"/>
        <v>9.0909090909090912E-2</v>
      </c>
      <c r="H8" s="4">
        <f t="shared" si="4"/>
        <v>9.0909090909090912E-2</v>
      </c>
      <c r="I8" s="3">
        <f t="shared" si="5"/>
        <v>0.91666666666666663</v>
      </c>
      <c r="J8" s="3"/>
    </row>
    <row r="9" spans="1:10">
      <c r="A9" s="3">
        <v>7</v>
      </c>
      <c r="B9" s="3">
        <v>1300</v>
      </c>
      <c r="C9" s="3">
        <v>1100</v>
      </c>
      <c r="D9" s="3">
        <f t="shared" si="0"/>
        <v>200</v>
      </c>
      <c r="E9" s="3">
        <f t="shared" si="1"/>
        <v>200</v>
      </c>
      <c r="F9" s="3">
        <f t="shared" si="2"/>
        <v>40000</v>
      </c>
      <c r="G9" s="4">
        <f t="shared" si="3"/>
        <v>0.18181818181818182</v>
      </c>
      <c r="H9" s="4">
        <f t="shared" si="4"/>
        <v>0.18181818181818182</v>
      </c>
      <c r="I9" s="3">
        <f t="shared" si="5"/>
        <v>0.84615384615384615</v>
      </c>
      <c r="J9" s="3"/>
    </row>
    <row r="10" spans="1:10">
      <c r="A10" s="3">
        <v>8</v>
      </c>
      <c r="B10" s="3">
        <v>1200</v>
      </c>
      <c r="C10" s="3">
        <v>1000</v>
      </c>
      <c r="D10" s="3">
        <f t="shared" si="0"/>
        <v>200</v>
      </c>
      <c r="E10" s="3">
        <f t="shared" si="1"/>
        <v>200</v>
      </c>
      <c r="F10" s="3">
        <f t="shared" si="2"/>
        <v>40000</v>
      </c>
      <c r="G10" s="4">
        <f t="shared" si="3"/>
        <v>0.2</v>
      </c>
      <c r="H10" s="4">
        <f t="shared" si="4"/>
        <v>0.2</v>
      </c>
      <c r="I10" s="3">
        <f t="shared" si="5"/>
        <v>0.83333333333333337</v>
      </c>
      <c r="J10" s="3"/>
    </row>
    <row r="11" spans="1:10">
      <c r="A11" s="3">
        <v>9</v>
      </c>
      <c r="B11" s="3">
        <v>1400</v>
      </c>
      <c r="C11" s="3">
        <v>1200</v>
      </c>
      <c r="D11" s="3">
        <f t="shared" si="0"/>
        <v>200</v>
      </c>
      <c r="E11" s="3">
        <f t="shared" si="1"/>
        <v>200</v>
      </c>
      <c r="F11" s="3">
        <f t="shared" si="2"/>
        <v>40000</v>
      </c>
      <c r="G11" s="4">
        <f t="shared" si="3"/>
        <v>0.16666666666666666</v>
      </c>
      <c r="H11" s="4">
        <f t="shared" si="4"/>
        <v>0.16666666666666666</v>
      </c>
      <c r="I11" s="3">
        <f t="shared" si="5"/>
        <v>0.8571428571428571</v>
      </c>
      <c r="J11" s="3"/>
    </row>
    <row r="12" spans="1:10">
      <c r="A12" s="3">
        <v>10</v>
      </c>
      <c r="B12" s="3">
        <v>1300</v>
      </c>
      <c r="C12" s="3">
        <v>1500</v>
      </c>
      <c r="D12" s="3">
        <f t="shared" si="0"/>
        <v>-200</v>
      </c>
      <c r="E12" s="3">
        <f t="shared" si="1"/>
        <v>200</v>
      </c>
      <c r="F12" s="3">
        <f t="shared" si="2"/>
        <v>40000</v>
      </c>
      <c r="G12" s="4">
        <f t="shared" si="3"/>
        <v>-0.13333333333333333</v>
      </c>
      <c r="H12" s="4">
        <f t="shared" si="4"/>
        <v>0.13333333333333333</v>
      </c>
      <c r="I12" s="3">
        <f t="shared" si="5"/>
        <v>1.1538461538461537</v>
      </c>
      <c r="J12" s="3"/>
    </row>
    <row r="13" spans="1:10">
      <c r="A13" s="3">
        <v>11</v>
      </c>
      <c r="B13" s="3">
        <v>1100</v>
      </c>
      <c r="C13" s="3">
        <v>1700</v>
      </c>
      <c r="D13" s="3">
        <f t="shared" si="0"/>
        <v>-600</v>
      </c>
      <c r="E13" s="3">
        <f t="shared" si="1"/>
        <v>600</v>
      </c>
      <c r="F13" s="3">
        <f t="shared" si="2"/>
        <v>360000</v>
      </c>
      <c r="G13" s="4">
        <f t="shared" si="3"/>
        <v>-0.35294117647058826</v>
      </c>
      <c r="H13" s="4">
        <f t="shared" si="4"/>
        <v>0.35294117647058826</v>
      </c>
      <c r="I13" s="3">
        <f t="shared" si="5"/>
        <v>1.5454545454545454</v>
      </c>
      <c r="J13" s="3"/>
    </row>
    <row r="14" spans="1:10">
      <c r="A14" s="3">
        <v>12</v>
      </c>
      <c r="B14" s="3">
        <v>1200</v>
      </c>
      <c r="C14" s="3">
        <v>2000</v>
      </c>
      <c r="D14" s="3">
        <f t="shared" si="0"/>
        <v>-800</v>
      </c>
      <c r="E14" s="3">
        <f t="shared" si="1"/>
        <v>800</v>
      </c>
      <c r="F14" s="3">
        <f t="shared" si="2"/>
        <v>640000</v>
      </c>
      <c r="G14" s="4">
        <f t="shared" si="3"/>
        <v>-0.4</v>
      </c>
      <c r="H14" s="4">
        <f t="shared" si="4"/>
        <v>0.4</v>
      </c>
      <c r="I14" s="3">
        <f t="shared" si="5"/>
        <v>1.6666666666666667</v>
      </c>
      <c r="J14" s="3"/>
    </row>
    <row r="15" spans="1:10">
      <c r="A15" s="3" t="s">
        <v>9</v>
      </c>
      <c r="B15" s="3">
        <f>SUM(B3:B14)</f>
        <v>14800</v>
      </c>
      <c r="C15" s="3">
        <f t="shared" ref="C15:I15" si="6">SUM(C3:C14)</f>
        <v>15800</v>
      </c>
      <c r="D15" s="3">
        <f t="shared" si="6"/>
        <v>-1000</v>
      </c>
      <c r="E15" s="3">
        <f t="shared" si="6"/>
        <v>3200</v>
      </c>
      <c r="F15" s="3">
        <f t="shared" si="6"/>
        <v>1360000</v>
      </c>
      <c r="G15" s="3">
        <f t="shared" si="6"/>
        <v>-0.29791287144228323</v>
      </c>
      <c r="H15" s="3">
        <f t="shared" si="6"/>
        <v>2.2585189320483439</v>
      </c>
      <c r="I15" s="3">
        <f t="shared" si="6"/>
        <v>12.994671994671993</v>
      </c>
      <c r="J15" s="3"/>
    </row>
    <row r="16" spans="1:10">
      <c r="A16" s="3" t="s">
        <v>10</v>
      </c>
      <c r="B16" s="3">
        <f>AVERAGE(B3:B14)</f>
        <v>1233.3333333333333</v>
      </c>
      <c r="C16" s="3">
        <f t="shared" ref="C16:I16" si="7">AVERAGE(C3:C14)</f>
        <v>1316.6666666666667</v>
      </c>
      <c r="D16" s="3">
        <f t="shared" si="7"/>
        <v>-83.333333333333329</v>
      </c>
      <c r="E16" s="3">
        <f t="shared" si="7"/>
        <v>266.66666666666669</v>
      </c>
      <c r="F16" s="3">
        <f t="shared" si="7"/>
        <v>113333.33333333333</v>
      </c>
      <c r="G16" s="3">
        <f t="shared" si="7"/>
        <v>-2.4826072620190268E-2</v>
      </c>
      <c r="H16" s="3">
        <f t="shared" si="7"/>
        <v>0.18820991100402865</v>
      </c>
      <c r="I16" s="3">
        <f t="shared" si="7"/>
        <v>1.0828893328893328</v>
      </c>
      <c r="J16" s="3"/>
    </row>
    <row r="17" spans="1:17">
      <c r="A17" s="3"/>
      <c r="B17" s="3"/>
      <c r="C17" s="3"/>
      <c r="D17" s="3" t="s">
        <v>11</v>
      </c>
      <c r="E17" s="3" t="s">
        <v>12</v>
      </c>
      <c r="F17" s="3" t="s">
        <v>13</v>
      </c>
      <c r="G17" s="3" t="s">
        <v>14</v>
      </c>
      <c r="H17" s="3" t="s">
        <v>15</v>
      </c>
      <c r="I17" s="3" t="s">
        <v>16</v>
      </c>
      <c r="J17" s="3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7" ht="25.5">
      <c r="A19" s="5" t="s">
        <v>24</v>
      </c>
      <c r="B19" s="3"/>
      <c r="C19" s="3"/>
      <c r="D19" s="3"/>
      <c r="E19" s="3"/>
      <c r="F19" s="3"/>
      <c r="G19" s="3"/>
      <c r="H19" s="3"/>
      <c r="I19" s="3"/>
      <c r="J19" s="3"/>
    </row>
    <row r="20" spans="1:17" ht="45">
      <c r="A20" s="3" t="s">
        <v>0</v>
      </c>
      <c r="B20" s="3" t="s">
        <v>2</v>
      </c>
      <c r="C20" s="6" t="s">
        <v>25</v>
      </c>
      <c r="D20" s="6" t="s">
        <v>17</v>
      </c>
      <c r="E20" s="7" t="s">
        <v>21</v>
      </c>
      <c r="F20" s="6" t="s">
        <v>20</v>
      </c>
      <c r="G20" s="6" t="s">
        <v>22</v>
      </c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>
      <c r="A21" s="3">
        <v>1</v>
      </c>
      <c r="B21" s="3">
        <v>2700</v>
      </c>
      <c r="C21" s="3"/>
      <c r="D21" s="3"/>
      <c r="E21" s="8">
        <f>$B$34+$B$35*A21</f>
        <v>1823.0654761904759</v>
      </c>
      <c r="F21" s="8">
        <f>B21/E21</f>
        <v>1.4810219573912335</v>
      </c>
      <c r="G21" s="3">
        <f>(F21+F25+F29)/3</f>
        <v>1.3023453373775367</v>
      </c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>
      <c r="A22" s="3">
        <v>2</v>
      </c>
      <c r="B22" s="3">
        <v>2300</v>
      </c>
      <c r="C22" s="3"/>
      <c r="D22" s="3"/>
      <c r="E22" s="8">
        <f t="shared" ref="E22:E32" si="8">$B$34+$B$35*A22</f>
        <v>1896.4285714285713</v>
      </c>
      <c r="F22" s="8">
        <f t="shared" ref="F22:F32" si="9">B22/E22</f>
        <v>1.2128060263653484</v>
      </c>
      <c r="G22" s="3">
        <f t="shared" ref="G22:G24" si="10">(F22+F26+F30)/3</f>
        <v>1.0576925158260952</v>
      </c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>
      <c r="A23" s="3">
        <v>3</v>
      </c>
      <c r="B23" s="3">
        <v>1500</v>
      </c>
      <c r="C23" s="3">
        <f>AVERAGE(B21:B24)</f>
        <v>2125</v>
      </c>
      <c r="D23" s="3">
        <f>AVERAGE(C23:C24)</f>
        <v>2100</v>
      </c>
      <c r="E23" s="8">
        <f t="shared" si="8"/>
        <v>1969.7916666666665</v>
      </c>
      <c r="F23" s="8">
        <f t="shared" si="9"/>
        <v>0.76150185087255429</v>
      </c>
      <c r="G23" s="3">
        <f t="shared" si="10"/>
        <v>0.77800283134554837</v>
      </c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>
      <c r="A24" s="3">
        <v>4</v>
      </c>
      <c r="B24" s="3">
        <v>2000</v>
      </c>
      <c r="C24" s="3">
        <f t="shared" ref="C24:C31" si="11">AVERAGE(B22:B25)</f>
        <v>2075</v>
      </c>
      <c r="D24" s="3">
        <f t="shared" ref="D24:D30" si="12">AVERAGE(C24:C25)</f>
        <v>2037.5</v>
      </c>
      <c r="E24" s="8">
        <f t="shared" si="8"/>
        <v>2043.1547619047617</v>
      </c>
      <c r="F24" s="8">
        <f t="shared" si="9"/>
        <v>0.97887836853605259</v>
      </c>
      <c r="G24" s="3">
        <f t="shared" si="10"/>
        <v>0.96017119763114389</v>
      </c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>
      <c r="A25" s="3">
        <v>5</v>
      </c>
      <c r="B25" s="3">
        <v>2500</v>
      </c>
      <c r="C25" s="3">
        <f t="shared" si="11"/>
        <v>2000</v>
      </c>
      <c r="D25" s="3">
        <f t="shared" si="12"/>
        <v>2025</v>
      </c>
      <c r="E25" s="8">
        <f t="shared" si="8"/>
        <v>2116.5178571428569</v>
      </c>
      <c r="F25" s="8">
        <f t="shared" si="9"/>
        <v>1.181185403923223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>
      <c r="A26" s="3">
        <v>6</v>
      </c>
      <c r="B26" s="3">
        <v>2000</v>
      </c>
      <c r="C26" s="3">
        <f t="shared" si="11"/>
        <v>2050</v>
      </c>
      <c r="D26" s="3">
        <f t="shared" si="12"/>
        <v>2100</v>
      </c>
      <c r="E26" s="8">
        <f t="shared" si="8"/>
        <v>2189.8809523809523</v>
      </c>
      <c r="F26" s="8">
        <f t="shared" si="9"/>
        <v>0.91329165534112533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>
      <c r="A27" s="3">
        <v>7</v>
      </c>
      <c r="B27" s="3">
        <v>1700</v>
      </c>
      <c r="C27" s="3">
        <f t="shared" si="11"/>
        <v>2150</v>
      </c>
      <c r="D27" s="3">
        <f t="shared" si="12"/>
        <v>2212.5</v>
      </c>
      <c r="E27" s="8">
        <f t="shared" si="8"/>
        <v>2263.2440476190477</v>
      </c>
      <c r="F27" s="8">
        <f t="shared" si="9"/>
        <v>0.75113419685712401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>
      <c r="A28" s="3">
        <v>8</v>
      </c>
      <c r="B28" s="3">
        <v>2400</v>
      </c>
      <c r="C28" s="3">
        <f t="shared" si="11"/>
        <v>2275</v>
      </c>
      <c r="D28" s="3">
        <f t="shared" si="12"/>
        <v>2350</v>
      </c>
      <c r="E28" s="8">
        <f t="shared" si="8"/>
        <v>2336.6071428571427</v>
      </c>
      <c r="F28" s="8">
        <f t="shared" si="9"/>
        <v>1.027130301872373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>
      <c r="A29" s="3">
        <v>9</v>
      </c>
      <c r="B29" s="3">
        <v>3000</v>
      </c>
      <c r="C29" s="3">
        <f t="shared" si="11"/>
        <v>2425</v>
      </c>
      <c r="D29" s="3">
        <f t="shared" si="12"/>
        <v>2475</v>
      </c>
      <c r="E29" s="8">
        <f t="shared" si="8"/>
        <v>2409.9702380952381</v>
      </c>
      <c r="F29" s="8">
        <f t="shared" si="9"/>
        <v>1.2448286508181539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>
      <c r="A30" s="3">
        <v>10</v>
      </c>
      <c r="B30" s="3">
        <v>2600</v>
      </c>
      <c r="C30" s="3">
        <f t="shared" si="11"/>
        <v>2525</v>
      </c>
      <c r="D30" s="3">
        <f t="shared" si="12"/>
        <v>2512.5</v>
      </c>
      <c r="E30" s="8">
        <f t="shared" si="8"/>
        <v>2483.333333333333</v>
      </c>
      <c r="F30" s="8">
        <f t="shared" si="9"/>
        <v>1.0469798657718121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>
      <c r="A31" s="3">
        <v>11</v>
      </c>
      <c r="B31" s="3">
        <v>2100</v>
      </c>
      <c r="C31" s="3">
        <f t="shared" si="11"/>
        <v>2500</v>
      </c>
      <c r="D31" s="3"/>
      <c r="E31" s="8">
        <f t="shared" si="8"/>
        <v>2556.6964285714284</v>
      </c>
      <c r="F31" s="8">
        <f t="shared" si="9"/>
        <v>0.82137244630696704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>
      <c r="A32" s="3">
        <v>12</v>
      </c>
      <c r="B32" s="3">
        <v>2300</v>
      </c>
      <c r="C32" s="3"/>
      <c r="D32" s="3"/>
      <c r="E32" s="8">
        <f t="shared" si="8"/>
        <v>2630.0595238095239</v>
      </c>
      <c r="F32" s="8">
        <f t="shared" si="9"/>
        <v>0.87450492248500622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>
      <c r="A34" s="3" t="s">
        <v>18</v>
      </c>
      <c r="B34" s="9">
        <v>1749.7023809523807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ht="15.75" thickBot="1">
      <c r="A35" s="3" t="s">
        <v>19</v>
      </c>
      <c r="B35" s="10">
        <v>73.363095238095255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1:17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17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1:17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1:17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1:17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1:17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1:17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1:17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1:17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17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1:17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1:17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17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17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17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17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17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1:17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1:1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1:17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1:17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1:17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1:17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1:17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1:17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1:17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1:17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1:17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1:1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1:17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1:17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1:17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1:17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 spans="1:17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spans="1:17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spans="1:17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spans="1:17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 spans="1:17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spans="1:1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 spans="1:17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 spans="1:17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 spans="1:17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 spans="1:17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 spans="1:17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 spans="1:17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1:17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 spans="1:17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 spans="1:17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 spans="1: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 spans="1:17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 spans="1:17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 spans="1:17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 spans="1:17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 spans="1:17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spans="1:17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 spans="1:17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 spans="1:17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 spans="1:17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spans="1:1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 spans="1:17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 spans="1:17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 spans="1:17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 spans="1:17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 spans="1:17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 spans="1:17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 spans="1:17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 spans="1:17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 spans="1:17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 spans="1:1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 spans="1:17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 spans="1:17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 spans="1:17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 spans="1:17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 spans="1:17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 spans="1:17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 spans="1:17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 spans="1:17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 spans="1:17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 spans="1:1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 spans="1:17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 spans="1:17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 spans="1:17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 spans="1:17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 spans="1:17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 spans="1:17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 spans="1:17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 spans="1:17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  <row r="156" spans="1:17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 spans="1:1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</row>
    <row r="158" spans="1:17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 spans="1:17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23132</cp:lastModifiedBy>
  <dcterms:created xsi:type="dcterms:W3CDTF">2016-04-05T17:13:15Z</dcterms:created>
  <dcterms:modified xsi:type="dcterms:W3CDTF">2017-01-10T15:03:25Z</dcterms:modified>
</cp:coreProperties>
</file>