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뀨\Desktop\"/>
    </mc:Choice>
  </mc:AlternateContent>
  <bookViews>
    <workbookView xWindow="0" yWindow="0" windowWidth="2304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B14" i="1"/>
  <c r="A18" i="1"/>
  <c r="H9" i="1"/>
  <c r="F9" i="1"/>
  <c r="C10" i="1" s="1"/>
  <c r="C11" i="1" s="1"/>
  <c r="E9" i="1"/>
  <c r="D9" i="1"/>
  <c r="A8" i="1"/>
  <c r="A6" i="1"/>
  <c r="A5" i="1"/>
  <c r="G5" i="1" s="1"/>
  <c r="G6" i="1"/>
  <c r="E6" i="1"/>
  <c r="E5" i="1"/>
  <c r="B6" i="1"/>
  <c r="B5" i="1"/>
  <c r="I4" i="1"/>
  <c r="I3" i="1"/>
  <c r="G4" i="1"/>
  <c r="G3" i="1"/>
  <c r="E4" i="1"/>
  <c r="E3" i="1"/>
  <c r="B4" i="1"/>
  <c r="B3" i="1"/>
  <c r="A4" i="1"/>
  <c r="A3" i="1"/>
  <c r="B1" i="1"/>
  <c r="A1" i="1"/>
  <c r="I6" i="1" l="1"/>
  <c r="I5" i="1"/>
</calcChain>
</file>

<file path=xl/sharedStrings.xml><?xml version="1.0" encoding="utf-8"?>
<sst xmlns="http://schemas.openxmlformats.org/spreadsheetml/2006/main" count="12" uniqueCount="3">
  <si>
    <t>current yield</t>
    <phoneticPr fontId="2" type="noConversion"/>
  </si>
  <si>
    <t>capital gains yield</t>
    <phoneticPr fontId="2" type="noConversion"/>
  </si>
  <si>
    <t>total rate of 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</si>
</sst>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₩&quot;#,##0.00;[Red]\-&quot;₩&quot;#,##0.00"/>
    <numFmt numFmtId="26" formatCode="\$#,##0.00_);[Red]\(\$#,##0.00\)"/>
    <numFmt numFmtId="182" formatCode="\$#,##0.00;[Red]\-\$#,##0.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6" fontId="0" fillId="0" borderId="0" xfId="0" applyNumberFormat="1">
      <alignment vertical="center"/>
    </xf>
    <xf numFmtId="0" fontId="0" fillId="0" borderId="0" xfId="0" applyNumberFormat="1">
      <alignment vertical="center"/>
    </xf>
    <xf numFmtId="8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1" sqref="C11"/>
    </sheetView>
  </sheetViews>
  <sheetFormatPr defaultRowHeight="17.399999999999999" x14ac:dyDescent="0.4"/>
  <cols>
    <col min="4" max="4" width="11.59765625" bestFit="1" customWidth="1"/>
    <col min="6" max="6" width="16.296875" bestFit="1" customWidth="1"/>
    <col min="7" max="7" width="10.5" bestFit="1" customWidth="1"/>
    <col min="8" max="8" width="17" bestFit="1" customWidth="1"/>
  </cols>
  <sheetData>
    <row r="1" spans="1:9" x14ac:dyDescent="0.4">
      <c r="A1" s="1">
        <f>RATE(4,-35,976.67,-1000,0)</f>
        <v>4.1449147547593782E-2</v>
      </c>
      <c r="B1" s="2">
        <f>A1*2</f>
        <v>8.2898295095187563E-2</v>
      </c>
    </row>
    <row r="3" spans="1:9" x14ac:dyDescent="0.4">
      <c r="A3" s="3">
        <f>PV(9%,20,-70,-1000)</f>
        <v>817.42908661828153</v>
      </c>
      <c r="B3" s="3">
        <f>PV(11%,19,-70,-1000)</f>
        <v>686.42823158891053</v>
      </c>
      <c r="C3" s="3"/>
      <c r="D3" s="3" t="s">
        <v>0</v>
      </c>
      <c r="E3" s="2">
        <f>70/A3</f>
        <v>8.5634339597078973E-2</v>
      </c>
      <c r="F3" t="s">
        <v>1</v>
      </c>
      <c r="G3" s="2">
        <f>(B3-A3)/A3</f>
        <v>-0.16025959581561239</v>
      </c>
      <c r="H3" t="s">
        <v>2</v>
      </c>
      <c r="I3" s="1">
        <f>E3+G3</f>
        <v>-7.4625256218533415E-2</v>
      </c>
    </row>
    <row r="4" spans="1:9" x14ac:dyDescent="0.4">
      <c r="A4" s="3">
        <f>PV(9%,5,-70,-1000)</f>
        <v>922.20697473296559</v>
      </c>
      <c r="B4" s="3">
        <f>PV(11%,4,-70,-1000)</f>
        <v>875.90217241636367</v>
      </c>
      <c r="C4" s="3"/>
      <c r="D4" s="3" t="s">
        <v>0</v>
      </c>
      <c r="E4" s="2">
        <f>70/A4</f>
        <v>7.5904869425075877E-2</v>
      </c>
      <c r="F4" t="s">
        <v>1</v>
      </c>
      <c r="G4" s="2">
        <f>(B4-A4)/A4</f>
        <v>-5.0210856765651714E-2</v>
      </c>
      <c r="H4" t="s">
        <v>2</v>
      </c>
      <c r="I4" s="1">
        <f>E4+G4</f>
        <v>2.5694012659424163E-2</v>
      </c>
    </row>
    <row r="5" spans="1:9" x14ac:dyDescent="0.4">
      <c r="A5" s="3">
        <f>PV(9%,20,-70,-1000)</f>
        <v>817.42908661828153</v>
      </c>
      <c r="B5" s="3">
        <f>PV(13%,19,-70,-1000)</f>
        <v>583.72184300726042</v>
      </c>
      <c r="C5" s="3"/>
      <c r="D5" s="3" t="s">
        <v>0</v>
      </c>
      <c r="E5" s="2">
        <f>70/A5</f>
        <v>8.5634339597078973E-2</v>
      </c>
      <c r="F5" t="s">
        <v>1</v>
      </c>
      <c r="G5" s="2">
        <f>(B5-A5)/A5</f>
        <v>-0.28590522093833493</v>
      </c>
      <c r="H5" t="s">
        <v>2</v>
      </c>
      <c r="I5" s="1">
        <f>E5+G5</f>
        <v>-0.20027088134125595</v>
      </c>
    </row>
    <row r="6" spans="1:9" x14ac:dyDescent="0.4">
      <c r="A6" s="3">
        <f>PV(9%,5,-70,-1000)</f>
        <v>922.20697473296559</v>
      </c>
      <c r="B6" s="3">
        <f>PV(13%,4,-70,-1000)</f>
        <v>821.53172046740474</v>
      </c>
      <c r="C6" s="3"/>
      <c r="D6" s="3" t="s">
        <v>0</v>
      </c>
      <c r="E6" s="2">
        <f>70/A6</f>
        <v>7.5904869425075877E-2</v>
      </c>
      <c r="F6" t="s">
        <v>1</v>
      </c>
      <c r="G6" s="2">
        <f>(B6-A6)/A6</f>
        <v>-0.10916774327662442</v>
      </c>
      <c r="H6" t="s">
        <v>2</v>
      </c>
      <c r="I6" s="1">
        <f>E6+G6</f>
        <v>-3.3262873851548538E-2</v>
      </c>
    </row>
    <row r="7" spans="1:9" x14ac:dyDescent="0.4">
      <c r="A7" s="3"/>
      <c r="B7" s="3"/>
      <c r="C7" s="3"/>
      <c r="D7" s="3"/>
    </row>
    <row r="8" spans="1:9" x14ac:dyDescent="0.4">
      <c r="A8" s="3">
        <f>NPV(12%,0.84,0.97,41.81)</f>
        <v>31.282810222303201</v>
      </c>
      <c r="B8" s="3"/>
      <c r="C8" s="4">
        <v>1.1599999999999999</v>
      </c>
      <c r="D8" s="4">
        <v>1.0900000000000001</v>
      </c>
    </row>
    <row r="9" spans="1:9" x14ac:dyDescent="0.4">
      <c r="A9" s="3"/>
      <c r="B9" s="3"/>
      <c r="C9" s="3">
        <v>0.72</v>
      </c>
      <c r="D9" s="3">
        <f>C9*C8</f>
        <v>0.83519999999999994</v>
      </c>
      <c r="E9" s="3">
        <f>D9*C8</f>
        <v>0.96883199999999992</v>
      </c>
      <c r="F9" s="3">
        <f>E9*C8</f>
        <v>1.1238451199999999</v>
      </c>
      <c r="G9" s="3">
        <f>F9*D8</f>
        <v>1.2249911808</v>
      </c>
      <c r="H9">
        <f>0.72*1.12/33+0.12</f>
        <v>0.14443636363636364</v>
      </c>
    </row>
    <row r="10" spans="1:9" x14ac:dyDescent="0.4">
      <c r="C10">
        <f>F9*1.09/(0.12-0.09)</f>
        <v>40.833039360000001</v>
      </c>
    </row>
    <row r="11" spans="1:9" x14ac:dyDescent="0.4">
      <c r="C11" s="6">
        <f>NPV(12%,D9,E9,F9+C10)</f>
        <v>31.382142857142849</v>
      </c>
    </row>
    <row r="14" spans="1:9" x14ac:dyDescent="0.4">
      <c r="B14" s="5">
        <f>PV(4.5%,4,-35,-1000)</f>
        <v>964.12474302071439</v>
      </c>
    </row>
    <row r="18" spans="1:1" x14ac:dyDescent="0.4">
      <c r="A18" s="1">
        <f>RATE(10,35,976.67,-1000)</f>
        <v>-3.3069972841028569E-2</v>
      </c>
    </row>
  </sheetData>
  <phoneticPr fontId="2" type="noConversion"/>
  <pageMargins left="0.7" right="0.7" top="0.75" bottom="0.75" header="0.3" footer="0.3"/>
  <pageSetup paperSize="9" orientation="portrait" horizontalDpi="4294967292" r:id="rId1"/>
  <ignoredErrors>
    <ignoredError sqref="A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2016-11-22T10:23:08Z</dcterms:created>
  <dcterms:modified xsi:type="dcterms:W3CDTF">2016-11-22T12:16:02Z</dcterms:modified>
</cp:coreProperties>
</file>