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112\Desktop\Korea_University\2-1\Corporate Finance\"/>
    </mc:Choice>
  </mc:AlternateContent>
  <bookViews>
    <workbookView xWindow="0" yWindow="0" windowWidth="23040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1" l="1"/>
  <c r="U19" i="1"/>
  <c r="U18" i="1"/>
  <c r="Q22" i="1"/>
  <c r="S8" i="1" l="1"/>
  <c r="S4" i="1"/>
  <c r="S5" i="1"/>
  <c r="S6" i="1"/>
  <c r="S7" i="1"/>
  <c r="S3" i="1"/>
  <c r="O4" i="1"/>
  <c r="O5" i="1"/>
  <c r="O6" i="1"/>
  <c r="O7" i="1"/>
  <c r="O8" i="1"/>
  <c r="O9" i="1"/>
  <c r="O10" i="1"/>
  <c r="O3" i="1"/>
  <c r="O11" i="1" s="1"/>
  <c r="G28" i="1" l="1"/>
  <c r="H27" i="1"/>
  <c r="F27" i="1"/>
  <c r="H23" i="1"/>
  <c r="H24" i="1"/>
  <c r="H25" i="1"/>
  <c r="H26" i="1"/>
  <c r="H22" i="1"/>
  <c r="G23" i="1"/>
  <c r="G24" i="1"/>
  <c r="G25" i="1"/>
  <c r="G26" i="1"/>
  <c r="G22" i="1"/>
  <c r="F23" i="1"/>
  <c r="F24" i="1"/>
  <c r="F25" i="1"/>
  <c r="F26" i="1"/>
  <c r="F22" i="1"/>
  <c r="E23" i="1"/>
  <c r="E24" i="1"/>
  <c r="E25" i="1"/>
  <c r="E26" i="1"/>
  <c r="E22" i="1"/>
  <c r="F18" i="1"/>
  <c r="F14" i="1"/>
  <c r="F15" i="1"/>
  <c r="F16" i="1"/>
  <c r="F17" i="1"/>
  <c r="F13" i="1"/>
  <c r="E14" i="1"/>
  <c r="E15" i="1"/>
  <c r="E16" i="1"/>
  <c r="E17" i="1"/>
  <c r="E13" i="1"/>
  <c r="F5" i="1"/>
  <c r="G5" i="1" s="1"/>
  <c r="E4" i="1"/>
  <c r="E5" i="1"/>
  <c r="E6" i="1"/>
  <c r="E7" i="1"/>
  <c r="E3" i="1"/>
  <c r="D4" i="1"/>
  <c r="F4" i="1" s="1"/>
  <c r="G4" i="1" s="1"/>
  <c r="D5" i="1"/>
  <c r="D6" i="1"/>
  <c r="F6" i="1" s="1"/>
  <c r="G6" i="1" s="1"/>
  <c r="D7" i="1"/>
  <c r="F7" i="1" s="1"/>
  <c r="G7" i="1" s="1"/>
  <c r="D3" i="1"/>
  <c r="F3" i="1" s="1"/>
  <c r="G3" i="1" s="1"/>
  <c r="G8" i="1" s="1"/>
</calcChain>
</file>

<file path=xl/sharedStrings.xml><?xml version="1.0" encoding="utf-8"?>
<sst xmlns="http://schemas.openxmlformats.org/spreadsheetml/2006/main" count="25" uniqueCount="22">
  <si>
    <t>principal</t>
    <phoneticPr fontId="1" type="noConversion"/>
  </si>
  <si>
    <t>tax saving</t>
    <phoneticPr fontId="1" type="noConversion"/>
  </si>
  <si>
    <t>subsidized</t>
    <phoneticPr fontId="1" type="noConversion"/>
  </si>
  <si>
    <t>total saving</t>
    <phoneticPr fontId="1" type="noConversion"/>
  </si>
  <si>
    <t>PV of total saving</t>
    <phoneticPr fontId="1" type="noConversion"/>
  </si>
  <si>
    <t>problem 2</t>
    <phoneticPr fontId="1" type="noConversion"/>
  </si>
  <si>
    <t>problem 3</t>
    <phoneticPr fontId="1" type="noConversion"/>
  </si>
  <si>
    <t>b.</t>
    <phoneticPr fontId="1" type="noConversion"/>
  </si>
  <si>
    <t>subsidized interest rate</t>
    <phoneticPr fontId="1" type="noConversion"/>
  </si>
  <si>
    <t>marginal tax rate</t>
    <phoneticPr fontId="1" type="noConversion"/>
  </si>
  <si>
    <t>interest rate - subsidized</t>
    <phoneticPr fontId="1" type="noConversion"/>
  </si>
  <si>
    <t>discount rate + 1</t>
    <phoneticPr fontId="1" type="noConversion"/>
  </si>
  <si>
    <t>marginal tax rate</t>
    <phoneticPr fontId="1" type="noConversion"/>
  </si>
  <si>
    <t>interest rate</t>
    <phoneticPr fontId="1" type="noConversion"/>
  </si>
  <si>
    <t>debt ratio</t>
    <phoneticPr fontId="1" type="noConversion"/>
  </si>
  <si>
    <t>initial investment</t>
    <phoneticPr fontId="1" type="noConversion"/>
  </si>
  <si>
    <t>tax saving amount per year</t>
    <phoneticPr fontId="1" type="noConversion"/>
  </si>
  <si>
    <t>discount rate</t>
    <phoneticPr fontId="1" type="noConversion"/>
  </si>
  <si>
    <t>PV of tax saving</t>
    <phoneticPr fontId="1" type="noConversion"/>
  </si>
  <si>
    <t>c.</t>
    <phoneticPr fontId="1" type="noConversion"/>
  </si>
  <si>
    <t>subsidized amount</t>
    <phoneticPr fontId="1" type="noConversion"/>
  </si>
  <si>
    <t>PV of subsidized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</si>
</sst>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L1" workbookViewId="0">
      <selection activeCell="U21" sqref="U21"/>
    </sheetView>
  </sheetViews>
  <sheetFormatPr defaultRowHeight="17.399999999999999" x14ac:dyDescent="0.4"/>
  <cols>
    <col min="1" max="1" width="21.09765625" bestFit="1" customWidth="1"/>
    <col min="3" max="3" width="9.3984375" bestFit="1" customWidth="1"/>
    <col min="7" max="7" width="9.3984375" bestFit="1" customWidth="1"/>
    <col min="16" max="16" width="9.59765625" bestFit="1" customWidth="1"/>
    <col min="17" max="17" width="9.3984375" bestFit="1" customWidth="1"/>
    <col min="19" max="19" width="11.5" bestFit="1" customWidth="1"/>
    <col min="21" max="21" width="9.59765625" bestFit="1" customWidth="1"/>
  </cols>
  <sheetData>
    <row r="1" spans="1:19" x14ac:dyDescent="0.4">
      <c r="A1" t="s">
        <v>5</v>
      </c>
    </row>
    <row r="2" spans="1:19" x14ac:dyDescent="0.4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19" x14ac:dyDescent="0.4">
      <c r="A3" t="s">
        <v>8</v>
      </c>
      <c r="B3">
        <v>0.05</v>
      </c>
      <c r="C3">
        <v>25000000</v>
      </c>
      <c r="D3">
        <f>C3*$B$3*$B$4</f>
        <v>437500</v>
      </c>
      <c r="E3">
        <f>C3*$B$5</f>
        <v>500000</v>
      </c>
      <c r="F3">
        <f>D3+E3</f>
        <v>937500</v>
      </c>
      <c r="G3">
        <f>F3/$B$6^H3</f>
        <v>876168.22429906542</v>
      </c>
      <c r="H3">
        <v>1</v>
      </c>
      <c r="M3">
        <v>7800000</v>
      </c>
      <c r="N3">
        <v>1</v>
      </c>
      <c r="O3">
        <f>$M$3/$M$4^N3</f>
        <v>7090909.0909090899</v>
      </c>
      <c r="Q3">
        <v>10000000</v>
      </c>
      <c r="R3">
        <v>1</v>
      </c>
      <c r="S3">
        <f>$Q$3/$Q$4^R3</f>
        <v>8833922.2614840996</v>
      </c>
    </row>
    <row r="4" spans="1:19" x14ac:dyDescent="0.4">
      <c r="A4" t="s">
        <v>9</v>
      </c>
      <c r="B4">
        <v>0.35</v>
      </c>
      <c r="C4">
        <v>20000000</v>
      </c>
      <c r="D4">
        <f>C4*$B$3*$B$4</f>
        <v>350000</v>
      </c>
      <c r="E4">
        <f>C4*$B$5</f>
        <v>400000</v>
      </c>
      <c r="F4">
        <f t="shared" ref="F4:F7" si="0">D4+E4</f>
        <v>750000</v>
      </c>
      <c r="G4">
        <f>F4/$B$6^H4</f>
        <v>655079.04620490875</v>
      </c>
      <c r="H4">
        <v>2</v>
      </c>
      <c r="M4">
        <v>1.1000000000000001</v>
      </c>
      <c r="N4">
        <v>2</v>
      </c>
      <c r="O4">
        <f t="shared" ref="O4:O10" si="1">$M$3/$M$4^N4</f>
        <v>6446280.9917355366</v>
      </c>
      <c r="Q4">
        <v>1.1319999999999999</v>
      </c>
      <c r="R4">
        <v>2</v>
      </c>
      <c r="S4">
        <f t="shared" ref="S4:S7" si="2">$Q$3/$Q$4^R4</f>
        <v>7803818.2521944353</v>
      </c>
    </row>
    <row r="5" spans="1:19" x14ac:dyDescent="0.4">
      <c r="A5" t="s">
        <v>10</v>
      </c>
      <c r="B5">
        <v>0.02</v>
      </c>
      <c r="C5">
        <v>15000000</v>
      </c>
      <c r="D5">
        <f>C5*$B$3*$B$4</f>
        <v>262500</v>
      </c>
      <c r="E5">
        <f>C5*$B$5</f>
        <v>300000</v>
      </c>
      <c r="F5">
        <f t="shared" si="0"/>
        <v>562500</v>
      </c>
      <c r="G5">
        <f>F5/$B$6^H5</f>
        <v>459167.5557511042</v>
      </c>
      <c r="H5">
        <v>3</v>
      </c>
      <c r="N5">
        <v>3</v>
      </c>
      <c r="O5">
        <f t="shared" si="1"/>
        <v>5860255.4470323045</v>
      </c>
      <c r="R5">
        <v>3</v>
      </c>
      <c r="S5">
        <f t="shared" si="2"/>
        <v>6893832.3782636365</v>
      </c>
    </row>
    <row r="6" spans="1:19" x14ac:dyDescent="0.4">
      <c r="A6" t="s">
        <v>11</v>
      </c>
      <c r="B6">
        <v>1.07</v>
      </c>
      <c r="C6">
        <v>10000000</v>
      </c>
      <c r="D6">
        <f>C6*$B$3*$B$4</f>
        <v>175000</v>
      </c>
      <c r="E6">
        <f>C6*$B$5</f>
        <v>200000</v>
      </c>
      <c r="F6">
        <f t="shared" si="0"/>
        <v>375000</v>
      </c>
      <c r="G6">
        <f>F6/$B$6^H6</f>
        <v>286085.70451782196</v>
      </c>
      <c r="H6">
        <v>4</v>
      </c>
      <c r="N6">
        <v>4</v>
      </c>
      <c r="O6">
        <f t="shared" si="1"/>
        <v>5327504.9518475495</v>
      </c>
      <c r="R6">
        <v>4</v>
      </c>
      <c r="S6">
        <f t="shared" si="2"/>
        <v>6089957.9313283022</v>
      </c>
    </row>
    <row r="7" spans="1:19" x14ac:dyDescent="0.4">
      <c r="C7">
        <v>5000000</v>
      </c>
      <c r="D7">
        <f>C7*$B$3*$B$4</f>
        <v>87500</v>
      </c>
      <c r="E7">
        <f>C7*$B$5</f>
        <v>100000</v>
      </c>
      <c r="F7">
        <f t="shared" si="0"/>
        <v>187500</v>
      </c>
      <c r="G7">
        <f>F7/$B$6^H7</f>
        <v>133684.90865318783</v>
      </c>
      <c r="H7">
        <v>5</v>
      </c>
      <c r="N7">
        <v>5</v>
      </c>
      <c r="O7">
        <f t="shared" si="1"/>
        <v>4843186.3198614083</v>
      </c>
      <c r="R7">
        <v>5</v>
      </c>
      <c r="S7">
        <f t="shared" si="2"/>
        <v>5379821.4941062741</v>
      </c>
    </row>
    <row r="8" spans="1:19" x14ac:dyDescent="0.4">
      <c r="G8">
        <f>SUM(G3:G7)</f>
        <v>2410185.4394260882</v>
      </c>
      <c r="N8">
        <v>6</v>
      </c>
      <c r="O8">
        <f t="shared" si="1"/>
        <v>4402896.6544194622</v>
      </c>
      <c r="S8">
        <f>SUM(S3:S7)</f>
        <v>35001352.317376748</v>
      </c>
    </row>
    <row r="9" spans="1:19" x14ac:dyDescent="0.4">
      <c r="N9">
        <v>7</v>
      </c>
      <c r="O9">
        <f t="shared" si="1"/>
        <v>4002633.3221995104</v>
      </c>
    </row>
    <row r="10" spans="1:19" x14ac:dyDescent="0.4">
      <c r="N10">
        <v>8</v>
      </c>
      <c r="O10">
        <f t="shared" si="1"/>
        <v>3638757.5656359186</v>
      </c>
    </row>
    <row r="11" spans="1:19" x14ac:dyDescent="0.4">
      <c r="A11" t="s">
        <v>6</v>
      </c>
      <c r="B11" t="s">
        <v>7</v>
      </c>
      <c r="O11">
        <f>SUM(O3:O10)</f>
        <v>41612424.343640774</v>
      </c>
    </row>
    <row r="12" spans="1:19" x14ac:dyDescent="0.4">
      <c r="E12" t="s">
        <v>16</v>
      </c>
      <c r="F12" t="s">
        <v>18</v>
      </c>
    </row>
    <row r="13" spans="1:19" x14ac:dyDescent="0.4">
      <c r="A13" t="s">
        <v>14</v>
      </c>
      <c r="B13">
        <v>0.3</v>
      </c>
      <c r="D13">
        <v>1</v>
      </c>
      <c r="E13">
        <f>$B$13*$B$14*$B$15*$B$16</f>
        <v>336600</v>
      </c>
      <c r="F13">
        <f>E13/(1+$B$17)^D13</f>
        <v>303243.2432432432</v>
      </c>
    </row>
    <row r="14" spans="1:19" x14ac:dyDescent="0.4">
      <c r="A14" t="s">
        <v>13</v>
      </c>
      <c r="B14">
        <v>0.11</v>
      </c>
      <c r="D14">
        <v>2</v>
      </c>
      <c r="E14">
        <f t="shared" ref="E14:E17" si="3">$B$13*$B$14*$B$15*$B$16</f>
        <v>336600</v>
      </c>
      <c r="F14">
        <f t="shared" ref="F14:F17" si="4">E14/(1+$B$17)^D14</f>
        <v>273192.11102994881</v>
      </c>
    </row>
    <row r="15" spans="1:19" x14ac:dyDescent="0.4">
      <c r="A15" t="s">
        <v>12</v>
      </c>
      <c r="B15">
        <v>0.34</v>
      </c>
      <c r="D15">
        <v>3</v>
      </c>
      <c r="E15">
        <f t="shared" si="3"/>
        <v>336600</v>
      </c>
      <c r="F15">
        <f t="shared" si="4"/>
        <v>246119.01894589982</v>
      </c>
    </row>
    <row r="16" spans="1:19" x14ac:dyDescent="0.4">
      <c r="A16" t="s">
        <v>15</v>
      </c>
      <c r="B16">
        <v>30000000</v>
      </c>
      <c r="D16">
        <v>4</v>
      </c>
      <c r="E16">
        <f t="shared" si="3"/>
        <v>336600</v>
      </c>
      <c r="F16">
        <f t="shared" si="4"/>
        <v>221728.84589720704</v>
      </c>
    </row>
    <row r="17" spans="1:21" x14ac:dyDescent="0.4">
      <c r="A17" t="s">
        <v>17</v>
      </c>
      <c r="B17">
        <v>0.11</v>
      </c>
      <c r="D17">
        <v>5</v>
      </c>
      <c r="E17">
        <f t="shared" si="3"/>
        <v>336600</v>
      </c>
      <c r="F17">
        <f t="shared" si="4"/>
        <v>199755.71702451084</v>
      </c>
    </row>
    <row r="18" spans="1:21" x14ac:dyDescent="0.4">
      <c r="F18">
        <f>SUM(F13:F17)</f>
        <v>1244038.9361408097</v>
      </c>
      <c r="U18" s="2">
        <f>0.333333333333333*7%*0.65</f>
        <v>1.5166666666666651E-2</v>
      </c>
    </row>
    <row r="19" spans="1:21" x14ac:dyDescent="0.4">
      <c r="U19" s="2">
        <f>2/3*14%</f>
        <v>9.3333333333333338E-2</v>
      </c>
    </row>
    <row r="20" spans="1:21" x14ac:dyDescent="0.4">
      <c r="B20" t="s">
        <v>19</v>
      </c>
      <c r="U20" s="3">
        <f>SUM(U18:U19)</f>
        <v>0.10849999999999999</v>
      </c>
    </row>
    <row r="21" spans="1:21" x14ac:dyDescent="0.4">
      <c r="E21" t="s">
        <v>16</v>
      </c>
      <c r="F21" t="s">
        <v>18</v>
      </c>
      <c r="G21" t="s">
        <v>20</v>
      </c>
      <c r="H21" t="s">
        <v>21</v>
      </c>
    </row>
    <row r="22" spans="1:21" x14ac:dyDescent="0.4">
      <c r="A22" t="s">
        <v>8</v>
      </c>
      <c r="B22">
        <v>0.08</v>
      </c>
      <c r="D22">
        <v>1</v>
      </c>
      <c r="E22">
        <f>$B$13*$B$22*$B$15*$B$16</f>
        <v>244800.00000000003</v>
      </c>
      <c r="F22">
        <f>E22/(1+$B$14)^D22</f>
        <v>220540.54054054056</v>
      </c>
      <c r="G22">
        <f>$B$16*$B$13*($B$14-$B$22)</f>
        <v>270000</v>
      </c>
      <c r="H22">
        <f>G22/(1+$B$14)^D22</f>
        <v>243243.24324324323</v>
      </c>
      <c r="P22" s="1">
        <v>2.3333333333333335</v>
      </c>
      <c r="Q22">
        <f>P22*P23</f>
        <v>0.81666666666666665</v>
      </c>
    </row>
    <row r="23" spans="1:21" x14ac:dyDescent="0.4">
      <c r="D23">
        <v>2</v>
      </c>
      <c r="E23">
        <f t="shared" ref="E23:E26" si="5">$B$13*$B$22*$B$15*$B$16</f>
        <v>244800.00000000003</v>
      </c>
      <c r="F23">
        <f t="shared" ref="F23:F26" si="6">E23/(1+$B$14)^D23</f>
        <v>198685.17165814462</v>
      </c>
      <c r="G23">
        <f t="shared" ref="G23:G26" si="7">$B$16*$B$13*($B$14-$B$22)</f>
        <v>270000</v>
      </c>
      <c r="H23">
        <f t="shared" ref="H23:H26" si="8">G23/(1+$B$14)^D23</f>
        <v>219138.05697589478</v>
      </c>
      <c r="P23">
        <v>0.35</v>
      </c>
    </row>
    <row r="24" spans="1:21" x14ac:dyDescent="0.4">
      <c r="D24">
        <v>3</v>
      </c>
      <c r="E24">
        <f t="shared" si="5"/>
        <v>244800.00000000003</v>
      </c>
      <c r="F24">
        <f t="shared" si="6"/>
        <v>178995.65014247262</v>
      </c>
      <c r="G24">
        <f t="shared" si="7"/>
        <v>270000</v>
      </c>
      <c r="H24">
        <f t="shared" si="8"/>
        <v>197421.67295125657</v>
      </c>
      <c r="P24">
        <v>7.0000000000000007E-2</v>
      </c>
    </row>
    <row r="25" spans="1:21" x14ac:dyDescent="0.4">
      <c r="D25">
        <v>4</v>
      </c>
      <c r="E25">
        <f t="shared" si="5"/>
        <v>244800.00000000003</v>
      </c>
      <c r="F25">
        <f t="shared" si="6"/>
        <v>161257.34247069605</v>
      </c>
      <c r="G25">
        <f t="shared" si="7"/>
        <v>270000</v>
      </c>
      <c r="H25">
        <f t="shared" si="8"/>
        <v>177857.36301915004</v>
      </c>
    </row>
    <row r="26" spans="1:21" x14ac:dyDescent="0.4">
      <c r="D26">
        <v>5</v>
      </c>
      <c r="E26">
        <f t="shared" si="5"/>
        <v>244800.00000000003</v>
      </c>
      <c r="F26">
        <f t="shared" si="6"/>
        <v>145276.88510873518</v>
      </c>
      <c r="G26">
        <f t="shared" si="7"/>
        <v>270000</v>
      </c>
      <c r="H26">
        <f t="shared" si="8"/>
        <v>160231.85857581082</v>
      </c>
    </row>
    <row r="27" spans="1:21" x14ac:dyDescent="0.4">
      <c r="F27">
        <f>SUM(F22:F26)</f>
        <v>904755.589920589</v>
      </c>
      <c r="H27">
        <f>SUM(H22:H26)</f>
        <v>997892.19476535532</v>
      </c>
    </row>
    <row r="28" spans="1:21" x14ac:dyDescent="0.4">
      <c r="G28">
        <f>SUM(F27,H27)</f>
        <v>1902647.7846859442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jinkyu lee</dc:creator>
  <cp:lastModifiedBy>jinkyu lee</cp:lastModifiedBy>
  <dcterms:created xsi:type="dcterms:W3CDTF">2017-04-11T17:10:59Z</dcterms:created>
  <dcterms:modified xsi:type="dcterms:W3CDTF">2017-04-17T16:15:26Z</dcterms:modified>
</cp:coreProperties>
</file>