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B21349A-0818-442F-AD8C-A7F1A3865CDF}" xr6:coauthVersionLast="40" xr6:coauthVersionMax="40" xr10:uidLastSave="{00000000-0000-0000-0000-000000000000}"/>
  <bookViews>
    <workbookView xWindow="2985" yWindow="330" windowWidth="30675" windowHeight="15435" xr2:uid="{00000000-000D-0000-FFFF-FFFF00000000}"/>
  </bookViews>
  <sheets>
    <sheet name="RamSync Investment 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6" i="1" l="1"/>
  <c r="H77" i="1" s="1"/>
  <c r="H79" i="1" s="1"/>
  <c r="C76" i="1"/>
  <c r="C77" i="1" s="1"/>
  <c r="C79" i="1" s="1"/>
  <c r="D76" i="1"/>
  <c r="D77" i="1" s="1"/>
  <c r="D79" i="1" s="1"/>
  <c r="E76" i="1"/>
  <c r="E77" i="1" s="1"/>
  <c r="E79" i="1" s="1"/>
  <c r="F76" i="1"/>
  <c r="F77" i="1" s="1"/>
  <c r="F79" i="1" s="1"/>
  <c r="G76" i="1"/>
  <c r="G77" i="1" s="1"/>
  <c r="G79" i="1" s="1"/>
  <c r="E78" i="1"/>
  <c r="G78" i="1"/>
  <c r="B76" i="1"/>
  <c r="B77" i="1" s="1"/>
  <c r="B79" i="1" s="1"/>
  <c r="C58" i="1"/>
  <c r="C59" i="1" s="1"/>
  <c r="C61" i="1" s="1"/>
  <c r="B58" i="1"/>
  <c r="B59" i="1" s="1"/>
  <c r="B61" i="1" s="1"/>
  <c r="C15" i="1"/>
  <c r="D15" i="1"/>
  <c r="E15" i="1"/>
  <c r="F15" i="1"/>
  <c r="G15" i="1"/>
  <c r="H15" i="1"/>
  <c r="I15" i="1"/>
  <c r="J15" i="1"/>
  <c r="J17" i="1" s="1"/>
  <c r="K15" i="1"/>
  <c r="K17" i="1" s="1"/>
  <c r="L15" i="1"/>
  <c r="L17" i="1" s="1"/>
  <c r="M15" i="1"/>
  <c r="N15" i="1"/>
  <c r="O15" i="1"/>
  <c r="P15" i="1"/>
  <c r="C16" i="1"/>
  <c r="D16" i="1"/>
  <c r="E16" i="1"/>
  <c r="F16" i="1"/>
  <c r="G16" i="1"/>
  <c r="H16" i="1"/>
  <c r="H17" i="1" s="1"/>
  <c r="I16" i="1"/>
  <c r="I17" i="1" s="1"/>
  <c r="J16" i="1"/>
  <c r="K16" i="1"/>
  <c r="L16" i="1"/>
  <c r="M16" i="1"/>
  <c r="N16" i="1"/>
  <c r="O16" i="1"/>
  <c r="P16" i="1"/>
  <c r="P17" i="1" s="1"/>
  <c r="B15" i="1"/>
  <c r="B16" i="1"/>
  <c r="I42" i="1"/>
  <c r="C42" i="1"/>
  <c r="E41" i="1"/>
  <c r="D41" i="1"/>
  <c r="J40" i="1"/>
  <c r="I40" i="1"/>
  <c r="C40" i="1"/>
  <c r="E39" i="1"/>
  <c r="D39" i="1"/>
  <c r="J38" i="1"/>
  <c r="I38" i="1"/>
  <c r="C38" i="1"/>
  <c r="J35" i="1"/>
  <c r="J42" i="1" s="1"/>
  <c r="I35" i="1"/>
  <c r="H35" i="1"/>
  <c r="H42" i="1" s="1"/>
  <c r="E35" i="1"/>
  <c r="E42" i="1" s="1"/>
  <c r="D35" i="1"/>
  <c r="D42" i="1" s="1"/>
  <c r="C35" i="1"/>
  <c r="J34" i="1"/>
  <c r="J41" i="1" s="1"/>
  <c r="I34" i="1"/>
  <c r="I41" i="1" s="1"/>
  <c r="H34" i="1"/>
  <c r="H41" i="1" s="1"/>
  <c r="E34" i="1"/>
  <c r="D34" i="1"/>
  <c r="C34" i="1"/>
  <c r="C41" i="1" s="1"/>
  <c r="J33" i="1"/>
  <c r="I33" i="1"/>
  <c r="H33" i="1"/>
  <c r="H40" i="1" s="1"/>
  <c r="E33" i="1"/>
  <c r="E40" i="1" s="1"/>
  <c r="D33" i="1"/>
  <c r="D40" i="1" s="1"/>
  <c r="C33" i="1"/>
  <c r="J32" i="1"/>
  <c r="J39" i="1" s="1"/>
  <c r="I32" i="1"/>
  <c r="I39" i="1" s="1"/>
  <c r="H32" i="1"/>
  <c r="H39" i="1" s="1"/>
  <c r="E32" i="1"/>
  <c r="D32" i="1"/>
  <c r="C32" i="1"/>
  <c r="C39" i="1" s="1"/>
  <c r="J31" i="1"/>
  <c r="I31" i="1"/>
  <c r="H31" i="1"/>
  <c r="H38" i="1" s="1"/>
  <c r="E31" i="1"/>
  <c r="E38" i="1" s="1"/>
  <c r="D31" i="1"/>
  <c r="D38" i="1" s="1"/>
  <c r="C31" i="1"/>
  <c r="G17" i="1"/>
  <c r="F17" i="1"/>
  <c r="E17" i="1"/>
  <c r="D17" i="1"/>
  <c r="H14" i="1"/>
  <c r="P13" i="1"/>
  <c r="P14" i="1" s="1"/>
  <c r="O13" i="1"/>
  <c r="O14" i="1" s="1"/>
  <c r="N13" i="1"/>
  <c r="N14" i="1" s="1"/>
  <c r="M13" i="1"/>
  <c r="M14" i="1" s="1"/>
  <c r="L13" i="1"/>
  <c r="L14" i="1" s="1"/>
  <c r="K13" i="1"/>
  <c r="K14" i="1" s="1"/>
  <c r="J13" i="1"/>
  <c r="J14" i="1" s="1"/>
  <c r="I13" i="1"/>
  <c r="I14" i="1" s="1"/>
  <c r="H13" i="1"/>
  <c r="G13" i="1"/>
  <c r="G14" i="1" s="1"/>
  <c r="F13" i="1"/>
  <c r="F14" i="1" s="1"/>
  <c r="E13" i="1"/>
  <c r="E14" i="1" s="1"/>
  <c r="D13" i="1"/>
  <c r="D14" i="1" s="1"/>
  <c r="C13" i="1"/>
  <c r="C14" i="1" s="1"/>
  <c r="B13" i="1"/>
  <c r="B14" i="1" s="1"/>
  <c r="H78" i="1" l="1"/>
  <c r="H80" i="1" s="1"/>
  <c r="F78" i="1"/>
  <c r="F80" i="1" s="1"/>
  <c r="G80" i="1"/>
  <c r="E80" i="1"/>
  <c r="D78" i="1"/>
  <c r="D80" i="1" s="1"/>
  <c r="C78" i="1"/>
  <c r="C80" i="1" s="1"/>
  <c r="B78" i="1"/>
  <c r="B80" i="1" s="1"/>
  <c r="C60" i="1"/>
  <c r="C62" i="1" s="1"/>
  <c r="B60" i="1"/>
  <c r="B62" i="1" s="1"/>
  <c r="C17" i="1"/>
  <c r="O17" i="1"/>
  <c r="M17" i="1"/>
  <c r="B17" i="1"/>
  <c r="N17" i="1"/>
</calcChain>
</file>

<file path=xl/sharedStrings.xml><?xml version="1.0" encoding="utf-8"?>
<sst xmlns="http://schemas.openxmlformats.org/spreadsheetml/2006/main" count="78" uniqueCount="33">
  <si>
    <t>Exhibit A:    Call Option Price Variables - Sensitivity Analysis</t>
  </si>
  <si>
    <t>Variables</t>
  </si>
  <si>
    <t>Impact of Stock Price</t>
  </si>
  <si>
    <t>Impact of Exercise Price</t>
  </si>
  <si>
    <t>Impact of Volatility</t>
  </si>
  <si>
    <t>Impact of Time to Maturity</t>
  </si>
  <si>
    <t>Impact of Interest Rates</t>
  </si>
  <si>
    <t>Stock Price</t>
  </si>
  <si>
    <t>Time Until Maturity</t>
  </si>
  <si>
    <t>Exercise Price</t>
  </si>
  <si>
    <t>Risk Free Rate</t>
  </si>
  <si>
    <t>Volatility</t>
  </si>
  <si>
    <t>Calculations</t>
  </si>
  <si>
    <t>d1</t>
  </si>
  <si>
    <t>d2</t>
  </si>
  <si>
    <t>N(d1)</t>
  </si>
  <si>
    <t>N(d2)</t>
  </si>
  <si>
    <t>Call Price</t>
  </si>
  <si>
    <t>Exhibit B: Intrinsic vs Time Value of RamSync Options</t>
  </si>
  <si>
    <t>Intrinsic Value vs. Time Value</t>
  </si>
  <si>
    <t>Call Option Prices</t>
  </si>
  <si>
    <t>Put Option Prices</t>
  </si>
  <si>
    <t>RamSync Stock Price</t>
  </si>
  <si>
    <t>Strike Price</t>
  </si>
  <si>
    <t>Jun '04</t>
  </si>
  <si>
    <t>Sep '04</t>
  </si>
  <si>
    <t>Dec '04</t>
  </si>
  <si>
    <t>Intinsic Value of Option</t>
  </si>
  <si>
    <t>Time Value of Option</t>
  </si>
  <si>
    <t>Exhibit C:    How much would the MRAM growth option have to be worth to make it worthwhile to invest in RamSync?</t>
  </si>
  <si>
    <t>Breakeven Analysis via Goal Seek</t>
  </si>
  <si>
    <t>Sensitivity Analysis</t>
  </si>
  <si>
    <t>Exhibit D:    Sensitivity Analysis of Potential Outcomes for the MRAM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</si>
</sst>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2" formatCode="0.0000"/>
  </numFmts>
  <fonts count="8" x14ac:knownFonts="1">
    <font>
      <sz val="10"/>
      <color rgb="FF000000"/>
      <name val="Arial"/>
    </font>
    <font>
      <b/>
      <sz val="18"/>
      <name val="Arial"/>
    </font>
    <font>
      <b/>
      <sz val="10"/>
      <name val="Arial"/>
    </font>
    <font>
      <sz val="10"/>
      <name val="Arial"/>
    </font>
    <font>
      <sz val="11"/>
      <color rgb="FF444444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5" xfId="0" applyFont="1" applyBorder="1"/>
    <xf numFmtId="0" fontId="3" fillId="0" borderId="0" xfId="0" applyFont="1"/>
    <xf numFmtId="0" fontId="2" fillId="2" borderId="5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3" fillId="0" borderId="6" xfId="0" applyFont="1" applyBorder="1"/>
    <xf numFmtId="9" fontId="3" fillId="0" borderId="5" xfId="0" applyNumberFormat="1" applyFont="1" applyBorder="1"/>
    <xf numFmtId="9" fontId="3" fillId="0" borderId="0" xfId="0" applyNumberFormat="1" applyFont="1"/>
    <xf numFmtId="9" fontId="3" fillId="0" borderId="6" xfId="0" applyNumberFormat="1" applyFont="1" applyBorder="1"/>
    <xf numFmtId="0" fontId="3" fillId="0" borderId="7" xfId="0" applyFont="1" applyBorder="1"/>
    <xf numFmtId="9" fontId="3" fillId="0" borderId="7" xfId="0" applyNumberFormat="1" applyFont="1" applyBorder="1"/>
    <xf numFmtId="9" fontId="3" fillId="0" borderId="8" xfId="0" applyNumberFormat="1" applyFont="1" applyBorder="1"/>
    <xf numFmtId="9" fontId="2" fillId="2" borderId="7" xfId="0" applyNumberFormat="1" applyFont="1" applyFill="1" applyBorder="1"/>
    <xf numFmtId="9" fontId="2" fillId="2" borderId="8" xfId="0" applyNumberFormat="1" applyFont="1" applyFill="1" applyBorder="1"/>
    <xf numFmtId="9" fontId="3" fillId="0" borderId="9" xfId="0" applyNumberFormat="1" applyFont="1" applyBorder="1"/>
    <xf numFmtId="0" fontId="2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7" xfId="0" applyFont="1" applyBorder="1"/>
    <xf numFmtId="2" fontId="2" fillId="0" borderId="10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0" fontId="2" fillId="0" borderId="0" xfId="0" applyFont="1"/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2" fontId="2" fillId="0" borderId="5" xfId="0" applyNumberFormat="1" applyFont="1" applyBorder="1"/>
    <xf numFmtId="2" fontId="2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164" fontId="2" fillId="0" borderId="13" xfId="0" applyNumberFormat="1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2" fontId="3" fillId="0" borderId="4" xfId="0" applyNumberFormat="1" applyFont="1" applyBorder="1"/>
    <xf numFmtId="2" fontId="2" fillId="0" borderId="14" xfId="0" applyNumberFormat="1" applyFont="1" applyBorder="1"/>
    <xf numFmtId="2" fontId="3" fillId="0" borderId="5" xfId="0" applyNumberFormat="1" applyFont="1" applyBorder="1"/>
    <xf numFmtId="2" fontId="3" fillId="0" borderId="0" xfId="0" applyNumberFormat="1" applyFont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3" fillId="0" borderId="9" xfId="0" applyNumberFormat="1" applyFont="1" applyBorder="1"/>
    <xf numFmtId="2" fontId="2" fillId="0" borderId="15" xfId="0" applyNumberFormat="1" applyFont="1" applyBorder="1"/>
    <xf numFmtId="2" fontId="2" fillId="0" borderId="0" xfId="0" applyNumberFormat="1" applyFont="1"/>
    <xf numFmtId="2" fontId="2" fillId="0" borderId="13" xfId="0" applyNumberFormat="1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1" fillId="0" borderId="0" xfId="0" applyFont="1" applyAlignment="1">
      <alignment horizontal="left"/>
    </xf>
    <xf numFmtId="2" fontId="2" fillId="0" borderId="8" xfId="0" applyNumberFormat="1" applyFont="1" applyBorder="1"/>
    <xf numFmtId="2" fontId="2" fillId="0" borderId="9" xfId="0" applyNumberFormat="1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/>
    <xf numFmtId="0" fontId="2" fillId="2" borderId="28" xfId="0" applyFont="1" applyFill="1" applyBorder="1"/>
    <xf numFmtId="0" fontId="3" fillId="0" borderId="29" xfId="0" applyFont="1" applyBorder="1"/>
    <xf numFmtId="0" fontId="0" fillId="0" borderId="18" xfId="0" applyBorder="1"/>
    <xf numFmtId="9" fontId="3" fillId="0" borderId="18" xfId="0" applyNumberFormat="1" applyFont="1" applyBorder="1"/>
    <xf numFmtId="0" fontId="2" fillId="0" borderId="30" xfId="0" applyFont="1" applyBorder="1"/>
    <xf numFmtId="0" fontId="0" fillId="0" borderId="23" xfId="0" applyBorder="1"/>
    <xf numFmtId="0" fontId="3" fillId="0" borderId="31" xfId="0" applyFont="1" applyBorder="1"/>
    <xf numFmtId="9" fontId="3" fillId="0" borderId="17" xfId="0" applyNumberFormat="1" applyFont="1" applyBorder="1"/>
    <xf numFmtId="9" fontId="3" fillId="0" borderId="19" xfId="0" applyNumberFormat="1" applyFont="1" applyBorder="1"/>
    <xf numFmtId="0" fontId="3" fillId="0" borderId="32" xfId="0" applyFont="1" applyBorder="1"/>
    <xf numFmtId="0" fontId="0" fillId="0" borderId="22" xfId="0" applyBorder="1"/>
    <xf numFmtId="0" fontId="3" fillId="0" borderId="22" xfId="0" applyFont="1" applyBorder="1"/>
    <xf numFmtId="0" fontId="3" fillId="0" borderId="33" xfId="0" applyFont="1" applyBorder="1"/>
    <xf numFmtId="0" fontId="3" fillId="0" borderId="34" xfId="0" applyFont="1" applyBorder="1"/>
    <xf numFmtId="2" fontId="2" fillId="0" borderId="35" xfId="0" applyNumberFormat="1" applyFont="1" applyBorder="1"/>
    <xf numFmtId="0" fontId="3" fillId="0" borderId="36" xfId="0" applyFont="1" applyBorder="1"/>
    <xf numFmtId="0" fontId="3" fillId="0" borderId="38" xfId="0" applyFont="1" applyBorder="1"/>
    <xf numFmtId="0" fontId="2" fillId="2" borderId="37" xfId="0" applyFont="1" applyFill="1" applyBorder="1"/>
    <xf numFmtId="9" fontId="3" fillId="0" borderId="36" xfId="0" applyNumberFormat="1" applyFont="1" applyBorder="1"/>
    <xf numFmtId="9" fontId="3" fillId="0" borderId="38" xfId="0" applyNumberFormat="1" applyFont="1" applyBorder="1"/>
    <xf numFmtId="9" fontId="3" fillId="0" borderId="16" xfId="0" applyNumberFormat="1" applyFont="1" applyBorder="1"/>
    <xf numFmtId="0" fontId="0" fillId="0" borderId="21" xfId="0" applyBorder="1"/>
    <xf numFmtId="0" fontId="2" fillId="2" borderId="36" xfId="0" applyFont="1" applyFill="1" applyBorder="1"/>
    <xf numFmtId="0" fontId="6" fillId="0" borderId="2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39" xfId="0" applyFont="1" applyBorder="1"/>
    <xf numFmtId="2" fontId="2" fillId="0" borderId="21" xfId="0" applyNumberFormat="1" applyFont="1" applyBorder="1"/>
    <xf numFmtId="2" fontId="2" fillId="0" borderId="22" xfId="0" applyNumberFormat="1" applyFont="1" applyBorder="1"/>
    <xf numFmtId="2" fontId="2" fillId="0" borderId="23" xfId="0" applyNumberFormat="1" applyFont="1" applyBorder="1"/>
    <xf numFmtId="0" fontId="6" fillId="0" borderId="21" xfId="0" applyFont="1" applyBorder="1"/>
    <xf numFmtId="0" fontId="6" fillId="2" borderId="33" xfId="0" applyFont="1" applyFill="1" applyBorder="1"/>
    <xf numFmtId="172" fontId="3" fillId="0" borderId="36" xfId="0" applyNumberFormat="1" applyFont="1" applyBorder="1"/>
    <xf numFmtId="172" fontId="3" fillId="0" borderId="0" xfId="0" applyNumberFormat="1" applyFont="1"/>
    <xf numFmtId="172" fontId="3" fillId="0" borderId="18" xfId="0" applyNumberFormat="1" applyFont="1" applyBorder="1"/>
    <xf numFmtId="172" fontId="3" fillId="0" borderId="1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P80"/>
  <sheetViews>
    <sheetView tabSelected="1" topLeftCell="A34" workbookViewId="0">
      <selection activeCell="A49" sqref="A49:C62"/>
    </sheetView>
  </sheetViews>
  <sheetFormatPr defaultColWidth="14.42578125" defaultRowHeight="15.75" customHeight="1" x14ac:dyDescent="0.2"/>
  <cols>
    <col min="1" max="1" width="27" customWidth="1"/>
  </cols>
  <sheetData>
    <row r="4" spans="1:16" ht="25.5" customHeight="1" x14ac:dyDescent="0.35">
      <c r="A4" s="61" t="s">
        <v>0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6" ht="15.75" customHeight="1" x14ac:dyDescent="0.2">
      <c r="A5" s="1" t="s">
        <v>1</v>
      </c>
      <c r="B5" s="58" t="s">
        <v>2</v>
      </c>
      <c r="C5" s="59"/>
      <c r="D5" s="60"/>
      <c r="E5" s="58" t="s">
        <v>3</v>
      </c>
      <c r="F5" s="59"/>
      <c r="G5" s="60"/>
      <c r="H5" s="58" t="s">
        <v>4</v>
      </c>
      <c r="I5" s="59"/>
      <c r="J5" s="60"/>
      <c r="K5" s="58" t="s">
        <v>5</v>
      </c>
      <c r="L5" s="59"/>
      <c r="M5" s="60"/>
      <c r="N5" s="58" t="s">
        <v>6</v>
      </c>
      <c r="O5" s="59"/>
      <c r="P5" s="60"/>
    </row>
    <row r="6" spans="1:16" ht="15.75" customHeight="1" x14ac:dyDescent="0.2">
      <c r="A6" s="4" t="s">
        <v>7</v>
      </c>
      <c r="B6" s="5">
        <v>165</v>
      </c>
      <c r="C6" s="6">
        <v>160</v>
      </c>
      <c r="D6" s="6">
        <v>170</v>
      </c>
      <c r="E6" s="4">
        <v>165</v>
      </c>
      <c r="F6" s="2">
        <v>165</v>
      </c>
      <c r="G6" s="2">
        <v>165</v>
      </c>
      <c r="H6" s="4">
        <v>165</v>
      </c>
      <c r="I6" s="2">
        <v>165</v>
      </c>
      <c r="J6" s="2">
        <v>165</v>
      </c>
      <c r="K6" s="4">
        <v>165</v>
      </c>
      <c r="L6" s="2">
        <v>165</v>
      </c>
      <c r="M6" s="2">
        <v>165</v>
      </c>
      <c r="N6" s="4">
        <v>165</v>
      </c>
      <c r="O6" s="2">
        <v>165</v>
      </c>
      <c r="P6" s="3">
        <v>165</v>
      </c>
    </row>
    <row r="7" spans="1:16" ht="15.75" customHeight="1" x14ac:dyDescent="0.2">
      <c r="A7" s="7" t="s">
        <v>8</v>
      </c>
      <c r="B7" s="7">
        <v>5</v>
      </c>
      <c r="C7" s="8">
        <v>5</v>
      </c>
      <c r="D7" s="8">
        <v>5</v>
      </c>
      <c r="E7" s="7">
        <v>5</v>
      </c>
      <c r="F7" s="8">
        <v>5</v>
      </c>
      <c r="G7" s="8">
        <v>5</v>
      </c>
      <c r="H7" s="7">
        <v>5</v>
      </c>
      <c r="I7" s="8">
        <v>5</v>
      </c>
      <c r="J7" s="8">
        <v>5</v>
      </c>
      <c r="K7" s="9">
        <v>5</v>
      </c>
      <c r="L7" s="10">
        <v>3</v>
      </c>
      <c r="M7" s="10">
        <v>8</v>
      </c>
      <c r="N7" s="9">
        <v>5</v>
      </c>
      <c r="O7" s="10">
        <v>3</v>
      </c>
      <c r="P7" s="11">
        <v>8</v>
      </c>
    </row>
    <row r="8" spans="1:16" ht="15.75" customHeight="1" x14ac:dyDescent="0.2">
      <c r="A8" s="7" t="s">
        <v>9</v>
      </c>
      <c r="B8" s="7">
        <v>500</v>
      </c>
      <c r="C8" s="8">
        <v>500</v>
      </c>
      <c r="D8" s="8">
        <v>500</v>
      </c>
      <c r="E8" s="9">
        <v>500</v>
      </c>
      <c r="F8" s="10">
        <v>400</v>
      </c>
      <c r="G8" s="10">
        <v>600</v>
      </c>
      <c r="H8" s="7">
        <v>500</v>
      </c>
      <c r="I8" s="8">
        <v>500</v>
      </c>
      <c r="J8" s="8">
        <v>500</v>
      </c>
      <c r="K8" s="7">
        <v>500</v>
      </c>
      <c r="L8" s="8">
        <v>500</v>
      </c>
      <c r="M8" s="8">
        <v>500</v>
      </c>
      <c r="N8" s="7">
        <v>500</v>
      </c>
      <c r="O8" s="8">
        <v>500</v>
      </c>
      <c r="P8" s="12">
        <v>500</v>
      </c>
    </row>
    <row r="9" spans="1:16" ht="15.75" customHeight="1" x14ac:dyDescent="0.2">
      <c r="A9" s="7" t="s">
        <v>10</v>
      </c>
      <c r="B9" s="13">
        <v>0.06</v>
      </c>
      <c r="C9" s="14">
        <v>0.06</v>
      </c>
      <c r="D9" s="14">
        <v>0.06</v>
      </c>
      <c r="E9" s="13">
        <v>0.06</v>
      </c>
      <c r="F9" s="14">
        <v>0.06</v>
      </c>
      <c r="G9" s="14">
        <v>0.06</v>
      </c>
      <c r="H9" s="13">
        <v>0.06</v>
      </c>
      <c r="I9" s="14">
        <v>0.06</v>
      </c>
      <c r="J9" s="14">
        <v>0.06</v>
      </c>
      <c r="K9" s="13">
        <v>0.06</v>
      </c>
      <c r="L9" s="14">
        <v>0.06</v>
      </c>
      <c r="M9" s="14">
        <v>0.06</v>
      </c>
      <c r="N9" s="13">
        <v>0.06</v>
      </c>
      <c r="O9" s="14">
        <v>7.0000000000000007E-2</v>
      </c>
      <c r="P9" s="15">
        <v>0.08</v>
      </c>
    </row>
    <row r="10" spans="1:16" ht="15.75" customHeight="1" x14ac:dyDescent="0.2">
      <c r="A10" s="16" t="s">
        <v>11</v>
      </c>
      <c r="B10" s="17">
        <v>0.65</v>
      </c>
      <c r="C10" s="18">
        <v>0.65</v>
      </c>
      <c r="D10" s="18">
        <v>0.65</v>
      </c>
      <c r="E10" s="17">
        <v>0.65</v>
      </c>
      <c r="F10" s="18">
        <v>0.65</v>
      </c>
      <c r="G10" s="18">
        <v>0.65</v>
      </c>
      <c r="H10" s="19">
        <v>0.65</v>
      </c>
      <c r="I10" s="20">
        <v>0.5</v>
      </c>
      <c r="J10" s="20">
        <v>0.8</v>
      </c>
      <c r="K10" s="17">
        <v>0.65</v>
      </c>
      <c r="L10" s="18">
        <v>0.65</v>
      </c>
      <c r="M10" s="18">
        <v>0.65</v>
      </c>
      <c r="N10" s="17">
        <v>0.65</v>
      </c>
      <c r="O10" s="18">
        <v>0.65</v>
      </c>
      <c r="P10" s="21">
        <v>0.65</v>
      </c>
    </row>
    <row r="12" spans="1:16" ht="15.75" customHeight="1" x14ac:dyDescent="0.2">
      <c r="A12" s="22" t="s">
        <v>12</v>
      </c>
      <c r="B12" s="23"/>
      <c r="C12" s="24"/>
      <c r="D12" s="24"/>
      <c r="E12" s="23"/>
      <c r="F12" s="24"/>
      <c r="G12" s="24"/>
      <c r="H12" s="23"/>
      <c r="I12" s="24"/>
      <c r="J12" s="24"/>
      <c r="K12" s="23"/>
      <c r="L12" s="24"/>
      <c r="M12" s="24"/>
      <c r="N12" s="23"/>
      <c r="O12" s="24"/>
      <c r="P12" s="25"/>
    </row>
    <row r="13" spans="1:16" ht="15.75" customHeight="1" x14ac:dyDescent="0.2">
      <c r="A13" s="4" t="s">
        <v>13</v>
      </c>
      <c r="B13" s="4">
        <f t="shared" ref="B13:P13" si="0">(LN(B6/B8)+(B9+((B10^2)/2))*B7)/(B10*(B7^0.5))</f>
        <v>0.17034529290475134</v>
      </c>
      <c r="C13" s="2">
        <f t="shared" si="0"/>
        <v>0.14917374811728004</v>
      </c>
      <c r="D13" s="2">
        <f t="shared" si="0"/>
        <v>0.19088475596090018</v>
      </c>
      <c r="E13" s="4">
        <f t="shared" si="0"/>
        <v>0.17034529290475134</v>
      </c>
      <c r="F13" s="2">
        <f t="shared" si="0"/>
        <v>0.32387272351376223</v>
      </c>
      <c r="G13" s="2">
        <f t="shared" si="0"/>
        <v>4.4904248364791122E-2</v>
      </c>
      <c r="H13" s="4">
        <f t="shared" si="0"/>
        <v>0.17034529290475134</v>
      </c>
      <c r="I13" s="2">
        <f t="shared" si="0"/>
        <v>-0.16427284534253686</v>
      </c>
      <c r="J13" s="2">
        <f t="shared" si="0"/>
        <v>0.44237104117648834</v>
      </c>
      <c r="K13" s="4">
        <f t="shared" si="0"/>
        <v>0.17034529290475134</v>
      </c>
      <c r="L13" s="2">
        <f t="shared" si="0"/>
        <v>-0.26195058946918653</v>
      </c>
      <c r="M13" s="2">
        <f t="shared" si="0"/>
        <v>0.57729142717500126</v>
      </c>
      <c r="N13" s="4">
        <f t="shared" si="0"/>
        <v>0.17034529290475134</v>
      </c>
      <c r="O13" s="2">
        <f t="shared" si="0"/>
        <v>-0.23530365396812686</v>
      </c>
      <c r="P13" s="3">
        <f t="shared" si="0"/>
        <v>0.66431995409026867</v>
      </c>
    </row>
    <row r="14" spans="1:16" ht="15.75" customHeight="1" x14ac:dyDescent="0.2">
      <c r="A14" s="7" t="s">
        <v>14</v>
      </c>
      <c r="B14" s="7">
        <f t="shared" ref="B14:P14" si="1">B13-(B10*(B7^0.5))</f>
        <v>-1.2830988924701121</v>
      </c>
      <c r="C14" s="8">
        <f t="shared" si="1"/>
        <v>-1.3042704372575833</v>
      </c>
      <c r="D14" s="8">
        <f t="shared" si="1"/>
        <v>-1.2625594294139633</v>
      </c>
      <c r="E14" s="7">
        <f t="shared" si="1"/>
        <v>-1.2830988924701121</v>
      </c>
      <c r="F14" s="8">
        <f t="shared" si="1"/>
        <v>-1.1295714618611012</v>
      </c>
      <c r="G14" s="71">
        <f t="shared" si="1"/>
        <v>-1.4085399370100724</v>
      </c>
      <c r="H14" s="8">
        <f t="shared" si="1"/>
        <v>-1.2830988924701121</v>
      </c>
      <c r="I14" s="8">
        <f t="shared" si="1"/>
        <v>-1.2823068340924317</v>
      </c>
      <c r="J14" s="71">
        <f t="shared" si="1"/>
        <v>-1.3464833408233436</v>
      </c>
      <c r="K14" s="8">
        <f t="shared" si="1"/>
        <v>-1.2830988924701121</v>
      </c>
      <c r="L14" s="8">
        <f t="shared" si="1"/>
        <v>-1.3877836143889566</v>
      </c>
      <c r="M14" s="71">
        <f t="shared" si="1"/>
        <v>-1.2611862039100226</v>
      </c>
      <c r="N14" s="8">
        <f t="shared" si="1"/>
        <v>-1.2830988924701121</v>
      </c>
      <c r="O14" s="8">
        <f t="shared" si="1"/>
        <v>-1.3611366788878969</v>
      </c>
      <c r="P14" s="71">
        <f t="shared" si="1"/>
        <v>-1.174157676994755</v>
      </c>
    </row>
    <row r="15" spans="1:16" ht="15.75" customHeight="1" x14ac:dyDescent="0.2">
      <c r="A15" s="7" t="s">
        <v>15</v>
      </c>
      <c r="B15" s="7">
        <f>_xlfn.NORM.S.DIST(B13,TRUE)</f>
        <v>0.56763070342317989</v>
      </c>
      <c r="C15" s="8">
        <f t="shared" ref="C15:P15" si="2">_xlfn.NORM.S.DIST(C13,TRUE)</f>
        <v>0.55929173291854439</v>
      </c>
      <c r="D15" s="71">
        <f t="shared" si="2"/>
        <v>0.57569205822294078</v>
      </c>
      <c r="E15" s="8">
        <f t="shared" si="2"/>
        <v>0.56763070342317989</v>
      </c>
      <c r="F15" s="8">
        <f t="shared" si="2"/>
        <v>0.6269828023129943</v>
      </c>
      <c r="G15" s="71">
        <f t="shared" si="2"/>
        <v>0.51790818472157529</v>
      </c>
      <c r="H15" s="8">
        <f t="shared" si="2"/>
        <v>0.56763070342317989</v>
      </c>
      <c r="I15" s="8">
        <f t="shared" si="2"/>
        <v>0.43475817877641976</v>
      </c>
      <c r="J15" s="71">
        <f t="shared" si="2"/>
        <v>0.67088963451901273</v>
      </c>
      <c r="K15" s="8">
        <f t="shared" si="2"/>
        <v>0.56763070342317989</v>
      </c>
      <c r="L15" s="8">
        <f t="shared" si="2"/>
        <v>0.39667976809270561</v>
      </c>
      <c r="M15" s="71">
        <f t="shared" si="2"/>
        <v>0.71812869804470481</v>
      </c>
      <c r="N15" s="8">
        <f t="shared" si="2"/>
        <v>0.56763070342317989</v>
      </c>
      <c r="O15" s="8">
        <f t="shared" si="2"/>
        <v>0.40698652963993587</v>
      </c>
      <c r="P15" s="71">
        <f t="shared" si="2"/>
        <v>0.74675722377752229</v>
      </c>
    </row>
    <row r="16" spans="1:16" ht="15.75" customHeight="1" x14ac:dyDescent="0.2">
      <c r="A16" s="16" t="s">
        <v>16</v>
      </c>
      <c r="B16" s="7">
        <f>_xlfn.NORM.S.DIST(B14,TRUE)</f>
        <v>9.9728715878211235E-2</v>
      </c>
      <c r="C16" s="69">
        <f t="shared" ref="C16:P16" si="3">_xlfn.NORM.S.DIST(C14,TRUE)</f>
        <v>9.607069559766572E-2</v>
      </c>
      <c r="D16" s="69">
        <f t="shared" si="3"/>
        <v>0.10337377794272638</v>
      </c>
      <c r="E16" s="70">
        <f t="shared" si="3"/>
        <v>9.9728715878211235E-2</v>
      </c>
      <c r="F16" s="69">
        <f t="shared" si="3"/>
        <v>0.12932842089562038</v>
      </c>
      <c r="G16" s="72">
        <f t="shared" si="3"/>
        <v>7.9485624931739912E-2</v>
      </c>
      <c r="H16" s="69">
        <f t="shared" si="3"/>
        <v>9.9728715878211235E-2</v>
      </c>
      <c r="I16" s="69">
        <f t="shared" si="3"/>
        <v>9.9867515769412454E-2</v>
      </c>
      <c r="J16" s="72">
        <f t="shared" si="3"/>
        <v>8.9073344716016647E-2</v>
      </c>
      <c r="K16" s="69">
        <f t="shared" si="3"/>
        <v>9.9728715878211235E-2</v>
      </c>
      <c r="L16" s="69">
        <f t="shared" si="3"/>
        <v>8.2601472900234285E-2</v>
      </c>
      <c r="M16" s="72">
        <f t="shared" si="3"/>
        <v>0.10362088400457661</v>
      </c>
      <c r="N16" s="69">
        <f t="shared" si="3"/>
        <v>9.9728715878211235E-2</v>
      </c>
      <c r="O16" s="69">
        <f t="shared" si="3"/>
        <v>8.6735250149564264E-2</v>
      </c>
      <c r="P16" s="72">
        <f t="shared" si="3"/>
        <v>0.12016593737589047</v>
      </c>
    </row>
    <row r="17" spans="1:16" ht="15.75" customHeight="1" x14ac:dyDescent="0.2">
      <c r="A17" s="26" t="s">
        <v>17</v>
      </c>
      <c r="B17" s="27">
        <f t="shared" ref="B17:P17" si="4">(B15*B6)-(B16*(B8*EXP(-B9*B7)))</f>
        <v>56.718641140940171</v>
      </c>
      <c r="C17" s="67">
        <f t="shared" si="4"/>
        <v>53.901216380808272</v>
      </c>
      <c r="D17" s="68">
        <f t="shared" si="4"/>
        <v>59.577060777561151</v>
      </c>
      <c r="E17" s="67">
        <f t="shared" si="4"/>
        <v>56.718641140940171</v>
      </c>
      <c r="F17" s="67">
        <f t="shared" si="4"/>
        <v>65.128622121056139</v>
      </c>
      <c r="G17" s="68">
        <f t="shared" si="4"/>
        <v>50.124210940036356</v>
      </c>
      <c r="H17" s="67">
        <f t="shared" si="4"/>
        <v>56.718641140940171</v>
      </c>
      <c r="I17" s="67">
        <f t="shared" si="4"/>
        <v>34.743261830009494</v>
      </c>
      <c r="J17" s="68">
        <f t="shared" si="4"/>
        <v>77.703211324292738</v>
      </c>
      <c r="K17" s="67">
        <f t="shared" si="4"/>
        <v>56.718641140940171</v>
      </c>
      <c r="L17" s="67">
        <f t="shared" si="4"/>
        <v>30.954886869165854</v>
      </c>
      <c r="M17" s="68">
        <f t="shared" si="4"/>
        <v>86.431794144224995</v>
      </c>
      <c r="N17" s="67">
        <f t="shared" si="4"/>
        <v>56.718641140940171</v>
      </c>
      <c r="O17" s="67">
        <f t="shared" si="4"/>
        <v>31.999663719829364</v>
      </c>
      <c r="P17" s="68">
        <f t="shared" si="4"/>
        <v>91.533647720121948</v>
      </c>
    </row>
    <row r="21" spans="1:16" ht="27" customHeight="1" x14ac:dyDescent="0.35">
      <c r="A21" s="61" t="s">
        <v>18</v>
      </c>
      <c r="B21" s="62"/>
      <c r="C21" s="62"/>
      <c r="D21" s="62"/>
      <c r="E21" s="62"/>
      <c r="F21" s="62"/>
      <c r="G21" s="62"/>
      <c r="H21" s="62"/>
      <c r="I21" s="62"/>
      <c r="J21" s="62"/>
    </row>
    <row r="22" spans="1:16" ht="15.75" customHeight="1" x14ac:dyDescent="0.2">
      <c r="A22" s="30" t="s">
        <v>19</v>
      </c>
      <c r="C22" s="63" t="s">
        <v>20</v>
      </c>
      <c r="D22" s="64"/>
      <c r="E22" s="65"/>
      <c r="G22" s="30"/>
      <c r="H22" s="63" t="s">
        <v>21</v>
      </c>
      <c r="I22" s="64"/>
      <c r="J22" s="65"/>
    </row>
    <row r="23" spans="1:16" ht="15.75" customHeight="1" x14ac:dyDescent="0.2">
      <c r="A23" s="8" t="s">
        <v>22</v>
      </c>
      <c r="B23" s="31" t="s">
        <v>23</v>
      </c>
      <c r="C23" s="32" t="s">
        <v>24</v>
      </c>
      <c r="D23" s="33" t="s">
        <v>25</v>
      </c>
      <c r="E23" s="34" t="s">
        <v>26</v>
      </c>
      <c r="G23" s="35" t="s">
        <v>23</v>
      </c>
      <c r="H23" s="35" t="s">
        <v>24</v>
      </c>
      <c r="I23" s="36" t="s">
        <v>25</v>
      </c>
      <c r="J23" s="37" t="s">
        <v>26</v>
      </c>
      <c r="M23" s="38"/>
    </row>
    <row r="24" spans="1:16" ht="15.75" customHeight="1" x14ac:dyDescent="0.2">
      <c r="A24" s="39">
        <v>25.79</v>
      </c>
      <c r="B24" s="40">
        <v>20</v>
      </c>
      <c r="C24" s="4">
        <v>5.88</v>
      </c>
      <c r="D24" s="2">
        <v>7.16</v>
      </c>
      <c r="E24" s="3">
        <v>8.23</v>
      </c>
      <c r="G24" s="40">
        <v>20</v>
      </c>
      <c r="H24" s="7">
        <v>0.04</v>
      </c>
      <c r="I24" s="8">
        <v>1.01</v>
      </c>
      <c r="J24" s="12">
        <v>1.79</v>
      </c>
    </row>
    <row r="25" spans="1:16" ht="15.75" customHeight="1" x14ac:dyDescent="0.2">
      <c r="B25" s="40">
        <v>22.5</v>
      </c>
      <c r="C25" s="7">
        <v>3.61</v>
      </c>
      <c r="D25" s="8">
        <v>5.53</v>
      </c>
      <c r="E25" s="12">
        <v>6.8</v>
      </c>
      <c r="G25" s="40">
        <v>22.5</v>
      </c>
      <c r="H25" s="7">
        <v>0.26</v>
      </c>
      <c r="I25" s="8">
        <v>1.84</v>
      </c>
      <c r="J25" s="12">
        <v>2.78</v>
      </c>
    </row>
    <row r="26" spans="1:16" ht="15.75" customHeight="1" x14ac:dyDescent="0.2">
      <c r="B26" s="40">
        <v>25</v>
      </c>
      <c r="C26" s="7">
        <v>1.85</v>
      </c>
      <c r="D26" s="8">
        <v>4.2</v>
      </c>
      <c r="E26" s="12">
        <v>5.59</v>
      </c>
      <c r="G26" s="40">
        <v>25</v>
      </c>
      <c r="H26" s="7">
        <v>0.99</v>
      </c>
      <c r="I26" s="8">
        <v>2.96</v>
      </c>
      <c r="J26" s="12">
        <v>3.99</v>
      </c>
    </row>
    <row r="27" spans="1:16" ht="15.75" customHeight="1" x14ac:dyDescent="0.2">
      <c r="B27" s="40">
        <v>27.5</v>
      </c>
      <c r="C27" s="7">
        <v>0.77</v>
      </c>
      <c r="D27" s="8">
        <v>3.14</v>
      </c>
      <c r="E27" s="12">
        <v>4.58</v>
      </c>
      <c r="G27" s="40">
        <v>27.5</v>
      </c>
      <c r="H27" s="7">
        <v>2.41</v>
      </c>
      <c r="I27" s="8">
        <v>4.3600000000000003</v>
      </c>
      <c r="J27" s="12">
        <v>5.4</v>
      </c>
    </row>
    <row r="28" spans="1:16" ht="15.75" customHeight="1" x14ac:dyDescent="0.2">
      <c r="B28" s="41">
        <v>30</v>
      </c>
      <c r="C28" s="16">
        <v>0.26</v>
      </c>
      <c r="D28" s="42">
        <v>2.3199999999999998</v>
      </c>
      <c r="E28" s="43">
        <v>3.74</v>
      </c>
      <c r="G28" s="41">
        <v>30</v>
      </c>
      <c r="H28" s="16">
        <v>4.3899999999999997</v>
      </c>
      <c r="I28" s="42">
        <v>6</v>
      </c>
      <c r="J28" s="43">
        <v>6.98</v>
      </c>
    </row>
    <row r="30" spans="1:16" ht="15.75" customHeight="1" x14ac:dyDescent="0.2">
      <c r="A30" s="8" t="s">
        <v>27</v>
      </c>
      <c r="B30" s="44" t="s">
        <v>23</v>
      </c>
      <c r="C30" s="32" t="s">
        <v>24</v>
      </c>
      <c r="D30" s="33" t="s">
        <v>25</v>
      </c>
      <c r="E30" s="34" t="s">
        <v>26</v>
      </c>
      <c r="F30" s="30"/>
      <c r="G30" s="31" t="s">
        <v>23</v>
      </c>
      <c r="H30" s="36" t="s">
        <v>24</v>
      </c>
      <c r="I30" s="36" t="s">
        <v>25</v>
      </c>
      <c r="J30" s="37" t="s">
        <v>26</v>
      </c>
    </row>
    <row r="31" spans="1:16" ht="15.75" customHeight="1" x14ac:dyDescent="0.2">
      <c r="B31" s="40">
        <v>20</v>
      </c>
      <c r="C31" s="45">
        <f t="shared" ref="C31:E31" si="5">$A$24-$B$31</f>
        <v>5.7899999999999991</v>
      </c>
      <c r="D31" s="46">
        <f t="shared" si="5"/>
        <v>5.7899999999999991</v>
      </c>
      <c r="E31" s="47">
        <f t="shared" si="5"/>
        <v>5.7899999999999991</v>
      </c>
      <c r="G31" s="48">
        <v>20</v>
      </c>
      <c r="H31" s="45">
        <f t="shared" ref="H31:J31" si="6">$G$31-$A$24</f>
        <v>-5.7899999999999991</v>
      </c>
      <c r="I31" s="46">
        <f t="shared" si="6"/>
        <v>-5.7899999999999991</v>
      </c>
      <c r="J31" s="47">
        <f t="shared" si="6"/>
        <v>-5.7899999999999991</v>
      </c>
    </row>
    <row r="32" spans="1:16" ht="15.75" customHeight="1" x14ac:dyDescent="0.2">
      <c r="B32" s="40">
        <v>22.5</v>
      </c>
      <c r="C32" s="49">
        <f t="shared" ref="C32:E32" si="7">$A$24-$B$32</f>
        <v>3.2899999999999991</v>
      </c>
      <c r="D32" s="50">
        <f t="shared" si="7"/>
        <v>3.2899999999999991</v>
      </c>
      <c r="E32" s="51">
        <f t="shared" si="7"/>
        <v>3.2899999999999991</v>
      </c>
      <c r="G32" s="48">
        <v>22.5</v>
      </c>
      <c r="H32" s="49">
        <f t="shared" ref="H32:J32" si="8">$G$32-$A$24</f>
        <v>-3.2899999999999991</v>
      </c>
      <c r="I32" s="50">
        <f t="shared" si="8"/>
        <v>-3.2899999999999991</v>
      </c>
      <c r="J32" s="51">
        <f t="shared" si="8"/>
        <v>-3.2899999999999991</v>
      </c>
    </row>
    <row r="33" spans="1:14" ht="15.75" customHeight="1" x14ac:dyDescent="0.2">
      <c r="B33" s="40">
        <v>25</v>
      </c>
      <c r="C33" s="49">
        <f t="shared" ref="C33:E33" si="9">$A$24-$B$33</f>
        <v>0.78999999999999915</v>
      </c>
      <c r="D33" s="50">
        <f t="shared" si="9"/>
        <v>0.78999999999999915</v>
      </c>
      <c r="E33" s="51">
        <f t="shared" si="9"/>
        <v>0.78999999999999915</v>
      </c>
      <c r="G33" s="48">
        <v>25</v>
      </c>
      <c r="H33" s="49">
        <f t="shared" ref="H33:J33" si="10">$G$33-$A$24</f>
        <v>-0.78999999999999915</v>
      </c>
      <c r="I33" s="50">
        <f t="shared" si="10"/>
        <v>-0.78999999999999915</v>
      </c>
      <c r="J33" s="51">
        <f t="shared" si="10"/>
        <v>-0.78999999999999915</v>
      </c>
    </row>
    <row r="34" spans="1:14" ht="15.75" customHeight="1" x14ac:dyDescent="0.2">
      <c r="B34" s="40">
        <v>27.5</v>
      </c>
      <c r="C34" s="49">
        <f t="shared" ref="C34:E34" si="11">$A$24-$B$34</f>
        <v>-1.7100000000000009</v>
      </c>
      <c r="D34" s="50">
        <f t="shared" si="11"/>
        <v>-1.7100000000000009</v>
      </c>
      <c r="E34" s="51">
        <f t="shared" si="11"/>
        <v>-1.7100000000000009</v>
      </c>
      <c r="G34" s="48">
        <v>27.5</v>
      </c>
      <c r="H34" s="49">
        <f t="shared" ref="H34:J34" si="12">$G$34-$A$24</f>
        <v>1.7100000000000009</v>
      </c>
      <c r="I34" s="50">
        <f t="shared" si="12"/>
        <v>1.7100000000000009</v>
      </c>
      <c r="J34" s="51">
        <f t="shared" si="12"/>
        <v>1.7100000000000009</v>
      </c>
    </row>
    <row r="35" spans="1:14" ht="15.75" customHeight="1" x14ac:dyDescent="0.2">
      <c r="B35" s="41">
        <v>30</v>
      </c>
      <c r="C35" s="52">
        <f t="shared" ref="C35:E35" si="13">$A$24-$B$35</f>
        <v>-4.2100000000000009</v>
      </c>
      <c r="D35" s="53">
        <f t="shared" si="13"/>
        <v>-4.2100000000000009</v>
      </c>
      <c r="E35" s="54">
        <f t="shared" si="13"/>
        <v>-4.2100000000000009</v>
      </c>
      <c r="G35" s="55">
        <v>30</v>
      </c>
      <c r="H35" s="52">
        <f t="shared" ref="H35:J35" si="14">$G$35-$A$24</f>
        <v>4.2100000000000009</v>
      </c>
      <c r="I35" s="53">
        <f t="shared" si="14"/>
        <v>4.2100000000000009</v>
      </c>
      <c r="J35" s="54">
        <f t="shared" si="14"/>
        <v>4.2100000000000009</v>
      </c>
    </row>
    <row r="36" spans="1:14" ht="15.75" customHeight="1" x14ac:dyDescent="0.2">
      <c r="B36" s="56"/>
      <c r="G36" s="50"/>
      <c r="H36" s="50"/>
      <c r="I36" s="50"/>
      <c r="J36" s="50"/>
    </row>
    <row r="37" spans="1:14" ht="12.75" x14ac:dyDescent="0.2">
      <c r="A37" s="8" t="s">
        <v>28</v>
      </c>
      <c r="B37" s="57" t="s">
        <v>23</v>
      </c>
      <c r="C37" s="32" t="s">
        <v>24</v>
      </c>
      <c r="D37" s="33" t="s">
        <v>25</v>
      </c>
      <c r="E37" s="34" t="s">
        <v>26</v>
      </c>
      <c r="F37" s="30"/>
      <c r="G37" s="57" t="s">
        <v>23</v>
      </c>
      <c r="H37" s="28" t="s">
        <v>24</v>
      </c>
      <c r="I37" s="28" t="s">
        <v>25</v>
      </c>
      <c r="J37" s="29" t="s">
        <v>26</v>
      </c>
    </row>
    <row r="38" spans="1:14" ht="12.75" x14ac:dyDescent="0.2">
      <c r="B38" s="40">
        <v>20</v>
      </c>
      <c r="C38" s="45">
        <f t="shared" ref="C38:E38" si="15">C24-C31</f>
        <v>9.0000000000000746E-2</v>
      </c>
      <c r="D38" s="46">
        <f t="shared" si="15"/>
        <v>1.370000000000001</v>
      </c>
      <c r="E38" s="47">
        <f t="shared" si="15"/>
        <v>2.4400000000000013</v>
      </c>
      <c r="G38" s="48">
        <v>20</v>
      </c>
      <c r="H38" s="45">
        <f t="shared" ref="H38:J38" si="16">H24-H31</f>
        <v>5.8299999999999992</v>
      </c>
      <c r="I38" s="46">
        <f t="shared" si="16"/>
        <v>6.7999999999999989</v>
      </c>
      <c r="J38" s="47">
        <f t="shared" si="16"/>
        <v>7.5799999999999992</v>
      </c>
    </row>
    <row r="39" spans="1:14" ht="12.75" x14ac:dyDescent="0.2">
      <c r="B39" s="40">
        <v>22.5</v>
      </c>
      <c r="C39" s="49">
        <f t="shared" ref="C39:E39" si="17">C25-C32</f>
        <v>0.32000000000000073</v>
      </c>
      <c r="D39" s="50">
        <f t="shared" si="17"/>
        <v>2.2400000000000011</v>
      </c>
      <c r="E39" s="51">
        <f t="shared" si="17"/>
        <v>3.5100000000000007</v>
      </c>
      <c r="G39" s="48">
        <v>22.5</v>
      </c>
      <c r="H39" s="49">
        <f t="shared" ref="H39:J39" si="18">H25-H32</f>
        <v>3.5499999999999989</v>
      </c>
      <c r="I39" s="50">
        <f t="shared" si="18"/>
        <v>5.129999999999999</v>
      </c>
      <c r="J39" s="51">
        <f t="shared" si="18"/>
        <v>6.0699999999999985</v>
      </c>
    </row>
    <row r="40" spans="1:14" ht="12.75" x14ac:dyDescent="0.2">
      <c r="B40" s="40">
        <v>25</v>
      </c>
      <c r="C40" s="49">
        <f t="shared" ref="C40:E40" si="19">C26-C33</f>
        <v>1.0600000000000009</v>
      </c>
      <c r="D40" s="50">
        <f t="shared" si="19"/>
        <v>3.410000000000001</v>
      </c>
      <c r="E40" s="51">
        <f t="shared" si="19"/>
        <v>4.8000000000000007</v>
      </c>
      <c r="G40" s="48">
        <v>25</v>
      </c>
      <c r="H40" s="49">
        <f t="shared" ref="H40:J40" si="20">H26-H33</f>
        <v>1.7799999999999991</v>
      </c>
      <c r="I40" s="50">
        <f t="shared" si="20"/>
        <v>3.7499999999999991</v>
      </c>
      <c r="J40" s="51">
        <f t="shared" si="20"/>
        <v>4.7799999999999994</v>
      </c>
    </row>
    <row r="41" spans="1:14" ht="12.75" x14ac:dyDescent="0.2">
      <c r="B41" s="40">
        <v>27.5</v>
      </c>
      <c r="C41" s="49">
        <f t="shared" ref="C41:E41" si="21">C27-C34</f>
        <v>2.4800000000000009</v>
      </c>
      <c r="D41" s="50">
        <f t="shared" si="21"/>
        <v>4.8500000000000014</v>
      </c>
      <c r="E41" s="51">
        <f t="shared" si="21"/>
        <v>6.2900000000000009</v>
      </c>
      <c r="G41" s="48">
        <v>27.5</v>
      </c>
      <c r="H41" s="49">
        <f t="shared" ref="H41:J41" si="22">H27-H34</f>
        <v>0.69999999999999929</v>
      </c>
      <c r="I41" s="50">
        <f t="shared" si="22"/>
        <v>2.6499999999999995</v>
      </c>
      <c r="J41" s="51">
        <f t="shared" si="22"/>
        <v>3.6899999999999995</v>
      </c>
    </row>
    <row r="42" spans="1:14" ht="12.75" x14ac:dyDescent="0.2">
      <c r="B42" s="41">
        <v>30</v>
      </c>
      <c r="C42" s="52">
        <f t="shared" ref="C42:E42" si="23">C28-C35</f>
        <v>4.4700000000000006</v>
      </c>
      <c r="D42" s="53">
        <f t="shared" si="23"/>
        <v>6.5300000000000011</v>
      </c>
      <c r="E42" s="54">
        <f t="shared" si="23"/>
        <v>7.9500000000000011</v>
      </c>
      <c r="G42" s="55">
        <v>30</v>
      </c>
      <c r="H42" s="52">
        <f t="shared" ref="H42:J42" si="24">H28-H35</f>
        <v>0.17999999999999883</v>
      </c>
      <c r="I42" s="53">
        <f t="shared" si="24"/>
        <v>1.7899999999999991</v>
      </c>
      <c r="J42" s="54">
        <f t="shared" si="24"/>
        <v>2.7699999999999996</v>
      </c>
    </row>
    <row r="47" spans="1:14" ht="23.25" x14ac:dyDescent="0.35">
      <c r="A47" s="66" t="s">
        <v>29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</row>
    <row r="48" spans="1:14" ht="12.75" x14ac:dyDescent="0.2"/>
    <row r="49" spans="1:3" ht="12.75" x14ac:dyDescent="0.2">
      <c r="A49" s="73" t="s">
        <v>30</v>
      </c>
      <c r="B49" s="74"/>
      <c r="C49" s="75"/>
    </row>
    <row r="50" spans="1:3" ht="12.75" x14ac:dyDescent="0.2">
      <c r="A50" s="77" t="s">
        <v>1</v>
      </c>
      <c r="B50" s="76" t="s">
        <v>2</v>
      </c>
      <c r="C50" s="78"/>
    </row>
    <row r="51" spans="1:3" ht="12.75" x14ac:dyDescent="0.2">
      <c r="A51" s="79" t="s">
        <v>7</v>
      </c>
      <c r="B51" s="5">
        <v>165</v>
      </c>
      <c r="C51" s="80">
        <v>119.94599882804516</v>
      </c>
    </row>
    <row r="52" spans="1:3" ht="12.75" x14ac:dyDescent="0.2">
      <c r="A52" s="81" t="s">
        <v>8</v>
      </c>
      <c r="B52" s="7">
        <v>5</v>
      </c>
      <c r="C52" s="82">
        <v>5</v>
      </c>
    </row>
    <row r="53" spans="1:3" ht="12.75" x14ac:dyDescent="0.2">
      <c r="A53" s="81" t="s">
        <v>9</v>
      </c>
      <c r="B53" s="7">
        <v>500</v>
      </c>
      <c r="C53" s="82">
        <v>500</v>
      </c>
    </row>
    <row r="54" spans="1:3" ht="12.75" x14ac:dyDescent="0.2">
      <c r="A54" s="81" t="s">
        <v>10</v>
      </c>
      <c r="B54" s="13">
        <v>0.06</v>
      </c>
      <c r="C54" s="83">
        <v>0.06</v>
      </c>
    </row>
    <row r="55" spans="1:3" ht="12.75" x14ac:dyDescent="0.2">
      <c r="A55" s="86" t="s">
        <v>11</v>
      </c>
      <c r="B55" s="87">
        <v>0.65</v>
      </c>
      <c r="C55" s="88">
        <v>0.65</v>
      </c>
    </row>
    <row r="56" spans="1:3" ht="12.75" x14ac:dyDescent="0.2">
      <c r="B56" s="91"/>
    </row>
    <row r="57" spans="1:3" ht="12.75" x14ac:dyDescent="0.2">
      <c r="A57" s="89" t="s">
        <v>12</v>
      </c>
      <c r="B57" s="90"/>
      <c r="C57" s="85"/>
    </row>
    <row r="58" spans="1:3" ht="12.75" x14ac:dyDescent="0.2">
      <c r="A58" s="81" t="s">
        <v>13</v>
      </c>
      <c r="B58" s="7">
        <f t="shared" ref="B58:C58" si="25">(LN(B51/B53)+(B54+((B55^2)/2))*B52)/(B55*(B52^0.5))</f>
        <v>0.17034529290475134</v>
      </c>
      <c r="C58" s="92">
        <f t="shared" si="25"/>
        <v>-4.9067220749742631E-2</v>
      </c>
    </row>
    <row r="59" spans="1:3" ht="12.75" x14ac:dyDescent="0.2">
      <c r="A59" s="81" t="s">
        <v>14</v>
      </c>
      <c r="B59" s="7">
        <f t="shared" ref="B59:C59" si="26">B58-(B55*(B52^0.5))</f>
        <v>-1.2830988924701121</v>
      </c>
      <c r="C59" s="71">
        <f t="shared" si="26"/>
        <v>-1.5025114061246061</v>
      </c>
    </row>
    <row r="60" spans="1:3" ht="15.75" customHeight="1" x14ac:dyDescent="0.2">
      <c r="A60" s="81" t="s">
        <v>15</v>
      </c>
      <c r="B60" s="7">
        <f>_xlfn.NORM.S.DIST(B58,TRUE)</f>
        <v>0.56763070342317989</v>
      </c>
      <c r="C60" s="71">
        <f>_xlfn.NORM.S.DIST(C58,TRUE)</f>
        <v>0.48043286299024723</v>
      </c>
    </row>
    <row r="61" spans="1:3" ht="15.75" customHeight="1" x14ac:dyDescent="0.2">
      <c r="A61" s="81" t="s">
        <v>16</v>
      </c>
      <c r="B61" s="7">
        <f>_xlfn.NORM.S.DIST(B59,TRUE)</f>
        <v>9.9728715878211235E-2</v>
      </c>
      <c r="C61" s="93">
        <f>_xlfn.NORM.S.DIST(C59,TRUE)</f>
        <v>6.6482542224432964E-2</v>
      </c>
    </row>
    <row r="62" spans="1:3" ht="15.75" customHeight="1" x14ac:dyDescent="0.2">
      <c r="A62" s="84" t="s">
        <v>17</v>
      </c>
      <c r="B62" s="27">
        <f t="shared" ref="B62:C62" si="27">(B60*B51)-(B61*(B53*EXP(-B54*B52)))</f>
        <v>56.718641140940171</v>
      </c>
      <c r="C62" s="94">
        <f>(C60*C51)-(C61*(C53*EXP(-C54*C52)))</f>
        <v>33.000260302631773</v>
      </c>
    </row>
    <row r="66" spans="1:14" ht="26.25" customHeight="1" x14ac:dyDescent="0.35">
      <c r="A66" s="106" t="s">
        <v>32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</row>
    <row r="68" spans="1:14" ht="15.75" customHeight="1" x14ac:dyDescent="0.2">
      <c r="A68" s="104" t="s">
        <v>1</v>
      </c>
      <c r="B68" s="105" t="s">
        <v>31</v>
      </c>
      <c r="C68" s="103"/>
      <c r="D68" s="103"/>
      <c r="E68" s="103"/>
      <c r="F68" s="103"/>
      <c r="G68" s="103"/>
      <c r="H68" s="85"/>
    </row>
    <row r="69" spans="1:14" ht="15.75" customHeight="1" x14ac:dyDescent="0.2">
      <c r="A69" s="95" t="s">
        <v>7</v>
      </c>
      <c r="B69" s="102">
        <v>100</v>
      </c>
      <c r="C69" s="10">
        <v>120</v>
      </c>
      <c r="D69" s="10">
        <v>140</v>
      </c>
      <c r="E69" s="10">
        <v>160</v>
      </c>
      <c r="F69" s="10">
        <v>180</v>
      </c>
      <c r="G69" s="97">
        <v>200</v>
      </c>
      <c r="H69" s="112">
        <v>300</v>
      </c>
    </row>
    <row r="70" spans="1:14" ht="15.75" customHeight="1" x14ac:dyDescent="0.2">
      <c r="A70" s="95" t="s">
        <v>8</v>
      </c>
      <c r="B70" s="95">
        <v>5</v>
      </c>
      <c r="C70">
        <v>5</v>
      </c>
      <c r="D70" s="8">
        <v>5</v>
      </c>
      <c r="E70">
        <v>5</v>
      </c>
      <c r="F70" s="8">
        <v>5</v>
      </c>
      <c r="G70">
        <v>5</v>
      </c>
      <c r="H70" s="82">
        <v>5</v>
      </c>
    </row>
    <row r="71" spans="1:14" ht="15.75" customHeight="1" x14ac:dyDescent="0.2">
      <c r="A71" s="95" t="s">
        <v>9</v>
      </c>
      <c r="B71" s="95">
        <v>500</v>
      </c>
      <c r="C71">
        <v>500</v>
      </c>
      <c r="D71" s="8">
        <v>500</v>
      </c>
      <c r="E71">
        <v>500</v>
      </c>
      <c r="F71" s="8">
        <v>500</v>
      </c>
      <c r="G71">
        <v>500</v>
      </c>
      <c r="H71" s="82">
        <v>500</v>
      </c>
    </row>
    <row r="72" spans="1:14" ht="15.75" customHeight="1" x14ac:dyDescent="0.2">
      <c r="A72" s="95" t="s">
        <v>10</v>
      </c>
      <c r="B72" s="98">
        <v>0.06</v>
      </c>
      <c r="C72" s="14">
        <v>0.06</v>
      </c>
      <c r="D72" s="14">
        <v>0.06</v>
      </c>
      <c r="E72" s="14">
        <v>0.06</v>
      </c>
      <c r="F72" s="14">
        <v>0.06</v>
      </c>
      <c r="G72" s="14">
        <v>0.06</v>
      </c>
      <c r="H72" s="83">
        <v>0.06</v>
      </c>
    </row>
    <row r="73" spans="1:14" ht="15.75" customHeight="1" x14ac:dyDescent="0.2">
      <c r="A73" s="96" t="s">
        <v>11</v>
      </c>
      <c r="B73" s="99">
        <v>0.65</v>
      </c>
      <c r="C73" s="100">
        <v>0.65</v>
      </c>
      <c r="D73" s="100">
        <v>0.65</v>
      </c>
      <c r="E73" s="100">
        <v>0.65</v>
      </c>
      <c r="F73" s="100">
        <v>0.65</v>
      </c>
      <c r="G73" s="100">
        <v>0.65</v>
      </c>
      <c r="H73" s="88">
        <v>0.65</v>
      </c>
    </row>
    <row r="74" spans="1:14" ht="15.75" customHeight="1" x14ac:dyDescent="0.2">
      <c r="B74" s="8"/>
    </row>
    <row r="75" spans="1:14" ht="15.75" customHeight="1" x14ac:dyDescent="0.2">
      <c r="A75" s="111" t="s">
        <v>12</v>
      </c>
      <c r="B75" s="101"/>
      <c r="C75" s="90"/>
      <c r="D75" s="90"/>
      <c r="E75" s="90"/>
      <c r="F75" s="90"/>
      <c r="G75" s="90"/>
      <c r="H75" s="85"/>
    </row>
    <row r="76" spans="1:14" ht="15.75" customHeight="1" x14ac:dyDescent="0.2">
      <c r="A76" s="95" t="s">
        <v>13</v>
      </c>
      <c r="B76" s="113">
        <f t="shared" ref="B76:C76" si="28">(LN(B69/B71)+(B72+((B73^2)/2))*B70)/(B73*(B70^0.5))</f>
        <v>-0.17419857947197309</v>
      </c>
      <c r="C76" s="114">
        <f t="shared" ref="C76:G76" si="29">(LN(C69/C71)+(C72+((C73^2)/2))*C70)/(C73*(C70^0.5))</f>
        <v>-4.8757534932012854E-2</v>
      </c>
      <c r="D76" s="114">
        <f t="shared" si="29"/>
        <v>5.7301357028465762E-2</v>
      </c>
      <c r="E76" s="114">
        <f t="shared" si="29"/>
        <v>0.14917374811728004</v>
      </c>
      <c r="F76" s="114">
        <f t="shared" si="29"/>
        <v>0.23021094021695843</v>
      </c>
      <c r="G76" s="115">
        <f t="shared" si="29"/>
        <v>0.30270117872629099</v>
      </c>
      <c r="H76" s="115">
        <f t="shared" ref="H76" si="30">(LN(H69/H71)+(H72+((H73^2)/2))*H70)/(H73*(H70^0.5))</f>
        <v>0.58166965387526215</v>
      </c>
    </row>
    <row r="77" spans="1:14" ht="15.75" customHeight="1" x14ac:dyDescent="0.2">
      <c r="A77" s="95" t="s">
        <v>14</v>
      </c>
      <c r="B77" s="113">
        <f t="shared" ref="B77:C77" si="31">B76-(B73*(B70^0.5))</f>
        <v>-1.6276427648468366</v>
      </c>
      <c r="C77" s="114">
        <f t="shared" ref="C77:G77" si="32">C76-(C73*(C70^0.5))</f>
        <v>-1.5022017203068763</v>
      </c>
      <c r="D77" s="114">
        <f t="shared" si="32"/>
        <v>-1.3961428283463977</v>
      </c>
      <c r="E77" s="114">
        <f t="shared" si="32"/>
        <v>-1.3042704372575833</v>
      </c>
      <c r="F77" s="114">
        <f t="shared" si="32"/>
        <v>-1.2232332451579051</v>
      </c>
      <c r="G77" s="114">
        <f t="shared" si="32"/>
        <v>-1.1507430066485724</v>
      </c>
      <c r="H77" s="115">
        <f t="shared" ref="H77" si="33">H76-(H73*(H70^0.5))</f>
        <v>-0.87177453149960127</v>
      </c>
    </row>
    <row r="78" spans="1:14" ht="15.75" customHeight="1" x14ac:dyDescent="0.2">
      <c r="A78" s="95" t="s">
        <v>15</v>
      </c>
      <c r="B78" s="113">
        <f>_xlfn.NORM.S.DIST(B76,TRUE)</f>
        <v>0.43085470094375633</v>
      </c>
      <c r="C78" s="114">
        <f t="shared" ref="C78:G78" si="34">_xlfn.NORM.S.DIST(C76,TRUE)</f>
        <v>0.48055626205652491</v>
      </c>
      <c r="D78" s="114">
        <f t="shared" si="34"/>
        <v>0.52284743031063052</v>
      </c>
      <c r="E78" s="114">
        <f t="shared" si="34"/>
        <v>0.55929173291854439</v>
      </c>
      <c r="F78" s="114">
        <f t="shared" si="34"/>
        <v>0.59103606945740506</v>
      </c>
      <c r="G78" s="114">
        <f t="shared" si="34"/>
        <v>0.61894120029145649</v>
      </c>
      <c r="H78" s="115">
        <f t="shared" ref="H78" si="35">_xlfn.NORM.S.DIST(H76,TRUE)</f>
        <v>0.71960539213618746</v>
      </c>
    </row>
    <row r="79" spans="1:14" ht="15.75" customHeight="1" x14ac:dyDescent="0.2">
      <c r="A79" s="95" t="s">
        <v>16</v>
      </c>
      <c r="B79" s="113">
        <f>_xlfn.NORM.S.DIST(B77,TRUE)</f>
        <v>5.1800327856773777E-2</v>
      </c>
      <c r="C79" s="114">
        <f t="shared" ref="C79:G79" si="36">_xlfn.NORM.S.DIST(C77,TRUE)</f>
        <v>6.6522510344685343E-2</v>
      </c>
      <c r="D79" s="114">
        <f t="shared" si="36"/>
        <v>8.1335744470624985E-2</v>
      </c>
      <c r="E79" s="114">
        <f t="shared" si="36"/>
        <v>9.607069559766572E-2</v>
      </c>
      <c r="F79" s="114">
        <f t="shared" si="36"/>
        <v>0.11062080611744556</v>
      </c>
      <c r="G79" s="114">
        <f t="shared" si="36"/>
        <v>0.12491898898690756</v>
      </c>
      <c r="H79" s="116">
        <f t="shared" ref="H79" si="37">_xlfn.NORM.S.DIST(H77,TRUE)</f>
        <v>0.19166569560547472</v>
      </c>
    </row>
    <row r="80" spans="1:14" ht="15.75" customHeight="1" x14ac:dyDescent="0.2">
      <c r="A80" s="107" t="s">
        <v>17</v>
      </c>
      <c r="B80" s="108">
        <f t="shared" ref="B80:C80" si="38">(B78*B69)-(B79*(B71*EXP(-B72*B70)))</f>
        <v>23.898156737583243</v>
      </c>
      <c r="C80" s="109">
        <f t="shared" ref="C80:G80" si="39">(C78*C69)-(C79*(C71*EXP(-C72*C70)))</f>
        <v>33.026207572367504</v>
      </c>
      <c r="D80" s="109">
        <f t="shared" si="39"/>
        <v>43.071139495212634</v>
      </c>
      <c r="E80" s="109">
        <f t="shared" si="39"/>
        <v>53.901216380808272</v>
      </c>
      <c r="F80" s="109">
        <f t="shared" si="39"/>
        <v>65.411538123181259</v>
      </c>
      <c r="G80" s="110">
        <f t="shared" si="39"/>
        <v>77.51710848297131</v>
      </c>
      <c r="H80" s="110">
        <f t="shared" ref="H80" si="40">(H78*H69)-(H79*(H71*EXP(-H72*H70)))</f>
        <v>144.88689784877045</v>
      </c>
    </row>
  </sheetData>
  <mergeCells count="14">
    <mergeCell ref="B68:G68"/>
    <mergeCell ref="A66:N66"/>
    <mergeCell ref="B50:C50"/>
    <mergeCell ref="A49:C49"/>
    <mergeCell ref="N5:P5"/>
    <mergeCell ref="C22:E22"/>
    <mergeCell ref="H22:J22"/>
    <mergeCell ref="A21:J21"/>
    <mergeCell ref="A47:N47"/>
    <mergeCell ref="B5:D5"/>
    <mergeCell ref="E5:G5"/>
    <mergeCell ref="H5:J5"/>
    <mergeCell ref="K5:M5"/>
    <mergeCell ref="A4:M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RamSync Investment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baron</dc:creator>
  <cp:lastModifiedBy>jake baron</cp:lastModifiedBy>
  <dcterms:created xsi:type="dcterms:W3CDTF">2019-03-04T06:28:37Z</dcterms:created>
  <dcterms:modified xsi:type="dcterms:W3CDTF">2019-03-04T06:28:37Z</dcterms:modified>
</cp:coreProperties>
</file>