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6EBB35E-FD2C-448E-BCD3-EF2AE109CA13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C17" i="1"/>
  <c r="B17" i="1"/>
  <c r="D5" i="1"/>
  <c r="C5" i="1"/>
  <c r="B5" i="1"/>
</calcChain>
</file>

<file path=xl/sharedStrings.xml><?xml version="1.0" encoding="utf-8"?>
<sst xmlns="http://schemas.openxmlformats.org/spreadsheetml/2006/main" count="21" uniqueCount="21">
  <si>
    <t>Table 1</t>
  </si>
  <si>
    <t>Change in cash and cash equivalents</t>
  </si>
  <si>
    <t>Net change in cash and cash equivalents</t>
  </si>
  <si>
    <t>cash and cash equivalents, beginning of period</t>
  </si>
  <si>
    <t>cash and cash equivalents, end of period</t>
  </si>
  <si>
    <t>Table 2</t>
  </si>
  <si>
    <t>cash flows from operating activities (in millions)</t>
  </si>
  <si>
    <t>Net Income</t>
  </si>
  <si>
    <t>Funds provided by operations</t>
  </si>
  <si>
    <t>Change in NWC</t>
  </si>
  <si>
    <t>Financial instruments and other inventory positions owned</t>
  </si>
  <si>
    <t xml:space="preserve">Net cash used in operating activities </t>
  </si>
  <si>
    <t>Table 3</t>
  </si>
  <si>
    <t>cash flows from investing activities (in millions)</t>
  </si>
  <si>
    <t>FCF</t>
  </si>
  <si>
    <t>Net cash used in investing activities</t>
  </si>
  <si>
    <t>Table 4</t>
  </si>
  <si>
    <t>cash flows from financing activities (in millions)</t>
  </si>
  <si>
    <t>Issuance of long-term borrowings</t>
  </si>
  <si>
    <t>Principal payments of long-term borrowings, including the current portion of long-term borrowings</t>
  </si>
  <si>
    <t>Net cash flows provided by financing activites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</si>
</sst>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4" fillId="2" borderId="0" xfId="0" applyFont="1" applyFill="1"/>
    <xf numFmtId="164" fontId="1" fillId="2" borderId="0" xfId="0" applyNumberFormat="1" applyFont="1" applyFill="1"/>
    <xf numFmtId="0" fontId="3" fillId="0" borderId="0" xfId="0" applyFont="1" applyAlignment="1">
      <alignment vertical="top" wrapText="1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6"/>
  <sheetViews>
    <sheetView tabSelected="1" workbookViewId="0"/>
  </sheetViews>
  <sheetFormatPr defaultColWidth="14.42578125" defaultRowHeight="15.75" customHeight="1" x14ac:dyDescent="0.2"/>
  <cols>
    <col min="1" max="1" width="57.7109375" customWidth="1"/>
  </cols>
  <sheetData>
    <row r="1" spans="1:4" ht="15.75" customHeight="1" x14ac:dyDescent="0.2">
      <c r="A1" s="1" t="s">
        <v>0</v>
      </c>
      <c r="B1" s="1"/>
      <c r="C1" s="1"/>
      <c r="D1" s="1"/>
    </row>
    <row r="2" spans="1:4" ht="15.75" customHeight="1" x14ac:dyDescent="0.2">
      <c r="A2" s="1" t="s">
        <v>1</v>
      </c>
      <c r="B2" s="1">
        <v>2007</v>
      </c>
      <c r="C2" s="1">
        <v>2006</v>
      </c>
      <c r="D2" s="1">
        <v>2005</v>
      </c>
    </row>
    <row r="3" spans="1:4" ht="15.75" customHeight="1" x14ac:dyDescent="0.2">
      <c r="A3" s="2" t="s">
        <v>2</v>
      </c>
      <c r="B3" s="3">
        <v>9237</v>
      </c>
      <c r="C3" s="3">
        <v>17523</v>
      </c>
      <c r="D3" s="3">
        <v>-6204</v>
      </c>
    </row>
    <row r="4" spans="1:4" ht="15.75" customHeight="1" x14ac:dyDescent="0.2">
      <c r="A4" s="2" t="s">
        <v>3</v>
      </c>
      <c r="B4" s="3">
        <v>32109</v>
      </c>
      <c r="C4" s="3">
        <v>14586</v>
      </c>
      <c r="D4" s="3">
        <v>20790</v>
      </c>
    </row>
    <row r="5" spans="1:4" ht="15.75" customHeight="1" x14ac:dyDescent="0.2">
      <c r="A5" s="4" t="s">
        <v>4</v>
      </c>
      <c r="B5" s="5">
        <f t="shared" ref="B5:D5" si="0">SUM(B3:B4)</f>
        <v>41346</v>
      </c>
      <c r="C5" s="5">
        <f t="shared" si="0"/>
        <v>32109</v>
      </c>
      <c r="D5" s="5">
        <f t="shared" si="0"/>
        <v>14586</v>
      </c>
    </row>
    <row r="7" spans="1:4" ht="15.75" customHeight="1" x14ac:dyDescent="0.2">
      <c r="A7" s="1" t="s">
        <v>5</v>
      </c>
      <c r="B7" s="1"/>
      <c r="C7" s="1"/>
      <c r="D7" s="1"/>
    </row>
    <row r="8" spans="1:4" ht="15.75" customHeight="1" x14ac:dyDescent="0.2">
      <c r="A8" s="1" t="s">
        <v>6</v>
      </c>
      <c r="B8" s="1">
        <v>2007</v>
      </c>
      <c r="C8" s="1">
        <v>2006</v>
      </c>
      <c r="D8" s="1">
        <v>2005</v>
      </c>
    </row>
    <row r="9" spans="1:4" ht="15.75" customHeight="1" x14ac:dyDescent="0.2">
      <c r="A9" s="2" t="s">
        <v>7</v>
      </c>
      <c r="B9" s="3">
        <v>-7777</v>
      </c>
      <c r="C9" s="3">
        <v>7499</v>
      </c>
      <c r="D9" s="3">
        <v>5116</v>
      </c>
    </row>
    <row r="10" spans="1:4" ht="15.75" customHeight="1" x14ac:dyDescent="0.2">
      <c r="A10" s="2" t="s">
        <v>8</v>
      </c>
      <c r="B10" s="3">
        <v>-9845</v>
      </c>
      <c r="C10" s="3">
        <v>11863</v>
      </c>
      <c r="D10" s="3">
        <v>7841</v>
      </c>
    </row>
    <row r="11" spans="1:4" ht="15.75" customHeight="1" x14ac:dyDescent="0.2">
      <c r="A11" s="2" t="s">
        <v>9</v>
      </c>
      <c r="B11" s="3">
        <v>-25090</v>
      </c>
      <c r="C11" s="3">
        <v>12267</v>
      </c>
      <c r="D11" s="3">
        <v>63134</v>
      </c>
    </row>
    <row r="12" spans="1:4" ht="15.75" customHeight="1" x14ac:dyDescent="0.2">
      <c r="A12" s="2" t="s">
        <v>10</v>
      </c>
      <c r="B12" s="3">
        <v>-29650</v>
      </c>
      <c r="C12" s="3">
        <v>-55392</v>
      </c>
      <c r="D12" s="3">
        <v>25902</v>
      </c>
    </row>
    <row r="13" spans="1:4" ht="15.75" customHeight="1" x14ac:dyDescent="0.2">
      <c r="A13" s="4" t="s">
        <v>11</v>
      </c>
      <c r="B13" s="5">
        <v>-72362</v>
      </c>
      <c r="C13" s="5">
        <v>-23763</v>
      </c>
      <c r="D13" s="5">
        <v>-24275</v>
      </c>
    </row>
    <row r="15" spans="1:4" ht="15.75" customHeight="1" x14ac:dyDescent="0.2">
      <c r="A15" s="1" t="s">
        <v>12</v>
      </c>
      <c r="B15" s="1"/>
      <c r="C15" s="1"/>
      <c r="D15" s="1"/>
    </row>
    <row r="16" spans="1:4" ht="15.75" customHeight="1" x14ac:dyDescent="0.2">
      <c r="A16" s="1" t="s">
        <v>13</v>
      </c>
      <c r="B16" s="1">
        <v>2007</v>
      </c>
      <c r="C16" s="1">
        <v>2006</v>
      </c>
      <c r="D16" s="1">
        <v>2005</v>
      </c>
    </row>
    <row r="17" spans="1:4" ht="15.75" customHeight="1" x14ac:dyDescent="0.2">
      <c r="A17" s="2" t="s">
        <v>14</v>
      </c>
      <c r="B17" s="3">
        <f>-72362+-7086</f>
        <v>-79448</v>
      </c>
      <c r="C17" s="3">
        <f>-23763+-11008</f>
        <v>-34771</v>
      </c>
      <c r="D17" s="3">
        <f>-24275+-639</f>
        <v>-24914</v>
      </c>
    </row>
    <row r="18" spans="1:4" ht="15.75" customHeight="1" x14ac:dyDescent="0.2">
      <c r="A18" s="4" t="s">
        <v>15</v>
      </c>
      <c r="B18" s="5">
        <v>-7086</v>
      </c>
      <c r="C18" s="5">
        <v>-11008</v>
      </c>
      <c r="D18" s="5">
        <v>-639</v>
      </c>
    </row>
    <row r="20" spans="1:4" ht="15.75" customHeight="1" x14ac:dyDescent="0.2">
      <c r="A20" s="1" t="s">
        <v>16</v>
      </c>
      <c r="B20" s="1"/>
      <c r="C20" s="1"/>
      <c r="D20" s="1"/>
    </row>
    <row r="21" spans="1:4" ht="15.75" customHeight="1" x14ac:dyDescent="0.2">
      <c r="A21" s="1" t="s">
        <v>17</v>
      </c>
      <c r="B21" s="1">
        <v>2007</v>
      </c>
      <c r="C21" s="1">
        <v>2006</v>
      </c>
      <c r="D21" s="1">
        <v>2005</v>
      </c>
    </row>
    <row r="22" spans="1:4" ht="15.75" customHeight="1" x14ac:dyDescent="0.2">
      <c r="A22" s="2" t="s">
        <v>18</v>
      </c>
      <c r="B22" s="3">
        <v>165107</v>
      </c>
      <c r="C22" s="3">
        <v>87814</v>
      </c>
      <c r="D22" s="3">
        <v>49703</v>
      </c>
    </row>
    <row r="23" spans="1:4" ht="15.75" customHeight="1" x14ac:dyDescent="0.2">
      <c r="A23" s="8" t="s">
        <v>19</v>
      </c>
      <c r="B23" s="10">
        <v>-93258</v>
      </c>
      <c r="C23" s="10">
        <v>-42545</v>
      </c>
      <c r="D23" s="10">
        <v>-31195</v>
      </c>
    </row>
    <row r="24" spans="1:4" ht="15.75" customHeight="1" x14ac:dyDescent="0.2">
      <c r="A24" s="9"/>
      <c r="B24" s="9"/>
      <c r="C24" s="9"/>
      <c r="D24" s="9"/>
    </row>
    <row r="25" spans="1:4" ht="15.75" customHeight="1" x14ac:dyDescent="0.2">
      <c r="A25" s="6" t="s">
        <v>20</v>
      </c>
      <c r="B25" s="7">
        <v>88685</v>
      </c>
      <c r="C25" s="7">
        <v>52294</v>
      </c>
      <c r="D25" s="7">
        <v>18710</v>
      </c>
    </row>
    <row r="26" spans="1:4" ht="15.75" customHeight="1" x14ac:dyDescent="0.2">
      <c r="A26" s="2"/>
    </row>
    <row r="27" spans="1:4" ht="15.75" customHeight="1" x14ac:dyDescent="0.2">
      <c r="A27" s="2"/>
    </row>
    <row r="30" spans="1:4" ht="15.75" customHeight="1" x14ac:dyDescent="0.2">
      <c r="A30" s="4"/>
    </row>
    <row r="35" spans="1:1" ht="15.75" customHeight="1" x14ac:dyDescent="0.2">
      <c r="A35" s="4"/>
    </row>
    <row r="43" spans="1:1" ht="15.75" customHeight="1" x14ac:dyDescent="0.2">
      <c r="A43" s="4"/>
    </row>
    <row r="56" spans="1:1" ht="12.75" x14ac:dyDescent="0.2">
      <c r="A56" s="4"/>
    </row>
  </sheetData>
  <mergeCells count="4">
    <mergeCell ref="A23:A24"/>
    <mergeCell ref="B23:B24"/>
    <mergeCell ref="C23:C24"/>
    <mergeCell ref="D23:D24"/>
  </mergeCells>
  <conditionalFormatting sqref="A23:A24">
    <cfRule type="notContainsBlanks" dxfId="0" priority="1">
      <formula>LEN(TRIM(A23))&gt;0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39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Zuerlein</dc:creator>
  <cp:lastModifiedBy>Reid Zuerlein</cp:lastModifiedBy>
  <dcterms:created xsi:type="dcterms:W3CDTF">2019-04-01T07:39:13Z</dcterms:created>
  <dcterms:modified xsi:type="dcterms:W3CDTF">2019-04-01T07:39:13Z</dcterms:modified>
</cp:coreProperties>
</file>