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0e5e2670c9b996/Área de Trabalho/MBA/Aulas/Analytical Hierarchy Process (AHP)/Aula 1/"/>
    </mc:Choice>
  </mc:AlternateContent>
  <xr:revisionPtr revIDLastSave="12" documentId="8_{2C399042-7679-4DC6-9207-A225C255FC51}" xr6:coauthVersionLast="47" xr6:coauthVersionMax="47" xr10:uidLastSave="{E5E93160-4E63-4919-9706-71AAD831AE54}"/>
  <bookViews>
    <workbookView xWindow="-120" yWindow="-120" windowWidth="29040" windowHeight="15720" xr2:uid="{87E4C8E5-2E77-4147-B2C1-38EA30EF98C3}"/>
  </bookViews>
  <sheets>
    <sheet name="AHP Gaussian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5" i="1" l="1"/>
  <c r="W6" i="1"/>
  <c r="W4" i="1"/>
  <c r="U6" i="1"/>
  <c r="U5" i="1"/>
  <c r="T5" i="1"/>
  <c r="T6" i="1"/>
  <c r="S5" i="1"/>
  <c r="S6" i="1"/>
  <c r="R5" i="1"/>
  <c r="R6" i="1"/>
  <c r="U4" i="1"/>
  <c r="T4" i="1"/>
  <c r="S4" i="1"/>
  <c r="R4" i="1"/>
  <c r="H17" i="1"/>
  <c r="I18" i="1"/>
  <c r="J18" i="1"/>
  <c r="K18" i="1"/>
  <c r="H18" i="1"/>
  <c r="I17" i="1"/>
  <c r="J17" i="1"/>
  <c r="K17" i="1"/>
  <c r="I13" i="1"/>
  <c r="J13" i="1"/>
  <c r="K13" i="1"/>
  <c r="H13" i="1"/>
  <c r="K9" i="1"/>
  <c r="I9" i="1"/>
  <c r="J9" i="1"/>
  <c r="H9" i="1"/>
</calcChain>
</file>

<file path=xl/sharedStrings.xml><?xml version="1.0" encoding="utf-8"?>
<sst xmlns="http://schemas.openxmlformats.org/spreadsheetml/2006/main" count="36" uniqueCount="22">
  <si>
    <t>Etapa 1 - Determinação da Matriz de Decisão</t>
  </si>
  <si>
    <t>Custo</t>
  </si>
  <si>
    <t>Câmera</t>
  </si>
  <si>
    <t>Armazenamento</t>
  </si>
  <si>
    <t>Bateria</t>
  </si>
  <si>
    <t>Xiaomi</t>
  </si>
  <si>
    <t>Samsung</t>
  </si>
  <si>
    <t>Iphone</t>
  </si>
  <si>
    <t>Valores normalizados</t>
  </si>
  <si>
    <t>Etapa 2 - Cálculo da média das alternativas em cada critério</t>
  </si>
  <si>
    <t>Média</t>
  </si>
  <si>
    <t>Etapa 3 - Cálculo do desvio padrão dos critérios, com base na amostra das alternativas</t>
  </si>
  <si>
    <t>DP</t>
  </si>
  <si>
    <t>Etapa 4 - Cálculo do Fator Gaussiano Normalizado</t>
  </si>
  <si>
    <t>FG</t>
  </si>
  <si>
    <t>FG normal</t>
  </si>
  <si>
    <t>Etapa 5 - Ponderação da Matriz de Decisão</t>
  </si>
  <si>
    <t>∑</t>
  </si>
  <si>
    <t>Preferência Global</t>
  </si>
  <si>
    <t>1º</t>
  </si>
  <si>
    <t>2º</t>
  </si>
  <si>
    <t>3º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</si>
</sst>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164" fontId="3" fillId="0" borderId="0" xfId="0" applyNumberFormat="1" applyFont="1" applyBorder="1" applyAlignment="1">
      <alignment horizontal="center"/>
    </xf>
    <xf numFmtId="164" fontId="4" fillId="2" borderId="12" xfId="0" applyNumberFormat="1" applyFont="1" applyFill="1" applyBorder="1" applyAlignment="1">
      <alignment horizontal="center"/>
    </xf>
    <xf numFmtId="0" fontId="5" fillId="0" borderId="0" xfId="0" applyFont="1"/>
    <xf numFmtId="164" fontId="5" fillId="0" borderId="10" xfId="0" applyNumberFormat="1" applyFont="1" applyBorder="1"/>
    <xf numFmtId="164" fontId="5" fillId="0" borderId="11" xfId="0" applyNumberFormat="1" applyFont="1" applyBorder="1"/>
    <xf numFmtId="0" fontId="4" fillId="2" borderId="9" xfId="0" applyFont="1" applyFill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0" fontId="4" fillId="2" borderId="1" xfId="0" applyFont="1" applyFill="1" applyBorder="1"/>
    <xf numFmtId="164" fontId="5" fillId="0" borderId="2" xfId="0" applyNumberFormat="1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0" fontId="4" fillId="2" borderId="6" xfId="0" applyFont="1" applyFill="1" applyBorder="1"/>
    <xf numFmtId="164" fontId="5" fillId="0" borderId="7" xfId="0" applyNumberFormat="1" applyFont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165" fontId="5" fillId="0" borderId="13" xfId="1" applyNumberFormat="1" applyFont="1" applyBorder="1" applyAlignment="1">
      <alignment horizontal="center"/>
    </xf>
    <xf numFmtId="165" fontId="5" fillId="0" borderId="14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4" fillId="6" borderId="0" xfId="0" applyFont="1" applyFill="1" applyAlignment="1">
      <alignment horizontal="left"/>
    </xf>
    <xf numFmtId="0" fontId="4" fillId="6" borderId="0" xfId="0" applyFont="1" applyFill="1" applyAlignment="1">
      <alignment horizontal="center"/>
    </xf>
    <xf numFmtId="0" fontId="4" fillId="0" borderId="0" xfId="0" applyFont="1" applyFill="1" applyAlignme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9CB63-D624-4528-8155-735543DC2B78}">
  <dimension ref="A1:Y18"/>
  <sheetViews>
    <sheetView showGridLines="0" showRowColHeaders="0" tabSelected="1" workbookViewId="0">
      <selection activeCell="P15" sqref="P15"/>
    </sheetView>
  </sheetViews>
  <sheetFormatPr defaultRowHeight="15" x14ac:dyDescent="0.25"/>
  <cols>
    <col min="6" max="6" width="7.5703125" customWidth="1"/>
    <col min="7" max="7" width="9.7109375" customWidth="1"/>
    <col min="8" max="11" width="9.5703125" bestFit="1" customWidth="1"/>
  </cols>
  <sheetData>
    <row r="1" spans="1:25" x14ac:dyDescent="0.25">
      <c r="A1" s="36" t="s">
        <v>0</v>
      </c>
      <c r="B1" s="36"/>
      <c r="C1" s="36"/>
      <c r="D1" s="36"/>
      <c r="E1" s="36"/>
      <c r="F1" s="14"/>
      <c r="G1" s="36" t="s">
        <v>9</v>
      </c>
      <c r="H1" s="36"/>
      <c r="I1" s="36"/>
      <c r="J1" s="36"/>
      <c r="K1" s="36"/>
      <c r="L1" s="36"/>
      <c r="M1" s="14"/>
      <c r="N1" s="14"/>
      <c r="O1" s="14"/>
      <c r="P1" s="14"/>
      <c r="Q1" s="37" t="s">
        <v>16</v>
      </c>
      <c r="R1" s="37"/>
      <c r="S1" s="37"/>
      <c r="T1" s="37"/>
      <c r="U1" s="37"/>
      <c r="V1" s="37"/>
      <c r="W1" s="37"/>
      <c r="X1" s="37"/>
      <c r="Y1" s="37"/>
    </row>
    <row r="2" spans="1:25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1:25" x14ac:dyDescent="0.25">
      <c r="A3" s="14" t="s">
        <v>8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"/>
      <c r="R3" s="2" t="s">
        <v>1</v>
      </c>
      <c r="S3" s="2" t="s">
        <v>2</v>
      </c>
      <c r="T3" s="2" t="s">
        <v>3</v>
      </c>
      <c r="U3" s="3" t="s">
        <v>4</v>
      </c>
      <c r="V3" s="14"/>
      <c r="W3" s="13" t="s">
        <v>17</v>
      </c>
      <c r="X3" s="28" t="s">
        <v>18</v>
      </c>
      <c r="Y3" s="29"/>
    </row>
    <row r="4" spans="1:25" x14ac:dyDescent="0.25">
      <c r="A4" s="1"/>
      <c r="B4" s="2" t="s">
        <v>1</v>
      </c>
      <c r="C4" s="2" t="s">
        <v>2</v>
      </c>
      <c r="D4" s="2" t="s">
        <v>3</v>
      </c>
      <c r="E4" s="3" t="s">
        <v>4</v>
      </c>
      <c r="F4" s="14"/>
      <c r="G4" s="1"/>
      <c r="H4" s="2" t="s">
        <v>1</v>
      </c>
      <c r="I4" s="2" t="s">
        <v>2</v>
      </c>
      <c r="J4" s="11" t="s">
        <v>3</v>
      </c>
      <c r="K4" s="3" t="s">
        <v>4</v>
      </c>
      <c r="L4" s="14"/>
      <c r="M4" s="14"/>
      <c r="N4" s="14"/>
      <c r="O4" s="14"/>
      <c r="P4" s="14"/>
      <c r="Q4" s="4" t="s">
        <v>5</v>
      </c>
      <c r="R4" s="12">
        <f>B5*$H$18</f>
        <v>0.15237224555188397</v>
      </c>
      <c r="S4" s="12">
        <f>C5*$I$18</f>
        <v>5.4348919921556903E-2</v>
      </c>
      <c r="T4" s="12">
        <f>D5*$J$18</f>
        <v>4.3797664405650381E-2</v>
      </c>
      <c r="U4" s="6">
        <f>E5*$K$18</f>
        <v>0.11867421475514529</v>
      </c>
      <c r="V4" s="14"/>
      <c r="W4" s="26">
        <f>SUM(R4:U4)</f>
        <v>0.36919304463423652</v>
      </c>
      <c r="X4" s="30" t="s">
        <v>19</v>
      </c>
      <c r="Y4" s="31"/>
    </row>
    <row r="5" spans="1:25" x14ac:dyDescent="0.25">
      <c r="A5" s="4" t="s">
        <v>5</v>
      </c>
      <c r="B5" s="5">
        <v>0.46875</v>
      </c>
      <c r="C5" s="5">
        <v>0.27300000000000002</v>
      </c>
      <c r="D5" s="5">
        <v>0.2</v>
      </c>
      <c r="E5" s="6">
        <v>0.46200000000000002</v>
      </c>
      <c r="F5" s="14"/>
      <c r="G5" s="4" t="s">
        <v>5</v>
      </c>
      <c r="H5" s="5">
        <v>0.46875</v>
      </c>
      <c r="I5" s="5">
        <v>0.27300000000000002</v>
      </c>
      <c r="J5" s="5">
        <v>0.2</v>
      </c>
      <c r="K5" s="6">
        <v>0.46200000000000002</v>
      </c>
      <c r="L5" s="14"/>
      <c r="M5" s="14"/>
      <c r="N5" s="14"/>
      <c r="O5" s="14"/>
      <c r="P5" s="14"/>
      <c r="Q5" s="4" t="s">
        <v>6</v>
      </c>
      <c r="R5" s="12">
        <f t="shared" ref="R5:R6" si="0">B6*$H$18</f>
        <v>0.12697687129323665</v>
      </c>
      <c r="S5" s="12">
        <f t="shared" ref="S5:S6" si="1">C6*$I$18</f>
        <v>5.4348919921556903E-2</v>
      </c>
      <c r="T5" s="12">
        <f t="shared" ref="T5:T6" si="2">D6*$J$18</f>
        <v>8.7595328811300763E-2</v>
      </c>
      <c r="U5" s="6">
        <f>E6*$K$18</f>
        <v>8.8877225769004906E-2</v>
      </c>
      <c r="V5" s="14"/>
      <c r="W5" s="26">
        <f t="shared" ref="W5:W6" si="3">SUM(R5:U5)</f>
        <v>0.35779834579509923</v>
      </c>
      <c r="X5" s="32" t="s">
        <v>20</v>
      </c>
      <c r="Y5" s="33"/>
    </row>
    <row r="6" spans="1:25" x14ac:dyDescent="0.25">
      <c r="A6" s="4" t="s">
        <v>6</v>
      </c>
      <c r="B6" s="5">
        <v>0.390625</v>
      </c>
      <c r="C6" s="5">
        <v>0.27300000000000002</v>
      </c>
      <c r="D6" s="5">
        <v>0.4</v>
      </c>
      <c r="E6" s="6">
        <v>0.34599999999999997</v>
      </c>
      <c r="F6" s="14"/>
      <c r="G6" s="4" t="s">
        <v>6</v>
      </c>
      <c r="H6" s="5">
        <v>0.390625</v>
      </c>
      <c r="I6" s="5">
        <v>0.27300000000000002</v>
      </c>
      <c r="J6" s="5">
        <v>0.4</v>
      </c>
      <c r="K6" s="6">
        <v>0.34599999999999997</v>
      </c>
      <c r="L6" s="14"/>
      <c r="M6" s="14"/>
      <c r="N6" s="14"/>
      <c r="O6" s="14"/>
      <c r="P6" s="14"/>
      <c r="Q6" s="7" t="s">
        <v>7</v>
      </c>
      <c r="R6" s="8">
        <f t="shared" si="0"/>
        <v>4.5711673665565195E-2</v>
      </c>
      <c r="S6" s="8">
        <f t="shared" si="1"/>
        <v>9.0581533202594836E-2</v>
      </c>
      <c r="T6" s="8">
        <f t="shared" si="2"/>
        <v>8.7595328811300763E-2</v>
      </c>
      <c r="U6" s="9">
        <f>E7*$K$18</f>
        <v>4.9319154183956486E-2</v>
      </c>
      <c r="V6" s="14"/>
      <c r="W6" s="27">
        <f t="shared" si="3"/>
        <v>0.27320768986341731</v>
      </c>
      <c r="X6" s="34" t="s">
        <v>21</v>
      </c>
      <c r="Y6" s="35"/>
    </row>
    <row r="7" spans="1:25" x14ac:dyDescent="0.25">
      <c r="A7" s="7" t="s">
        <v>7</v>
      </c>
      <c r="B7" s="8">
        <v>0.140625</v>
      </c>
      <c r="C7" s="8">
        <v>0.45500000000000002</v>
      </c>
      <c r="D7" s="8">
        <v>0.4</v>
      </c>
      <c r="E7" s="9">
        <v>0.192</v>
      </c>
      <c r="F7" s="14"/>
      <c r="G7" s="7" t="s">
        <v>7</v>
      </c>
      <c r="H7" s="8">
        <v>0.140625</v>
      </c>
      <c r="I7" s="8">
        <v>0.45500000000000002</v>
      </c>
      <c r="J7" s="8">
        <v>0.4</v>
      </c>
      <c r="K7" s="9">
        <v>0.192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25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x14ac:dyDescent="0.25">
      <c r="A9" s="14"/>
      <c r="B9" s="14"/>
      <c r="C9" s="14"/>
      <c r="D9" s="14"/>
      <c r="E9" s="14"/>
      <c r="F9" s="14"/>
      <c r="G9" s="10" t="s">
        <v>10</v>
      </c>
      <c r="H9" s="15">
        <f>AVERAGE(H5:H7)</f>
        <v>0.33333333333333331</v>
      </c>
      <c r="I9" s="15">
        <f t="shared" ref="I9:J9" si="4">AVERAGE(I5:I7)</f>
        <v>0.33366666666666672</v>
      </c>
      <c r="J9" s="15">
        <f t="shared" si="4"/>
        <v>0.33333333333333331</v>
      </c>
      <c r="K9" s="16">
        <f>AVERAGE(K5:K7)</f>
        <v>0.33333333333333331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x14ac:dyDescent="0.25">
      <c r="A11" s="14"/>
      <c r="B11" s="14"/>
      <c r="C11" s="14"/>
      <c r="D11" s="14"/>
      <c r="E11" s="14"/>
      <c r="F11" s="14"/>
      <c r="G11" s="36" t="s">
        <v>11</v>
      </c>
      <c r="H11" s="36"/>
      <c r="I11" s="36"/>
      <c r="J11" s="36"/>
      <c r="K11" s="36"/>
      <c r="L11" s="36"/>
      <c r="M11" s="36"/>
      <c r="N11" s="36"/>
      <c r="O11" s="36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x14ac:dyDescent="0.25">
      <c r="A13" s="14"/>
      <c r="B13" s="14"/>
      <c r="C13" s="14"/>
      <c r="D13" s="14"/>
      <c r="E13" s="14"/>
      <c r="F13" s="14"/>
      <c r="G13" s="17" t="s">
        <v>12</v>
      </c>
      <c r="H13" s="18">
        <f>_xlfn.STDEV.S(H5:H7)</f>
        <v>0.17140086116567019</v>
      </c>
      <c r="I13" s="18">
        <f t="shared" ref="I13:K13" si="5">_xlfn.STDEV.S(I5:I7)</f>
        <v>0.10507774899251182</v>
      </c>
      <c r="J13" s="18">
        <f t="shared" si="5"/>
        <v>0.1154700538379254</v>
      </c>
      <c r="K13" s="19">
        <f t="shared" si="5"/>
        <v>0.13544494576518296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x14ac:dyDescent="0.25">
      <c r="A15" s="14"/>
      <c r="B15" s="14"/>
      <c r="C15" s="14"/>
      <c r="D15" s="14"/>
      <c r="E15" s="14"/>
      <c r="F15" s="14"/>
      <c r="G15" s="36" t="s">
        <v>13</v>
      </c>
      <c r="H15" s="36"/>
      <c r="I15" s="36"/>
      <c r="J15" s="36"/>
      <c r="K15" s="36"/>
      <c r="L15" s="38"/>
      <c r="M15" s="38"/>
      <c r="N15" s="38"/>
      <c r="O15" s="38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x14ac:dyDescent="0.25">
      <c r="A17" s="14"/>
      <c r="B17" s="14"/>
      <c r="C17" s="14"/>
      <c r="D17" s="14"/>
      <c r="E17" s="14"/>
      <c r="F17" s="14"/>
      <c r="G17" s="20" t="s">
        <v>14</v>
      </c>
      <c r="H17" s="21">
        <f>H13/H9</f>
        <v>0.51420258349701065</v>
      </c>
      <c r="I17" s="21">
        <f t="shared" ref="I17:K17" si="6">I13/I9</f>
        <v>0.31491832864888653</v>
      </c>
      <c r="J17" s="21">
        <f t="shared" si="6"/>
        <v>0.34641016151377624</v>
      </c>
      <c r="K17" s="22">
        <f t="shared" si="6"/>
        <v>0.40633483729554887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x14ac:dyDescent="0.25">
      <c r="A18" s="14"/>
      <c r="B18" s="14"/>
      <c r="C18" s="14"/>
      <c r="D18" s="14"/>
      <c r="E18" s="14"/>
      <c r="F18" s="14"/>
      <c r="G18" s="23" t="s">
        <v>15</v>
      </c>
      <c r="H18" s="24">
        <f>H17/SUM($H$17:$K$17)</f>
        <v>0.32506079051068582</v>
      </c>
      <c r="I18" s="24">
        <f t="shared" ref="I18:K18" si="7">I17/SUM($H$17:$K$17)</f>
        <v>0.19908029275295566</v>
      </c>
      <c r="J18" s="24">
        <f t="shared" si="7"/>
        <v>0.21898832202825189</v>
      </c>
      <c r="K18" s="25">
        <f t="shared" si="7"/>
        <v>0.25687059470810669</v>
      </c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</sheetData>
  <mergeCells count="9">
    <mergeCell ref="A1:E1"/>
    <mergeCell ref="G1:L1"/>
    <mergeCell ref="G11:O11"/>
    <mergeCell ref="Q1:Y1"/>
    <mergeCell ref="X3:Y3"/>
    <mergeCell ref="X4:Y4"/>
    <mergeCell ref="X5:Y5"/>
    <mergeCell ref="X6:Y6"/>
    <mergeCell ref="G15:K15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AHP Gaussiano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Larissa Chacon</cp:lastModifiedBy>
  <dcterms:created xsi:type="dcterms:W3CDTF">2022-09-08T19:34:01Z</dcterms:created>
  <dcterms:modified xsi:type="dcterms:W3CDTF">2022-09-08T22:17:14Z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2022-09-08T20:51:33Z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0c20302e-a812-48ec-be65-0d2218736892</vt:lpwstr>
  </property>
  <property fmtid="{D5CDD505-2E9C-101B-9397-08002B2CF9AE}" pid="7" name="MSIP_Label_defa4170-0d19-0005-0004-bc88714345d2_ActionId">
    <vt:lpwstr>572bcb98-c1f1-426a-8da3-218df1cc84c8</vt:lpwstr>
  </property>
  <property fmtid="{D5CDD505-2E9C-101B-9397-08002B2CF9AE}" pid="8" name="MSIP_Label_defa4170-0d19-0005-0004-bc88714345d2_ContentBits">
    <vt:lpwstr>0</vt:lpwstr>
  </property>
</Properties>
</file>