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qw/Desktop/Automation/"/>
    </mc:Choice>
  </mc:AlternateContent>
  <xr:revisionPtr revIDLastSave="0" documentId="13_ncr:1_{35EB9B3D-1A11-C746-B9E7-52C4B7024F99}" xr6:coauthVersionLast="47" xr6:coauthVersionMax="47" xr10:uidLastSave="{00000000-0000-0000-0000-000000000000}"/>
  <bookViews>
    <workbookView xWindow="11940" yWindow="500" windowWidth="16860" windowHeight="16500" activeTab="2" xr2:uid="{7E68D910-0769-4986-A8F9-CC9DAC1E2AAC}"/>
  </bookViews>
  <sheets>
    <sheet name="Data" sheetId="1" r:id="rId1"/>
    <sheet name="WeightandBenchmarks" sheetId="2" r:id="rId2"/>
    <sheet name="Names_Ref" sheetId="3" r:id="rId3"/>
    <sheet name="ROX Calc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4" l="1"/>
  <c r="G5" i="4" s="1"/>
  <c r="E6" i="4"/>
  <c r="G6" i="4" s="1"/>
  <c r="E7" i="4"/>
  <c r="G7" i="4" s="1"/>
  <c r="E8" i="4"/>
  <c r="G8" i="4" s="1"/>
  <c r="E9" i="4"/>
  <c r="G9" i="4" s="1"/>
  <c r="E10" i="4"/>
  <c r="G10" i="4" s="1"/>
  <c r="E11" i="4"/>
  <c r="G11" i="4" s="1"/>
  <c r="E12" i="4"/>
  <c r="G12" i="4" s="1"/>
  <c r="E4" i="4"/>
  <c r="G4" i="4" s="1"/>
  <c r="F5" i="4"/>
  <c r="F6" i="4"/>
  <c r="F7" i="4"/>
  <c r="F8" i="4"/>
  <c r="F9" i="4"/>
  <c r="F10" i="4"/>
  <c r="F11" i="4"/>
  <c r="F12" i="4"/>
  <c r="F4" i="4"/>
  <c r="H12" i="4" l="1"/>
  <c r="H6" i="4"/>
  <c r="H8" i="4"/>
  <c r="H9" i="4"/>
  <c r="H7" i="4"/>
  <c r="H5" i="4"/>
  <c r="H11" i="4"/>
  <c r="H10" i="4"/>
  <c r="H4" i="4"/>
  <c r="H14" i="4" l="1"/>
</calcChain>
</file>

<file path=xl/sharedStrings.xml><?xml version="1.0" encoding="utf-8"?>
<sst xmlns="http://schemas.openxmlformats.org/spreadsheetml/2006/main" count="218" uniqueCount="47">
  <si>
    <t>Event Name</t>
  </si>
  <si>
    <t>Event ID</t>
  </si>
  <si>
    <t>Event Start Date</t>
  </si>
  <si>
    <t>Event End Date</t>
  </si>
  <si>
    <t>KPI_1</t>
  </si>
  <si>
    <t>KPI_2</t>
  </si>
  <si>
    <t>KPI_3</t>
  </si>
  <si>
    <t>KPI_4</t>
  </si>
  <si>
    <t>KPI_5</t>
  </si>
  <si>
    <t>KPI_6</t>
  </si>
  <si>
    <t>KPI_7</t>
  </si>
  <si>
    <t>KPI_9</t>
  </si>
  <si>
    <t>KPI_10</t>
  </si>
  <si>
    <t>Event1</t>
  </si>
  <si>
    <t>Brand</t>
  </si>
  <si>
    <t>VZ</t>
  </si>
  <si>
    <t>KPI ID</t>
  </si>
  <si>
    <t>Weight</t>
  </si>
  <si>
    <t>Bucket</t>
  </si>
  <si>
    <t>Bucket 1</t>
  </si>
  <si>
    <t>Bucket 2</t>
  </si>
  <si>
    <t>Bucket 4</t>
  </si>
  <si>
    <t>Bucket 3</t>
  </si>
  <si>
    <t>KPI Name</t>
  </si>
  <si>
    <t>Bucket Name</t>
  </si>
  <si>
    <t>NPS</t>
  </si>
  <si>
    <t>Favorability</t>
  </si>
  <si>
    <t>Impressions</t>
  </si>
  <si>
    <t>Engagements</t>
  </si>
  <si>
    <t>Conversions</t>
  </si>
  <si>
    <t>Registration</t>
  </si>
  <si>
    <t>LQA</t>
  </si>
  <si>
    <t>Sales On Site</t>
  </si>
  <si>
    <t>Consideration</t>
  </si>
  <si>
    <t>Experience</t>
  </si>
  <si>
    <t>Scale</t>
  </si>
  <si>
    <t>Efficiency</t>
  </si>
  <si>
    <t>ID</t>
  </si>
  <si>
    <t>ROX</t>
  </si>
  <si>
    <t>ROX Input</t>
  </si>
  <si>
    <t>Benchmark</t>
  </si>
  <si>
    <t>weight</t>
  </si>
  <si>
    <t>benchmarks</t>
  </si>
  <si>
    <t>Index</t>
  </si>
  <si>
    <t>calculate index and rox input</t>
  </si>
  <si>
    <t>For color coding significance: 
- anything over Index = 120, is GREEN (significantly positive)
- anything under Index = 80, is RED (signficantly negative)</t>
  </si>
  <si>
    <t>Event2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</si>
</sst>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14" fontId="0" fillId="0" borderId="0" xfId="0" applyNumberFormat="1"/>
    <xf numFmtId="9" fontId="0" fillId="0" borderId="0" xfId="0" applyNumberFormat="1"/>
    <xf numFmtId="2" fontId="0" fillId="0" borderId="0" xfId="0" applyNumberFormat="1"/>
    <xf numFmtId="1" fontId="0" fillId="2" borderId="0" xfId="0" applyNumberFormat="1" applyFill="1"/>
    <xf numFmtId="9" fontId="0" fillId="2" borderId="0" xfId="1" applyFont="1" applyFill="1"/>
    <xf numFmtId="0" fontId="0" fillId="0" borderId="0" xfId="0" applyAlignment="1">
      <alignment horizontal="left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80F52-A43B-47BA-B8F4-2E20BF0D5646}">
  <dimension ref="A1:O3"/>
  <sheetViews>
    <sheetView workbookViewId="0">
      <selection activeCell="E3" sqref="E3"/>
    </sheetView>
  </sheetViews>
  <sheetFormatPr baseColWidth="10" defaultColWidth="8.83203125" defaultRowHeight="15" x14ac:dyDescent="0.2"/>
  <cols>
    <col min="1" max="1" width="13.5" customWidth="1"/>
    <col min="3" max="3" width="16.33203125" customWidth="1"/>
    <col min="4" max="4" width="7.1640625" customWidth="1"/>
    <col min="5" max="6" width="16.33203125" customWidth="1"/>
  </cols>
  <sheetData>
    <row r="1" spans="1:15" x14ac:dyDescent="0.2">
      <c r="A1" t="s">
        <v>0</v>
      </c>
      <c r="B1" t="s">
        <v>1</v>
      </c>
      <c r="C1" t="s">
        <v>2</v>
      </c>
      <c r="D1" t="s">
        <v>37</v>
      </c>
      <c r="E1" t="s">
        <v>3</v>
      </c>
      <c r="F1" t="s">
        <v>14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</row>
    <row r="2" spans="1:15" x14ac:dyDescent="0.2">
      <c r="A2" t="s">
        <v>13</v>
      </c>
      <c r="B2">
        <v>12345</v>
      </c>
      <c r="C2" s="1">
        <v>45292</v>
      </c>
      <c r="D2" s="1"/>
      <c r="E2" s="1">
        <v>45295</v>
      </c>
      <c r="F2" s="1" t="s">
        <v>15</v>
      </c>
      <c r="G2">
        <v>80</v>
      </c>
      <c r="H2">
        <v>0</v>
      </c>
      <c r="I2">
        <v>777</v>
      </c>
      <c r="J2">
        <v>1000000</v>
      </c>
      <c r="K2">
        <v>32</v>
      </c>
      <c r="L2">
        <v>34235</v>
      </c>
      <c r="M2">
        <v>34</v>
      </c>
      <c r="N2">
        <v>55</v>
      </c>
      <c r="O2">
        <v>66662</v>
      </c>
    </row>
    <row r="3" spans="1:15" x14ac:dyDescent="0.2">
      <c r="A3" t="s">
        <v>46</v>
      </c>
      <c r="B3">
        <v>12344</v>
      </c>
      <c r="C3" s="1">
        <v>45301</v>
      </c>
      <c r="E3" s="1">
        <v>45303</v>
      </c>
      <c r="F3" t="s">
        <v>15</v>
      </c>
      <c r="G3">
        <v>80</v>
      </c>
      <c r="H3">
        <v>234</v>
      </c>
      <c r="I3">
        <v>90</v>
      </c>
      <c r="J3">
        <v>89832</v>
      </c>
      <c r="K3">
        <v>84</v>
      </c>
      <c r="L3">
        <v>49</v>
      </c>
      <c r="M3">
        <v>445</v>
      </c>
      <c r="N3">
        <v>543</v>
      </c>
      <c r="O3">
        <v>342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A66AD-E34E-4AFE-A39B-5C4F2884588C}">
  <dimension ref="A1:J28"/>
  <sheetViews>
    <sheetView workbookViewId="0">
      <selection activeCell="I11" sqref="I11:I19"/>
    </sheetView>
  </sheetViews>
  <sheetFormatPr baseColWidth="10" defaultColWidth="8.83203125" defaultRowHeight="15" x14ac:dyDescent="0.2"/>
  <cols>
    <col min="8" max="8" width="9.1640625" bestFit="1" customWidth="1"/>
    <col min="9" max="9" width="13.33203125" customWidth="1"/>
  </cols>
  <sheetData>
    <row r="1" spans="1:10" x14ac:dyDescent="0.2">
      <c r="A1" t="s">
        <v>37</v>
      </c>
      <c r="B1" t="s">
        <v>0</v>
      </c>
      <c r="C1" t="s">
        <v>1</v>
      </c>
      <c r="D1" t="s">
        <v>2</v>
      </c>
      <c r="E1" t="s">
        <v>3</v>
      </c>
      <c r="F1" t="s">
        <v>14</v>
      </c>
      <c r="G1" t="s">
        <v>16</v>
      </c>
      <c r="H1" t="s">
        <v>17</v>
      </c>
      <c r="I1" t="s">
        <v>40</v>
      </c>
      <c r="J1" t="s">
        <v>18</v>
      </c>
    </row>
    <row r="2" spans="1:10" x14ac:dyDescent="0.2">
      <c r="B2" t="s">
        <v>13</v>
      </c>
      <c r="C2">
        <v>12345</v>
      </c>
      <c r="D2" s="1">
        <v>45292</v>
      </c>
      <c r="E2" s="1">
        <v>45295</v>
      </c>
      <c r="F2" s="1" t="s">
        <v>15</v>
      </c>
      <c r="G2" t="s">
        <v>4</v>
      </c>
      <c r="H2" s="2">
        <v>0.2</v>
      </c>
      <c r="I2">
        <v>70</v>
      </c>
      <c r="J2" t="s">
        <v>19</v>
      </c>
    </row>
    <row r="3" spans="1:10" x14ac:dyDescent="0.2">
      <c r="B3" t="s">
        <v>13</v>
      </c>
      <c r="C3">
        <v>12345</v>
      </c>
      <c r="D3" s="1">
        <v>45292</v>
      </c>
      <c r="E3" s="1">
        <v>45295</v>
      </c>
      <c r="F3" s="1" t="s">
        <v>15</v>
      </c>
      <c r="G3" t="s">
        <v>5</v>
      </c>
      <c r="H3" s="2">
        <v>0.01</v>
      </c>
      <c r="I3">
        <v>100</v>
      </c>
      <c r="J3" t="s">
        <v>19</v>
      </c>
    </row>
    <row r="4" spans="1:10" x14ac:dyDescent="0.2">
      <c r="B4" t="s">
        <v>13</v>
      </c>
      <c r="C4">
        <v>12345</v>
      </c>
      <c r="D4" s="1">
        <v>45292</v>
      </c>
      <c r="E4" s="1">
        <v>45295</v>
      </c>
      <c r="F4" s="1" t="s">
        <v>15</v>
      </c>
      <c r="G4" t="s">
        <v>6</v>
      </c>
      <c r="H4" s="2">
        <v>0.09</v>
      </c>
      <c r="I4">
        <v>800</v>
      </c>
      <c r="J4" t="s">
        <v>22</v>
      </c>
    </row>
    <row r="5" spans="1:10" x14ac:dyDescent="0.2">
      <c r="B5" t="s">
        <v>13</v>
      </c>
      <c r="C5">
        <v>12345</v>
      </c>
      <c r="D5" s="1">
        <v>45292</v>
      </c>
      <c r="E5" s="1">
        <v>45295</v>
      </c>
      <c r="F5" s="1" t="s">
        <v>15</v>
      </c>
      <c r="G5" t="s">
        <v>7</v>
      </c>
      <c r="H5" s="2">
        <v>0.1</v>
      </c>
      <c r="I5">
        <v>1000000</v>
      </c>
      <c r="J5" t="s">
        <v>20</v>
      </c>
    </row>
    <row r="6" spans="1:10" x14ac:dyDescent="0.2">
      <c r="B6" t="s">
        <v>13</v>
      </c>
      <c r="C6">
        <v>12345</v>
      </c>
      <c r="D6" s="1">
        <v>45292</v>
      </c>
      <c r="E6" s="1">
        <v>45295</v>
      </c>
      <c r="F6" s="1" t="s">
        <v>15</v>
      </c>
      <c r="G6" t="s">
        <v>8</v>
      </c>
      <c r="H6" s="2">
        <v>0.05</v>
      </c>
      <c r="I6">
        <v>50</v>
      </c>
      <c r="J6" t="s">
        <v>21</v>
      </c>
    </row>
    <row r="7" spans="1:10" x14ac:dyDescent="0.2">
      <c r="B7" t="s">
        <v>13</v>
      </c>
      <c r="C7">
        <v>12345</v>
      </c>
      <c r="D7" s="1">
        <v>45292</v>
      </c>
      <c r="E7" s="1">
        <v>45295</v>
      </c>
      <c r="F7" s="1" t="s">
        <v>15</v>
      </c>
      <c r="G7" t="s">
        <v>9</v>
      </c>
      <c r="H7" s="2">
        <v>0.1</v>
      </c>
      <c r="I7">
        <v>30000</v>
      </c>
      <c r="J7" t="s">
        <v>21</v>
      </c>
    </row>
    <row r="8" spans="1:10" x14ac:dyDescent="0.2">
      <c r="B8" t="s">
        <v>13</v>
      </c>
      <c r="C8">
        <v>12345</v>
      </c>
      <c r="D8" s="1">
        <v>45292</v>
      </c>
      <c r="E8" s="1">
        <v>45295</v>
      </c>
      <c r="F8" s="1" t="s">
        <v>15</v>
      </c>
      <c r="G8" t="s">
        <v>10</v>
      </c>
      <c r="H8" s="2">
        <v>0.15</v>
      </c>
      <c r="I8">
        <v>20</v>
      </c>
      <c r="J8" t="s">
        <v>20</v>
      </c>
    </row>
    <row r="9" spans="1:10" x14ac:dyDescent="0.2">
      <c r="B9" t="s">
        <v>13</v>
      </c>
      <c r="C9">
        <v>12345</v>
      </c>
      <c r="D9" s="1">
        <v>45292</v>
      </c>
      <c r="E9" s="1">
        <v>45295</v>
      </c>
      <c r="F9" s="1" t="s">
        <v>15</v>
      </c>
      <c r="G9" t="s">
        <v>11</v>
      </c>
      <c r="H9" s="2">
        <v>0.1</v>
      </c>
      <c r="I9">
        <v>100</v>
      </c>
      <c r="J9" t="s">
        <v>22</v>
      </c>
    </row>
    <row r="10" spans="1:10" x14ac:dyDescent="0.2">
      <c r="B10" t="s">
        <v>13</v>
      </c>
      <c r="C10">
        <v>12345</v>
      </c>
      <c r="D10" s="1">
        <v>45292</v>
      </c>
      <c r="E10" s="1">
        <v>45295</v>
      </c>
      <c r="F10" s="1" t="s">
        <v>15</v>
      </c>
      <c r="G10" t="s">
        <v>12</v>
      </c>
      <c r="H10" s="2">
        <v>0.2</v>
      </c>
      <c r="I10">
        <v>100000</v>
      </c>
      <c r="J10" t="s">
        <v>19</v>
      </c>
    </row>
    <row r="11" spans="1:10" x14ac:dyDescent="0.2">
      <c r="B11" t="s">
        <v>46</v>
      </c>
      <c r="C11">
        <v>12344</v>
      </c>
      <c r="D11" s="1">
        <v>45301</v>
      </c>
      <c r="E11" s="1">
        <v>45303</v>
      </c>
      <c r="F11" s="1" t="s">
        <v>15</v>
      </c>
      <c r="G11" t="s">
        <v>4</v>
      </c>
      <c r="H11" s="2">
        <v>0.5</v>
      </c>
      <c r="I11">
        <v>20</v>
      </c>
      <c r="J11" t="s">
        <v>19</v>
      </c>
    </row>
    <row r="12" spans="1:10" x14ac:dyDescent="0.2">
      <c r="B12" t="s">
        <v>46</v>
      </c>
      <c r="C12">
        <v>12344</v>
      </c>
      <c r="D12" s="1">
        <v>45301</v>
      </c>
      <c r="E12" s="1">
        <v>45303</v>
      </c>
      <c r="F12" s="1" t="s">
        <v>15</v>
      </c>
      <c r="G12" t="s">
        <v>5</v>
      </c>
      <c r="H12" s="2">
        <v>0.01</v>
      </c>
      <c r="I12">
        <v>1912</v>
      </c>
      <c r="J12" t="s">
        <v>19</v>
      </c>
    </row>
    <row r="13" spans="1:10" x14ac:dyDescent="0.2">
      <c r="B13" t="s">
        <v>46</v>
      </c>
      <c r="C13">
        <v>12344</v>
      </c>
      <c r="D13" s="1">
        <v>45301</v>
      </c>
      <c r="E13" s="1">
        <v>45303</v>
      </c>
      <c r="F13" s="1" t="s">
        <v>15</v>
      </c>
      <c r="G13" t="s">
        <v>6</v>
      </c>
      <c r="H13" s="2">
        <v>0.1</v>
      </c>
      <c r="I13">
        <v>7280</v>
      </c>
      <c r="J13" t="s">
        <v>22</v>
      </c>
    </row>
    <row r="14" spans="1:10" x14ac:dyDescent="0.2">
      <c r="B14" t="s">
        <v>46</v>
      </c>
      <c r="C14">
        <v>12344</v>
      </c>
      <c r="D14" s="1">
        <v>45301</v>
      </c>
      <c r="E14" s="1">
        <v>45303</v>
      </c>
      <c r="F14" s="1" t="s">
        <v>15</v>
      </c>
      <c r="G14" t="s">
        <v>7</v>
      </c>
      <c r="H14" s="2">
        <v>0.1</v>
      </c>
      <c r="I14">
        <v>901</v>
      </c>
      <c r="J14" t="s">
        <v>20</v>
      </c>
    </row>
    <row r="15" spans="1:10" x14ac:dyDescent="0.2">
      <c r="B15" t="s">
        <v>46</v>
      </c>
      <c r="C15">
        <v>12344</v>
      </c>
      <c r="D15" s="1">
        <v>45301</v>
      </c>
      <c r="E15" s="1">
        <v>45303</v>
      </c>
      <c r="F15" s="1" t="s">
        <v>15</v>
      </c>
      <c r="G15" t="s">
        <v>8</v>
      </c>
      <c r="H15" s="2">
        <v>0.08</v>
      </c>
      <c r="I15">
        <v>30</v>
      </c>
      <c r="J15" t="s">
        <v>21</v>
      </c>
    </row>
    <row r="16" spans="1:10" x14ac:dyDescent="0.2">
      <c r="B16" t="s">
        <v>46</v>
      </c>
      <c r="C16">
        <v>12344</v>
      </c>
      <c r="D16" s="1">
        <v>45301</v>
      </c>
      <c r="E16" s="1">
        <v>45303</v>
      </c>
      <c r="F16" s="1" t="s">
        <v>15</v>
      </c>
      <c r="G16" t="s">
        <v>9</v>
      </c>
      <c r="H16" s="2">
        <v>0.1</v>
      </c>
      <c r="I16">
        <v>4000</v>
      </c>
      <c r="J16" t="s">
        <v>21</v>
      </c>
    </row>
    <row r="17" spans="2:10" x14ac:dyDescent="0.2">
      <c r="B17" t="s">
        <v>46</v>
      </c>
      <c r="C17">
        <v>12344</v>
      </c>
      <c r="D17" s="1">
        <v>45301</v>
      </c>
      <c r="E17" s="1">
        <v>45303</v>
      </c>
      <c r="F17" s="1" t="s">
        <v>15</v>
      </c>
      <c r="G17" t="s">
        <v>10</v>
      </c>
      <c r="H17" s="2">
        <v>0.17</v>
      </c>
      <c r="I17">
        <v>25</v>
      </c>
      <c r="J17" t="s">
        <v>20</v>
      </c>
    </row>
    <row r="18" spans="2:10" x14ac:dyDescent="0.2">
      <c r="B18" t="s">
        <v>46</v>
      </c>
      <c r="C18">
        <v>12344</v>
      </c>
      <c r="D18" s="1">
        <v>45301</v>
      </c>
      <c r="E18" s="1">
        <v>45303</v>
      </c>
      <c r="F18" s="1" t="s">
        <v>15</v>
      </c>
      <c r="G18" t="s">
        <v>11</v>
      </c>
      <c r="H18" s="2">
        <v>0.11</v>
      </c>
      <c r="I18">
        <v>101</v>
      </c>
      <c r="J18" t="s">
        <v>22</v>
      </c>
    </row>
    <row r="19" spans="2:10" x14ac:dyDescent="0.2">
      <c r="B19" t="s">
        <v>46</v>
      </c>
      <c r="C19">
        <v>12344</v>
      </c>
      <c r="D19" s="1">
        <v>45301</v>
      </c>
      <c r="E19" s="1">
        <v>45303</v>
      </c>
      <c r="F19" s="1" t="s">
        <v>15</v>
      </c>
      <c r="G19" t="s">
        <v>12</v>
      </c>
      <c r="H19" s="2">
        <v>0.3</v>
      </c>
      <c r="I19">
        <v>21909</v>
      </c>
      <c r="J19" t="s">
        <v>19</v>
      </c>
    </row>
    <row r="20" spans="2:10" x14ac:dyDescent="0.2">
      <c r="E20" s="1"/>
      <c r="F20" s="1"/>
    </row>
    <row r="21" spans="2:10" x14ac:dyDescent="0.2">
      <c r="E21" s="1"/>
      <c r="F21" s="1"/>
    </row>
    <row r="22" spans="2:10" x14ac:dyDescent="0.2">
      <c r="E22" s="1"/>
      <c r="F22" s="1"/>
    </row>
    <row r="23" spans="2:10" x14ac:dyDescent="0.2">
      <c r="F23" s="1"/>
    </row>
    <row r="24" spans="2:10" x14ac:dyDescent="0.2">
      <c r="F24" s="1"/>
    </row>
    <row r="25" spans="2:10" x14ac:dyDescent="0.2">
      <c r="F25" s="1"/>
    </row>
    <row r="26" spans="2:10" x14ac:dyDescent="0.2">
      <c r="F26" s="1"/>
    </row>
    <row r="27" spans="2:10" x14ac:dyDescent="0.2">
      <c r="F27" s="1"/>
    </row>
    <row r="28" spans="2:10" x14ac:dyDescent="0.2">
      <c r="F28" s="1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1DB92-61F0-43F6-9BDE-F10130AB7454}">
  <dimension ref="A1:G19"/>
  <sheetViews>
    <sheetView tabSelected="1" workbookViewId="0">
      <selection activeCell="C1" sqref="C1"/>
    </sheetView>
  </sheetViews>
  <sheetFormatPr baseColWidth="10" defaultColWidth="8.83203125" defaultRowHeight="15" x14ac:dyDescent="0.2"/>
  <cols>
    <col min="5" max="5" width="14.5" customWidth="1"/>
    <col min="6" max="7" width="12.33203125" customWidth="1"/>
  </cols>
  <sheetData>
    <row r="1" spans="1:7" x14ac:dyDescent="0.2">
      <c r="A1" t="s">
        <v>37</v>
      </c>
      <c r="B1" t="s">
        <v>14</v>
      </c>
      <c r="C1" t="s">
        <v>1</v>
      </c>
      <c r="D1" t="s">
        <v>16</v>
      </c>
      <c r="E1" t="s">
        <v>23</v>
      </c>
      <c r="F1" t="s">
        <v>18</v>
      </c>
      <c r="G1" t="s">
        <v>24</v>
      </c>
    </row>
    <row r="2" spans="1:7" x14ac:dyDescent="0.2">
      <c r="B2" t="s">
        <v>15</v>
      </c>
      <c r="C2">
        <v>12345</v>
      </c>
      <c r="D2" t="s">
        <v>4</v>
      </c>
      <c r="E2" t="s">
        <v>25</v>
      </c>
      <c r="F2" t="s">
        <v>19</v>
      </c>
      <c r="G2" t="s">
        <v>14</v>
      </c>
    </row>
    <row r="3" spans="1:7" x14ac:dyDescent="0.2">
      <c r="B3" t="s">
        <v>15</v>
      </c>
      <c r="C3">
        <v>12345</v>
      </c>
      <c r="D3" t="s">
        <v>5</v>
      </c>
      <c r="E3" t="s">
        <v>26</v>
      </c>
      <c r="F3" t="s">
        <v>19</v>
      </c>
      <c r="G3" t="s">
        <v>14</v>
      </c>
    </row>
    <row r="4" spans="1:7" x14ac:dyDescent="0.2">
      <c r="B4" t="s">
        <v>15</v>
      </c>
      <c r="C4">
        <v>12345</v>
      </c>
      <c r="D4" t="s">
        <v>6</v>
      </c>
      <c r="E4" t="s">
        <v>27</v>
      </c>
      <c r="F4" t="s">
        <v>22</v>
      </c>
      <c r="G4" t="s">
        <v>34</v>
      </c>
    </row>
    <row r="5" spans="1:7" x14ac:dyDescent="0.2">
      <c r="B5" t="s">
        <v>15</v>
      </c>
      <c r="C5">
        <v>12345</v>
      </c>
      <c r="D5" t="s">
        <v>7</v>
      </c>
      <c r="E5" t="s">
        <v>28</v>
      </c>
      <c r="F5" t="s">
        <v>20</v>
      </c>
      <c r="G5" t="s">
        <v>35</v>
      </c>
    </row>
    <row r="6" spans="1:7" x14ac:dyDescent="0.2">
      <c r="B6" t="s">
        <v>15</v>
      </c>
      <c r="C6">
        <v>12345</v>
      </c>
      <c r="D6" t="s">
        <v>8</v>
      </c>
      <c r="E6" t="s">
        <v>29</v>
      </c>
      <c r="F6" t="s">
        <v>21</v>
      </c>
      <c r="G6" t="s">
        <v>36</v>
      </c>
    </row>
    <row r="7" spans="1:7" x14ac:dyDescent="0.2">
      <c r="B7" t="s">
        <v>15</v>
      </c>
      <c r="C7">
        <v>12345</v>
      </c>
      <c r="D7" t="s">
        <v>9</v>
      </c>
      <c r="E7" t="s">
        <v>30</v>
      </c>
      <c r="F7" t="s">
        <v>21</v>
      </c>
      <c r="G7" t="s">
        <v>36</v>
      </c>
    </row>
    <row r="8" spans="1:7" x14ac:dyDescent="0.2">
      <c r="B8" t="s">
        <v>15</v>
      </c>
      <c r="C8">
        <v>12345</v>
      </c>
      <c r="D8" t="s">
        <v>10</v>
      </c>
      <c r="E8" t="s">
        <v>31</v>
      </c>
      <c r="F8" t="s">
        <v>20</v>
      </c>
      <c r="G8" t="s">
        <v>35</v>
      </c>
    </row>
    <row r="9" spans="1:7" x14ac:dyDescent="0.2">
      <c r="B9" t="s">
        <v>15</v>
      </c>
      <c r="C9">
        <v>12345</v>
      </c>
      <c r="D9" t="s">
        <v>11</v>
      </c>
      <c r="E9" t="s">
        <v>32</v>
      </c>
      <c r="F9" t="s">
        <v>22</v>
      </c>
      <c r="G9" t="s">
        <v>34</v>
      </c>
    </row>
    <row r="10" spans="1:7" x14ac:dyDescent="0.2">
      <c r="B10" t="s">
        <v>15</v>
      </c>
      <c r="C10">
        <v>12345</v>
      </c>
      <c r="D10" t="s">
        <v>12</v>
      </c>
      <c r="E10" t="s">
        <v>33</v>
      </c>
      <c r="F10" t="s">
        <v>19</v>
      </c>
      <c r="G10" t="s">
        <v>14</v>
      </c>
    </row>
    <row r="11" spans="1:7" x14ac:dyDescent="0.2">
      <c r="B11" t="s">
        <v>15</v>
      </c>
      <c r="C11">
        <v>12344</v>
      </c>
      <c r="D11" t="s">
        <v>4</v>
      </c>
      <c r="E11" t="s">
        <v>25</v>
      </c>
      <c r="F11" t="s">
        <v>19</v>
      </c>
      <c r="G11" t="s">
        <v>14</v>
      </c>
    </row>
    <row r="12" spans="1:7" x14ac:dyDescent="0.2">
      <c r="B12" t="s">
        <v>15</v>
      </c>
      <c r="C12">
        <v>12344</v>
      </c>
      <c r="D12" t="s">
        <v>5</v>
      </c>
      <c r="E12" t="s">
        <v>26</v>
      </c>
      <c r="F12" t="s">
        <v>19</v>
      </c>
      <c r="G12" t="s">
        <v>14</v>
      </c>
    </row>
    <row r="13" spans="1:7" x14ac:dyDescent="0.2">
      <c r="B13" t="s">
        <v>15</v>
      </c>
      <c r="C13">
        <v>12344</v>
      </c>
      <c r="D13" t="s">
        <v>6</v>
      </c>
      <c r="E13" t="s">
        <v>27</v>
      </c>
      <c r="F13" t="s">
        <v>22</v>
      </c>
      <c r="G13" t="s">
        <v>34</v>
      </c>
    </row>
    <row r="14" spans="1:7" x14ac:dyDescent="0.2">
      <c r="B14" t="s">
        <v>15</v>
      </c>
      <c r="C14">
        <v>12344</v>
      </c>
      <c r="D14" t="s">
        <v>7</v>
      </c>
      <c r="E14" t="s">
        <v>28</v>
      </c>
      <c r="F14" t="s">
        <v>20</v>
      </c>
      <c r="G14" t="s">
        <v>35</v>
      </c>
    </row>
    <row r="15" spans="1:7" x14ac:dyDescent="0.2">
      <c r="B15" t="s">
        <v>15</v>
      </c>
      <c r="C15">
        <v>12344</v>
      </c>
      <c r="D15" t="s">
        <v>8</v>
      </c>
      <c r="E15" t="s">
        <v>29</v>
      </c>
      <c r="F15" t="s">
        <v>21</v>
      </c>
      <c r="G15" t="s">
        <v>36</v>
      </c>
    </row>
    <row r="16" spans="1:7" x14ac:dyDescent="0.2">
      <c r="B16" t="s">
        <v>15</v>
      </c>
      <c r="C16">
        <v>12344</v>
      </c>
      <c r="D16" t="s">
        <v>9</v>
      </c>
      <c r="E16" t="s">
        <v>30</v>
      </c>
      <c r="F16" t="s">
        <v>21</v>
      </c>
      <c r="G16" t="s">
        <v>36</v>
      </c>
    </row>
    <row r="17" spans="2:7" x14ac:dyDescent="0.2">
      <c r="B17" t="s">
        <v>15</v>
      </c>
      <c r="C17">
        <v>12344</v>
      </c>
      <c r="D17" t="s">
        <v>10</v>
      </c>
      <c r="E17" t="s">
        <v>31</v>
      </c>
      <c r="F17" t="s">
        <v>20</v>
      </c>
      <c r="G17" t="s">
        <v>35</v>
      </c>
    </row>
    <row r="18" spans="2:7" x14ac:dyDescent="0.2">
      <c r="B18" t="s">
        <v>15</v>
      </c>
      <c r="C18">
        <v>12344</v>
      </c>
      <c r="D18" t="s">
        <v>11</v>
      </c>
      <c r="E18" t="s">
        <v>32</v>
      </c>
      <c r="F18" t="s">
        <v>22</v>
      </c>
      <c r="G18" t="s">
        <v>34</v>
      </c>
    </row>
    <row r="19" spans="2:7" x14ac:dyDescent="0.2">
      <c r="B19" t="s">
        <v>15</v>
      </c>
      <c r="C19">
        <v>12344</v>
      </c>
      <c r="D19" t="s">
        <v>12</v>
      </c>
      <c r="E19" t="s">
        <v>33</v>
      </c>
      <c r="F19" t="s">
        <v>19</v>
      </c>
      <c r="G19" t="s">
        <v>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96898-75D8-4984-A414-B96006AD0467}">
  <dimension ref="A1:K14"/>
  <sheetViews>
    <sheetView workbookViewId="0">
      <selection activeCell="F23" sqref="F23"/>
    </sheetView>
  </sheetViews>
  <sheetFormatPr baseColWidth="10" defaultColWidth="8.83203125" defaultRowHeight="15" x14ac:dyDescent="0.2"/>
  <cols>
    <col min="5" max="6" width="12" customWidth="1"/>
    <col min="11" max="11" width="80.83203125" customWidth="1"/>
  </cols>
  <sheetData>
    <row r="1" spans="1:11" ht="48" x14ac:dyDescent="0.2">
      <c r="A1" t="s">
        <v>37</v>
      </c>
      <c r="K1" s="6" t="s">
        <v>45</v>
      </c>
    </row>
    <row r="2" spans="1:11" x14ac:dyDescent="0.2">
      <c r="A2" t="s">
        <v>3</v>
      </c>
      <c r="B2">
        <v>45295</v>
      </c>
      <c r="G2" t="s">
        <v>44</v>
      </c>
    </row>
    <row r="3" spans="1:11" x14ac:dyDescent="0.2">
      <c r="A3" t="s">
        <v>14</v>
      </c>
      <c r="B3" t="s">
        <v>15</v>
      </c>
      <c r="E3" t="s">
        <v>42</v>
      </c>
      <c r="F3" t="s">
        <v>41</v>
      </c>
      <c r="G3" t="s">
        <v>43</v>
      </c>
      <c r="H3" t="s">
        <v>39</v>
      </c>
    </row>
    <row r="4" spans="1:11" x14ac:dyDescent="0.2">
      <c r="A4" t="s">
        <v>4</v>
      </c>
      <c r="B4">
        <v>80</v>
      </c>
      <c r="E4" s="4">
        <f>VLOOKUP(A4,WeightandBenchmarks!G1:I10,3,FALSE)</f>
        <v>70</v>
      </c>
      <c r="F4" s="5">
        <f>VLOOKUP(A4,WeightandBenchmarks!$G$1:$H$10,2,FALSE)</f>
        <v>0.2</v>
      </c>
      <c r="G4" s="3">
        <f>(1+(B4-E4)/E4)*100</f>
        <v>114.28571428571428</v>
      </c>
      <c r="H4" s="3">
        <f>G4*F4</f>
        <v>22.857142857142858</v>
      </c>
    </row>
    <row r="5" spans="1:11" x14ac:dyDescent="0.2">
      <c r="A5" t="s">
        <v>5</v>
      </c>
      <c r="B5">
        <v>0</v>
      </c>
      <c r="E5" s="4">
        <f>VLOOKUP(A5,WeightandBenchmarks!G2:I11,3,FALSE)</f>
        <v>100</v>
      </c>
      <c r="F5" s="5">
        <f>VLOOKUP(A5,WeightandBenchmarks!$G$1:$H$10,2,FALSE)</f>
        <v>0.01</v>
      </c>
      <c r="G5" s="3">
        <f t="shared" ref="G5:G12" si="0">(1+(B5-E5)/E5)*100</f>
        <v>0</v>
      </c>
      <c r="H5" s="3">
        <f t="shared" ref="H5:H12" si="1">G5*F5</f>
        <v>0</v>
      </c>
    </row>
    <row r="6" spans="1:11" x14ac:dyDescent="0.2">
      <c r="A6" t="s">
        <v>6</v>
      </c>
      <c r="B6">
        <v>777</v>
      </c>
      <c r="E6" s="4">
        <f>VLOOKUP(A6,WeightandBenchmarks!G3:I12,3,FALSE)</f>
        <v>800</v>
      </c>
      <c r="F6" s="5">
        <f>VLOOKUP(A6,WeightandBenchmarks!$G$1:$H$10,2,FALSE)</f>
        <v>0.09</v>
      </c>
      <c r="G6" s="3">
        <f t="shared" si="0"/>
        <v>97.125</v>
      </c>
      <c r="H6" s="3">
        <f t="shared" si="1"/>
        <v>8.7412499999999991</v>
      </c>
    </row>
    <row r="7" spans="1:11" x14ac:dyDescent="0.2">
      <c r="A7" t="s">
        <v>7</v>
      </c>
      <c r="B7">
        <v>1000000</v>
      </c>
      <c r="E7" s="4">
        <f>VLOOKUP(A7,WeightandBenchmarks!G4:I13,3,FALSE)</f>
        <v>1000000</v>
      </c>
      <c r="F7" s="5">
        <f>VLOOKUP(A7,WeightandBenchmarks!$G$1:$H$10,2,FALSE)</f>
        <v>0.1</v>
      </c>
      <c r="G7" s="3">
        <f t="shared" si="0"/>
        <v>100</v>
      </c>
      <c r="H7" s="3">
        <f t="shared" si="1"/>
        <v>10</v>
      </c>
    </row>
    <row r="8" spans="1:11" x14ac:dyDescent="0.2">
      <c r="A8" t="s">
        <v>8</v>
      </c>
      <c r="B8">
        <v>32</v>
      </c>
      <c r="E8" s="4">
        <f>VLOOKUP(A8,WeightandBenchmarks!G5:I14,3,FALSE)</f>
        <v>50</v>
      </c>
      <c r="F8" s="5">
        <f>VLOOKUP(A8,WeightandBenchmarks!$G$1:$H$10,2,FALSE)</f>
        <v>0.05</v>
      </c>
      <c r="G8" s="3">
        <f t="shared" si="0"/>
        <v>64</v>
      </c>
      <c r="H8" s="3">
        <f t="shared" si="1"/>
        <v>3.2</v>
      </c>
    </row>
    <row r="9" spans="1:11" x14ac:dyDescent="0.2">
      <c r="A9" t="s">
        <v>9</v>
      </c>
      <c r="B9">
        <v>34235</v>
      </c>
      <c r="E9" s="4">
        <f>VLOOKUP(A9,WeightandBenchmarks!G6:I15,3,FALSE)</f>
        <v>30000</v>
      </c>
      <c r="F9" s="5">
        <f>VLOOKUP(A9,WeightandBenchmarks!$G$1:$H$10,2,FALSE)</f>
        <v>0.1</v>
      </c>
      <c r="G9" s="3">
        <f t="shared" si="0"/>
        <v>114.11666666666666</v>
      </c>
      <c r="H9" s="3">
        <f t="shared" si="1"/>
        <v>11.411666666666667</v>
      </c>
    </row>
    <row r="10" spans="1:11" x14ac:dyDescent="0.2">
      <c r="A10" t="s">
        <v>10</v>
      </c>
      <c r="B10">
        <v>34</v>
      </c>
      <c r="E10" s="4">
        <f>VLOOKUP(A10,WeightandBenchmarks!G7:I16,3,FALSE)</f>
        <v>20</v>
      </c>
      <c r="F10" s="5">
        <f>VLOOKUP(A10,WeightandBenchmarks!$G$1:$H$10,2,FALSE)</f>
        <v>0.15</v>
      </c>
      <c r="G10" s="3">
        <f t="shared" si="0"/>
        <v>170</v>
      </c>
      <c r="H10" s="3">
        <f t="shared" si="1"/>
        <v>25.5</v>
      </c>
    </row>
    <row r="11" spans="1:11" x14ac:dyDescent="0.2">
      <c r="A11" t="s">
        <v>11</v>
      </c>
      <c r="B11">
        <v>55</v>
      </c>
      <c r="E11" s="4">
        <f>VLOOKUP(A11,WeightandBenchmarks!G8:I17,3,FALSE)</f>
        <v>100</v>
      </c>
      <c r="F11" s="5">
        <f>VLOOKUP(A11,WeightandBenchmarks!$G$1:$H$10,2,FALSE)</f>
        <v>0.1</v>
      </c>
      <c r="G11" s="3">
        <f t="shared" si="0"/>
        <v>55.000000000000007</v>
      </c>
      <c r="H11" s="3">
        <f t="shared" si="1"/>
        <v>5.5000000000000009</v>
      </c>
    </row>
    <row r="12" spans="1:11" x14ac:dyDescent="0.2">
      <c r="A12" t="s">
        <v>12</v>
      </c>
      <c r="B12">
        <v>66662</v>
      </c>
      <c r="E12" s="4">
        <f>VLOOKUP(A12,WeightandBenchmarks!G9:I18,3,FALSE)</f>
        <v>100000</v>
      </c>
      <c r="F12" s="5">
        <f>VLOOKUP(A12,WeightandBenchmarks!$G$1:$H$10,2,FALSE)</f>
        <v>0.2</v>
      </c>
      <c r="G12" s="3">
        <f t="shared" si="0"/>
        <v>66.662000000000006</v>
      </c>
      <c r="H12" s="3">
        <f t="shared" si="1"/>
        <v>13.332400000000002</v>
      </c>
    </row>
    <row r="14" spans="1:11" x14ac:dyDescent="0.2">
      <c r="A14" t="s">
        <v>38</v>
      </c>
      <c r="H14" s="3">
        <f>SUM(H4:H12)</f>
        <v>100.54245952380953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e7ba39f-b2bb-489e-a45a-c8f635f2b9ec">
      <Terms xmlns="http://schemas.microsoft.com/office/infopath/2007/PartnerControls"/>
    </lcf76f155ced4ddcb4097134ff3c332f>
    <TaxCatchAll xmlns="8e45f23b-c741-4f35-aa66-523e6f356835" xsi:nil="true"/>
    <SharedWithUsers xmlns="8e45f23b-c741-4f35-aa66-523e6f356835">
      <UserInfo>
        <DisplayName>Peng, Laura (NYC-MOM)</DisplayName>
        <AccountId>317</AccountId>
        <AccountType/>
      </UserInfo>
    </SharedWithUsers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18D092D688FCC4CB27B3DD8EF40E663" ma:contentTypeVersion="17" ma:contentTypeDescription="Create a new document." ma:contentTypeScope="" ma:versionID="f6975b421f9121bfc90800f0947f6829">
  <xsd:schema xmlns:xsd="http://www.w3.org/2001/XMLSchema" xmlns:xs="http://www.w3.org/2001/XMLSchema" xmlns:p="http://schemas.microsoft.com/office/2006/metadata/properties" xmlns:ns2="de7ba39f-b2bb-489e-a45a-c8f635f2b9ec" xmlns:ns3="8e45f23b-c741-4f35-aa66-523e6f356835" targetNamespace="http://schemas.microsoft.com/office/2006/metadata/properties" ma:root="true" ma:fieldsID="02c38bae4cc7bdfbc53cf0365b591705" ns2:_="" ns3:_="">
    <xsd:import namespace="de7ba39f-b2bb-489e-a45a-c8f635f2b9ec"/>
    <xsd:import namespace="8e45f23b-c741-4f35-aa66-523e6f35683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LengthInSecond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7ba39f-b2bb-489e-a45a-c8f635f2b9e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3a7d435f-bc0a-452e-b7b2-4cb57826a06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2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45f23b-c741-4f35-aa66-523e6f356835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b46af35c-23ab-4efa-90f3-c8119e699c03}" ma:internalName="TaxCatchAll" ma:showField="CatchAllData" ma:web="8e45f23b-c741-4f35-aa66-523e6f35683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B33674F-FDB3-4B36-BA6A-A80AEB740651}">
  <ds:schemaRefs>
    <ds:schemaRef ds:uri="http://purl.org/dc/terms/"/>
    <ds:schemaRef ds:uri="http://purl.org/dc/elements/1.1/"/>
    <ds:schemaRef ds:uri="http://purl.org/dc/dcmitype/"/>
    <ds:schemaRef ds:uri="http://schemas.microsoft.com/office/infopath/2007/PartnerControls"/>
    <ds:schemaRef ds:uri="http://schemas.microsoft.com/office/2006/documentManagement/types"/>
    <ds:schemaRef ds:uri="de7ba39f-b2bb-489e-a45a-c8f635f2b9ec"/>
    <ds:schemaRef ds:uri="http://schemas.microsoft.com/office/2006/metadata/properties"/>
    <ds:schemaRef ds:uri="http://schemas.openxmlformats.org/package/2006/metadata/core-properties"/>
    <ds:schemaRef ds:uri="8e45f23b-c741-4f35-aa66-523e6f356835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44E44129-AC4A-4674-914D-A4CB5FD8113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e7ba39f-b2bb-489e-a45a-c8f635f2b9ec"/>
    <ds:schemaRef ds:uri="8e45f23b-c741-4f35-aa66-523e6f35683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ECA0050-2686-4F1B-918E-8DEEDB117CC5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d026e4c1-5892-497a-b9da-ee493c9f0364}" enabled="0" method="" siteId="{d026e4c1-5892-497a-b9da-ee493c9f0364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WeightandBenchmarks</vt:lpstr>
      <vt:lpstr>Names_Ref</vt:lpstr>
      <vt:lpstr>ROX Calc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Wang, Yeuting (NYC-MOM)</dc:creator>
  <cp:lastModifiedBy>Microsoft Office User</cp:lastModifiedBy>
  <dcterms:created xsi:type="dcterms:W3CDTF">2024-07-01T18:38:37Z</dcterms:created>
  <dcterms:modified xsi:type="dcterms:W3CDTF">2024-07-15T06:26:51Z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0x010100A18D092D688FCC4CB27B3DD8EF40E663</vt:lpwstr>
  </property>
</Properties>
</file>