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ks826/Google Drive/Data_Analysis/"/>
    </mc:Choice>
  </mc:AlternateContent>
  <bookViews>
    <workbookView xWindow="48360" yWindow="480" windowWidth="19520" windowHeight="20940"/>
  </bookViews>
  <sheets>
    <sheet name="SUMMARY" sheetId="2" r:id="rId1"/>
    <sheet name="DATA FROM PROCESSED SHEET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2" l="1"/>
  <c r="BU20" i="1"/>
  <c r="BU27" i="1"/>
  <c r="BU31" i="1"/>
  <c r="BU32" i="1"/>
  <c r="BU33" i="1"/>
  <c r="BU35" i="1"/>
  <c r="B42" i="1"/>
  <c r="B2" i="2"/>
  <c r="CI20" i="1"/>
  <c r="CI27" i="1"/>
  <c r="CI31" i="1"/>
  <c r="CI32" i="1"/>
  <c r="CI33" i="1"/>
  <c r="CI35" i="1"/>
  <c r="B43" i="1"/>
  <c r="B3" i="2"/>
  <c r="CO20" i="1"/>
  <c r="CO27" i="1"/>
  <c r="CO31" i="1"/>
  <c r="CO32" i="1"/>
  <c r="CO33" i="1"/>
  <c r="CO35" i="1"/>
  <c r="B44" i="1"/>
  <c r="B4" i="2"/>
  <c r="CQ20" i="1"/>
  <c r="CQ27" i="1"/>
  <c r="CQ31" i="1"/>
  <c r="CQ32" i="1"/>
  <c r="CQ33" i="1"/>
  <c r="CQ35" i="1"/>
  <c r="B45" i="1"/>
  <c r="B5" i="2"/>
  <c r="CU27" i="1"/>
  <c r="CU31" i="1"/>
  <c r="CU32" i="1"/>
  <c r="CU33" i="1"/>
  <c r="CU35" i="1"/>
  <c r="B46" i="1"/>
  <c r="B6" i="2"/>
  <c r="CW20" i="1"/>
  <c r="CW27" i="1"/>
  <c r="CW31" i="1"/>
  <c r="CW32" i="1"/>
  <c r="CW33" i="1"/>
  <c r="CW35" i="1"/>
  <c r="B47" i="1"/>
  <c r="B7" i="2"/>
  <c r="CY20" i="1"/>
  <c r="CY27" i="1"/>
  <c r="CY31" i="1"/>
  <c r="CY32" i="1"/>
  <c r="CY33" i="1"/>
  <c r="CY35" i="1"/>
  <c r="B48" i="1"/>
  <c r="B8" i="2"/>
  <c r="DA20" i="1"/>
  <c r="DA27" i="1"/>
  <c r="DA31" i="1"/>
  <c r="DA32" i="1"/>
  <c r="DA33" i="1"/>
  <c r="DA35" i="1"/>
  <c r="B49" i="1"/>
  <c r="B9" i="2"/>
  <c r="A42" i="1"/>
  <c r="A2" i="2"/>
  <c r="A43" i="1"/>
  <c r="A3" i="2"/>
  <c r="A44" i="1"/>
  <c r="A4" i="2"/>
  <c r="A45" i="1"/>
  <c r="A5" i="2"/>
  <c r="A46" i="1"/>
  <c r="A6" i="2"/>
  <c r="A47" i="1"/>
  <c r="A7" i="2"/>
  <c r="A48" i="1"/>
  <c r="A8" i="2"/>
  <c r="A49" i="1"/>
  <c r="A9" i="2"/>
  <c r="A1" i="2"/>
  <c r="AT20" i="1"/>
  <c r="AT27" i="1"/>
  <c r="AT31" i="1"/>
  <c r="AU20" i="1"/>
  <c r="AU27" i="1"/>
  <c r="AU31" i="1"/>
  <c r="AV20" i="1"/>
  <c r="AV27" i="1"/>
  <c r="AV31" i="1"/>
  <c r="AW20" i="1"/>
  <c r="AW27" i="1"/>
  <c r="AW31" i="1"/>
  <c r="AX20" i="1"/>
  <c r="AX27" i="1"/>
  <c r="AX31" i="1"/>
  <c r="AY20" i="1"/>
  <c r="AY27" i="1"/>
  <c r="AY31" i="1"/>
  <c r="AZ20" i="1"/>
  <c r="AZ27" i="1"/>
  <c r="AZ31" i="1"/>
  <c r="BA20" i="1"/>
  <c r="BA27" i="1"/>
  <c r="BA31" i="1"/>
  <c r="BB20" i="1"/>
  <c r="BB27" i="1"/>
  <c r="BB31" i="1"/>
  <c r="BC20" i="1"/>
  <c r="BC27" i="1"/>
  <c r="BC31" i="1"/>
  <c r="BD20" i="1"/>
  <c r="BD27" i="1"/>
  <c r="BD31" i="1"/>
  <c r="BE20" i="1"/>
  <c r="BE27" i="1"/>
  <c r="BE31" i="1"/>
  <c r="BF20" i="1"/>
  <c r="BF27" i="1"/>
  <c r="BF31" i="1"/>
  <c r="BG20" i="1"/>
  <c r="BG27" i="1"/>
  <c r="BG31" i="1"/>
  <c r="BH20" i="1"/>
  <c r="BH27" i="1"/>
  <c r="BH31" i="1"/>
  <c r="BI20" i="1"/>
  <c r="BI27" i="1"/>
  <c r="BI31" i="1"/>
  <c r="BJ20" i="1"/>
  <c r="BJ27" i="1"/>
  <c r="BJ31" i="1"/>
  <c r="BK20" i="1"/>
  <c r="BK27" i="1"/>
  <c r="BK31" i="1"/>
  <c r="BL20" i="1"/>
  <c r="BL27" i="1"/>
  <c r="BL31" i="1"/>
  <c r="BM20" i="1"/>
  <c r="BM27" i="1"/>
  <c r="BM31" i="1"/>
  <c r="BN20" i="1"/>
  <c r="BN27" i="1"/>
  <c r="BN31" i="1"/>
  <c r="BO20" i="1"/>
  <c r="BO27" i="1"/>
  <c r="BO31" i="1"/>
  <c r="BP20" i="1"/>
  <c r="BP27" i="1"/>
  <c r="BP31" i="1"/>
  <c r="BQ20" i="1"/>
  <c r="BQ27" i="1"/>
  <c r="BQ31" i="1"/>
  <c r="BR20" i="1"/>
  <c r="BR27" i="1"/>
  <c r="BR31" i="1"/>
  <c r="BS20" i="1"/>
  <c r="BS27" i="1"/>
  <c r="BS31" i="1"/>
  <c r="BT20" i="1"/>
  <c r="BT27" i="1"/>
  <c r="BT31" i="1"/>
  <c r="BV20" i="1"/>
  <c r="BV27" i="1"/>
  <c r="BV31" i="1"/>
  <c r="BW20" i="1"/>
  <c r="BW27" i="1"/>
  <c r="BW31" i="1"/>
  <c r="BX20" i="1"/>
  <c r="BX27" i="1"/>
  <c r="BX31" i="1"/>
  <c r="BY20" i="1"/>
  <c r="BY27" i="1"/>
  <c r="BY31" i="1"/>
  <c r="BZ20" i="1"/>
  <c r="BZ27" i="1"/>
  <c r="BZ31" i="1"/>
  <c r="CA20" i="1"/>
  <c r="CA27" i="1"/>
  <c r="CA31" i="1"/>
  <c r="CB20" i="1"/>
  <c r="CB27" i="1"/>
  <c r="CB31" i="1"/>
  <c r="CC20" i="1"/>
  <c r="CC27" i="1"/>
  <c r="CC31" i="1"/>
  <c r="CD20" i="1"/>
  <c r="CD27" i="1"/>
  <c r="CD31" i="1"/>
  <c r="CE20" i="1"/>
  <c r="CE27" i="1"/>
  <c r="CE31" i="1"/>
  <c r="CF20" i="1"/>
  <c r="CF27" i="1"/>
  <c r="CF31" i="1"/>
  <c r="CG20" i="1"/>
  <c r="CG27" i="1"/>
  <c r="CG31" i="1"/>
  <c r="CH20" i="1"/>
  <c r="CH27" i="1"/>
  <c r="CH31" i="1"/>
  <c r="CJ20" i="1"/>
  <c r="CJ27" i="1"/>
  <c r="CJ31" i="1"/>
  <c r="CK20" i="1"/>
  <c r="CK27" i="1"/>
  <c r="CK31" i="1"/>
  <c r="CL20" i="1"/>
  <c r="CL27" i="1"/>
  <c r="CL31" i="1"/>
  <c r="CM20" i="1"/>
  <c r="CM27" i="1"/>
  <c r="CM31" i="1"/>
  <c r="CN20" i="1"/>
  <c r="CN27" i="1"/>
  <c r="CN31" i="1"/>
  <c r="CP20" i="1"/>
  <c r="CP27" i="1"/>
  <c r="CP31" i="1"/>
  <c r="CR20" i="1"/>
  <c r="CR27" i="1"/>
  <c r="CR31" i="1"/>
  <c r="CS20" i="1"/>
  <c r="CS27" i="1"/>
  <c r="CS31" i="1"/>
  <c r="CT20" i="1"/>
  <c r="CT27" i="1"/>
  <c r="CT31" i="1"/>
  <c r="CV20" i="1"/>
  <c r="CV27" i="1"/>
  <c r="CV31" i="1"/>
  <c r="CX20" i="1"/>
  <c r="CX27" i="1"/>
  <c r="CX31" i="1"/>
  <c r="CZ20" i="1"/>
  <c r="CZ27" i="1"/>
  <c r="CZ31" i="1"/>
  <c r="DB20" i="1"/>
  <c r="DB27" i="1"/>
  <c r="DB31" i="1"/>
  <c r="DC20" i="1"/>
  <c r="DC27" i="1"/>
  <c r="DC31" i="1"/>
  <c r="DD20" i="1"/>
  <c r="DD27" i="1"/>
  <c r="DD31" i="1"/>
  <c r="DE20" i="1"/>
  <c r="DE27" i="1"/>
  <c r="DE31" i="1"/>
  <c r="DF20" i="1"/>
  <c r="DF27" i="1"/>
  <c r="DF31" i="1"/>
  <c r="DG20" i="1"/>
  <c r="DG27" i="1"/>
  <c r="DG31" i="1"/>
  <c r="DH20" i="1"/>
  <c r="DH27" i="1"/>
  <c r="DH31" i="1"/>
  <c r="DI20" i="1"/>
  <c r="DI27" i="1"/>
  <c r="DI31" i="1"/>
  <c r="DJ20" i="1"/>
  <c r="DJ27" i="1"/>
  <c r="DJ31" i="1"/>
  <c r="DK20" i="1"/>
  <c r="DK27" i="1"/>
  <c r="DK31" i="1"/>
  <c r="DL20" i="1"/>
  <c r="DL27" i="1"/>
  <c r="DL31" i="1"/>
  <c r="DM20" i="1"/>
  <c r="DM27" i="1"/>
  <c r="DM31" i="1"/>
  <c r="DN20" i="1"/>
  <c r="DN27" i="1"/>
  <c r="DN31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J32" i="1"/>
  <c r="CK32" i="1"/>
  <c r="CL32" i="1"/>
  <c r="CM32" i="1"/>
  <c r="CN32" i="1"/>
  <c r="CP32" i="1"/>
  <c r="CR32" i="1"/>
  <c r="CS32" i="1"/>
  <c r="CT32" i="1"/>
  <c r="CV32" i="1"/>
  <c r="CX32" i="1"/>
  <c r="CZ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J33" i="1"/>
  <c r="CK33" i="1"/>
  <c r="CL33" i="1"/>
  <c r="CM33" i="1"/>
  <c r="CN33" i="1"/>
  <c r="CP33" i="1"/>
  <c r="CR33" i="1"/>
  <c r="CS33" i="1"/>
  <c r="CT33" i="1"/>
  <c r="CV33" i="1"/>
  <c r="CX33" i="1"/>
  <c r="CZ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AS20" i="1"/>
  <c r="AS27" i="1"/>
  <c r="AS32" i="1"/>
  <c r="AS33" i="1"/>
  <c r="AS31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DN36" i="1"/>
  <c r="DN35" i="1"/>
  <c r="DN37" i="1"/>
  <c r="DM36" i="1"/>
  <c r="DM35" i="1"/>
  <c r="DM37" i="1"/>
  <c r="DL36" i="1"/>
  <c r="DL35" i="1"/>
  <c r="DL37" i="1"/>
  <c r="DK36" i="1"/>
  <c r="DK35" i="1"/>
  <c r="DK37" i="1"/>
  <c r="DJ36" i="1"/>
  <c r="DJ35" i="1"/>
  <c r="DJ37" i="1"/>
  <c r="DI36" i="1"/>
  <c r="DI35" i="1"/>
  <c r="DI37" i="1"/>
  <c r="DH36" i="1"/>
  <c r="DH35" i="1"/>
  <c r="DH37" i="1"/>
  <c r="DG36" i="1"/>
  <c r="DG35" i="1"/>
  <c r="DG37" i="1"/>
  <c r="DF36" i="1"/>
  <c r="DF35" i="1"/>
  <c r="DF37" i="1"/>
  <c r="DE36" i="1"/>
  <c r="DE35" i="1"/>
  <c r="DE37" i="1"/>
  <c r="DD36" i="1"/>
  <c r="DD35" i="1"/>
  <c r="DD37" i="1"/>
  <c r="DC36" i="1"/>
  <c r="DC35" i="1"/>
  <c r="DC37" i="1"/>
  <c r="DB36" i="1"/>
  <c r="DB35" i="1"/>
  <c r="DB37" i="1"/>
  <c r="DA36" i="1"/>
  <c r="DA37" i="1"/>
  <c r="CZ36" i="1"/>
  <c r="CZ35" i="1"/>
  <c r="CZ37" i="1"/>
  <c r="CY36" i="1"/>
  <c r="CY37" i="1"/>
  <c r="CX36" i="1"/>
  <c r="CX35" i="1"/>
  <c r="CX37" i="1"/>
  <c r="CW36" i="1"/>
  <c r="CW37" i="1"/>
  <c r="CV36" i="1"/>
  <c r="CV35" i="1"/>
  <c r="CV37" i="1"/>
  <c r="CU36" i="1"/>
  <c r="CU37" i="1"/>
  <c r="CT36" i="1"/>
  <c r="CT35" i="1"/>
  <c r="CT37" i="1"/>
  <c r="CS36" i="1"/>
  <c r="CS35" i="1"/>
  <c r="CS37" i="1"/>
  <c r="CR36" i="1"/>
  <c r="CR35" i="1"/>
  <c r="CR37" i="1"/>
  <c r="CQ36" i="1"/>
  <c r="CQ37" i="1"/>
  <c r="CP36" i="1"/>
  <c r="CP35" i="1"/>
  <c r="CP37" i="1"/>
  <c r="CO36" i="1"/>
  <c r="CO37" i="1"/>
  <c r="CN36" i="1"/>
  <c r="CN35" i="1"/>
  <c r="CN37" i="1"/>
  <c r="CM36" i="1"/>
  <c r="CM35" i="1"/>
  <c r="CM37" i="1"/>
  <c r="CL36" i="1"/>
  <c r="CL35" i="1"/>
  <c r="CL37" i="1"/>
  <c r="CK36" i="1"/>
  <c r="CK35" i="1"/>
  <c r="CK37" i="1"/>
  <c r="CJ36" i="1"/>
  <c r="CJ35" i="1"/>
  <c r="CJ37" i="1"/>
  <c r="CI36" i="1"/>
  <c r="CI37" i="1"/>
  <c r="CH36" i="1"/>
  <c r="CH35" i="1"/>
  <c r="CH37" i="1"/>
  <c r="CG36" i="1"/>
  <c r="CG35" i="1"/>
  <c r="CG37" i="1"/>
  <c r="CF36" i="1"/>
  <c r="CF35" i="1"/>
  <c r="CF37" i="1"/>
  <c r="CE36" i="1"/>
  <c r="CE35" i="1"/>
  <c r="CE37" i="1"/>
  <c r="CD36" i="1"/>
  <c r="CD35" i="1"/>
  <c r="CD37" i="1"/>
  <c r="CC36" i="1"/>
  <c r="CC35" i="1"/>
  <c r="CC37" i="1"/>
  <c r="CB36" i="1"/>
  <c r="CB35" i="1"/>
  <c r="CB37" i="1"/>
  <c r="CA36" i="1"/>
  <c r="CA35" i="1"/>
  <c r="CA37" i="1"/>
  <c r="BZ36" i="1"/>
  <c r="BZ35" i="1"/>
  <c r="BZ37" i="1"/>
  <c r="BY36" i="1"/>
  <c r="BY35" i="1"/>
  <c r="BY37" i="1"/>
  <c r="BX36" i="1"/>
  <c r="BX35" i="1"/>
  <c r="BX37" i="1"/>
  <c r="BW36" i="1"/>
  <c r="BW35" i="1"/>
  <c r="BW37" i="1"/>
  <c r="BV36" i="1"/>
  <c r="BV35" i="1"/>
  <c r="BV37" i="1"/>
  <c r="BU36" i="1"/>
  <c r="BU37" i="1"/>
  <c r="BT36" i="1"/>
  <c r="BT35" i="1"/>
  <c r="BT37" i="1"/>
  <c r="BS36" i="1"/>
  <c r="BS35" i="1"/>
  <c r="BS37" i="1"/>
  <c r="BR36" i="1"/>
  <c r="BR35" i="1"/>
  <c r="BR37" i="1"/>
  <c r="BQ36" i="1"/>
  <c r="BQ35" i="1"/>
  <c r="BQ37" i="1"/>
  <c r="BP36" i="1"/>
  <c r="BP35" i="1"/>
  <c r="BP37" i="1"/>
  <c r="BO36" i="1"/>
  <c r="BO35" i="1"/>
  <c r="BO37" i="1"/>
  <c r="BN36" i="1"/>
  <c r="BN35" i="1"/>
  <c r="BN37" i="1"/>
  <c r="BM36" i="1"/>
  <c r="BM35" i="1"/>
  <c r="BM37" i="1"/>
  <c r="BL36" i="1"/>
  <c r="BL35" i="1"/>
  <c r="BL37" i="1"/>
  <c r="BK36" i="1"/>
  <c r="BK35" i="1"/>
  <c r="BK37" i="1"/>
  <c r="BJ36" i="1"/>
  <c r="BJ35" i="1"/>
  <c r="BJ37" i="1"/>
  <c r="BI36" i="1"/>
  <c r="BI35" i="1"/>
  <c r="BI37" i="1"/>
  <c r="BH36" i="1"/>
  <c r="BH35" i="1"/>
  <c r="BH37" i="1"/>
  <c r="BG36" i="1"/>
  <c r="BG35" i="1"/>
  <c r="BG37" i="1"/>
  <c r="BF36" i="1"/>
  <c r="BF35" i="1"/>
  <c r="BF37" i="1"/>
  <c r="BE36" i="1"/>
  <c r="BE35" i="1"/>
  <c r="BE37" i="1"/>
  <c r="BD36" i="1"/>
  <c r="BD35" i="1"/>
  <c r="BD37" i="1"/>
  <c r="BC36" i="1"/>
  <c r="BC35" i="1"/>
  <c r="BC37" i="1"/>
  <c r="BB36" i="1"/>
  <c r="BB35" i="1"/>
  <c r="BB37" i="1"/>
  <c r="BA36" i="1"/>
  <c r="BA35" i="1"/>
  <c r="BA37" i="1"/>
  <c r="AZ36" i="1"/>
  <c r="AZ35" i="1"/>
  <c r="AZ37" i="1"/>
  <c r="AY36" i="1"/>
  <c r="AY35" i="1"/>
  <c r="AY37" i="1"/>
  <c r="AX36" i="1"/>
  <c r="AX35" i="1"/>
  <c r="AX37" i="1"/>
  <c r="AW36" i="1"/>
  <c r="AW35" i="1"/>
  <c r="AW37" i="1"/>
  <c r="AV36" i="1"/>
  <c r="AV35" i="1"/>
  <c r="AV37" i="1"/>
  <c r="AU36" i="1"/>
  <c r="AU35" i="1"/>
  <c r="AU37" i="1"/>
  <c r="AT36" i="1"/>
  <c r="AT35" i="1"/>
  <c r="AT37" i="1"/>
  <c r="AS36" i="1"/>
  <c r="AS35" i="1"/>
  <c r="AS37" i="1"/>
  <c r="AR31" i="1"/>
  <c r="AR32" i="1"/>
  <c r="AR33" i="1"/>
  <c r="AQ32" i="1"/>
  <c r="AQ33" i="1"/>
  <c r="AQ31" i="1"/>
  <c r="C33" i="1"/>
  <c r="C32" i="1"/>
  <c r="C31" i="1"/>
  <c r="CO21" i="1"/>
  <c r="CP21" i="1"/>
  <c r="CO22" i="1"/>
  <c r="CP22" i="1"/>
  <c r="CO23" i="1"/>
  <c r="CP23" i="1"/>
  <c r="CO8" i="1"/>
  <c r="CP8" i="1"/>
  <c r="CO9" i="1"/>
  <c r="CP9" i="1"/>
  <c r="CO10" i="1"/>
  <c r="CP10" i="1"/>
  <c r="CO11" i="1"/>
  <c r="CP11" i="1"/>
  <c r="CU20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AS23" i="1"/>
  <c r="AS21" i="1"/>
  <c r="AS22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AS11" i="1"/>
  <c r="AS9" i="1"/>
  <c r="AS8" i="1"/>
  <c r="AS10" i="1"/>
  <c r="C6" i="1"/>
  <c r="C5" i="1"/>
  <c r="C4" i="1"/>
  <c r="C18" i="1"/>
  <c r="C17" i="1"/>
  <c r="C16" i="1"/>
  <c r="C15" i="1"/>
  <c r="C14" i="1"/>
</calcChain>
</file>

<file path=xl/sharedStrings.xml><?xml version="1.0" encoding="utf-8"?>
<sst xmlns="http://schemas.openxmlformats.org/spreadsheetml/2006/main" count="275" uniqueCount="113">
  <si>
    <t>D994124 - NPL30 mix</t>
  </si>
  <si>
    <t>VALVE-2-HC</t>
  </si>
  <si>
    <t>SAMPLE-(800)-20-35--20-300C</t>
  </si>
  <si>
    <t>-</t>
  </si>
  <si>
    <t>C:\Program Files (x86)\Markes International\Bonanza\Methods\SAMPLE-(800)-20-35--20-300C.mth</t>
  </si>
  <si>
    <t>AIR</t>
  </si>
  <si>
    <t>Sample04_1</t>
  </si>
  <si>
    <t>Channel11</t>
  </si>
  <si>
    <t>nan</t>
  </si>
  <si>
    <t>H-182 - LARGE (35L) CANISTER - DILUTED MID-WEIGHT STOCK</t>
  </si>
  <si>
    <t>LABGCFID-2V</t>
  </si>
  <si>
    <t>SAMPLE-(10)-0.1-5--20-300C</t>
  </si>
  <si>
    <t>Cylinder prepared for Pete and Katie</t>
  </si>
  <si>
    <t>C:\Program Files (x86)\Markes International\Bonanza\Methods\SAMPLE-(800)-10-10--20-300C.mth</t>
  </si>
  <si>
    <t>N2</t>
  </si>
  <si>
    <t>Sample02_1</t>
  </si>
  <si>
    <t>Channel6</t>
  </si>
  <si>
    <t>Filename</t>
  </si>
  <si>
    <t>No</t>
  </si>
  <si>
    <t>date&amp;time</t>
  </si>
  <si>
    <t>Sample Type</t>
  </si>
  <si>
    <t>WAS SET</t>
  </si>
  <si>
    <t>WAS CASE</t>
  </si>
  <si>
    <t>CAN NO.</t>
  </si>
  <si>
    <t>WAS date</t>
  </si>
  <si>
    <t>WAS start-sample time</t>
  </si>
  <si>
    <t>WAS end-sample time</t>
  </si>
  <si>
    <t>WAS mid-sample date&amp;time</t>
  </si>
  <si>
    <t>GC method</t>
  </si>
  <si>
    <t>Markes method</t>
  </si>
  <si>
    <t>comments</t>
  </si>
  <si>
    <t>comments2</t>
  </si>
  <si>
    <t>comments3</t>
  </si>
  <si>
    <t>comments4</t>
  </si>
  <si>
    <t>comments5</t>
  </si>
  <si>
    <t>TRAP FIRE TIME</t>
  </si>
  <si>
    <t>CIA ADVANTAGE DEVIATION</t>
  </si>
  <si>
    <t>COLLECTION TUBE</t>
  </si>
  <si>
    <t>CYCLE COUNT</t>
  </si>
  <si>
    <t>INJECTION COUNT</t>
  </si>
  <si>
    <t>MAXIMUM FLOW</t>
  </si>
  <si>
    <t>METHOD NAME</t>
  </si>
  <si>
    <t>MINIMUM FLOW</t>
  </si>
  <si>
    <t>POST SAMPLE CANISTER PRESSURE</t>
  </si>
  <si>
    <t>PRE SAMPLE CANISTER PRESSURE</t>
  </si>
  <si>
    <t>SAMPLE CHANNEL</t>
  </si>
  <si>
    <t>SAMPLE GAS</t>
  </si>
  <si>
    <t>SAMPLE NAME</t>
  </si>
  <si>
    <t>SAMPLE PRESSURE</t>
  </si>
  <si>
    <t>SAMPLE TYPE</t>
  </si>
  <si>
    <t>SAMPLE VOLUME</t>
  </si>
  <si>
    <t>SAMPLING END TIME</t>
  </si>
  <si>
    <t>SAMPLING START TIME</t>
  </si>
  <si>
    <t>mid sample time</t>
  </si>
  <si>
    <t>UNITY DEVIATION</t>
  </si>
  <si>
    <t>UNNAMED: 18</t>
  </si>
  <si>
    <t>UNNAMED: 19</t>
  </si>
  <si>
    <t>date</t>
  </si>
  <si>
    <t>time</t>
  </si>
  <si>
    <t>methane</t>
  </si>
  <si>
    <t>ethane</t>
  </si>
  <si>
    <t>ethene</t>
  </si>
  <si>
    <t>propane</t>
  </si>
  <si>
    <t>propene</t>
  </si>
  <si>
    <t>iso-butane</t>
  </si>
  <si>
    <t>n-butane</t>
  </si>
  <si>
    <t>acetylene</t>
  </si>
  <si>
    <t>acetylene2</t>
  </si>
  <si>
    <t>trans-2-butene</t>
  </si>
  <si>
    <t>1-butene</t>
  </si>
  <si>
    <t>iso-butene</t>
  </si>
  <si>
    <t>cis-2-butene</t>
  </si>
  <si>
    <t>cyclo-pentane</t>
  </si>
  <si>
    <t>iso-pentane</t>
  </si>
  <si>
    <t>n-pentane</t>
  </si>
  <si>
    <t>13-butadiene</t>
  </si>
  <si>
    <t>trans-2-pentene</t>
  </si>
  <si>
    <t>cis-2-pentene</t>
  </si>
  <si>
    <t>23-methylpentanes</t>
  </si>
  <si>
    <t>n-hexane</t>
  </si>
  <si>
    <t>isoprene</t>
  </si>
  <si>
    <t>n-heptane</t>
  </si>
  <si>
    <t>DMS</t>
  </si>
  <si>
    <t>benzene</t>
  </si>
  <si>
    <t>toluene</t>
  </si>
  <si>
    <t>1-octene</t>
  </si>
  <si>
    <t>n-nonane</t>
  </si>
  <si>
    <t>ethylbenzene</t>
  </si>
  <si>
    <t>ethylbezene</t>
  </si>
  <si>
    <t>mpxylene</t>
  </si>
  <si>
    <t>oxylene</t>
  </si>
  <si>
    <t>isopreneb</t>
  </si>
  <si>
    <t>benzeneb</t>
  </si>
  <si>
    <t>tolueneb</t>
  </si>
  <si>
    <t>acetaldehyde</t>
  </si>
  <si>
    <t>methanol</t>
  </si>
  <si>
    <t>acetone</t>
  </si>
  <si>
    <t>Split Ratio benzene</t>
  </si>
  <si>
    <t>Split Ratio toluene</t>
  </si>
  <si>
    <t>wd</t>
  </si>
  <si>
    <t>AVERAGE</t>
  </si>
  <si>
    <t>STDEV</t>
  </si>
  <si>
    <t>%STDEV</t>
  </si>
  <si>
    <t>N</t>
  </si>
  <si>
    <t>RF</t>
  </si>
  <si>
    <t>ace/eta</t>
  </si>
  <si>
    <t>Mixing ratio NPL (ppbv)</t>
  </si>
  <si>
    <t>n-octane</t>
  </si>
  <si>
    <t>AREAS</t>
  </si>
  <si>
    <t>CALIBRATIONS</t>
  </si>
  <si>
    <t>CONCENTRATIONS</t>
  </si>
  <si>
    <t>SUMMARY</t>
  </si>
  <si>
    <t>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</si>
</sst>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mm/dd/yy;@"/>
    <numFmt numFmtId="166" formatCode="0.0"/>
    <numFmt numFmtId="167" formatCode="dd/mmm\ hh:mm"/>
    <numFmt numFmtId="168" formatCode="[$-409]d\-mmm;@"/>
    <numFmt numFmtId="169" formatCode="dd/mmm/yyyy\ hh:mm"/>
  </numFmts>
  <fonts count="9" x14ac:knownFonts="1">
    <font>
      <sz val="11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rgb="FFFF00FF"/>
      <name val="Arial"/>
      <family val="2"/>
    </font>
    <font>
      <sz val="10"/>
      <color theme="4"/>
      <name val="Arial"/>
      <family val="2"/>
    </font>
    <font>
      <sz val="11"/>
      <color theme="4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0" borderId="0" xfId="0" applyNumberFormat="1" applyFont="1" applyFill="1"/>
    <xf numFmtId="0" fontId="1" fillId="0" borderId="0" xfId="0" applyFont="1" applyFill="1"/>
    <xf numFmtId="22" fontId="1" fillId="0" borderId="0" xfId="0" applyNumberFormat="1" applyFont="1" applyFill="1"/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/>
    <xf numFmtId="0" fontId="1" fillId="0" borderId="0" xfId="0" applyFont="1"/>
    <xf numFmtId="22" fontId="1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166" fontId="1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22" fontId="3" fillId="0" borderId="0" xfId="0" applyNumberFormat="1" applyFont="1" applyFill="1"/>
    <xf numFmtId="1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0" fontId="3" fillId="3" borderId="0" xfId="0" applyFont="1" applyFill="1"/>
    <xf numFmtId="22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166" fontId="3" fillId="0" borderId="0" xfId="0" applyNumberFormat="1" applyFont="1" applyFill="1"/>
    <xf numFmtId="164" fontId="5" fillId="4" borderId="0" xfId="0" applyNumberFormat="1" applyFont="1" applyFill="1" applyAlignment="1">
      <alignment horizontal="center"/>
    </xf>
    <xf numFmtId="1" fontId="6" fillId="4" borderId="0" xfId="0" applyNumberFormat="1" applyFont="1" applyFill="1" applyAlignment="1">
      <alignment horizontal="center"/>
    </xf>
    <xf numFmtId="167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68" fontId="5" fillId="4" borderId="0" xfId="0" applyNumberFormat="1" applyFont="1" applyFill="1"/>
    <xf numFmtId="169" fontId="5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166" fontId="5" fillId="0" borderId="0" xfId="0" applyNumberFormat="1" applyFont="1" applyFill="1" applyAlignment="1">
      <alignment horizontal="center"/>
    </xf>
    <xf numFmtId="0" fontId="5" fillId="0" borderId="0" xfId="0" applyFont="1"/>
    <xf numFmtId="0" fontId="5" fillId="0" borderId="0" xfId="0" applyFont="1" applyFill="1"/>
    <xf numFmtId="2" fontId="5" fillId="0" borderId="0" xfId="0" applyNumberFormat="1" applyFont="1" applyFill="1" applyAlignment="1">
      <alignment horizontal="center"/>
    </xf>
    <xf numFmtId="22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0" workbookViewId="0">
      <selection activeCell="D15" sqref="D15"/>
    </sheetView>
  </sheetViews>
  <sheetFormatPr baseColWidth="10" defaultColWidth="8.83203125" defaultRowHeight="15" x14ac:dyDescent="0.2"/>
  <cols>
    <col min="1" max="1" width="13.5" bestFit="1" customWidth="1"/>
  </cols>
  <sheetData>
    <row r="1" spans="1:2" x14ac:dyDescent="0.2">
      <c r="A1" t="str">
        <f>'DATA FROM PROCESSED SHEET'!A41</f>
        <v>SUMMARY</v>
      </c>
      <c r="B1" t="s">
        <v>112</v>
      </c>
    </row>
    <row r="2" spans="1:2" x14ac:dyDescent="0.2">
      <c r="A2" t="str">
        <f>'DATA FROM PROCESSED SHEET'!A42</f>
        <v>n-pentane</v>
      </c>
      <c r="B2">
        <f>'DATA FROM PROCESSED SHEET'!B42</f>
        <v>154.10721082773844</v>
      </c>
    </row>
    <row r="3" spans="1:2" x14ac:dyDescent="0.2">
      <c r="A3" t="str">
        <f>'DATA FROM PROCESSED SHEET'!A43</f>
        <v>n-heptane</v>
      </c>
      <c r="B3">
        <f>'DATA FROM PROCESSED SHEET'!B43</f>
        <v>151.01289128603824</v>
      </c>
    </row>
    <row r="4" spans="1:2" x14ac:dyDescent="0.2">
      <c r="A4" t="str">
        <f>'DATA FROM PROCESSED SHEET'!A44</f>
        <v>n-octane</v>
      </c>
      <c r="B4">
        <f>'DATA FROM PROCESSED SHEET'!B44</f>
        <v>131.0063401362909</v>
      </c>
    </row>
    <row r="5" spans="1:2" x14ac:dyDescent="0.2">
      <c r="A5" t="str">
        <f>'DATA FROM PROCESSED SHEET'!A45</f>
        <v>toluene</v>
      </c>
      <c r="B5">
        <f>'DATA FROM PROCESSED SHEET'!B45</f>
        <v>132.52370099512777</v>
      </c>
    </row>
    <row r="6" spans="1:2" x14ac:dyDescent="0.2">
      <c r="A6" t="str">
        <f>'DATA FROM PROCESSED SHEET'!A46</f>
        <v>n-nonane</v>
      </c>
      <c r="B6">
        <f>'DATA FROM PROCESSED SHEET'!B46</f>
        <v>95.225738488441706</v>
      </c>
    </row>
    <row r="7" spans="1:2" x14ac:dyDescent="0.2">
      <c r="A7" t="str">
        <f>'DATA FROM PROCESSED SHEET'!A47</f>
        <v>ethylbenzene</v>
      </c>
      <c r="B7">
        <f>'DATA FROM PROCESSED SHEET'!B47</f>
        <v>107.46095455419201</v>
      </c>
    </row>
    <row r="8" spans="1:2" x14ac:dyDescent="0.2">
      <c r="A8" t="str">
        <f>'DATA FROM PROCESSED SHEET'!A48</f>
        <v>mpxylene</v>
      </c>
      <c r="B8">
        <f>'DATA FROM PROCESSED SHEET'!B48</f>
        <v>128.62225030551721</v>
      </c>
    </row>
    <row r="9" spans="1:2" x14ac:dyDescent="0.2">
      <c r="A9" t="str">
        <f>'DATA FROM PROCESSED SHEET'!A49</f>
        <v>oxylene</v>
      </c>
      <c r="B9">
        <f>'DATA FROM PROCESSED SHEET'!B49</f>
        <v>125.08220663084781</v>
      </c>
    </row>
    <row r="11" spans="1:2" x14ac:dyDescent="0.2">
      <c r="B11">
        <f>SUM(B2:B9)</f>
        <v>1025.0412932241941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9"/>
  <sheetViews>
    <sheetView workbookViewId="0">
      <pane xSplit="4" ySplit="1" topLeftCell="CN8" activePane="bottomRight" state="frozen"/>
      <selection pane="topRight" activeCell="E1" sqref="E1"/>
      <selection pane="bottomLeft" activeCell="A2" sqref="A2"/>
      <selection pane="bottomRight" activeCell="D39" sqref="D39"/>
    </sheetView>
  </sheetViews>
  <sheetFormatPr baseColWidth="10" defaultColWidth="8.83203125" defaultRowHeight="15" x14ac:dyDescent="0.2"/>
  <cols>
    <col min="1" max="1" width="13.6640625" bestFit="1" customWidth="1"/>
    <col min="3" max="3" width="15.5" bestFit="1" customWidth="1"/>
    <col min="4" max="4" width="57.6640625" bestFit="1" customWidth="1"/>
    <col min="5" max="5" width="3.5" customWidth="1"/>
    <col min="6" max="33" width="0.5" customWidth="1"/>
    <col min="35" max="40" width="0.6640625" customWidth="1"/>
  </cols>
  <sheetData>
    <row r="1" spans="1:122" s="41" customFormat="1" ht="12" customHeight="1" x14ac:dyDescent="0.2">
      <c r="A1" s="25" t="s">
        <v>17</v>
      </c>
      <c r="B1" s="26" t="s">
        <v>18</v>
      </c>
      <c r="C1" s="27" t="s">
        <v>19</v>
      </c>
      <c r="D1" s="28" t="s">
        <v>20</v>
      </c>
      <c r="E1" s="29" t="s">
        <v>21</v>
      </c>
      <c r="F1" s="29" t="s">
        <v>22</v>
      </c>
      <c r="G1" s="29" t="s">
        <v>23</v>
      </c>
      <c r="H1" s="30" t="s">
        <v>24</v>
      </c>
      <c r="I1" s="31" t="s">
        <v>25</v>
      </c>
      <c r="J1" s="31" t="s">
        <v>26</v>
      </c>
      <c r="K1" s="31" t="s">
        <v>27</v>
      </c>
      <c r="L1" s="28" t="s">
        <v>28</v>
      </c>
      <c r="M1" s="28" t="s">
        <v>29</v>
      </c>
      <c r="N1" s="32" t="s">
        <v>30</v>
      </c>
      <c r="O1" s="33" t="s">
        <v>31</v>
      </c>
      <c r="P1" s="33" t="s">
        <v>32</v>
      </c>
      <c r="Q1" s="33" t="s">
        <v>33</v>
      </c>
      <c r="R1" s="33" t="s">
        <v>34</v>
      </c>
      <c r="S1" s="34" t="s">
        <v>35</v>
      </c>
      <c r="T1" s="35" t="s">
        <v>36</v>
      </c>
      <c r="U1" s="35" t="s">
        <v>37</v>
      </c>
      <c r="V1" s="35" t="s">
        <v>38</v>
      </c>
      <c r="W1" s="35" t="s">
        <v>39</v>
      </c>
      <c r="X1" s="35" t="s">
        <v>40</v>
      </c>
      <c r="Y1" s="35" t="s">
        <v>41</v>
      </c>
      <c r="Z1" s="35" t="s">
        <v>42</v>
      </c>
      <c r="AA1" s="35" t="s">
        <v>43</v>
      </c>
      <c r="AB1" s="35" t="s">
        <v>44</v>
      </c>
      <c r="AC1" s="34" t="s">
        <v>45</v>
      </c>
      <c r="AD1" s="35" t="s">
        <v>46</v>
      </c>
      <c r="AE1" s="35" t="s">
        <v>47</v>
      </c>
      <c r="AF1" s="35" t="s">
        <v>48</v>
      </c>
      <c r="AG1" s="35" t="s">
        <v>49</v>
      </c>
      <c r="AH1" s="35" t="s">
        <v>50</v>
      </c>
      <c r="AI1" s="35" t="s">
        <v>51</v>
      </c>
      <c r="AJ1" s="35" t="s">
        <v>52</v>
      </c>
      <c r="AK1" s="36" t="s">
        <v>53</v>
      </c>
      <c r="AL1" s="35" t="s">
        <v>54</v>
      </c>
      <c r="AM1" s="35" t="s">
        <v>55</v>
      </c>
      <c r="AN1" s="35" t="s">
        <v>56</v>
      </c>
      <c r="AO1" s="37" t="s">
        <v>57</v>
      </c>
      <c r="AP1" s="37" t="s">
        <v>58</v>
      </c>
      <c r="AQ1" s="37" t="s">
        <v>59</v>
      </c>
      <c r="AR1" s="37" t="s">
        <v>59</v>
      </c>
      <c r="AS1" s="37" t="s">
        <v>60</v>
      </c>
      <c r="AT1" s="37" t="s">
        <v>60</v>
      </c>
      <c r="AU1" s="37" t="s">
        <v>61</v>
      </c>
      <c r="AV1" s="37" t="s">
        <v>61</v>
      </c>
      <c r="AW1" s="37" t="s">
        <v>62</v>
      </c>
      <c r="AX1" s="37" t="s">
        <v>62</v>
      </c>
      <c r="AY1" s="37" t="s">
        <v>63</v>
      </c>
      <c r="AZ1" s="37" t="s">
        <v>63</v>
      </c>
      <c r="BA1" s="37" t="s">
        <v>64</v>
      </c>
      <c r="BB1" s="37" t="s">
        <v>64</v>
      </c>
      <c r="BC1" s="37" t="s">
        <v>65</v>
      </c>
      <c r="BD1" s="37" t="s">
        <v>65</v>
      </c>
      <c r="BE1" s="37" t="s">
        <v>66</v>
      </c>
      <c r="BF1" s="37" t="s">
        <v>66</v>
      </c>
      <c r="BG1" s="37" t="s">
        <v>67</v>
      </c>
      <c r="BH1" s="37" t="s">
        <v>67</v>
      </c>
      <c r="BI1" s="37" t="s">
        <v>68</v>
      </c>
      <c r="BJ1" s="37" t="s">
        <v>68</v>
      </c>
      <c r="BK1" s="37" t="s">
        <v>69</v>
      </c>
      <c r="BL1" s="37" t="s">
        <v>69</v>
      </c>
      <c r="BM1" s="37" t="s">
        <v>70</v>
      </c>
      <c r="BN1" s="37" t="s">
        <v>70</v>
      </c>
      <c r="BO1" s="37" t="s">
        <v>71</v>
      </c>
      <c r="BP1" s="37" t="s">
        <v>71</v>
      </c>
      <c r="BQ1" s="37" t="s">
        <v>72</v>
      </c>
      <c r="BR1" s="37" t="s">
        <v>72</v>
      </c>
      <c r="BS1" s="37" t="s">
        <v>73</v>
      </c>
      <c r="BT1" s="37" t="s">
        <v>73</v>
      </c>
      <c r="BU1" s="37" t="s">
        <v>74</v>
      </c>
      <c r="BV1" s="37" t="s">
        <v>74</v>
      </c>
      <c r="BW1" s="37" t="s">
        <v>75</v>
      </c>
      <c r="BX1" s="37" t="s">
        <v>75</v>
      </c>
      <c r="BY1" s="37" t="s">
        <v>76</v>
      </c>
      <c r="BZ1" s="37" t="s">
        <v>76</v>
      </c>
      <c r="CA1" s="37" t="s">
        <v>77</v>
      </c>
      <c r="CB1" s="37" t="s">
        <v>77</v>
      </c>
      <c r="CC1" s="37" t="s">
        <v>78</v>
      </c>
      <c r="CD1" s="37" t="s">
        <v>78</v>
      </c>
      <c r="CE1" s="37" t="s">
        <v>79</v>
      </c>
      <c r="CF1" s="37" t="s">
        <v>79</v>
      </c>
      <c r="CG1" s="37" t="s">
        <v>80</v>
      </c>
      <c r="CH1" s="37" t="s">
        <v>80</v>
      </c>
      <c r="CI1" s="37" t="s">
        <v>81</v>
      </c>
      <c r="CJ1" s="37" t="s">
        <v>81</v>
      </c>
      <c r="CK1" s="37" t="s">
        <v>82</v>
      </c>
      <c r="CL1" s="37" t="s">
        <v>82</v>
      </c>
      <c r="CM1" s="37" t="s">
        <v>83</v>
      </c>
      <c r="CN1" s="37" t="s">
        <v>83</v>
      </c>
      <c r="CO1" s="37" t="s">
        <v>107</v>
      </c>
      <c r="CP1" s="37" t="s">
        <v>107</v>
      </c>
      <c r="CQ1" s="37" t="s">
        <v>84</v>
      </c>
      <c r="CR1" s="37" t="s">
        <v>84</v>
      </c>
      <c r="CS1" s="38" t="s">
        <v>85</v>
      </c>
      <c r="CT1" s="38" t="s">
        <v>85</v>
      </c>
      <c r="CU1" s="38" t="s">
        <v>86</v>
      </c>
      <c r="CV1" s="38" t="s">
        <v>86</v>
      </c>
      <c r="CW1" s="37" t="s">
        <v>87</v>
      </c>
      <c r="CX1" s="37" t="s">
        <v>88</v>
      </c>
      <c r="CY1" s="37" t="s">
        <v>89</v>
      </c>
      <c r="CZ1" s="37" t="s">
        <v>89</v>
      </c>
      <c r="DA1" s="37" t="s">
        <v>90</v>
      </c>
      <c r="DB1" s="37" t="s">
        <v>90</v>
      </c>
      <c r="DC1" s="37" t="s">
        <v>91</v>
      </c>
      <c r="DD1" s="37" t="s">
        <v>91</v>
      </c>
      <c r="DE1" s="37" t="s">
        <v>92</v>
      </c>
      <c r="DF1" s="37" t="s">
        <v>92</v>
      </c>
      <c r="DG1" s="37" t="s">
        <v>93</v>
      </c>
      <c r="DH1" s="37" t="s">
        <v>93</v>
      </c>
      <c r="DI1" s="37" t="s">
        <v>94</v>
      </c>
      <c r="DJ1" s="37" t="s">
        <v>94</v>
      </c>
      <c r="DK1" s="37" t="s">
        <v>95</v>
      </c>
      <c r="DL1" s="37" t="s">
        <v>95</v>
      </c>
      <c r="DM1" s="37" t="s">
        <v>96</v>
      </c>
      <c r="DN1" s="37" t="s">
        <v>96</v>
      </c>
      <c r="DO1" s="39" t="s">
        <v>97</v>
      </c>
      <c r="DP1" s="39" t="s">
        <v>98</v>
      </c>
      <c r="DQ1" s="40" t="s">
        <v>99</v>
      </c>
      <c r="DR1"/>
    </row>
    <row r="2" spans="1:122" s="41" customFormat="1" ht="12" customHeight="1" x14ac:dyDescent="0.2">
      <c r="A2" s="25"/>
      <c r="B2" s="26"/>
      <c r="C2" s="27"/>
      <c r="D2" s="28"/>
      <c r="E2" s="29"/>
      <c r="F2" s="29"/>
      <c r="G2" s="29"/>
      <c r="H2" s="30"/>
      <c r="I2" s="31"/>
      <c r="J2" s="31"/>
      <c r="K2" s="31"/>
      <c r="L2" s="28"/>
      <c r="M2" s="28"/>
      <c r="N2" s="32"/>
      <c r="O2" s="33"/>
      <c r="P2" s="33"/>
      <c r="Q2" s="33"/>
      <c r="R2" s="33"/>
      <c r="S2" s="34"/>
      <c r="T2" s="35"/>
      <c r="U2" s="35"/>
      <c r="V2" s="35"/>
      <c r="W2" s="35"/>
      <c r="X2" s="35"/>
      <c r="Y2" s="35"/>
      <c r="Z2" s="35"/>
      <c r="AA2" s="35"/>
      <c r="AB2" s="35"/>
      <c r="AC2" s="34"/>
      <c r="AD2" s="35"/>
      <c r="AE2" s="35"/>
      <c r="AF2" s="35"/>
      <c r="AG2" s="35"/>
      <c r="AH2" s="35"/>
      <c r="AI2" s="35"/>
      <c r="AJ2" s="35"/>
      <c r="AK2" s="36"/>
      <c r="AL2" s="35"/>
      <c r="AM2" s="35"/>
      <c r="AN2" s="35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8"/>
      <c r="CT2" s="38"/>
      <c r="CU2" s="38"/>
      <c r="CV2" s="38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9"/>
      <c r="DP2" s="39"/>
      <c r="DQ2" s="40"/>
      <c r="DR2"/>
    </row>
    <row r="3" spans="1:122" s="41" customFormat="1" ht="12" customHeight="1" x14ac:dyDescent="0.2">
      <c r="A3" s="25" t="s">
        <v>108</v>
      </c>
      <c r="B3" s="26"/>
      <c r="C3" s="27"/>
      <c r="D3" s="28"/>
      <c r="E3" s="29"/>
      <c r="F3" s="29"/>
      <c r="G3" s="29"/>
      <c r="H3" s="30"/>
      <c r="I3" s="31"/>
      <c r="J3" s="31"/>
      <c r="K3" s="31"/>
      <c r="L3" s="28"/>
      <c r="M3" s="28"/>
      <c r="N3" s="32"/>
      <c r="O3" s="33"/>
      <c r="P3" s="33"/>
      <c r="Q3" s="33"/>
      <c r="R3" s="33"/>
      <c r="S3" s="34"/>
      <c r="T3" s="35"/>
      <c r="U3" s="35"/>
      <c r="V3" s="35"/>
      <c r="W3" s="35"/>
      <c r="X3" s="35"/>
      <c r="Y3" s="35"/>
      <c r="Z3" s="35"/>
      <c r="AA3" s="35"/>
      <c r="AB3" s="35"/>
      <c r="AC3" s="34"/>
      <c r="AD3" s="35"/>
      <c r="AE3" s="35"/>
      <c r="AF3" s="35"/>
      <c r="AG3" s="35"/>
      <c r="AH3" s="35"/>
      <c r="AI3" s="35"/>
      <c r="AJ3" s="35"/>
      <c r="AK3" s="36"/>
      <c r="AL3" s="35"/>
      <c r="AM3" s="35"/>
      <c r="AN3" s="35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8"/>
      <c r="CT3" s="38"/>
      <c r="CU3" s="38"/>
      <c r="CV3" s="38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9"/>
      <c r="DP3" s="39"/>
      <c r="DQ3" s="40"/>
      <c r="DR3"/>
    </row>
    <row r="4" spans="1:122" s="14" customFormat="1" x14ac:dyDescent="0.2">
      <c r="A4" s="13">
        <v>20160224.002900001</v>
      </c>
      <c r="C4" s="15">
        <f t="shared" ref="C4:C6" si="0">AK4</f>
        <v>42426.443153935186</v>
      </c>
      <c r="D4" s="14" t="s">
        <v>9</v>
      </c>
      <c r="E4" s="16"/>
      <c r="F4" s="16"/>
      <c r="G4" s="16"/>
      <c r="H4" s="17"/>
      <c r="L4" s="18" t="s">
        <v>10</v>
      </c>
      <c r="M4" s="19" t="s">
        <v>11</v>
      </c>
      <c r="N4" s="14" t="s">
        <v>12</v>
      </c>
      <c r="P4" s="20"/>
      <c r="Q4" s="20"/>
      <c r="R4" s="20"/>
      <c r="S4" s="21">
        <v>42426.447928240741</v>
      </c>
      <c r="T4" s="22"/>
      <c r="U4" s="22" t="s">
        <v>3</v>
      </c>
      <c r="V4" s="22">
        <v>1</v>
      </c>
      <c r="W4" s="22">
        <v>1</v>
      </c>
      <c r="X4" s="22">
        <v>76.5</v>
      </c>
      <c r="Y4" s="22" t="s">
        <v>13</v>
      </c>
      <c r="Z4" s="22">
        <v>9.8000000000000007</v>
      </c>
      <c r="AA4" s="22">
        <v>31.3</v>
      </c>
      <c r="AB4" s="22">
        <v>31</v>
      </c>
      <c r="AC4" s="22">
        <v>6</v>
      </c>
      <c r="AD4" s="22" t="s">
        <v>14</v>
      </c>
      <c r="AE4" s="22" t="s">
        <v>15</v>
      </c>
      <c r="AF4" s="22"/>
      <c r="AG4" s="22" t="s">
        <v>16</v>
      </c>
      <c r="AH4" s="22">
        <v>104.3</v>
      </c>
      <c r="AI4" s="21">
        <v>42426.446631944447</v>
      </c>
      <c r="AJ4" s="21">
        <v>42426.439675925925</v>
      </c>
      <c r="AK4" s="21">
        <v>42426.443153935186</v>
      </c>
      <c r="AL4" s="22"/>
      <c r="AM4" s="22"/>
      <c r="AN4" s="22"/>
      <c r="AO4" s="23">
        <v>160226</v>
      </c>
      <c r="AP4" s="23">
        <v>1045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 t="s">
        <v>8</v>
      </c>
      <c r="BH4" s="23" t="s">
        <v>8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927</v>
      </c>
      <c r="BT4" s="23">
        <v>385</v>
      </c>
      <c r="BU4" s="23">
        <v>2261792</v>
      </c>
      <c r="BV4" s="23">
        <v>934210</v>
      </c>
      <c r="BW4" s="23">
        <v>0</v>
      </c>
      <c r="BX4" s="23">
        <v>0</v>
      </c>
      <c r="BY4" s="23">
        <v>0</v>
      </c>
      <c r="BZ4" s="23">
        <v>0</v>
      </c>
      <c r="CA4" s="23">
        <v>0</v>
      </c>
      <c r="CB4" s="23">
        <v>0</v>
      </c>
      <c r="CC4" s="23">
        <v>1506</v>
      </c>
      <c r="CD4" s="23">
        <v>599</v>
      </c>
      <c r="CE4" s="23">
        <v>0</v>
      </c>
      <c r="CF4" s="23">
        <v>0</v>
      </c>
      <c r="CG4" s="23">
        <v>0</v>
      </c>
      <c r="CH4" s="23">
        <v>0</v>
      </c>
      <c r="CI4" s="23">
        <v>2630245</v>
      </c>
      <c r="CJ4" s="23">
        <v>785821</v>
      </c>
      <c r="CK4" s="23" t="s">
        <v>8</v>
      </c>
      <c r="CL4" s="23" t="s">
        <v>8</v>
      </c>
      <c r="CM4" s="23">
        <v>622</v>
      </c>
      <c r="CN4" s="23">
        <v>266</v>
      </c>
      <c r="CO4">
        <v>2871454</v>
      </c>
      <c r="CP4">
        <v>574401</v>
      </c>
      <c r="CQ4" s="23">
        <v>2454338</v>
      </c>
      <c r="CR4" s="23">
        <v>371201</v>
      </c>
      <c r="CS4" s="23">
        <v>0</v>
      </c>
      <c r="CT4" s="23">
        <v>0</v>
      </c>
      <c r="CU4" s="23">
        <v>2328862</v>
      </c>
      <c r="CV4" s="23">
        <v>198601</v>
      </c>
      <c r="CW4" s="23">
        <v>2561928</v>
      </c>
      <c r="CX4" s="23" t="s">
        <v>8</v>
      </c>
      <c r="CY4" s="23">
        <v>2839747</v>
      </c>
      <c r="CZ4" s="23">
        <v>179777</v>
      </c>
      <c r="DA4" s="23">
        <v>2688284</v>
      </c>
      <c r="DB4" s="23">
        <v>135948</v>
      </c>
      <c r="DC4" s="23">
        <v>2362</v>
      </c>
      <c r="DD4" s="23">
        <v>604</v>
      </c>
      <c r="DE4" s="23">
        <v>14136</v>
      </c>
      <c r="DF4" s="23">
        <v>1772</v>
      </c>
      <c r="DG4" s="23">
        <v>821335</v>
      </c>
      <c r="DH4" s="23">
        <v>299998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P4" s="24"/>
      <c r="DQ4" s="24"/>
    </row>
    <row r="5" spans="1:122" s="14" customFormat="1" x14ac:dyDescent="0.2">
      <c r="A5" s="13">
        <v>20160224.002999999</v>
      </c>
      <c r="C5" s="15">
        <f t="shared" si="0"/>
        <v>42426.484380787035</v>
      </c>
      <c r="D5" s="14" t="s">
        <v>9</v>
      </c>
      <c r="E5" s="16"/>
      <c r="F5" s="16"/>
      <c r="G5" s="16"/>
      <c r="H5" s="17"/>
      <c r="L5" s="18" t="s">
        <v>10</v>
      </c>
      <c r="M5" s="19" t="s">
        <v>11</v>
      </c>
      <c r="N5" s="14" t="s">
        <v>12</v>
      </c>
      <c r="P5" s="20"/>
      <c r="Q5" s="20"/>
      <c r="R5" s="20"/>
      <c r="S5" s="21">
        <v>42426.48914351852</v>
      </c>
      <c r="T5" s="22"/>
      <c r="U5" s="22" t="s">
        <v>3</v>
      </c>
      <c r="V5" s="22">
        <v>1</v>
      </c>
      <c r="W5" s="22">
        <v>2</v>
      </c>
      <c r="X5" s="22">
        <v>79.900000000000006</v>
      </c>
      <c r="Y5" s="22" t="s">
        <v>13</v>
      </c>
      <c r="Z5" s="22">
        <v>9.8000000000000007</v>
      </c>
      <c r="AA5" s="22">
        <v>31.2</v>
      </c>
      <c r="AB5" s="22">
        <v>30.9</v>
      </c>
      <c r="AC5" s="22">
        <v>6</v>
      </c>
      <c r="AD5" s="22" t="s">
        <v>14</v>
      </c>
      <c r="AE5" s="22" t="s">
        <v>15</v>
      </c>
      <c r="AF5" s="22"/>
      <c r="AG5" s="22" t="s">
        <v>16</v>
      </c>
      <c r="AH5" s="22">
        <v>104.8</v>
      </c>
      <c r="AI5" s="21">
        <v>42426.487858796296</v>
      </c>
      <c r="AJ5" s="21">
        <v>42426.480902777781</v>
      </c>
      <c r="AK5" s="21">
        <v>42426.484380787035</v>
      </c>
      <c r="AL5" s="22"/>
      <c r="AM5" s="22"/>
      <c r="AN5" s="22"/>
      <c r="AO5" s="23">
        <v>160226</v>
      </c>
      <c r="AP5" s="23">
        <v>1144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 t="s">
        <v>8</v>
      </c>
      <c r="BH5" s="23" t="s">
        <v>8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593</v>
      </c>
      <c r="BT5" s="23">
        <v>261</v>
      </c>
      <c r="BU5" s="23">
        <v>2274736</v>
      </c>
      <c r="BV5" s="23">
        <v>943895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1359</v>
      </c>
      <c r="CD5" s="23">
        <v>565</v>
      </c>
      <c r="CE5" s="23">
        <v>0</v>
      </c>
      <c r="CF5" s="23">
        <v>0</v>
      </c>
      <c r="CG5" s="23">
        <v>0</v>
      </c>
      <c r="CH5" s="23">
        <v>0</v>
      </c>
      <c r="CI5" s="23">
        <v>2657688</v>
      </c>
      <c r="CJ5" s="23">
        <v>787629</v>
      </c>
      <c r="CK5" s="23" t="s">
        <v>8</v>
      </c>
      <c r="CL5" s="23" t="s">
        <v>8</v>
      </c>
      <c r="CM5" s="23">
        <v>750</v>
      </c>
      <c r="CN5" s="23">
        <v>279</v>
      </c>
      <c r="CO5">
        <v>2897272</v>
      </c>
      <c r="CP5">
        <v>580793</v>
      </c>
      <c r="CQ5" s="23">
        <v>2470708</v>
      </c>
      <c r="CR5" s="23">
        <v>373476</v>
      </c>
      <c r="CS5" s="23">
        <v>0</v>
      </c>
      <c r="CT5" s="23">
        <v>0</v>
      </c>
      <c r="CU5" s="23">
        <v>2368038</v>
      </c>
      <c r="CV5" s="23">
        <v>203266</v>
      </c>
      <c r="CW5" s="23">
        <v>2580553</v>
      </c>
      <c r="CX5" s="23" t="s">
        <v>8</v>
      </c>
      <c r="CY5" s="23">
        <v>2861117</v>
      </c>
      <c r="CZ5" s="23">
        <v>182495</v>
      </c>
      <c r="DA5" s="23">
        <v>2703838</v>
      </c>
      <c r="DB5" s="23">
        <v>136474</v>
      </c>
      <c r="DC5" s="23">
        <v>1960</v>
      </c>
      <c r="DD5" s="23">
        <v>597</v>
      </c>
      <c r="DE5" s="23">
        <v>11658</v>
      </c>
      <c r="DF5" s="23">
        <v>1609</v>
      </c>
      <c r="DG5" s="23">
        <v>825935</v>
      </c>
      <c r="DH5" s="23">
        <v>305033</v>
      </c>
      <c r="DI5" s="23">
        <v>0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P5" s="24"/>
      <c r="DQ5" s="24"/>
    </row>
    <row r="6" spans="1:122" s="14" customFormat="1" x14ac:dyDescent="0.2">
      <c r="A6" s="13">
        <v>20160224.0031</v>
      </c>
      <c r="C6" s="15">
        <f t="shared" si="0"/>
        <v>42426.515028935188</v>
      </c>
      <c r="D6" s="14" t="s">
        <v>9</v>
      </c>
      <c r="E6" s="16"/>
      <c r="F6" s="16"/>
      <c r="G6" s="16"/>
      <c r="H6" s="17"/>
      <c r="L6" s="18" t="s">
        <v>10</v>
      </c>
      <c r="M6" s="19" t="s">
        <v>11</v>
      </c>
      <c r="N6" s="14" t="s">
        <v>12</v>
      </c>
      <c r="P6" s="20"/>
      <c r="Q6" s="20"/>
      <c r="R6" s="20"/>
      <c r="S6" s="21">
        <v>42426.52684027778</v>
      </c>
      <c r="T6" s="22"/>
      <c r="U6" s="22" t="s">
        <v>3</v>
      </c>
      <c r="V6" s="22">
        <v>1</v>
      </c>
      <c r="W6" s="22">
        <v>3</v>
      </c>
      <c r="X6" s="22">
        <v>76.400000000000006</v>
      </c>
      <c r="Y6" s="22" t="s">
        <v>13</v>
      </c>
      <c r="Z6" s="22">
        <v>9.8000000000000007</v>
      </c>
      <c r="AA6" s="22">
        <v>0.2</v>
      </c>
      <c r="AB6" s="22">
        <v>31</v>
      </c>
      <c r="AC6" s="22">
        <v>6</v>
      </c>
      <c r="AD6" s="22" t="s">
        <v>14</v>
      </c>
      <c r="AE6" s="22" t="s">
        <v>15</v>
      </c>
      <c r="AF6" s="22"/>
      <c r="AG6" s="22" t="s">
        <v>16</v>
      </c>
      <c r="AH6" s="22">
        <v>104.1</v>
      </c>
      <c r="AI6" s="21">
        <v>42426.518506944441</v>
      </c>
      <c r="AJ6" s="21">
        <v>42426.511550925927</v>
      </c>
      <c r="AK6" s="21">
        <v>42426.515028935188</v>
      </c>
      <c r="AL6" s="22"/>
      <c r="AM6" s="22"/>
      <c r="AN6" s="22"/>
      <c r="AO6" s="23">
        <v>160226</v>
      </c>
      <c r="AP6" s="23">
        <v>1238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 t="s">
        <v>8</v>
      </c>
      <c r="BH6" s="23" t="s">
        <v>8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2256585</v>
      </c>
      <c r="BV6" s="23">
        <v>924230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2677615</v>
      </c>
      <c r="CJ6" s="23">
        <v>789204</v>
      </c>
      <c r="CK6" s="23" t="s">
        <v>8</v>
      </c>
      <c r="CL6" s="23" t="s">
        <v>8</v>
      </c>
      <c r="CM6" s="23">
        <v>521</v>
      </c>
      <c r="CN6" s="23">
        <v>257</v>
      </c>
      <c r="CO6">
        <v>2953576</v>
      </c>
      <c r="CP6">
        <v>585984</v>
      </c>
      <c r="CQ6" s="23">
        <v>2504936</v>
      </c>
      <c r="CR6" s="23">
        <v>380275</v>
      </c>
      <c r="CS6" s="23">
        <v>0</v>
      </c>
      <c r="CT6" s="23">
        <v>0</v>
      </c>
      <c r="CU6" s="23">
        <v>2435664</v>
      </c>
      <c r="CV6" s="23">
        <v>208934</v>
      </c>
      <c r="CW6" s="23">
        <v>2660110</v>
      </c>
      <c r="CX6" s="23" t="s">
        <v>8</v>
      </c>
      <c r="CY6" s="23">
        <v>2961930</v>
      </c>
      <c r="CZ6" s="23">
        <v>189007</v>
      </c>
      <c r="DA6" s="23">
        <v>2782832</v>
      </c>
      <c r="DB6" s="23">
        <v>140432</v>
      </c>
      <c r="DC6" s="23">
        <v>951144</v>
      </c>
      <c r="DD6" s="23">
        <v>376381</v>
      </c>
      <c r="DE6" s="23">
        <v>1761</v>
      </c>
      <c r="DF6" s="23">
        <v>579</v>
      </c>
      <c r="DG6" s="23">
        <v>803078</v>
      </c>
      <c r="DH6" s="23">
        <v>320193</v>
      </c>
      <c r="DI6" s="23">
        <v>949241</v>
      </c>
      <c r="DJ6" s="23">
        <v>317635</v>
      </c>
      <c r="DK6" s="23">
        <v>0</v>
      </c>
      <c r="DL6" s="23">
        <v>0</v>
      </c>
      <c r="DM6" s="23">
        <v>0</v>
      </c>
      <c r="DN6" s="23">
        <v>0</v>
      </c>
      <c r="DP6" s="24"/>
      <c r="DQ6" s="24"/>
    </row>
    <row r="8" spans="1:122" x14ac:dyDescent="0.2">
      <c r="A8" t="s">
        <v>100</v>
      </c>
      <c r="AS8">
        <f>AVERAGE(AS4:AS6)</f>
        <v>0</v>
      </c>
      <c r="AT8">
        <f t="shared" ref="AT8:DG8" si="1">AVERAGE(AT4:AT6)</f>
        <v>0</v>
      </c>
      <c r="AU8">
        <f t="shared" si="1"/>
        <v>0</v>
      </c>
      <c r="AV8">
        <f t="shared" si="1"/>
        <v>0</v>
      </c>
      <c r="AW8">
        <f t="shared" si="1"/>
        <v>0</v>
      </c>
      <c r="AX8">
        <f t="shared" si="1"/>
        <v>0</v>
      </c>
      <c r="AY8">
        <f t="shared" si="1"/>
        <v>0</v>
      </c>
      <c r="AZ8">
        <f t="shared" si="1"/>
        <v>0</v>
      </c>
      <c r="BA8">
        <f t="shared" si="1"/>
        <v>0</v>
      </c>
      <c r="BB8">
        <f t="shared" si="1"/>
        <v>0</v>
      </c>
      <c r="BC8">
        <f t="shared" si="1"/>
        <v>0</v>
      </c>
      <c r="BD8">
        <f t="shared" si="1"/>
        <v>0</v>
      </c>
      <c r="BE8">
        <f t="shared" si="1"/>
        <v>0</v>
      </c>
      <c r="BF8">
        <f t="shared" si="1"/>
        <v>0</v>
      </c>
      <c r="BG8" t="e">
        <f t="shared" si="1"/>
        <v>#DIV/0!</v>
      </c>
      <c r="BH8" t="e">
        <f t="shared" si="1"/>
        <v>#DIV/0!</v>
      </c>
      <c r="BI8">
        <f t="shared" si="1"/>
        <v>0</v>
      </c>
      <c r="BJ8">
        <f t="shared" si="1"/>
        <v>0</v>
      </c>
      <c r="BK8">
        <f t="shared" si="1"/>
        <v>0</v>
      </c>
      <c r="BL8">
        <f t="shared" si="1"/>
        <v>0</v>
      </c>
      <c r="BM8">
        <f t="shared" si="1"/>
        <v>0</v>
      </c>
      <c r="BN8">
        <f t="shared" si="1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506.66666666666669</v>
      </c>
      <c r="BT8">
        <f t="shared" si="1"/>
        <v>215.33333333333334</v>
      </c>
      <c r="BU8">
        <f t="shared" si="1"/>
        <v>2264371</v>
      </c>
      <c r="BV8">
        <f t="shared" si="1"/>
        <v>934111.66666666663</v>
      </c>
      <c r="BW8">
        <f t="shared" si="1"/>
        <v>0</v>
      </c>
      <c r="BX8">
        <f t="shared" si="1"/>
        <v>0</v>
      </c>
      <c r="BY8">
        <f t="shared" si="1"/>
        <v>0</v>
      </c>
      <c r="BZ8">
        <f t="shared" si="1"/>
        <v>0</v>
      </c>
      <c r="CA8">
        <f t="shared" si="1"/>
        <v>0</v>
      </c>
      <c r="CB8">
        <f t="shared" si="1"/>
        <v>0</v>
      </c>
      <c r="CC8">
        <f t="shared" si="1"/>
        <v>955</v>
      </c>
      <c r="CD8">
        <f t="shared" si="1"/>
        <v>388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2655182.6666666665</v>
      </c>
      <c r="CJ8">
        <f t="shared" si="1"/>
        <v>787551.33333333337</v>
      </c>
      <c r="CK8" t="e">
        <f t="shared" si="1"/>
        <v>#DIV/0!</v>
      </c>
      <c r="CL8" t="e">
        <f t="shared" si="1"/>
        <v>#DIV/0!</v>
      </c>
      <c r="CM8">
        <f t="shared" si="1"/>
        <v>631</v>
      </c>
      <c r="CN8">
        <f t="shared" si="1"/>
        <v>267.33333333333331</v>
      </c>
      <c r="CO8">
        <f t="shared" ref="CO8:CP8" si="2">AVERAGE(CO4:CO6)</f>
        <v>2907434</v>
      </c>
      <c r="CP8">
        <f t="shared" si="2"/>
        <v>580392.66666666663</v>
      </c>
      <c r="CQ8">
        <f t="shared" si="1"/>
        <v>2476660.6666666665</v>
      </c>
      <c r="CR8">
        <f t="shared" si="1"/>
        <v>374984</v>
      </c>
      <c r="CS8">
        <f t="shared" si="1"/>
        <v>0</v>
      </c>
      <c r="CT8">
        <f t="shared" si="1"/>
        <v>0</v>
      </c>
      <c r="CU8">
        <f t="shared" si="1"/>
        <v>2377521.3333333335</v>
      </c>
      <c r="CV8">
        <f t="shared" si="1"/>
        <v>203600.33333333334</v>
      </c>
      <c r="CW8">
        <f t="shared" si="1"/>
        <v>2600863.6666666665</v>
      </c>
      <c r="CX8" t="e">
        <f t="shared" si="1"/>
        <v>#DIV/0!</v>
      </c>
      <c r="CY8">
        <f t="shared" si="1"/>
        <v>2887598</v>
      </c>
      <c r="CZ8">
        <f t="shared" si="1"/>
        <v>183759.66666666666</v>
      </c>
      <c r="DA8">
        <f t="shared" si="1"/>
        <v>2724984.6666666665</v>
      </c>
      <c r="DB8">
        <f t="shared" si="1"/>
        <v>137618</v>
      </c>
      <c r="DC8">
        <f t="shared" si="1"/>
        <v>318488.66666666669</v>
      </c>
      <c r="DD8">
        <f t="shared" si="1"/>
        <v>125860.66666666667</v>
      </c>
      <c r="DE8">
        <f t="shared" si="1"/>
        <v>9185</v>
      </c>
      <c r="DF8">
        <f t="shared" si="1"/>
        <v>1320</v>
      </c>
      <c r="DG8">
        <f t="shared" si="1"/>
        <v>816782.66666666663</v>
      </c>
      <c r="DH8">
        <f t="shared" ref="DH8:DN8" si="3">AVERAGE(DH4:DH6)</f>
        <v>308408</v>
      </c>
      <c r="DI8">
        <f t="shared" si="3"/>
        <v>316413.66666666669</v>
      </c>
      <c r="DJ8">
        <f t="shared" si="3"/>
        <v>105878.33333333333</v>
      </c>
      <c r="DK8">
        <f t="shared" si="3"/>
        <v>0</v>
      </c>
      <c r="DL8">
        <f t="shared" si="3"/>
        <v>0</v>
      </c>
      <c r="DM8">
        <f t="shared" si="3"/>
        <v>0</v>
      </c>
      <c r="DN8">
        <f t="shared" si="3"/>
        <v>0</v>
      </c>
    </row>
    <row r="9" spans="1:122" x14ac:dyDescent="0.2">
      <c r="A9" t="s">
        <v>101</v>
      </c>
      <c r="AS9">
        <f>STDEV(AS4:AS6)</f>
        <v>0</v>
      </c>
      <c r="AT9">
        <f t="shared" ref="AT9:DG9" si="4">STDEV(AT4:AT6)</f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 t="e">
        <f t="shared" si="4"/>
        <v>#DIV/0!</v>
      </c>
      <c r="BH9" t="e">
        <f t="shared" si="4"/>
        <v>#DIV/0!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4"/>
        <v>0</v>
      </c>
      <c r="BP9">
        <f t="shared" si="4"/>
        <v>0</v>
      </c>
      <c r="BQ9">
        <f t="shared" si="4"/>
        <v>0</v>
      </c>
      <c r="BR9">
        <f t="shared" si="4"/>
        <v>0</v>
      </c>
      <c r="BS9">
        <f t="shared" si="4"/>
        <v>469.49156896938342</v>
      </c>
      <c r="BT9">
        <f t="shared" si="4"/>
        <v>196.52056720184106</v>
      </c>
      <c r="BU9">
        <f t="shared" si="4"/>
        <v>9346.2896916369973</v>
      </c>
      <c r="BV9">
        <f t="shared" si="4"/>
        <v>9832.8687743370865</v>
      </c>
      <c r="BW9">
        <f t="shared" si="4"/>
        <v>0</v>
      </c>
      <c r="BX9">
        <f t="shared" si="4"/>
        <v>0</v>
      </c>
      <c r="BY9">
        <f t="shared" si="4"/>
        <v>0</v>
      </c>
      <c r="BZ9">
        <f t="shared" si="4"/>
        <v>0</v>
      </c>
      <c r="CA9">
        <f t="shared" si="4"/>
        <v>0</v>
      </c>
      <c r="CB9">
        <f t="shared" si="4"/>
        <v>0</v>
      </c>
      <c r="CC9">
        <f t="shared" si="4"/>
        <v>830.31379610361773</v>
      </c>
      <c r="CD9">
        <f t="shared" si="4"/>
        <v>336.44761850843884</v>
      </c>
      <c r="CE9">
        <f t="shared" si="4"/>
        <v>0</v>
      </c>
      <c r="CF9">
        <f t="shared" si="4"/>
        <v>0</v>
      </c>
      <c r="CG9">
        <f t="shared" si="4"/>
        <v>0</v>
      </c>
      <c r="CH9">
        <f t="shared" si="4"/>
        <v>0</v>
      </c>
      <c r="CI9">
        <f t="shared" si="4"/>
        <v>23784.170078716925</v>
      </c>
      <c r="CJ9">
        <f t="shared" si="4"/>
        <v>1692.8367710247001</v>
      </c>
      <c r="CK9" t="e">
        <f t="shared" si="4"/>
        <v>#DIV/0!</v>
      </c>
      <c r="CL9" t="e">
        <f t="shared" si="4"/>
        <v>#DIV/0!</v>
      </c>
      <c r="CM9">
        <f t="shared" si="4"/>
        <v>114.76497723608888</v>
      </c>
      <c r="CN9">
        <f t="shared" si="4"/>
        <v>11.060440015358038</v>
      </c>
      <c r="CO9">
        <f t="shared" ref="CO9:CP9" si="5">STDEV(CO4:CO6)</f>
        <v>41993.516213815674</v>
      </c>
      <c r="CP9">
        <f t="shared" si="5"/>
        <v>5801.8680037840686</v>
      </c>
      <c r="CQ9">
        <f t="shared" si="4"/>
        <v>25818.890009706716</v>
      </c>
      <c r="CR9">
        <f t="shared" si="4"/>
        <v>4721.2198635522154</v>
      </c>
      <c r="CS9">
        <f t="shared" si="4"/>
        <v>0</v>
      </c>
      <c r="CT9">
        <f t="shared" si="4"/>
        <v>0</v>
      </c>
      <c r="CU9">
        <f t="shared" si="4"/>
        <v>54028.853488976914</v>
      </c>
      <c r="CV9">
        <f t="shared" si="4"/>
        <v>5174.6068771775635</v>
      </c>
      <c r="CW9">
        <f t="shared" si="4"/>
        <v>52147.086844169287</v>
      </c>
      <c r="CX9" t="e">
        <f t="shared" si="4"/>
        <v>#DIV/0!</v>
      </c>
      <c r="CY9">
        <f t="shared" si="4"/>
        <v>65254.148473487876</v>
      </c>
      <c r="CZ9">
        <f t="shared" si="4"/>
        <v>4743.1805081963021</v>
      </c>
      <c r="DA9">
        <f t="shared" si="4"/>
        <v>50697.309685360364</v>
      </c>
      <c r="DB9">
        <f t="shared" si="4"/>
        <v>2451.1458544933635</v>
      </c>
      <c r="DC9">
        <f t="shared" si="4"/>
        <v>547895.62737562833</v>
      </c>
      <c r="DD9">
        <f t="shared" si="4"/>
        <v>216956.97285944354</v>
      </c>
      <c r="DE9">
        <f t="shared" si="4"/>
        <v>6547.6677527192842</v>
      </c>
      <c r="DF9">
        <f t="shared" si="4"/>
        <v>646.87943235196462</v>
      </c>
      <c r="DG9">
        <f t="shared" si="4"/>
        <v>12089.392719790903</v>
      </c>
      <c r="DH9">
        <f t="shared" ref="DH9:DN9" si="6">STDEV(DH4:DH6)</f>
        <v>10512.01574389993</v>
      </c>
      <c r="DI9">
        <f t="shared" si="6"/>
        <v>548044.54687582958</v>
      </c>
      <c r="DJ9">
        <f t="shared" si="6"/>
        <v>183386.65275404678</v>
      </c>
      <c r="DK9">
        <f t="shared" si="6"/>
        <v>0</v>
      </c>
      <c r="DL9">
        <f t="shared" si="6"/>
        <v>0</v>
      </c>
      <c r="DM9">
        <f t="shared" si="6"/>
        <v>0</v>
      </c>
      <c r="DN9">
        <f t="shared" si="6"/>
        <v>0</v>
      </c>
    </row>
    <row r="10" spans="1:122" x14ac:dyDescent="0.2">
      <c r="A10" t="s">
        <v>102</v>
      </c>
      <c r="AS10" t="e">
        <f>AS9/AS8</f>
        <v>#DIV/0!</v>
      </c>
      <c r="AT10" t="e">
        <f t="shared" ref="AT10:DG10" si="7">AT9/AT8</f>
        <v>#DIV/0!</v>
      </c>
      <c r="AU10" t="e">
        <f t="shared" si="7"/>
        <v>#DIV/0!</v>
      </c>
      <c r="AV10" t="e">
        <f t="shared" si="7"/>
        <v>#DIV/0!</v>
      </c>
      <c r="AW10" t="e">
        <f t="shared" si="7"/>
        <v>#DIV/0!</v>
      </c>
      <c r="AX10" t="e">
        <f t="shared" si="7"/>
        <v>#DIV/0!</v>
      </c>
      <c r="AY10" t="e">
        <f t="shared" si="7"/>
        <v>#DIV/0!</v>
      </c>
      <c r="AZ10" t="e">
        <f t="shared" si="7"/>
        <v>#DIV/0!</v>
      </c>
      <c r="BA10" t="e">
        <f t="shared" si="7"/>
        <v>#DIV/0!</v>
      </c>
      <c r="BB10" t="e">
        <f t="shared" si="7"/>
        <v>#DIV/0!</v>
      </c>
      <c r="BC10" t="e">
        <f t="shared" si="7"/>
        <v>#DIV/0!</v>
      </c>
      <c r="BD10" t="e">
        <f t="shared" si="7"/>
        <v>#DIV/0!</v>
      </c>
      <c r="BE10" t="e">
        <f t="shared" si="7"/>
        <v>#DIV/0!</v>
      </c>
      <c r="BF10" t="e">
        <f t="shared" si="7"/>
        <v>#DIV/0!</v>
      </c>
      <c r="BG10" t="e">
        <f t="shared" si="7"/>
        <v>#DIV/0!</v>
      </c>
      <c r="BH10" t="e">
        <f t="shared" si="7"/>
        <v>#DIV/0!</v>
      </c>
      <c r="BI10" t="e">
        <f t="shared" si="7"/>
        <v>#DIV/0!</v>
      </c>
      <c r="BJ10" t="e">
        <f t="shared" si="7"/>
        <v>#DIV/0!</v>
      </c>
      <c r="BK10" t="e">
        <f t="shared" si="7"/>
        <v>#DIV/0!</v>
      </c>
      <c r="BL10" t="e">
        <f t="shared" si="7"/>
        <v>#DIV/0!</v>
      </c>
      <c r="BM10" t="e">
        <f t="shared" si="7"/>
        <v>#DIV/0!</v>
      </c>
      <c r="BN10" t="e">
        <f t="shared" si="7"/>
        <v>#DIV/0!</v>
      </c>
      <c r="BO10" t="e">
        <f t="shared" si="7"/>
        <v>#DIV/0!</v>
      </c>
      <c r="BP10" t="e">
        <f t="shared" si="7"/>
        <v>#DIV/0!</v>
      </c>
      <c r="BQ10" t="e">
        <f t="shared" si="7"/>
        <v>#DIV/0!</v>
      </c>
      <c r="BR10" t="e">
        <f t="shared" si="7"/>
        <v>#DIV/0!</v>
      </c>
      <c r="BS10">
        <f t="shared" si="7"/>
        <v>0.92662809665009882</v>
      </c>
      <c r="BT10">
        <f t="shared" si="7"/>
        <v>0.91263421301164571</v>
      </c>
      <c r="BU10">
        <f t="shared" si="7"/>
        <v>4.1275434509791004E-3</v>
      </c>
      <c r="BV10">
        <f t="shared" si="7"/>
        <v>1.0526438246323605E-2</v>
      </c>
      <c r="BW10" t="e">
        <f t="shared" si="7"/>
        <v>#DIV/0!</v>
      </c>
      <c r="BX10" t="e">
        <f t="shared" si="7"/>
        <v>#DIV/0!</v>
      </c>
      <c r="BY10" t="e">
        <f t="shared" si="7"/>
        <v>#DIV/0!</v>
      </c>
      <c r="BZ10" t="e">
        <f t="shared" si="7"/>
        <v>#DIV/0!</v>
      </c>
      <c r="CA10" t="e">
        <f t="shared" si="7"/>
        <v>#DIV/0!</v>
      </c>
      <c r="CB10" t="e">
        <f t="shared" si="7"/>
        <v>#DIV/0!</v>
      </c>
      <c r="CC10">
        <f t="shared" si="7"/>
        <v>0.86943852995143223</v>
      </c>
      <c r="CD10">
        <f t="shared" si="7"/>
        <v>0.86713303739288361</v>
      </c>
      <c r="CE10" t="e">
        <f t="shared" si="7"/>
        <v>#DIV/0!</v>
      </c>
      <c r="CF10" t="e">
        <f t="shared" si="7"/>
        <v>#DIV/0!</v>
      </c>
      <c r="CG10" t="e">
        <f t="shared" si="7"/>
        <v>#DIV/0!</v>
      </c>
      <c r="CH10" t="e">
        <f t="shared" si="7"/>
        <v>#DIV/0!</v>
      </c>
      <c r="CI10">
        <f t="shared" si="7"/>
        <v>8.9576398555568024E-3</v>
      </c>
      <c r="CJ10">
        <f t="shared" si="7"/>
        <v>2.1494938797953912E-3</v>
      </c>
      <c r="CK10" t="e">
        <f t="shared" si="7"/>
        <v>#DIV/0!</v>
      </c>
      <c r="CL10" t="e">
        <f t="shared" si="7"/>
        <v>#DIV/0!</v>
      </c>
      <c r="CM10">
        <f t="shared" si="7"/>
        <v>0.18187793539792216</v>
      </c>
      <c r="CN10">
        <f t="shared" si="7"/>
        <v>4.137321701505501E-2</v>
      </c>
      <c r="CO10">
        <f t="shared" ref="CO10" si="8">CO9/CO8</f>
        <v>1.4443497673142597E-2</v>
      </c>
      <c r="CP10">
        <f t="shared" ref="CP10" si="9">CP9/CP8</f>
        <v>9.9964529826084454E-3</v>
      </c>
      <c r="CQ10">
        <f t="shared" si="7"/>
        <v>1.0424879902686191E-2</v>
      </c>
      <c r="CR10">
        <f t="shared" si="7"/>
        <v>1.2590456828963944E-2</v>
      </c>
      <c r="CS10" t="e">
        <f t="shared" si="7"/>
        <v>#DIV/0!</v>
      </c>
      <c r="CT10" t="e">
        <f t="shared" si="7"/>
        <v>#DIV/0!</v>
      </c>
      <c r="CU10">
        <f t="shared" si="7"/>
        <v>2.2724865906135681E-2</v>
      </c>
      <c r="CV10">
        <f t="shared" si="7"/>
        <v>2.5415512796365249E-2</v>
      </c>
      <c r="CW10">
        <f t="shared" si="7"/>
        <v>2.0049911693757607E-2</v>
      </c>
      <c r="CX10" t="e">
        <f t="shared" si="7"/>
        <v>#DIV/0!</v>
      </c>
      <c r="CY10">
        <f t="shared" si="7"/>
        <v>2.2598072333298427E-2</v>
      </c>
      <c r="CZ10">
        <f t="shared" si="7"/>
        <v>2.5811869352159084E-2</v>
      </c>
      <c r="DA10">
        <f t="shared" si="7"/>
        <v>1.860462200228663E-2</v>
      </c>
      <c r="DB10">
        <f t="shared" si="7"/>
        <v>1.7811230031633679E-2</v>
      </c>
      <c r="DC10">
        <f t="shared" si="7"/>
        <v>1.7202986627749024</v>
      </c>
      <c r="DD10">
        <f t="shared" si="7"/>
        <v>1.7237869352308388</v>
      </c>
      <c r="DE10">
        <f t="shared" si="7"/>
        <v>0.71286529697542556</v>
      </c>
      <c r="DF10">
        <f t="shared" si="7"/>
        <v>0.49006017602421564</v>
      </c>
      <c r="DG10">
        <f t="shared" si="7"/>
        <v>1.4801235644640153E-2</v>
      </c>
      <c r="DH10">
        <f t="shared" ref="DH10:DN10" si="10">DH9/DH8</f>
        <v>3.4084769992671821E-2</v>
      </c>
      <c r="DI10">
        <f t="shared" si="10"/>
        <v>1.7320508075688772</v>
      </c>
      <c r="DJ10">
        <f t="shared" si="10"/>
        <v>1.7320508075688774</v>
      </c>
      <c r="DK10" t="e">
        <f t="shared" si="10"/>
        <v>#DIV/0!</v>
      </c>
      <c r="DL10" t="e">
        <f t="shared" si="10"/>
        <v>#DIV/0!</v>
      </c>
      <c r="DM10" t="e">
        <f t="shared" si="10"/>
        <v>#DIV/0!</v>
      </c>
      <c r="DN10" t="e">
        <f t="shared" si="10"/>
        <v>#DIV/0!</v>
      </c>
    </row>
    <row r="11" spans="1:122" x14ac:dyDescent="0.2">
      <c r="A11" t="s">
        <v>103</v>
      </c>
      <c r="AS11">
        <f>COUNT(AS4:AS6)</f>
        <v>3</v>
      </c>
      <c r="AT11">
        <f t="shared" ref="AT11:DG11" si="11">COUNT(AT4:AT6)</f>
        <v>3</v>
      </c>
      <c r="AU11">
        <f t="shared" si="11"/>
        <v>3</v>
      </c>
      <c r="AV11">
        <f t="shared" si="11"/>
        <v>3</v>
      </c>
      <c r="AW11">
        <f t="shared" si="11"/>
        <v>3</v>
      </c>
      <c r="AX11">
        <f t="shared" si="11"/>
        <v>3</v>
      </c>
      <c r="AY11">
        <f t="shared" si="11"/>
        <v>3</v>
      </c>
      <c r="AZ11">
        <f t="shared" si="11"/>
        <v>3</v>
      </c>
      <c r="BA11">
        <f t="shared" si="11"/>
        <v>3</v>
      </c>
      <c r="BB11">
        <f t="shared" si="11"/>
        <v>3</v>
      </c>
      <c r="BC11">
        <f t="shared" si="11"/>
        <v>3</v>
      </c>
      <c r="BD11">
        <f t="shared" si="11"/>
        <v>3</v>
      </c>
      <c r="BE11">
        <f t="shared" si="11"/>
        <v>3</v>
      </c>
      <c r="BF11">
        <f t="shared" si="11"/>
        <v>3</v>
      </c>
      <c r="BG11">
        <f t="shared" si="11"/>
        <v>0</v>
      </c>
      <c r="BH11">
        <f t="shared" si="11"/>
        <v>0</v>
      </c>
      <c r="BI11">
        <f t="shared" si="11"/>
        <v>3</v>
      </c>
      <c r="BJ11">
        <f t="shared" si="11"/>
        <v>3</v>
      </c>
      <c r="BK11">
        <f t="shared" si="11"/>
        <v>3</v>
      </c>
      <c r="BL11">
        <f t="shared" si="11"/>
        <v>3</v>
      </c>
      <c r="BM11">
        <f t="shared" si="11"/>
        <v>3</v>
      </c>
      <c r="BN11">
        <f t="shared" si="11"/>
        <v>3</v>
      </c>
      <c r="BO11">
        <f t="shared" si="11"/>
        <v>3</v>
      </c>
      <c r="BP11">
        <f t="shared" si="11"/>
        <v>3</v>
      </c>
      <c r="BQ11">
        <f t="shared" si="11"/>
        <v>3</v>
      </c>
      <c r="BR11">
        <f t="shared" si="11"/>
        <v>3</v>
      </c>
      <c r="BS11">
        <f t="shared" si="11"/>
        <v>3</v>
      </c>
      <c r="BT11">
        <f t="shared" si="11"/>
        <v>3</v>
      </c>
      <c r="BU11">
        <f t="shared" si="11"/>
        <v>3</v>
      </c>
      <c r="BV11">
        <f t="shared" si="11"/>
        <v>3</v>
      </c>
      <c r="BW11">
        <f t="shared" si="11"/>
        <v>3</v>
      </c>
      <c r="BX11">
        <f t="shared" si="11"/>
        <v>3</v>
      </c>
      <c r="BY11">
        <f t="shared" si="11"/>
        <v>3</v>
      </c>
      <c r="BZ11">
        <f t="shared" si="11"/>
        <v>3</v>
      </c>
      <c r="CA11">
        <f t="shared" si="11"/>
        <v>3</v>
      </c>
      <c r="CB11">
        <f t="shared" si="11"/>
        <v>3</v>
      </c>
      <c r="CC11">
        <f t="shared" si="11"/>
        <v>3</v>
      </c>
      <c r="CD11">
        <f t="shared" si="11"/>
        <v>3</v>
      </c>
      <c r="CE11">
        <f t="shared" si="11"/>
        <v>3</v>
      </c>
      <c r="CF11">
        <f t="shared" si="11"/>
        <v>3</v>
      </c>
      <c r="CG11">
        <f t="shared" si="11"/>
        <v>3</v>
      </c>
      <c r="CH11">
        <f t="shared" si="11"/>
        <v>3</v>
      </c>
      <c r="CI11">
        <f t="shared" si="11"/>
        <v>3</v>
      </c>
      <c r="CJ11">
        <f t="shared" si="11"/>
        <v>3</v>
      </c>
      <c r="CK11">
        <f t="shared" si="11"/>
        <v>0</v>
      </c>
      <c r="CL11">
        <f t="shared" si="11"/>
        <v>0</v>
      </c>
      <c r="CM11">
        <f t="shared" si="11"/>
        <v>3</v>
      </c>
      <c r="CN11">
        <f t="shared" si="11"/>
        <v>3</v>
      </c>
      <c r="CO11">
        <f t="shared" ref="CO11:CP11" si="12">COUNT(CO4:CO6)</f>
        <v>3</v>
      </c>
      <c r="CP11">
        <f t="shared" si="12"/>
        <v>3</v>
      </c>
      <c r="CQ11">
        <f t="shared" si="11"/>
        <v>3</v>
      </c>
      <c r="CR11">
        <f t="shared" si="11"/>
        <v>3</v>
      </c>
      <c r="CS11">
        <f t="shared" si="11"/>
        <v>3</v>
      </c>
      <c r="CT11">
        <f t="shared" si="11"/>
        <v>3</v>
      </c>
      <c r="CU11">
        <f t="shared" si="11"/>
        <v>3</v>
      </c>
      <c r="CV11">
        <f t="shared" si="11"/>
        <v>3</v>
      </c>
      <c r="CW11">
        <f t="shared" si="11"/>
        <v>3</v>
      </c>
      <c r="CX11">
        <f t="shared" si="11"/>
        <v>0</v>
      </c>
      <c r="CY11">
        <f t="shared" si="11"/>
        <v>3</v>
      </c>
      <c r="CZ11">
        <f t="shared" si="11"/>
        <v>3</v>
      </c>
      <c r="DA11">
        <f t="shared" si="11"/>
        <v>3</v>
      </c>
      <c r="DB11">
        <f t="shared" si="11"/>
        <v>3</v>
      </c>
      <c r="DC11">
        <f t="shared" si="11"/>
        <v>3</v>
      </c>
      <c r="DD11">
        <f t="shared" si="11"/>
        <v>3</v>
      </c>
      <c r="DE11">
        <f t="shared" si="11"/>
        <v>3</v>
      </c>
      <c r="DF11">
        <f t="shared" si="11"/>
        <v>3</v>
      </c>
      <c r="DG11">
        <f t="shared" si="11"/>
        <v>3</v>
      </c>
      <c r="DH11">
        <f t="shared" ref="DH11:DN11" si="13">COUNT(DH4:DH6)</f>
        <v>3</v>
      </c>
      <c r="DI11">
        <f t="shared" si="13"/>
        <v>3</v>
      </c>
      <c r="DJ11">
        <f t="shared" si="13"/>
        <v>3</v>
      </c>
      <c r="DK11">
        <f t="shared" si="13"/>
        <v>3</v>
      </c>
      <c r="DL11">
        <f t="shared" si="13"/>
        <v>3</v>
      </c>
      <c r="DM11">
        <f t="shared" si="13"/>
        <v>3</v>
      </c>
      <c r="DN11">
        <f t="shared" si="13"/>
        <v>3</v>
      </c>
    </row>
    <row r="13" spans="1:122" x14ac:dyDescent="0.2">
      <c r="A13" t="s">
        <v>109</v>
      </c>
    </row>
    <row r="14" spans="1:122" s="2" customFormat="1" x14ac:dyDescent="0.2">
      <c r="A14" s="1">
        <v>20160224.019299701</v>
      </c>
      <c r="C14" s="3">
        <f t="shared" ref="C14:C18" si="14">AK14</f>
        <v>42433.528987268517</v>
      </c>
      <c r="D14" s="2" t="s">
        <v>0</v>
      </c>
      <c r="E14" s="4"/>
      <c r="F14" s="4"/>
      <c r="G14" s="4"/>
      <c r="H14" s="5"/>
      <c r="L14" s="6" t="s">
        <v>1</v>
      </c>
      <c r="M14" s="7" t="s">
        <v>2</v>
      </c>
      <c r="P14" s="8"/>
      <c r="Q14" s="8"/>
      <c r="R14" s="8"/>
      <c r="S14" s="9">
        <v>42433.537256944444</v>
      </c>
      <c r="T14" s="10"/>
      <c r="U14" s="10" t="s">
        <v>3</v>
      </c>
      <c r="V14" s="10">
        <v>1</v>
      </c>
      <c r="W14" s="10">
        <v>1</v>
      </c>
      <c r="X14" s="10">
        <v>79.900000000000006</v>
      </c>
      <c r="Y14" s="10" t="s">
        <v>4</v>
      </c>
      <c r="Z14" s="10">
        <v>35.1</v>
      </c>
      <c r="AA14" s="10">
        <v>42.6</v>
      </c>
      <c r="AB14" s="10">
        <v>44</v>
      </c>
      <c r="AC14" s="10">
        <v>11</v>
      </c>
      <c r="AD14" s="10" t="s">
        <v>5</v>
      </c>
      <c r="AE14" s="10" t="s">
        <v>6</v>
      </c>
      <c r="AF14" s="10"/>
      <c r="AG14" s="10" t="s">
        <v>7</v>
      </c>
      <c r="AH14" s="10">
        <v>705.3</v>
      </c>
      <c r="AI14" s="9">
        <v>42433.535937499997</v>
      </c>
      <c r="AJ14" s="9">
        <v>42433.522037037037</v>
      </c>
      <c r="AK14" s="9">
        <v>42433.528987268517</v>
      </c>
      <c r="AL14" s="10"/>
      <c r="AM14" s="10"/>
      <c r="AN14" s="10"/>
      <c r="AO14" s="11">
        <v>160304</v>
      </c>
      <c r="AP14" s="11">
        <v>1253</v>
      </c>
      <c r="AQ14" s="11">
        <v>913</v>
      </c>
      <c r="AR14" s="11">
        <v>482</v>
      </c>
      <c r="AS14" s="11">
        <v>165561</v>
      </c>
      <c r="AT14" s="11">
        <v>49412</v>
      </c>
      <c r="AU14" s="11">
        <v>141937</v>
      </c>
      <c r="AV14" s="11">
        <v>39478</v>
      </c>
      <c r="AW14" s="11">
        <v>246229</v>
      </c>
      <c r="AX14" s="11">
        <v>62413</v>
      </c>
      <c r="AY14" s="11">
        <v>233903</v>
      </c>
      <c r="AZ14" s="11">
        <v>114874</v>
      </c>
      <c r="BA14" s="11">
        <v>339292</v>
      </c>
      <c r="BB14" s="11">
        <v>152453</v>
      </c>
      <c r="BC14" s="11">
        <v>325166</v>
      </c>
      <c r="BD14" s="11">
        <v>160790</v>
      </c>
      <c r="BE14" s="11">
        <v>124463</v>
      </c>
      <c r="BF14" s="11">
        <v>63553</v>
      </c>
      <c r="BG14" s="11" t="s">
        <v>8</v>
      </c>
      <c r="BH14" s="11" t="s">
        <v>8</v>
      </c>
      <c r="BI14" s="11">
        <v>312119</v>
      </c>
      <c r="BJ14" s="11">
        <v>169132</v>
      </c>
      <c r="BK14" s="11">
        <v>311264</v>
      </c>
      <c r="BL14" s="11">
        <v>164422</v>
      </c>
      <c r="BM14" s="11">
        <v>465</v>
      </c>
      <c r="BN14" s="11">
        <v>245</v>
      </c>
      <c r="BO14" s="11">
        <v>315365</v>
      </c>
      <c r="BP14" s="11">
        <v>164598</v>
      </c>
      <c r="BQ14" s="11">
        <v>0</v>
      </c>
      <c r="BR14" s="11">
        <v>0</v>
      </c>
      <c r="BS14" s="11">
        <v>413424</v>
      </c>
      <c r="BT14" s="11">
        <v>182307</v>
      </c>
      <c r="BU14" s="11">
        <v>411218</v>
      </c>
      <c r="BV14" s="11">
        <v>183688</v>
      </c>
      <c r="BW14" s="11">
        <v>330291</v>
      </c>
      <c r="BX14" s="11">
        <v>146951</v>
      </c>
      <c r="BY14" s="11">
        <v>384244</v>
      </c>
      <c r="BZ14" s="11">
        <v>166937</v>
      </c>
      <c r="CA14" s="11">
        <v>391628</v>
      </c>
      <c r="CB14" s="11">
        <v>165904</v>
      </c>
      <c r="CC14" s="11">
        <v>490521</v>
      </c>
      <c r="CD14" s="11">
        <v>179650</v>
      </c>
      <c r="CE14" s="11">
        <v>475711</v>
      </c>
      <c r="CF14" s="11">
        <v>170998</v>
      </c>
      <c r="CG14" s="11">
        <v>386256</v>
      </c>
      <c r="CH14" s="11">
        <v>157635</v>
      </c>
      <c r="CI14" s="11">
        <v>491971</v>
      </c>
      <c r="CJ14" s="11">
        <v>145571</v>
      </c>
      <c r="CK14" s="11" t="s">
        <v>8</v>
      </c>
      <c r="CL14" s="11" t="s">
        <v>8</v>
      </c>
      <c r="CM14" s="11">
        <v>426064</v>
      </c>
      <c r="CN14" s="11">
        <v>144908</v>
      </c>
      <c r="CO14">
        <v>601974</v>
      </c>
      <c r="CP14">
        <v>136902</v>
      </c>
      <c r="CQ14" s="11">
        <v>508773</v>
      </c>
      <c r="CR14" s="11">
        <v>106745</v>
      </c>
      <c r="CS14" s="11">
        <v>0</v>
      </c>
      <c r="CT14" s="11">
        <v>0</v>
      </c>
      <c r="CU14" s="11">
        <v>0</v>
      </c>
      <c r="CV14" s="11">
        <v>0</v>
      </c>
      <c r="CW14" s="11">
        <v>596306</v>
      </c>
      <c r="CX14" s="11" t="s">
        <v>8</v>
      </c>
      <c r="CY14" s="11">
        <v>1193214</v>
      </c>
      <c r="CZ14" s="11">
        <v>101773</v>
      </c>
      <c r="DA14" s="11">
        <v>593187</v>
      </c>
      <c r="DB14" s="11">
        <v>47566</v>
      </c>
      <c r="DC14" s="11">
        <v>444</v>
      </c>
      <c r="DD14" s="11">
        <v>262</v>
      </c>
      <c r="DE14" s="11">
        <v>162865</v>
      </c>
      <c r="DF14" s="11">
        <v>69880</v>
      </c>
      <c r="DG14" s="11">
        <v>210557</v>
      </c>
      <c r="DH14" s="11">
        <v>86617</v>
      </c>
      <c r="DI14" s="11">
        <v>0</v>
      </c>
      <c r="DJ14" s="11">
        <v>0</v>
      </c>
      <c r="DK14" s="11">
        <v>2037</v>
      </c>
      <c r="DL14" s="11">
        <v>412</v>
      </c>
      <c r="DM14" s="11">
        <v>0</v>
      </c>
      <c r="DN14" s="11">
        <v>0</v>
      </c>
      <c r="DP14" s="12"/>
      <c r="DQ14" s="12"/>
    </row>
    <row r="15" spans="1:122" s="2" customFormat="1" x14ac:dyDescent="0.2">
      <c r="A15" s="1">
        <v>20160224.019399699</v>
      </c>
      <c r="C15" s="3">
        <f t="shared" si="14"/>
        <v>42433.55649884259</v>
      </c>
      <c r="D15" s="2" t="s">
        <v>0</v>
      </c>
      <c r="E15" s="4"/>
      <c r="F15" s="4"/>
      <c r="G15" s="4"/>
      <c r="H15" s="5"/>
      <c r="L15" s="6" t="s">
        <v>1</v>
      </c>
      <c r="M15" s="7" t="s">
        <v>2</v>
      </c>
      <c r="P15" s="8"/>
      <c r="Q15" s="8"/>
      <c r="R15" s="8"/>
      <c r="S15" s="9">
        <v>42433.568796296298</v>
      </c>
      <c r="T15" s="10"/>
      <c r="U15" s="10" t="s">
        <v>3</v>
      </c>
      <c r="V15" s="10">
        <v>1</v>
      </c>
      <c r="W15" s="10">
        <v>2</v>
      </c>
      <c r="X15" s="10">
        <v>53.2</v>
      </c>
      <c r="Y15" s="10" t="s">
        <v>4</v>
      </c>
      <c r="Z15" s="10">
        <v>35.1</v>
      </c>
      <c r="AA15" s="10">
        <v>40.700000000000003</v>
      </c>
      <c r="AB15" s="10">
        <v>42.4</v>
      </c>
      <c r="AC15" s="10">
        <v>11</v>
      </c>
      <c r="AD15" s="10" t="s">
        <v>5</v>
      </c>
      <c r="AE15" s="10" t="s">
        <v>6</v>
      </c>
      <c r="AF15" s="10"/>
      <c r="AG15" s="10" t="s">
        <v>7</v>
      </c>
      <c r="AH15" s="10">
        <v>704.4</v>
      </c>
      <c r="AI15" s="9">
        <v>42433.563449074078</v>
      </c>
      <c r="AJ15" s="9">
        <v>42433.54954861111</v>
      </c>
      <c r="AK15" s="9">
        <v>42433.55649884259</v>
      </c>
      <c r="AL15" s="10"/>
      <c r="AM15" s="10"/>
      <c r="AN15" s="10"/>
      <c r="AO15" s="11">
        <v>160304</v>
      </c>
      <c r="AP15" s="11">
        <v>1339</v>
      </c>
      <c r="AQ15" s="11">
        <v>0</v>
      </c>
      <c r="AR15" s="11">
        <v>0</v>
      </c>
      <c r="AS15" s="11">
        <v>167475</v>
      </c>
      <c r="AT15" s="11">
        <v>50041</v>
      </c>
      <c r="AU15" s="11">
        <v>140615</v>
      </c>
      <c r="AV15" s="11">
        <v>39413</v>
      </c>
      <c r="AW15" s="11">
        <v>249329</v>
      </c>
      <c r="AX15" s="11">
        <v>62720</v>
      </c>
      <c r="AY15" s="11">
        <v>234414</v>
      </c>
      <c r="AZ15" s="11">
        <v>116554</v>
      </c>
      <c r="BA15" s="11">
        <v>337756</v>
      </c>
      <c r="BB15" s="11">
        <v>152643</v>
      </c>
      <c r="BC15" s="11">
        <v>324118</v>
      </c>
      <c r="BD15" s="11">
        <v>160794</v>
      </c>
      <c r="BE15" s="11">
        <v>125959</v>
      </c>
      <c r="BF15" s="11">
        <v>63605</v>
      </c>
      <c r="BG15" s="11" t="s">
        <v>8</v>
      </c>
      <c r="BH15" s="11" t="s">
        <v>8</v>
      </c>
      <c r="BI15" s="11">
        <v>313104</v>
      </c>
      <c r="BJ15" s="11">
        <v>167379</v>
      </c>
      <c r="BK15" s="11">
        <v>311469</v>
      </c>
      <c r="BL15" s="11">
        <v>165579</v>
      </c>
      <c r="BM15" s="11">
        <v>417</v>
      </c>
      <c r="BN15" s="11">
        <v>251</v>
      </c>
      <c r="BO15" s="11">
        <v>315610</v>
      </c>
      <c r="BP15" s="11">
        <v>164701</v>
      </c>
      <c r="BQ15" s="11">
        <v>0</v>
      </c>
      <c r="BR15" s="11">
        <v>0</v>
      </c>
      <c r="BS15" s="11">
        <v>413247</v>
      </c>
      <c r="BT15" s="11">
        <v>181884</v>
      </c>
      <c r="BU15" s="11">
        <v>411259</v>
      </c>
      <c r="BV15" s="11">
        <v>183028</v>
      </c>
      <c r="BW15" s="11">
        <v>315743</v>
      </c>
      <c r="BX15" s="11">
        <v>147882</v>
      </c>
      <c r="BY15" s="11">
        <v>378227</v>
      </c>
      <c r="BZ15" s="11">
        <v>163703</v>
      </c>
      <c r="CA15" s="11">
        <v>382490</v>
      </c>
      <c r="CB15" s="11">
        <v>159235</v>
      </c>
      <c r="CC15" s="11">
        <v>458584</v>
      </c>
      <c r="CD15" s="11">
        <v>158635</v>
      </c>
      <c r="CE15" s="11">
        <v>450243</v>
      </c>
      <c r="CF15" s="11">
        <v>153286</v>
      </c>
      <c r="CG15" s="11">
        <v>380399</v>
      </c>
      <c r="CH15" s="11">
        <v>151448</v>
      </c>
      <c r="CI15" s="11">
        <v>479785</v>
      </c>
      <c r="CJ15" s="11">
        <v>135563</v>
      </c>
      <c r="CK15" s="11" t="s">
        <v>8</v>
      </c>
      <c r="CL15" s="11" t="s">
        <v>8</v>
      </c>
      <c r="CM15" s="11">
        <v>424630</v>
      </c>
      <c r="CN15" s="11">
        <v>140586</v>
      </c>
      <c r="CO15">
        <v>608927</v>
      </c>
      <c r="CP15">
        <v>137438</v>
      </c>
      <c r="CQ15" s="11">
        <v>521754</v>
      </c>
      <c r="CR15" s="11">
        <v>105048</v>
      </c>
      <c r="CS15" s="11">
        <v>0</v>
      </c>
      <c r="CT15" s="11">
        <v>0</v>
      </c>
      <c r="CU15" s="11">
        <v>0</v>
      </c>
      <c r="CV15" s="11">
        <v>0</v>
      </c>
      <c r="CW15" s="11">
        <v>629021</v>
      </c>
      <c r="CX15" s="11" t="s">
        <v>8</v>
      </c>
      <c r="CY15" s="11">
        <v>1293544</v>
      </c>
      <c r="CZ15" s="11">
        <v>90824</v>
      </c>
      <c r="DA15" s="11">
        <v>613460</v>
      </c>
      <c r="DB15" s="11">
        <v>44545</v>
      </c>
      <c r="DC15" s="11">
        <v>120</v>
      </c>
      <c r="DD15" s="11">
        <v>47</v>
      </c>
      <c r="DE15" s="11">
        <v>166435</v>
      </c>
      <c r="DF15" s="11">
        <v>75838</v>
      </c>
      <c r="DG15" s="11">
        <v>190163</v>
      </c>
      <c r="DH15" s="11">
        <v>85785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P15" s="12"/>
      <c r="DQ15" s="12"/>
    </row>
    <row r="16" spans="1:122" s="2" customFormat="1" x14ac:dyDescent="0.2">
      <c r="A16" s="1">
        <v>20160224.019499701</v>
      </c>
      <c r="C16" s="3">
        <f t="shared" si="14"/>
        <v>42433.614195601855</v>
      </c>
      <c r="D16" s="2" t="s">
        <v>0</v>
      </c>
      <c r="E16" s="4"/>
      <c r="F16" s="4"/>
      <c r="G16" s="4"/>
      <c r="H16" s="5"/>
      <c r="L16" s="6" t="s">
        <v>1</v>
      </c>
      <c r="M16" s="7" t="s">
        <v>2</v>
      </c>
      <c r="P16" s="8"/>
      <c r="Q16" s="8"/>
      <c r="R16" s="8"/>
      <c r="S16" s="9">
        <v>42433.622453703705</v>
      </c>
      <c r="T16" s="10"/>
      <c r="U16" s="10" t="s">
        <v>3</v>
      </c>
      <c r="V16" s="10">
        <v>1</v>
      </c>
      <c r="W16" s="10">
        <v>3</v>
      </c>
      <c r="X16" s="10">
        <v>57.5</v>
      </c>
      <c r="Y16" s="10" t="s">
        <v>4</v>
      </c>
      <c r="Z16" s="10">
        <v>35.1</v>
      </c>
      <c r="AA16" s="10">
        <v>38.9</v>
      </c>
      <c r="AB16" s="10">
        <v>40.5</v>
      </c>
      <c r="AC16" s="10">
        <v>11</v>
      </c>
      <c r="AD16" s="10" t="s">
        <v>5</v>
      </c>
      <c r="AE16" s="10" t="s">
        <v>6</v>
      </c>
      <c r="AF16" s="10"/>
      <c r="AG16" s="10" t="s">
        <v>7</v>
      </c>
      <c r="AH16" s="10">
        <v>704.6</v>
      </c>
      <c r="AI16" s="9">
        <v>42433.621145833335</v>
      </c>
      <c r="AJ16" s="9">
        <v>42433.607245370367</v>
      </c>
      <c r="AK16" s="9">
        <v>42433.614195601855</v>
      </c>
      <c r="AL16" s="10"/>
      <c r="AM16" s="10"/>
      <c r="AN16" s="10"/>
      <c r="AO16" s="11">
        <v>160304</v>
      </c>
      <c r="AP16" s="11">
        <v>1456</v>
      </c>
      <c r="AQ16" s="11">
        <v>0</v>
      </c>
      <c r="AR16" s="11">
        <v>0</v>
      </c>
      <c r="AS16" s="11">
        <v>164565</v>
      </c>
      <c r="AT16" s="11">
        <v>49319</v>
      </c>
      <c r="AU16" s="11">
        <v>141049</v>
      </c>
      <c r="AV16" s="11">
        <v>39584</v>
      </c>
      <c r="AW16" s="11">
        <v>246587</v>
      </c>
      <c r="AX16" s="11">
        <v>62345</v>
      </c>
      <c r="AY16" s="11">
        <v>234690</v>
      </c>
      <c r="AZ16" s="11">
        <v>115761</v>
      </c>
      <c r="BA16" s="11">
        <v>337575</v>
      </c>
      <c r="BB16" s="11">
        <v>153048</v>
      </c>
      <c r="BC16" s="11">
        <v>324690</v>
      </c>
      <c r="BD16" s="11">
        <v>161401</v>
      </c>
      <c r="BE16" s="11">
        <v>122671</v>
      </c>
      <c r="BF16" s="11">
        <v>62641</v>
      </c>
      <c r="BG16" s="11" t="s">
        <v>8</v>
      </c>
      <c r="BH16" s="11" t="s">
        <v>8</v>
      </c>
      <c r="BI16" s="11">
        <v>312720</v>
      </c>
      <c r="BJ16" s="11">
        <v>168332</v>
      </c>
      <c r="BK16" s="11">
        <v>312162</v>
      </c>
      <c r="BL16" s="11">
        <v>164245</v>
      </c>
      <c r="BM16" s="11">
        <v>0</v>
      </c>
      <c r="BN16" s="11">
        <v>0</v>
      </c>
      <c r="BO16" s="11">
        <v>316368</v>
      </c>
      <c r="BP16" s="11">
        <v>164076</v>
      </c>
      <c r="BQ16" s="11">
        <v>0</v>
      </c>
      <c r="BR16" s="11">
        <v>0</v>
      </c>
      <c r="BS16" s="11">
        <v>415020</v>
      </c>
      <c r="BT16" s="11">
        <v>181756</v>
      </c>
      <c r="BU16" s="11">
        <v>412175</v>
      </c>
      <c r="BV16" s="11">
        <v>182932</v>
      </c>
      <c r="BW16" s="11">
        <v>313762</v>
      </c>
      <c r="BX16" s="11">
        <v>149370</v>
      </c>
      <c r="BY16" s="11">
        <v>383196</v>
      </c>
      <c r="BZ16" s="11">
        <v>166472</v>
      </c>
      <c r="CA16" s="11">
        <v>386995</v>
      </c>
      <c r="CB16" s="11">
        <v>162537</v>
      </c>
      <c r="CC16" s="11">
        <v>469254</v>
      </c>
      <c r="CD16" s="11">
        <v>164551</v>
      </c>
      <c r="CE16" s="11">
        <v>459678</v>
      </c>
      <c r="CF16" s="11">
        <v>158219</v>
      </c>
      <c r="CG16" s="11">
        <v>383278</v>
      </c>
      <c r="CH16" s="11">
        <v>154281</v>
      </c>
      <c r="CI16" s="11">
        <v>493303</v>
      </c>
      <c r="CJ16" s="11">
        <v>144101</v>
      </c>
      <c r="CK16" s="11" t="s">
        <v>8</v>
      </c>
      <c r="CL16" s="11" t="s">
        <v>8</v>
      </c>
      <c r="CM16" s="11">
        <v>433332</v>
      </c>
      <c r="CN16" s="11">
        <v>146817</v>
      </c>
      <c r="CO16">
        <v>635894</v>
      </c>
      <c r="CP16">
        <v>139216</v>
      </c>
      <c r="CQ16" s="11">
        <v>527551</v>
      </c>
      <c r="CR16" s="11">
        <v>107303</v>
      </c>
      <c r="CS16" s="11">
        <v>0</v>
      </c>
      <c r="CT16" s="11">
        <v>0</v>
      </c>
      <c r="CU16" s="11">
        <v>0</v>
      </c>
      <c r="CV16" s="11">
        <v>0</v>
      </c>
      <c r="CW16" s="11">
        <v>744509</v>
      </c>
      <c r="CX16" s="11" t="s">
        <v>8</v>
      </c>
      <c r="CY16" s="11">
        <v>1245647</v>
      </c>
      <c r="CZ16" s="11">
        <v>96563</v>
      </c>
      <c r="DA16" s="11">
        <v>612903</v>
      </c>
      <c r="DB16" s="11">
        <v>47553</v>
      </c>
      <c r="DC16" s="11">
        <v>1293</v>
      </c>
      <c r="DD16" s="11">
        <v>216</v>
      </c>
      <c r="DE16" s="11">
        <v>164771</v>
      </c>
      <c r="DF16" s="11">
        <v>73744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P16" s="12"/>
      <c r="DQ16" s="12"/>
    </row>
    <row r="17" spans="1:122" s="2" customFormat="1" x14ac:dyDescent="0.2">
      <c r="A17" s="1">
        <v>20160224.019599698</v>
      </c>
      <c r="C17" s="3">
        <f t="shared" si="14"/>
        <v>42433.641695601851</v>
      </c>
      <c r="D17" s="2" t="s">
        <v>0</v>
      </c>
      <c r="E17" s="4"/>
      <c r="F17" s="4"/>
      <c r="G17" s="4"/>
      <c r="H17" s="5"/>
      <c r="L17" s="6" t="s">
        <v>1</v>
      </c>
      <c r="M17" s="7" t="s">
        <v>2</v>
      </c>
      <c r="P17" s="8"/>
      <c r="Q17" s="8"/>
      <c r="R17" s="8"/>
      <c r="S17" s="9">
        <v>42433.654027777775</v>
      </c>
      <c r="T17" s="10"/>
      <c r="U17" s="10" t="s">
        <v>3</v>
      </c>
      <c r="V17" s="10">
        <v>1</v>
      </c>
      <c r="W17" s="10">
        <v>4</v>
      </c>
      <c r="X17" s="10">
        <v>79.900000000000006</v>
      </c>
      <c r="Y17" s="10" t="s">
        <v>4</v>
      </c>
      <c r="Z17" s="10">
        <v>35.1</v>
      </c>
      <c r="AA17" s="10">
        <v>37</v>
      </c>
      <c r="AB17" s="10">
        <v>38.700000000000003</v>
      </c>
      <c r="AC17" s="10">
        <v>11</v>
      </c>
      <c r="AD17" s="10" t="s">
        <v>5</v>
      </c>
      <c r="AE17" s="10" t="s">
        <v>6</v>
      </c>
      <c r="AF17" s="10"/>
      <c r="AG17" s="10" t="s">
        <v>7</v>
      </c>
      <c r="AH17" s="10">
        <v>705</v>
      </c>
      <c r="AI17" s="9">
        <v>42433.648645833331</v>
      </c>
      <c r="AJ17" s="9">
        <v>42433.634745370371</v>
      </c>
      <c r="AK17" s="9">
        <v>42433.641695601851</v>
      </c>
      <c r="AL17" s="10"/>
      <c r="AM17" s="10"/>
      <c r="AN17" s="10"/>
      <c r="AO17" s="11">
        <v>160304</v>
      </c>
      <c r="AP17" s="11">
        <v>1541</v>
      </c>
      <c r="AQ17" s="11">
        <v>0</v>
      </c>
      <c r="AR17" s="11">
        <v>0</v>
      </c>
      <c r="AS17" s="11">
        <v>166861</v>
      </c>
      <c r="AT17" s="11">
        <v>50101</v>
      </c>
      <c r="AU17" s="11">
        <v>142054</v>
      </c>
      <c r="AV17" s="11">
        <v>39670</v>
      </c>
      <c r="AW17" s="11">
        <v>249915</v>
      </c>
      <c r="AX17" s="11">
        <v>62555</v>
      </c>
      <c r="AY17" s="11">
        <v>234083</v>
      </c>
      <c r="AZ17" s="11">
        <v>116685</v>
      </c>
      <c r="BA17" s="11">
        <v>339873</v>
      </c>
      <c r="BB17" s="11">
        <v>153599</v>
      </c>
      <c r="BC17" s="11">
        <v>324625</v>
      </c>
      <c r="BD17" s="11">
        <v>160766</v>
      </c>
      <c r="BE17" s="11">
        <v>121435</v>
      </c>
      <c r="BF17" s="11">
        <v>62166</v>
      </c>
      <c r="BG17" s="11" t="s">
        <v>8</v>
      </c>
      <c r="BH17" s="11" t="s">
        <v>8</v>
      </c>
      <c r="BI17" s="11">
        <v>312737</v>
      </c>
      <c r="BJ17" s="11">
        <v>167571</v>
      </c>
      <c r="BK17" s="11">
        <v>312133</v>
      </c>
      <c r="BL17" s="11">
        <v>165628</v>
      </c>
      <c r="BM17" s="11">
        <v>660</v>
      </c>
      <c r="BN17" s="11">
        <v>257</v>
      </c>
      <c r="BO17" s="11">
        <v>315991</v>
      </c>
      <c r="BP17" s="11">
        <v>164767</v>
      </c>
      <c r="BQ17" s="11">
        <v>0</v>
      </c>
      <c r="BR17" s="11">
        <v>0</v>
      </c>
      <c r="BS17" s="11">
        <v>412920</v>
      </c>
      <c r="BT17" s="11">
        <v>181596</v>
      </c>
      <c r="BU17" s="11">
        <v>411297</v>
      </c>
      <c r="BV17" s="11">
        <v>183095</v>
      </c>
      <c r="BW17" s="11">
        <v>311610</v>
      </c>
      <c r="BX17" s="11">
        <v>148259</v>
      </c>
      <c r="BY17" s="11">
        <v>378419</v>
      </c>
      <c r="BZ17" s="11">
        <v>164160</v>
      </c>
      <c r="CA17" s="11">
        <v>382141</v>
      </c>
      <c r="CB17" s="11">
        <v>160603</v>
      </c>
      <c r="CC17" s="11">
        <v>460685</v>
      </c>
      <c r="CD17" s="11">
        <v>159190</v>
      </c>
      <c r="CE17" s="11">
        <v>450908</v>
      </c>
      <c r="CF17" s="11">
        <v>153775</v>
      </c>
      <c r="CG17" s="11">
        <v>378306</v>
      </c>
      <c r="CH17" s="11">
        <v>152167</v>
      </c>
      <c r="CI17" s="11">
        <v>483316</v>
      </c>
      <c r="CJ17" s="11">
        <v>136601</v>
      </c>
      <c r="CK17" s="11" t="s">
        <v>8</v>
      </c>
      <c r="CL17" s="11" t="s">
        <v>8</v>
      </c>
      <c r="CM17" s="11">
        <v>426363</v>
      </c>
      <c r="CN17" s="11">
        <v>141737</v>
      </c>
      <c r="CO17">
        <v>606825</v>
      </c>
      <c r="CP17">
        <v>137576</v>
      </c>
      <c r="CQ17" s="11">
        <v>526959</v>
      </c>
      <c r="CR17" s="11">
        <v>105511</v>
      </c>
      <c r="CS17" s="11">
        <v>0</v>
      </c>
      <c r="CT17" s="11">
        <v>0</v>
      </c>
      <c r="CU17" s="11">
        <v>0</v>
      </c>
      <c r="CV17" s="11">
        <v>0</v>
      </c>
      <c r="CW17" s="11">
        <v>618354</v>
      </c>
      <c r="CX17" s="11" t="s">
        <v>8</v>
      </c>
      <c r="CY17" s="11">
        <v>1289103</v>
      </c>
      <c r="CZ17" s="11">
        <v>91520</v>
      </c>
      <c r="DA17" s="11">
        <v>615850</v>
      </c>
      <c r="DB17" s="11">
        <v>44534</v>
      </c>
      <c r="DC17" s="11">
        <v>245</v>
      </c>
      <c r="DD17" s="11">
        <v>66</v>
      </c>
      <c r="DE17" s="11">
        <v>166132</v>
      </c>
      <c r="DF17" s="11">
        <v>75637</v>
      </c>
      <c r="DG17" s="11">
        <v>190550</v>
      </c>
      <c r="DH17" s="11">
        <v>87208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P17" s="12"/>
      <c r="DQ17" s="12"/>
    </row>
    <row r="18" spans="1:122" s="2" customFormat="1" x14ac:dyDescent="0.2">
      <c r="A18" s="1">
        <v>20160224.0196997</v>
      </c>
      <c r="C18" s="3">
        <f t="shared" si="14"/>
        <v>42433.699415509254</v>
      </c>
      <c r="D18" s="2" t="s">
        <v>0</v>
      </c>
      <c r="E18" s="4"/>
      <c r="F18" s="4"/>
      <c r="G18" s="4"/>
      <c r="H18" s="5"/>
      <c r="L18" s="6" t="s">
        <v>1</v>
      </c>
      <c r="M18" s="7" t="s">
        <v>2</v>
      </c>
      <c r="P18" s="8"/>
      <c r="Q18" s="8"/>
      <c r="R18" s="8"/>
      <c r="S18" s="9">
        <v>42433.707673611112</v>
      </c>
      <c r="T18" s="10"/>
      <c r="U18" s="10" t="s">
        <v>3</v>
      </c>
      <c r="V18" s="10">
        <v>1</v>
      </c>
      <c r="W18" s="10">
        <v>5</v>
      </c>
      <c r="X18" s="10">
        <v>79.900000000000006</v>
      </c>
      <c r="Y18" s="10" t="s">
        <v>4</v>
      </c>
      <c r="Z18" s="10">
        <v>35.1</v>
      </c>
      <c r="AA18" s="10">
        <v>35.1</v>
      </c>
      <c r="AB18" s="10">
        <v>36.700000000000003</v>
      </c>
      <c r="AC18" s="10">
        <v>11</v>
      </c>
      <c r="AD18" s="10" t="s">
        <v>5</v>
      </c>
      <c r="AE18" s="10" t="s">
        <v>6</v>
      </c>
      <c r="AF18" s="10"/>
      <c r="AG18" s="10" t="s">
        <v>7</v>
      </c>
      <c r="AH18" s="10">
        <v>704.9</v>
      </c>
      <c r="AI18" s="9">
        <v>42433.706365740742</v>
      </c>
      <c r="AJ18" s="9">
        <v>42433.692465277774</v>
      </c>
      <c r="AK18" s="9">
        <v>42433.699415509254</v>
      </c>
      <c r="AL18" s="10"/>
      <c r="AM18" s="10"/>
      <c r="AN18" s="10"/>
      <c r="AO18" s="11">
        <v>160304</v>
      </c>
      <c r="AP18" s="11">
        <v>1659</v>
      </c>
      <c r="AQ18" s="11">
        <v>0</v>
      </c>
      <c r="AR18" s="11">
        <v>0</v>
      </c>
      <c r="AS18" s="11">
        <v>164845</v>
      </c>
      <c r="AT18" s="11">
        <v>49148</v>
      </c>
      <c r="AU18" s="11">
        <v>141355</v>
      </c>
      <c r="AV18" s="11">
        <v>39195</v>
      </c>
      <c r="AW18" s="11">
        <v>246588</v>
      </c>
      <c r="AX18" s="11">
        <v>62206</v>
      </c>
      <c r="AY18" s="11">
        <v>234704</v>
      </c>
      <c r="AZ18" s="11">
        <v>116397</v>
      </c>
      <c r="BA18" s="11">
        <v>339717</v>
      </c>
      <c r="BB18" s="11">
        <v>152926</v>
      </c>
      <c r="BC18" s="11">
        <v>324982</v>
      </c>
      <c r="BD18" s="11">
        <v>160475</v>
      </c>
      <c r="BE18" s="11">
        <v>118118</v>
      </c>
      <c r="BF18" s="11">
        <v>61079</v>
      </c>
      <c r="BG18" s="11" t="s">
        <v>8</v>
      </c>
      <c r="BH18" s="11" t="s">
        <v>8</v>
      </c>
      <c r="BI18" s="11">
        <v>312626</v>
      </c>
      <c r="BJ18" s="11">
        <v>167916</v>
      </c>
      <c r="BK18" s="11">
        <v>311936</v>
      </c>
      <c r="BL18" s="11">
        <v>164422</v>
      </c>
      <c r="BM18" s="11">
        <v>0</v>
      </c>
      <c r="BN18" s="11">
        <v>0</v>
      </c>
      <c r="BO18" s="11">
        <v>315807</v>
      </c>
      <c r="BP18" s="11">
        <v>164702</v>
      </c>
      <c r="BQ18" s="11">
        <v>0</v>
      </c>
      <c r="BR18" s="11">
        <v>0</v>
      </c>
      <c r="BS18" s="11">
        <v>414113</v>
      </c>
      <c r="BT18" s="11">
        <v>180313</v>
      </c>
      <c r="BU18" s="11">
        <v>411138</v>
      </c>
      <c r="BV18" s="11">
        <v>183226</v>
      </c>
      <c r="BW18" s="11">
        <v>312261</v>
      </c>
      <c r="BX18" s="11">
        <v>149582</v>
      </c>
      <c r="BY18" s="11">
        <v>382779</v>
      </c>
      <c r="BZ18" s="11">
        <v>167006</v>
      </c>
      <c r="CA18" s="11">
        <v>386804</v>
      </c>
      <c r="CB18" s="11">
        <v>163419</v>
      </c>
      <c r="CC18" s="11">
        <v>469067</v>
      </c>
      <c r="CD18" s="11">
        <v>164070</v>
      </c>
      <c r="CE18" s="11">
        <v>457796</v>
      </c>
      <c r="CF18" s="11">
        <v>158831</v>
      </c>
      <c r="CG18" s="11">
        <v>380801</v>
      </c>
      <c r="CH18" s="11">
        <v>154348</v>
      </c>
      <c r="CI18" s="11">
        <v>494712</v>
      </c>
      <c r="CJ18" s="11">
        <v>143758</v>
      </c>
      <c r="CK18" s="11" t="s">
        <v>8</v>
      </c>
      <c r="CL18" s="11" t="s">
        <v>8</v>
      </c>
      <c r="CM18" s="11">
        <v>432658</v>
      </c>
      <c r="CN18" s="11">
        <v>146602</v>
      </c>
      <c r="CO18">
        <v>653411</v>
      </c>
      <c r="CP18">
        <v>139078</v>
      </c>
      <c r="CQ18" s="11">
        <v>531344</v>
      </c>
      <c r="CR18" s="11">
        <v>108227</v>
      </c>
      <c r="CS18" s="11">
        <v>0</v>
      </c>
      <c r="CT18" s="11">
        <v>0</v>
      </c>
      <c r="CU18" s="11">
        <v>0</v>
      </c>
      <c r="CV18" s="11">
        <v>0</v>
      </c>
      <c r="CW18" s="11">
        <v>800212</v>
      </c>
      <c r="CX18" s="11" t="s">
        <v>8</v>
      </c>
      <c r="CY18" s="11">
        <v>1264554</v>
      </c>
      <c r="CZ18" s="11">
        <v>97669</v>
      </c>
      <c r="DA18" s="11">
        <v>614577</v>
      </c>
      <c r="DB18" s="11">
        <v>47497</v>
      </c>
      <c r="DC18" s="11">
        <v>1701</v>
      </c>
      <c r="DD18" s="11">
        <v>205</v>
      </c>
      <c r="DE18" s="11">
        <v>164243</v>
      </c>
      <c r="DF18" s="11">
        <v>73839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P18" s="12"/>
      <c r="DQ18" s="12"/>
    </row>
    <row r="20" spans="1:122" x14ac:dyDescent="0.2">
      <c r="A20" t="s">
        <v>100</v>
      </c>
      <c r="AS20">
        <f>AVERAGE(AS14:AS18)</f>
        <v>165861.4</v>
      </c>
      <c r="AT20">
        <f t="shared" ref="AT20:DG20" si="15">AVERAGE(AT14:AT18)</f>
        <v>49604.2</v>
      </c>
      <c r="AU20">
        <f t="shared" si="15"/>
        <v>141402</v>
      </c>
      <c r="AV20">
        <f t="shared" si="15"/>
        <v>39468</v>
      </c>
      <c r="AW20">
        <f t="shared" si="15"/>
        <v>247729.6</v>
      </c>
      <c r="AX20">
        <f t="shared" si="15"/>
        <v>62447.8</v>
      </c>
      <c r="AY20">
        <f t="shared" si="15"/>
        <v>234358.8</v>
      </c>
      <c r="AZ20">
        <f t="shared" si="15"/>
        <v>116054.2</v>
      </c>
      <c r="BA20">
        <f t="shared" si="15"/>
        <v>338842.6</v>
      </c>
      <c r="BB20">
        <f t="shared" si="15"/>
        <v>152933.79999999999</v>
      </c>
      <c r="BC20">
        <f t="shared" si="15"/>
        <v>324716.2</v>
      </c>
      <c r="BD20">
        <f t="shared" si="15"/>
        <v>160845.20000000001</v>
      </c>
      <c r="BE20">
        <f t="shared" si="15"/>
        <v>122529.2</v>
      </c>
      <c r="BF20">
        <f t="shared" si="15"/>
        <v>62608.800000000003</v>
      </c>
      <c r="BG20" t="e">
        <f t="shared" si="15"/>
        <v>#DIV/0!</v>
      </c>
      <c r="BH20" t="e">
        <f t="shared" si="15"/>
        <v>#DIV/0!</v>
      </c>
      <c r="BI20">
        <f t="shared" si="15"/>
        <v>312661.2</v>
      </c>
      <c r="BJ20">
        <f t="shared" si="15"/>
        <v>168066</v>
      </c>
      <c r="BK20">
        <f t="shared" si="15"/>
        <v>311792.8</v>
      </c>
      <c r="BL20">
        <f t="shared" si="15"/>
        <v>164859.20000000001</v>
      </c>
      <c r="BM20">
        <f t="shared" si="15"/>
        <v>308.39999999999998</v>
      </c>
      <c r="BN20">
        <f t="shared" si="15"/>
        <v>150.6</v>
      </c>
      <c r="BO20">
        <f t="shared" si="15"/>
        <v>315828.2</v>
      </c>
      <c r="BP20">
        <f t="shared" si="15"/>
        <v>164568.79999999999</v>
      </c>
      <c r="BQ20">
        <f t="shared" si="15"/>
        <v>0</v>
      </c>
      <c r="BR20">
        <f t="shared" si="15"/>
        <v>0</v>
      </c>
      <c r="BS20">
        <f t="shared" si="15"/>
        <v>413744.8</v>
      </c>
      <c r="BT20">
        <f t="shared" si="15"/>
        <v>181571.20000000001</v>
      </c>
      <c r="BU20">
        <f t="shared" si="15"/>
        <v>411417.4</v>
      </c>
      <c r="BV20">
        <f t="shared" si="15"/>
        <v>183193.8</v>
      </c>
      <c r="BW20">
        <f t="shared" si="15"/>
        <v>316733.40000000002</v>
      </c>
      <c r="BX20">
        <f t="shared" si="15"/>
        <v>148408.79999999999</v>
      </c>
      <c r="BY20">
        <f t="shared" si="15"/>
        <v>381373</v>
      </c>
      <c r="BZ20">
        <f t="shared" si="15"/>
        <v>165655.6</v>
      </c>
      <c r="CA20">
        <f t="shared" si="15"/>
        <v>386011.6</v>
      </c>
      <c r="CB20">
        <f t="shared" si="15"/>
        <v>162339.6</v>
      </c>
      <c r="CC20">
        <f t="shared" si="15"/>
        <v>469622.2</v>
      </c>
      <c r="CD20">
        <f t="shared" si="15"/>
        <v>165219.20000000001</v>
      </c>
      <c r="CE20">
        <f t="shared" si="15"/>
        <v>458867.20000000001</v>
      </c>
      <c r="CF20">
        <f t="shared" si="15"/>
        <v>159021.79999999999</v>
      </c>
      <c r="CG20">
        <f t="shared" si="15"/>
        <v>381808</v>
      </c>
      <c r="CH20">
        <f t="shared" si="15"/>
        <v>153975.79999999999</v>
      </c>
      <c r="CI20">
        <f t="shared" si="15"/>
        <v>488617.4</v>
      </c>
      <c r="CJ20">
        <f t="shared" si="15"/>
        <v>141118.79999999999</v>
      </c>
      <c r="CK20" t="e">
        <f t="shared" si="15"/>
        <v>#DIV/0!</v>
      </c>
      <c r="CL20" t="e">
        <f t="shared" si="15"/>
        <v>#DIV/0!</v>
      </c>
      <c r="CM20">
        <f t="shared" si="15"/>
        <v>428609.4</v>
      </c>
      <c r="CN20">
        <f t="shared" si="15"/>
        <v>144130</v>
      </c>
      <c r="CO20">
        <f t="shared" ref="CO20:CP20" si="16">AVERAGE(CO14:CO18)</f>
        <v>621406.19999999995</v>
      </c>
      <c r="CP20">
        <f t="shared" si="16"/>
        <v>138042</v>
      </c>
      <c r="CQ20">
        <f t="shared" si="15"/>
        <v>523276.2</v>
      </c>
      <c r="CR20">
        <f t="shared" si="15"/>
        <v>106566.8</v>
      </c>
      <c r="CS20">
        <f t="shared" si="15"/>
        <v>0</v>
      </c>
      <c r="CT20">
        <f t="shared" si="15"/>
        <v>0</v>
      </c>
      <c r="CU20">
        <f t="shared" si="15"/>
        <v>0</v>
      </c>
      <c r="CV20">
        <f t="shared" si="15"/>
        <v>0</v>
      </c>
      <c r="CW20">
        <f t="shared" si="15"/>
        <v>677680.4</v>
      </c>
      <c r="CX20" t="e">
        <f t="shared" si="15"/>
        <v>#DIV/0!</v>
      </c>
      <c r="CY20">
        <f t="shared" si="15"/>
        <v>1257212.3999999999</v>
      </c>
      <c r="CZ20">
        <f t="shared" si="15"/>
        <v>95669.8</v>
      </c>
      <c r="DA20">
        <f t="shared" si="15"/>
        <v>609995.4</v>
      </c>
      <c r="DB20">
        <f t="shared" si="15"/>
        <v>46339</v>
      </c>
      <c r="DC20">
        <f t="shared" si="15"/>
        <v>760.6</v>
      </c>
      <c r="DD20">
        <f t="shared" si="15"/>
        <v>159.19999999999999</v>
      </c>
      <c r="DE20">
        <f t="shared" si="15"/>
        <v>164889.20000000001</v>
      </c>
      <c r="DF20">
        <f t="shared" si="15"/>
        <v>73787.600000000006</v>
      </c>
      <c r="DG20">
        <f t="shared" si="15"/>
        <v>118254</v>
      </c>
      <c r="DH20">
        <f t="shared" ref="DH20:DN20" si="17">AVERAGE(DH14:DH18)</f>
        <v>51922</v>
      </c>
      <c r="DI20">
        <f t="shared" si="17"/>
        <v>0</v>
      </c>
      <c r="DJ20">
        <f t="shared" si="17"/>
        <v>0</v>
      </c>
      <c r="DK20">
        <f t="shared" si="17"/>
        <v>407.4</v>
      </c>
      <c r="DL20">
        <f t="shared" si="17"/>
        <v>82.4</v>
      </c>
      <c r="DM20">
        <f t="shared" si="17"/>
        <v>0</v>
      </c>
      <c r="DN20">
        <f t="shared" si="17"/>
        <v>0</v>
      </c>
    </row>
    <row r="21" spans="1:122" x14ac:dyDescent="0.2">
      <c r="A21" t="s">
        <v>101</v>
      </c>
      <c r="AS21">
        <f>STDEV(AS14:AS18)</f>
        <v>1265.5895069097246</v>
      </c>
      <c r="AT21">
        <f t="shared" ref="AT21:DG21" si="18">STDEV(AT14:AT18)</f>
        <v>437.03626851784281</v>
      </c>
      <c r="AU21">
        <f t="shared" si="18"/>
        <v>603.63813663485507</v>
      </c>
      <c r="AV21">
        <f t="shared" si="18"/>
        <v>181.59983480168697</v>
      </c>
      <c r="AW21">
        <f t="shared" si="18"/>
        <v>1746.0411793540266</v>
      </c>
      <c r="AX21">
        <f t="shared" si="18"/>
        <v>197.37705033767222</v>
      </c>
      <c r="AY21">
        <f t="shared" si="18"/>
        <v>359.06921338371524</v>
      </c>
      <c r="AZ21">
        <f t="shared" si="18"/>
        <v>749.0091454715357</v>
      </c>
      <c r="BA21">
        <f t="shared" si="18"/>
        <v>1097.24304509074</v>
      </c>
      <c r="BB21">
        <f t="shared" si="18"/>
        <v>439.12606390420507</v>
      </c>
      <c r="BC21">
        <f t="shared" si="18"/>
        <v>399.94274590246039</v>
      </c>
      <c r="BD21">
        <f t="shared" si="18"/>
        <v>338.34257787041815</v>
      </c>
      <c r="BE21">
        <f t="shared" si="18"/>
        <v>3007.456433599662</v>
      </c>
      <c r="BF21">
        <f t="shared" si="18"/>
        <v>1051.3473260535741</v>
      </c>
      <c r="BG21" t="e">
        <f t="shared" si="18"/>
        <v>#DIV/0!</v>
      </c>
      <c r="BH21" t="e">
        <f t="shared" si="18"/>
        <v>#DIV/0!</v>
      </c>
      <c r="BI21">
        <f t="shared" si="18"/>
        <v>353.72828555262578</v>
      </c>
      <c r="BJ21">
        <f t="shared" si="18"/>
        <v>697.60411409337314</v>
      </c>
      <c r="BK21">
        <f t="shared" si="18"/>
        <v>405.28594843640951</v>
      </c>
      <c r="BL21">
        <f t="shared" si="18"/>
        <v>683.50106071607524</v>
      </c>
      <c r="BM21">
        <f t="shared" si="18"/>
        <v>295.87210074625153</v>
      </c>
      <c r="BN21">
        <f t="shared" si="18"/>
        <v>137.54381120210388</v>
      </c>
      <c r="BO21">
        <f t="shared" si="18"/>
        <v>380.95367172400375</v>
      </c>
      <c r="BP21">
        <f t="shared" si="18"/>
        <v>282.04910919908963</v>
      </c>
      <c r="BQ21">
        <f t="shared" si="18"/>
        <v>0</v>
      </c>
      <c r="BR21">
        <f t="shared" si="18"/>
        <v>0</v>
      </c>
      <c r="BS21">
        <f t="shared" si="18"/>
        <v>835.57148108345586</v>
      </c>
      <c r="BT21">
        <f t="shared" si="18"/>
        <v>751.17887350483977</v>
      </c>
      <c r="BU21">
        <f t="shared" si="18"/>
        <v>427.60063143077798</v>
      </c>
      <c r="BV21">
        <f t="shared" si="18"/>
        <v>296.25191982500297</v>
      </c>
      <c r="BW21">
        <f t="shared" si="18"/>
        <v>7743.8720482714589</v>
      </c>
      <c r="BX21">
        <f t="shared" si="18"/>
        <v>1086.9041816094</v>
      </c>
      <c r="BY21">
        <f t="shared" si="18"/>
        <v>2835.7643590397283</v>
      </c>
      <c r="BZ21">
        <f t="shared" si="18"/>
        <v>1595.4263693445712</v>
      </c>
      <c r="CA21">
        <f t="shared" si="18"/>
        <v>3889.7986194660516</v>
      </c>
      <c r="CB21">
        <f t="shared" si="18"/>
        <v>2576.9817228688294</v>
      </c>
      <c r="CC21">
        <f t="shared" si="18"/>
        <v>12638.424177879138</v>
      </c>
      <c r="CD21">
        <f t="shared" si="18"/>
        <v>8510.5534896386143</v>
      </c>
      <c r="CE21">
        <f t="shared" si="18"/>
        <v>10286.449275624704</v>
      </c>
      <c r="CF21">
        <f t="shared" si="18"/>
        <v>7150.8490894438537</v>
      </c>
      <c r="CG21">
        <f t="shared" si="18"/>
        <v>3049.9564750992758</v>
      </c>
      <c r="CH21">
        <f t="shared" si="18"/>
        <v>2412.6207120059298</v>
      </c>
      <c r="CI21">
        <f t="shared" si="18"/>
        <v>6641.9455207040055</v>
      </c>
      <c r="CJ21">
        <f t="shared" si="18"/>
        <v>4662.5746321104607</v>
      </c>
      <c r="CK21" t="e">
        <f t="shared" si="18"/>
        <v>#DIV/0!</v>
      </c>
      <c r="CL21" t="e">
        <f t="shared" si="18"/>
        <v>#DIV/0!</v>
      </c>
      <c r="CM21">
        <f t="shared" si="18"/>
        <v>4063.7147783770456</v>
      </c>
      <c r="CN21">
        <f t="shared" si="18"/>
        <v>2838.2398594903848</v>
      </c>
      <c r="CO21">
        <f t="shared" ref="CO21:CP21" si="19">STDEV(CO14:CO18)</f>
        <v>22249.470751008888</v>
      </c>
      <c r="CP21">
        <f t="shared" si="19"/>
        <v>1040.8102612868495</v>
      </c>
      <c r="CQ21">
        <f t="shared" si="18"/>
        <v>8797.531341234313</v>
      </c>
      <c r="CR21">
        <f t="shared" si="18"/>
        <v>1299.1802030511394</v>
      </c>
      <c r="CS21">
        <f t="shared" si="18"/>
        <v>0</v>
      </c>
      <c r="CT21">
        <f t="shared" si="18"/>
        <v>0</v>
      </c>
      <c r="CU21">
        <f t="shared" si="18"/>
        <v>0</v>
      </c>
      <c r="CV21">
        <f t="shared" si="18"/>
        <v>0</v>
      </c>
      <c r="CW21">
        <f t="shared" si="18"/>
        <v>89427.633728619083</v>
      </c>
      <c r="CX21" t="e">
        <f t="shared" si="18"/>
        <v>#DIV/0!</v>
      </c>
      <c r="CY21">
        <f t="shared" si="18"/>
        <v>40683.068644093211</v>
      </c>
      <c r="CZ21">
        <f t="shared" si="18"/>
        <v>4548.248970757867</v>
      </c>
      <c r="DA21">
        <f t="shared" si="18"/>
        <v>9463.7109687479351</v>
      </c>
      <c r="DB21">
        <f t="shared" si="18"/>
        <v>1642.9204180361262</v>
      </c>
      <c r="DC21">
        <f t="shared" si="18"/>
        <v>697.18168363777318</v>
      </c>
      <c r="DD21">
        <f t="shared" si="18"/>
        <v>96.393464508751848</v>
      </c>
      <c r="DE21">
        <f t="shared" si="18"/>
        <v>1454.5601396985962</v>
      </c>
      <c r="DF21">
        <f t="shared" si="18"/>
        <v>2392.6084719401961</v>
      </c>
      <c r="DG21">
        <f t="shared" si="18"/>
        <v>108265.27229218055</v>
      </c>
      <c r="DH21">
        <f t="shared" ref="DH21:DN21" si="20">STDEV(DH14:DH18)</f>
        <v>47400.77994611481</v>
      </c>
      <c r="DI21">
        <f t="shared" si="20"/>
        <v>0</v>
      </c>
      <c r="DJ21">
        <f t="shared" si="20"/>
        <v>0</v>
      </c>
      <c r="DK21">
        <f t="shared" si="20"/>
        <v>910.9740940334143</v>
      </c>
      <c r="DL21">
        <f t="shared" si="20"/>
        <v>184.25200134598268</v>
      </c>
      <c r="DM21">
        <f t="shared" si="20"/>
        <v>0</v>
      </c>
      <c r="DN21">
        <f t="shared" si="20"/>
        <v>0</v>
      </c>
    </row>
    <row r="22" spans="1:122" x14ac:dyDescent="0.2">
      <c r="A22" t="s">
        <v>102</v>
      </c>
      <c r="AS22">
        <f>AS21/AS20</f>
        <v>7.6304041019171712E-3</v>
      </c>
      <c r="AT22">
        <f t="shared" ref="AT22:DG22" si="21">AT21/AT20</f>
        <v>8.8104690433036485E-3</v>
      </c>
      <c r="AU22">
        <f t="shared" si="21"/>
        <v>4.2689504860953529E-3</v>
      </c>
      <c r="AV22">
        <f t="shared" si="21"/>
        <v>4.6011917199170714E-3</v>
      </c>
      <c r="AW22">
        <f t="shared" si="21"/>
        <v>7.0481734090477137E-3</v>
      </c>
      <c r="AX22">
        <f t="shared" si="21"/>
        <v>3.1606725991575719E-3</v>
      </c>
      <c r="AY22">
        <f t="shared" si="21"/>
        <v>1.5321345449102626E-3</v>
      </c>
      <c r="AZ22">
        <f t="shared" si="21"/>
        <v>6.4539598349007254E-3</v>
      </c>
      <c r="BA22">
        <f t="shared" si="21"/>
        <v>3.238208670015931E-3</v>
      </c>
      <c r="BB22">
        <f t="shared" si="21"/>
        <v>2.8713473666658719E-3</v>
      </c>
      <c r="BC22">
        <f t="shared" si="21"/>
        <v>1.2316685952301128E-3</v>
      </c>
      <c r="BD22">
        <f t="shared" si="21"/>
        <v>2.1035292185928962E-3</v>
      </c>
      <c r="BE22">
        <f t="shared" si="21"/>
        <v>2.4544814081865075E-2</v>
      </c>
      <c r="BF22">
        <f t="shared" si="21"/>
        <v>1.6792325137258247E-2</v>
      </c>
      <c r="BG22" t="e">
        <f t="shared" si="21"/>
        <v>#DIV/0!</v>
      </c>
      <c r="BH22" t="e">
        <f t="shared" si="21"/>
        <v>#DIV/0!</v>
      </c>
      <c r="BI22">
        <f t="shared" si="21"/>
        <v>1.1313469197733067E-3</v>
      </c>
      <c r="BJ22">
        <f t="shared" si="21"/>
        <v>4.1507747795114609E-3</v>
      </c>
      <c r="BK22">
        <f t="shared" si="21"/>
        <v>1.2998566626182821E-3</v>
      </c>
      <c r="BL22">
        <f t="shared" si="21"/>
        <v>4.145968564181284E-3</v>
      </c>
      <c r="BM22">
        <f t="shared" si="21"/>
        <v>0.95937775858058216</v>
      </c>
      <c r="BN22">
        <f t="shared" si="21"/>
        <v>0.91330551927027814</v>
      </c>
      <c r="BO22">
        <f t="shared" si="21"/>
        <v>1.2062053728071267E-3</v>
      </c>
      <c r="BP22">
        <f t="shared" si="21"/>
        <v>1.7138674475300887E-3</v>
      </c>
      <c r="BQ22" t="e">
        <f t="shared" si="21"/>
        <v>#DIV/0!</v>
      </c>
      <c r="BR22" t="e">
        <f t="shared" si="21"/>
        <v>#DIV/0!</v>
      </c>
      <c r="BS22">
        <f t="shared" si="21"/>
        <v>2.0195334928280813E-3</v>
      </c>
      <c r="BT22">
        <f t="shared" si="21"/>
        <v>4.1371036458691668E-3</v>
      </c>
      <c r="BU22">
        <f t="shared" si="21"/>
        <v>1.0393353111238803E-3</v>
      </c>
      <c r="BV22">
        <f t="shared" si="21"/>
        <v>1.6171503611203163E-3</v>
      </c>
      <c r="BW22">
        <f t="shared" si="21"/>
        <v>2.4449180440936948E-2</v>
      </c>
      <c r="BX22">
        <f t="shared" si="21"/>
        <v>7.3237178766313053E-3</v>
      </c>
      <c r="BY22">
        <f t="shared" si="21"/>
        <v>7.4356715316494047E-3</v>
      </c>
      <c r="BZ22">
        <f t="shared" si="21"/>
        <v>9.6309836150698866E-3</v>
      </c>
      <c r="CA22">
        <f t="shared" si="21"/>
        <v>1.0076895667037084E-2</v>
      </c>
      <c r="CB22">
        <f t="shared" si="21"/>
        <v>1.587401794059385E-2</v>
      </c>
      <c r="CC22">
        <f t="shared" si="21"/>
        <v>2.6911896792526285E-2</v>
      </c>
      <c r="CD22">
        <f t="shared" si="21"/>
        <v>5.1510680899305973E-2</v>
      </c>
      <c r="CE22">
        <f t="shared" si="21"/>
        <v>2.2417050675281876E-2</v>
      </c>
      <c r="CF22">
        <f t="shared" si="21"/>
        <v>4.4967728257659351E-2</v>
      </c>
      <c r="CG22">
        <f t="shared" si="21"/>
        <v>7.9881942628213017E-3</v>
      </c>
      <c r="CH22">
        <f t="shared" si="21"/>
        <v>1.566883050457234E-2</v>
      </c>
      <c r="CI22">
        <f t="shared" si="21"/>
        <v>1.3593346288331126E-2</v>
      </c>
      <c r="CJ22">
        <f t="shared" si="21"/>
        <v>3.304006717822474E-2</v>
      </c>
      <c r="CK22" t="e">
        <f t="shared" si="21"/>
        <v>#DIV/0!</v>
      </c>
      <c r="CL22" t="e">
        <f t="shared" si="21"/>
        <v>#DIV/0!</v>
      </c>
      <c r="CM22">
        <f t="shared" si="21"/>
        <v>9.4811611186713246E-3</v>
      </c>
      <c r="CN22">
        <f t="shared" si="21"/>
        <v>1.9692221324432005E-2</v>
      </c>
      <c r="CO22">
        <f t="shared" ref="CO22" si="22">CO21/CO20</f>
        <v>3.5805035017366885E-2</v>
      </c>
      <c r="CP22">
        <f t="shared" ref="CP22" si="23">CP21/CP20</f>
        <v>7.5398086182962391E-3</v>
      </c>
      <c r="CQ22">
        <f t="shared" si="21"/>
        <v>1.6812404885286802E-2</v>
      </c>
      <c r="CR22">
        <f t="shared" si="21"/>
        <v>1.2191228441232535E-2</v>
      </c>
      <c r="CS22" t="e">
        <f t="shared" si="21"/>
        <v>#DIV/0!</v>
      </c>
      <c r="CT22" t="e">
        <f t="shared" si="21"/>
        <v>#DIV/0!</v>
      </c>
      <c r="CU22" t="e">
        <f t="shared" si="21"/>
        <v>#DIV/0!</v>
      </c>
      <c r="CV22" t="e">
        <f t="shared" si="21"/>
        <v>#DIV/0!</v>
      </c>
      <c r="CW22">
        <f t="shared" si="21"/>
        <v>0.13196136959047228</v>
      </c>
      <c r="CX22" t="e">
        <f t="shared" si="21"/>
        <v>#DIV/0!</v>
      </c>
      <c r="CY22">
        <f t="shared" si="21"/>
        <v>3.2359741793903093E-2</v>
      </c>
      <c r="CZ22">
        <f t="shared" si="21"/>
        <v>4.7541115072445711E-2</v>
      </c>
      <c r="DA22">
        <f t="shared" si="21"/>
        <v>1.551439727045144E-2</v>
      </c>
      <c r="DB22">
        <f t="shared" si="21"/>
        <v>3.5454377911394858E-2</v>
      </c>
      <c r="DC22">
        <f t="shared" si="21"/>
        <v>0.9166206726765358</v>
      </c>
      <c r="DD22">
        <f t="shared" si="21"/>
        <v>0.6054865861102503</v>
      </c>
      <c r="DE22">
        <f t="shared" si="21"/>
        <v>8.821439728609248E-3</v>
      </c>
      <c r="DF22">
        <f t="shared" si="21"/>
        <v>3.2425617203164163E-2</v>
      </c>
      <c r="DG22">
        <f t="shared" si="21"/>
        <v>0.91553158702606718</v>
      </c>
      <c r="DH22">
        <f t="shared" ref="DH22:DN22" si="24">DH21/DH20</f>
        <v>0.91292284476936192</v>
      </c>
      <c r="DI22" t="e">
        <f t="shared" si="24"/>
        <v>#DIV/0!</v>
      </c>
      <c r="DJ22" t="e">
        <f t="shared" si="24"/>
        <v>#DIV/0!</v>
      </c>
      <c r="DK22">
        <f t="shared" si="24"/>
        <v>2.2360679774997898</v>
      </c>
      <c r="DL22">
        <f t="shared" si="24"/>
        <v>2.2360679774997898</v>
      </c>
      <c r="DM22" t="e">
        <f t="shared" si="24"/>
        <v>#DIV/0!</v>
      </c>
      <c r="DN22" t="e">
        <f t="shared" si="24"/>
        <v>#DIV/0!</v>
      </c>
    </row>
    <row r="23" spans="1:122" x14ac:dyDescent="0.2">
      <c r="A23" t="s">
        <v>103</v>
      </c>
      <c r="AS23">
        <f>COUNT(AS14:AS18)</f>
        <v>5</v>
      </c>
      <c r="AT23">
        <f t="shared" ref="AT23:DG23" si="25">COUNT(AT14:AT18)</f>
        <v>5</v>
      </c>
      <c r="AU23">
        <f t="shared" si="25"/>
        <v>5</v>
      </c>
      <c r="AV23">
        <f t="shared" si="25"/>
        <v>5</v>
      </c>
      <c r="AW23">
        <f t="shared" si="25"/>
        <v>5</v>
      </c>
      <c r="AX23">
        <f t="shared" si="25"/>
        <v>5</v>
      </c>
      <c r="AY23">
        <f t="shared" si="25"/>
        <v>5</v>
      </c>
      <c r="AZ23">
        <f t="shared" si="25"/>
        <v>5</v>
      </c>
      <c r="BA23">
        <f t="shared" si="25"/>
        <v>5</v>
      </c>
      <c r="BB23">
        <f t="shared" si="25"/>
        <v>5</v>
      </c>
      <c r="BC23">
        <f t="shared" si="25"/>
        <v>5</v>
      </c>
      <c r="BD23">
        <f t="shared" si="25"/>
        <v>5</v>
      </c>
      <c r="BE23">
        <f t="shared" si="25"/>
        <v>5</v>
      </c>
      <c r="BF23">
        <f t="shared" si="25"/>
        <v>5</v>
      </c>
      <c r="BG23">
        <f t="shared" si="25"/>
        <v>0</v>
      </c>
      <c r="BH23">
        <f t="shared" si="25"/>
        <v>0</v>
      </c>
      <c r="BI23">
        <f t="shared" si="25"/>
        <v>5</v>
      </c>
      <c r="BJ23">
        <f t="shared" si="25"/>
        <v>5</v>
      </c>
      <c r="BK23">
        <f t="shared" si="25"/>
        <v>5</v>
      </c>
      <c r="BL23">
        <f t="shared" si="25"/>
        <v>5</v>
      </c>
      <c r="BM23">
        <f t="shared" si="25"/>
        <v>5</v>
      </c>
      <c r="BN23">
        <f t="shared" si="25"/>
        <v>5</v>
      </c>
      <c r="BO23">
        <f t="shared" si="25"/>
        <v>5</v>
      </c>
      <c r="BP23">
        <f t="shared" si="25"/>
        <v>5</v>
      </c>
      <c r="BQ23">
        <f t="shared" si="25"/>
        <v>5</v>
      </c>
      <c r="BR23">
        <f t="shared" si="25"/>
        <v>5</v>
      </c>
      <c r="BS23">
        <f t="shared" si="25"/>
        <v>5</v>
      </c>
      <c r="BT23">
        <f t="shared" si="25"/>
        <v>5</v>
      </c>
      <c r="BU23">
        <f t="shared" si="25"/>
        <v>5</v>
      </c>
      <c r="BV23">
        <f t="shared" si="25"/>
        <v>5</v>
      </c>
      <c r="BW23">
        <f t="shared" si="25"/>
        <v>5</v>
      </c>
      <c r="BX23">
        <f t="shared" si="25"/>
        <v>5</v>
      </c>
      <c r="BY23">
        <f t="shared" si="25"/>
        <v>5</v>
      </c>
      <c r="BZ23">
        <f t="shared" si="25"/>
        <v>5</v>
      </c>
      <c r="CA23">
        <f t="shared" si="25"/>
        <v>5</v>
      </c>
      <c r="CB23">
        <f t="shared" si="25"/>
        <v>5</v>
      </c>
      <c r="CC23">
        <f t="shared" si="25"/>
        <v>5</v>
      </c>
      <c r="CD23">
        <f t="shared" si="25"/>
        <v>5</v>
      </c>
      <c r="CE23">
        <f t="shared" si="25"/>
        <v>5</v>
      </c>
      <c r="CF23">
        <f t="shared" si="25"/>
        <v>5</v>
      </c>
      <c r="CG23">
        <f t="shared" si="25"/>
        <v>5</v>
      </c>
      <c r="CH23">
        <f t="shared" si="25"/>
        <v>5</v>
      </c>
      <c r="CI23">
        <f t="shared" si="25"/>
        <v>5</v>
      </c>
      <c r="CJ23">
        <f t="shared" si="25"/>
        <v>5</v>
      </c>
      <c r="CK23">
        <f t="shared" si="25"/>
        <v>0</v>
      </c>
      <c r="CL23">
        <f t="shared" si="25"/>
        <v>0</v>
      </c>
      <c r="CM23">
        <f t="shared" si="25"/>
        <v>5</v>
      </c>
      <c r="CN23">
        <f t="shared" si="25"/>
        <v>5</v>
      </c>
      <c r="CO23">
        <f t="shared" ref="CO23:CP23" si="26">COUNT(CO14:CO18)</f>
        <v>5</v>
      </c>
      <c r="CP23">
        <f t="shared" si="26"/>
        <v>5</v>
      </c>
      <c r="CQ23">
        <f t="shared" si="25"/>
        <v>5</v>
      </c>
      <c r="CR23">
        <f t="shared" si="25"/>
        <v>5</v>
      </c>
      <c r="CS23">
        <f t="shared" si="25"/>
        <v>5</v>
      </c>
      <c r="CT23">
        <f t="shared" si="25"/>
        <v>5</v>
      </c>
      <c r="CU23">
        <f t="shared" si="25"/>
        <v>5</v>
      </c>
      <c r="CV23">
        <f t="shared" si="25"/>
        <v>5</v>
      </c>
      <c r="CW23">
        <f t="shared" si="25"/>
        <v>5</v>
      </c>
      <c r="CX23">
        <f t="shared" si="25"/>
        <v>0</v>
      </c>
      <c r="CY23">
        <f t="shared" si="25"/>
        <v>5</v>
      </c>
      <c r="CZ23">
        <f t="shared" si="25"/>
        <v>5</v>
      </c>
      <c r="DA23">
        <f t="shared" si="25"/>
        <v>5</v>
      </c>
      <c r="DB23">
        <f t="shared" si="25"/>
        <v>5</v>
      </c>
      <c r="DC23">
        <f t="shared" si="25"/>
        <v>5</v>
      </c>
      <c r="DD23">
        <f t="shared" si="25"/>
        <v>5</v>
      </c>
      <c r="DE23">
        <f t="shared" si="25"/>
        <v>5</v>
      </c>
      <c r="DF23">
        <f t="shared" si="25"/>
        <v>5</v>
      </c>
      <c r="DG23">
        <f t="shared" si="25"/>
        <v>5</v>
      </c>
      <c r="DH23">
        <f t="shared" ref="DH23:DN23" si="27">COUNT(DH14:DH18)</f>
        <v>5</v>
      </c>
      <c r="DI23">
        <f t="shared" si="27"/>
        <v>5</v>
      </c>
      <c r="DJ23">
        <f t="shared" si="27"/>
        <v>5</v>
      </c>
      <c r="DK23">
        <f t="shared" si="27"/>
        <v>5</v>
      </c>
      <c r="DL23">
        <f t="shared" si="27"/>
        <v>5</v>
      </c>
      <c r="DM23">
        <f t="shared" si="27"/>
        <v>5</v>
      </c>
      <c r="DN23">
        <f t="shared" si="27"/>
        <v>5</v>
      </c>
    </row>
    <row r="25" spans="1:122" s="42" customFormat="1" ht="13" x14ac:dyDescent="0.15">
      <c r="A25" s="47" t="s">
        <v>106</v>
      </c>
      <c r="C25" s="43"/>
      <c r="E25" s="43"/>
      <c r="F25" s="44"/>
      <c r="G25" s="44"/>
      <c r="R25" s="45"/>
      <c r="S25" s="45"/>
      <c r="AC25" s="46"/>
      <c r="AS25" s="42">
        <v>4.01</v>
      </c>
      <c r="AT25" s="42">
        <v>4.01</v>
      </c>
      <c r="AU25" s="42">
        <v>3.86</v>
      </c>
      <c r="AV25" s="42">
        <v>3.86</v>
      </c>
      <c r="AW25" s="42">
        <v>4.04</v>
      </c>
      <c r="AX25" s="42">
        <v>4.04</v>
      </c>
      <c r="AY25" s="42">
        <v>3.97</v>
      </c>
      <c r="AZ25" s="42">
        <v>3.97</v>
      </c>
      <c r="BA25" s="42">
        <v>4.1500000000000004</v>
      </c>
      <c r="BB25" s="42">
        <v>4.1500000000000004</v>
      </c>
      <c r="BC25" s="42">
        <v>3.93</v>
      </c>
      <c r="BD25" s="42">
        <v>3.93</v>
      </c>
      <c r="BE25" s="42">
        <v>4.08</v>
      </c>
      <c r="BF25" s="42">
        <v>4.08</v>
      </c>
      <c r="BI25" s="42">
        <v>4.08</v>
      </c>
      <c r="BJ25" s="42">
        <v>4.08</v>
      </c>
      <c r="BK25" s="42">
        <v>3.92</v>
      </c>
      <c r="BL25" s="42">
        <v>3.92</v>
      </c>
      <c r="BO25" s="42">
        <v>3.93</v>
      </c>
      <c r="BP25" s="42">
        <v>3.93</v>
      </c>
      <c r="BQ25" s="42">
        <v>3.98</v>
      </c>
      <c r="BR25" s="42">
        <v>3.98</v>
      </c>
      <c r="BS25" s="42">
        <v>4</v>
      </c>
      <c r="BT25" s="42">
        <v>4</v>
      </c>
      <c r="BU25" s="42">
        <v>4</v>
      </c>
      <c r="BV25" s="42">
        <v>4</v>
      </c>
      <c r="BW25" s="42">
        <v>3.92</v>
      </c>
      <c r="BX25" s="42">
        <v>3.92</v>
      </c>
      <c r="BY25" s="42">
        <v>3.92</v>
      </c>
      <c r="BZ25" s="42">
        <v>3.92</v>
      </c>
      <c r="CA25" s="42">
        <v>3.93</v>
      </c>
      <c r="CB25" s="42">
        <v>3.93</v>
      </c>
      <c r="CC25" s="42">
        <v>4.0199999999999996</v>
      </c>
      <c r="CD25" s="42">
        <v>4.0199999999999996</v>
      </c>
      <c r="CE25" s="42">
        <v>3.94</v>
      </c>
      <c r="CF25" s="42">
        <v>3.94</v>
      </c>
      <c r="CG25" s="42">
        <v>3.98</v>
      </c>
      <c r="CH25" s="42">
        <v>3.98</v>
      </c>
      <c r="CI25" s="42">
        <v>3.97</v>
      </c>
      <c r="CJ25" s="42">
        <v>3.97</v>
      </c>
      <c r="CM25" s="42">
        <v>4.01</v>
      </c>
      <c r="CN25" s="42">
        <v>4.01</v>
      </c>
      <c r="CO25" s="42">
        <v>4</v>
      </c>
      <c r="CP25" s="42">
        <v>4</v>
      </c>
      <c r="CQ25" s="42">
        <v>4</v>
      </c>
      <c r="CR25" s="42">
        <v>4</v>
      </c>
      <c r="CS25" s="42">
        <v>4</v>
      </c>
      <c r="CT25" s="42">
        <v>4</v>
      </c>
      <c r="CU25" s="42">
        <v>4</v>
      </c>
      <c r="CV25" s="42">
        <v>4</v>
      </c>
      <c r="CW25" s="42">
        <v>4</v>
      </c>
      <c r="CX25" s="42">
        <v>4</v>
      </c>
      <c r="CY25" s="42">
        <v>4</v>
      </c>
      <c r="CZ25" s="42">
        <v>4</v>
      </c>
      <c r="DA25" s="42">
        <v>4</v>
      </c>
      <c r="DB25" s="42">
        <v>4</v>
      </c>
      <c r="DC25" s="42">
        <v>4</v>
      </c>
      <c r="DD25" s="42">
        <v>4</v>
      </c>
      <c r="DE25" s="42">
        <v>4.01</v>
      </c>
      <c r="DF25" s="42">
        <v>4.01</v>
      </c>
      <c r="DG25" s="42">
        <v>4</v>
      </c>
      <c r="DH25" s="42">
        <v>4</v>
      </c>
      <c r="DR25" s="42" t="s">
        <v>105</v>
      </c>
    </row>
    <row r="27" spans="1:122" x14ac:dyDescent="0.2">
      <c r="A27" t="s">
        <v>104</v>
      </c>
      <c r="AS27">
        <f>AS20/AS25</f>
        <v>41361.945137157105</v>
      </c>
      <c r="AT27">
        <f t="shared" ref="AT27:DG27" si="28">AT20/AT25</f>
        <v>12370.124688279302</v>
      </c>
      <c r="AU27">
        <f t="shared" si="28"/>
        <v>36632.642487046636</v>
      </c>
      <c r="AV27">
        <f t="shared" si="28"/>
        <v>10224.870466321245</v>
      </c>
      <c r="AW27">
        <f t="shared" si="28"/>
        <v>61319.207920792083</v>
      </c>
      <c r="AX27">
        <f t="shared" si="28"/>
        <v>15457.376237623763</v>
      </c>
      <c r="AY27">
        <f t="shared" si="28"/>
        <v>59032.443324937019</v>
      </c>
      <c r="AZ27">
        <f t="shared" si="28"/>
        <v>29232.795969773299</v>
      </c>
      <c r="BA27">
        <f t="shared" si="28"/>
        <v>81648.819277108414</v>
      </c>
      <c r="BB27">
        <f t="shared" si="28"/>
        <v>36851.518072289153</v>
      </c>
      <c r="BC27">
        <f t="shared" si="28"/>
        <v>82624.987277353692</v>
      </c>
      <c r="BD27">
        <f t="shared" si="28"/>
        <v>40927.531806615778</v>
      </c>
      <c r="BE27">
        <f t="shared" si="28"/>
        <v>30031.666666666664</v>
      </c>
      <c r="BF27">
        <f t="shared" si="28"/>
        <v>15345.294117647059</v>
      </c>
      <c r="BG27" t="e">
        <f t="shared" si="28"/>
        <v>#DIV/0!</v>
      </c>
      <c r="BH27" t="e">
        <f t="shared" si="28"/>
        <v>#DIV/0!</v>
      </c>
      <c r="BI27">
        <f t="shared" si="28"/>
        <v>76632.647058823524</v>
      </c>
      <c r="BJ27">
        <f t="shared" si="28"/>
        <v>41192.647058823532</v>
      </c>
      <c r="BK27">
        <f t="shared" si="28"/>
        <v>79538.979591836731</v>
      </c>
      <c r="BL27">
        <f t="shared" si="28"/>
        <v>42055.918367346945</v>
      </c>
      <c r="BM27" t="e">
        <f t="shared" si="28"/>
        <v>#DIV/0!</v>
      </c>
      <c r="BN27" t="e">
        <f t="shared" si="28"/>
        <v>#DIV/0!</v>
      </c>
      <c r="BO27">
        <f t="shared" si="28"/>
        <v>80363.409669211193</v>
      </c>
      <c r="BP27">
        <f t="shared" si="28"/>
        <v>41875.012722646308</v>
      </c>
      <c r="BQ27">
        <f t="shared" si="28"/>
        <v>0</v>
      </c>
      <c r="BR27">
        <f t="shared" si="28"/>
        <v>0</v>
      </c>
      <c r="BS27">
        <f t="shared" si="28"/>
        <v>103436.2</v>
      </c>
      <c r="BT27">
        <f t="shared" si="28"/>
        <v>45392.800000000003</v>
      </c>
      <c r="BU27">
        <f t="shared" si="28"/>
        <v>102854.35</v>
      </c>
      <c r="BV27">
        <f t="shared" si="28"/>
        <v>45798.45</v>
      </c>
      <c r="BW27">
        <f t="shared" si="28"/>
        <v>80799.33673469389</v>
      </c>
      <c r="BX27">
        <f t="shared" si="28"/>
        <v>37859.387755102041</v>
      </c>
      <c r="BY27">
        <f t="shared" si="28"/>
        <v>97289.030612244896</v>
      </c>
      <c r="BZ27">
        <f t="shared" si="28"/>
        <v>42259.081632653062</v>
      </c>
      <c r="CA27">
        <f t="shared" si="28"/>
        <v>98221.781170483446</v>
      </c>
      <c r="CB27">
        <f t="shared" si="28"/>
        <v>41307.786259541987</v>
      </c>
      <c r="CC27">
        <f t="shared" si="28"/>
        <v>116821.44278606967</v>
      </c>
      <c r="CD27">
        <f t="shared" si="28"/>
        <v>41099.303482587071</v>
      </c>
      <c r="CE27">
        <f t="shared" si="28"/>
        <v>116463.75634517767</v>
      </c>
      <c r="CF27">
        <f t="shared" si="28"/>
        <v>40360.862944162436</v>
      </c>
      <c r="CG27">
        <f t="shared" si="28"/>
        <v>95931.658291457294</v>
      </c>
      <c r="CH27">
        <f t="shared" si="28"/>
        <v>38687.386934673363</v>
      </c>
      <c r="CI27">
        <f t="shared" si="28"/>
        <v>123077.43073047859</v>
      </c>
      <c r="CJ27">
        <f t="shared" si="28"/>
        <v>35546.297229219141</v>
      </c>
      <c r="CK27" t="e">
        <f t="shared" si="28"/>
        <v>#DIV/0!</v>
      </c>
      <c r="CL27" t="e">
        <f t="shared" si="28"/>
        <v>#DIV/0!</v>
      </c>
      <c r="CM27">
        <f t="shared" si="28"/>
        <v>106885.13715710724</v>
      </c>
      <c r="CN27">
        <f t="shared" si="28"/>
        <v>35942.643391521196</v>
      </c>
      <c r="CO27">
        <f t="shared" ref="CO27:CP27" si="29">CO20/CO25</f>
        <v>155351.54999999999</v>
      </c>
      <c r="CP27">
        <f t="shared" si="29"/>
        <v>34510.5</v>
      </c>
      <c r="CQ27">
        <f t="shared" si="28"/>
        <v>130819.05</v>
      </c>
      <c r="CR27">
        <f t="shared" si="28"/>
        <v>26641.7</v>
      </c>
      <c r="CS27">
        <f t="shared" si="28"/>
        <v>0</v>
      </c>
      <c r="CT27">
        <f t="shared" si="28"/>
        <v>0</v>
      </c>
      <c r="CU27">
        <f>CO27*(9/8)</f>
        <v>174770.49374999999</v>
      </c>
      <c r="CV27">
        <f t="shared" si="28"/>
        <v>0</v>
      </c>
      <c r="CW27">
        <f t="shared" si="28"/>
        <v>169420.1</v>
      </c>
      <c r="CX27" t="e">
        <f t="shared" si="28"/>
        <v>#DIV/0!</v>
      </c>
      <c r="CY27">
        <f t="shared" si="28"/>
        <v>314303.09999999998</v>
      </c>
      <c r="CZ27">
        <f t="shared" si="28"/>
        <v>23917.45</v>
      </c>
      <c r="DA27">
        <f t="shared" si="28"/>
        <v>152498.85</v>
      </c>
      <c r="DB27">
        <f t="shared" si="28"/>
        <v>11584.75</v>
      </c>
      <c r="DC27">
        <f t="shared" si="28"/>
        <v>190.15</v>
      </c>
      <c r="DD27">
        <f t="shared" si="28"/>
        <v>39.799999999999997</v>
      </c>
      <c r="DE27">
        <f t="shared" si="28"/>
        <v>41119.501246882799</v>
      </c>
      <c r="DF27">
        <f t="shared" si="28"/>
        <v>18400.897755610975</v>
      </c>
      <c r="DG27">
        <f t="shared" si="28"/>
        <v>29563.5</v>
      </c>
      <c r="DH27">
        <f t="shared" ref="DH27:DN27" si="30">DH20/DH25</f>
        <v>12980.5</v>
      </c>
      <c r="DI27" t="e">
        <f t="shared" si="30"/>
        <v>#DIV/0!</v>
      </c>
      <c r="DJ27" t="e">
        <f t="shared" si="30"/>
        <v>#DIV/0!</v>
      </c>
      <c r="DK27" t="e">
        <f t="shared" si="30"/>
        <v>#DIV/0!</v>
      </c>
      <c r="DL27" t="e">
        <f t="shared" si="30"/>
        <v>#DIV/0!</v>
      </c>
      <c r="DM27" t="e">
        <f t="shared" si="30"/>
        <v>#DIV/0!</v>
      </c>
      <c r="DN27" t="e">
        <f t="shared" si="30"/>
        <v>#DIV/0!</v>
      </c>
    </row>
    <row r="30" spans="1:122" x14ac:dyDescent="0.2">
      <c r="A30" t="s">
        <v>110</v>
      </c>
    </row>
    <row r="31" spans="1:122" s="14" customFormat="1" ht="14" x14ac:dyDescent="0.15">
      <c r="A31" s="13">
        <v>20160224.002900001</v>
      </c>
      <c r="C31" s="15">
        <f t="shared" ref="C31:C33" si="31">AK31</f>
        <v>42426.443153935186</v>
      </c>
      <c r="D31" s="14" t="s">
        <v>9</v>
      </c>
      <c r="E31" s="16"/>
      <c r="F31" s="16"/>
      <c r="G31" s="16"/>
      <c r="H31" s="17"/>
      <c r="L31" s="18" t="s">
        <v>10</v>
      </c>
      <c r="M31" s="19" t="s">
        <v>11</v>
      </c>
      <c r="N31" s="14" t="s">
        <v>12</v>
      </c>
      <c r="P31" s="20"/>
      <c r="Q31" s="20"/>
      <c r="R31" s="20"/>
      <c r="S31" s="21">
        <v>42426.447928240741</v>
      </c>
      <c r="T31" s="22"/>
      <c r="U31" s="22" t="s">
        <v>3</v>
      </c>
      <c r="V31" s="22">
        <v>1</v>
      </c>
      <c r="W31" s="22">
        <v>1</v>
      </c>
      <c r="X31" s="22">
        <v>76.5</v>
      </c>
      <c r="Y31" s="22" t="s">
        <v>13</v>
      </c>
      <c r="Z31" s="22">
        <v>9.8000000000000007</v>
      </c>
      <c r="AA31" s="22">
        <v>31.3</v>
      </c>
      <c r="AB31" s="22">
        <v>31</v>
      </c>
      <c r="AC31" s="22">
        <v>6</v>
      </c>
      <c r="AD31" s="22" t="s">
        <v>14</v>
      </c>
      <c r="AE31" s="22" t="s">
        <v>15</v>
      </c>
      <c r="AF31" s="22"/>
      <c r="AG31" s="22" t="s">
        <v>16</v>
      </c>
      <c r="AH31" s="22">
        <v>104.3</v>
      </c>
      <c r="AI31" s="21">
        <v>42426.446631944447</v>
      </c>
      <c r="AJ31" s="21">
        <v>42426.439675925925</v>
      </c>
      <c r="AK31" s="21">
        <v>42426.443153935186</v>
      </c>
      <c r="AL31" s="22"/>
      <c r="AM31" s="22"/>
      <c r="AN31" s="22"/>
      <c r="AO31" s="23">
        <v>160226</v>
      </c>
      <c r="AP31" s="23">
        <v>1045</v>
      </c>
      <c r="AQ31" s="23" t="e">
        <f>AQ4/AQ$27</f>
        <v>#DIV/0!</v>
      </c>
      <c r="AR31" s="23" t="e">
        <f t="shared" ref="AR31" si="32">AR4/AR$27</f>
        <v>#DIV/0!</v>
      </c>
      <c r="AS31" s="23">
        <f>(AS4/AS$27)*7</f>
        <v>0</v>
      </c>
      <c r="AT31" s="23">
        <f t="shared" ref="AT31:DE32" si="33">(AT4/AT$27)*7</f>
        <v>0</v>
      </c>
      <c r="AU31" s="23">
        <f t="shared" si="33"/>
        <v>0</v>
      </c>
      <c r="AV31" s="23">
        <f t="shared" si="33"/>
        <v>0</v>
      </c>
      <c r="AW31" s="23">
        <f t="shared" si="33"/>
        <v>0</v>
      </c>
      <c r="AX31" s="23">
        <f t="shared" si="33"/>
        <v>0</v>
      </c>
      <c r="AY31" s="23">
        <f t="shared" si="33"/>
        <v>0</v>
      </c>
      <c r="AZ31" s="23">
        <f t="shared" si="33"/>
        <v>0</v>
      </c>
      <c r="BA31" s="23">
        <f t="shared" si="33"/>
        <v>0</v>
      </c>
      <c r="BB31" s="23">
        <f t="shared" si="33"/>
        <v>0</v>
      </c>
      <c r="BC31" s="23">
        <f t="shared" si="33"/>
        <v>0</v>
      </c>
      <c r="BD31" s="23">
        <f t="shared" si="33"/>
        <v>0</v>
      </c>
      <c r="BE31" s="23">
        <f t="shared" si="33"/>
        <v>0</v>
      </c>
      <c r="BF31" s="23">
        <f t="shared" si="33"/>
        <v>0</v>
      </c>
      <c r="BG31" s="23" t="e">
        <f t="shared" si="33"/>
        <v>#VALUE!</v>
      </c>
      <c r="BH31" s="23" t="e">
        <f t="shared" si="33"/>
        <v>#VALUE!</v>
      </c>
      <c r="BI31" s="23">
        <f t="shared" si="33"/>
        <v>0</v>
      </c>
      <c r="BJ31" s="23">
        <f t="shared" si="33"/>
        <v>0</v>
      </c>
      <c r="BK31" s="23">
        <f t="shared" si="33"/>
        <v>0</v>
      </c>
      <c r="BL31" s="23">
        <f t="shared" si="33"/>
        <v>0</v>
      </c>
      <c r="BM31" s="23" t="e">
        <f t="shared" si="33"/>
        <v>#DIV/0!</v>
      </c>
      <c r="BN31" s="23" t="e">
        <f t="shared" si="33"/>
        <v>#DIV/0!</v>
      </c>
      <c r="BO31" s="23">
        <f t="shared" si="33"/>
        <v>0</v>
      </c>
      <c r="BP31" s="23">
        <f t="shared" si="33"/>
        <v>0</v>
      </c>
      <c r="BQ31" s="23" t="e">
        <f t="shared" si="33"/>
        <v>#DIV/0!</v>
      </c>
      <c r="BR31" s="23" t="e">
        <f t="shared" si="33"/>
        <v>#DIV/0!</v>
      </c>
      <c r="BS31" s="23">
        <f t="shared" si="33"/>
        <v>6.2734323186659988E-2</v>
      </c>
      <c r="BT31" s="23">
        <f t="shared" si="33"/>
        <v>5.9370649089723476E-2</v>
      </c>
      <c r="BU31" s="23">
        <f t="shared" si="33"/>
        <v>153.93169078410392</v>
      </c>
      <c r="BV31" s="23">
        <f t="shared" si="33"/>
        <v>142.7880201185848</v>
      </c>
      <c r="BW31" s="23">
        <f t="shared" si="33"/>
        <v>0</v>
      </c>
      <c r="BX31" s="23">
        <f t="shared" si="33"/>
        <v>0</v>
      </c>
      <c r="BY31" s="23">
        <f t="shared" si="33"/>
        <v>0</v>
      </c>
      <c r="BZ31" s="23">
        <f t="shared" si="33"/>
        <v>0</v>
      </c>
      <c r="CA31" s="23">
        <f t="shared" si="33"/>
        <v>0</v>
      </c>
      <c r="CB31" s="23">
        <f t="shared" si="33"/>
        <v>0</v>
      </c>
      <c r="CC31" s="23">
        <f t="shared" si="33"/>
        <v>9.0240282507939348E-2</v>
      </c>
      <c r="CD31" s="23">
        <f t="shared" si="33"/>
        <v>0.10202119366272198</v>
      </c>
      <c r="CE31" s="23">
        <f t="shared" si="33"/>
        <v>0</v>
      </c>
      <c r="CF31" s="23">
        <f t="shared" si="33"/>
        <v>0</v>
      </c>
      <c r="CG31" s="23">
        <f t="shared" si="33"/>
        <v>0</v>
      </c>
      <c r="CH31" s="23">
        <f t="shared" si="33"/>
        <v>0</v>
      </c>
      <c r="CI31" s="23">
        <f t="shared" si="33"/>
        <v>149.59456734451126</v>
      </c>
      <c r="CJ31" s="23">
        <f t="shared" si="33"/>
        <v>154.74880448246444</v>
      </c>
      <c r="CK31" s="23" t="e">
        <f t="shared" si="33"/>
        <v>#VALUE!</v>
      </c>
      <c r="CL31" s="23" t="e">
        <f t="shared" si="33"/>
        <v>#VALUE!</v>
      </c>
      <c r="CM31" s="23">
        <f t="shared" si="33"/>
        <v>4.0735317517534612E-2</v>
      </c>
      <c r="CN31" s="23">
        <f t="shared" si="33"/>
        <v>5.1804759592034968E-2</v>
      </c>
      <c r="CO31" s="23">
        <f t="shared" si="33"/>
        <v>129.38511395605644</v>
      </c>
      <c r="CP31" s="23">
        <f t="shared" si="33"/>
        <v>116.50967096970487</v>
      </c>
      <c r="CQ31" s="23">
        <f t="shared" si="33"/>
        <v>131.32923683515511</v>
      </c>
      <c r="CR31" s="23">
        <f t="shared" si="33"/>
        <v>97.531576438440482</v>
      </c>
      <c r="CS31" s="23" t="e">
        <f t="shared" si="33"/>
        <v>#DIV/0!</v>
      </c>
      <c r="CT31" s="23" t="e">
        <f t="shared" si="33"/>
        <v>#DIV/0!</v>
      </c>
      <c r="CU31" s="23">
        <f>(CU4/CU$27)*7</f>
        <v>93.276809203956375</v>
      </c>
      <c r="CV31" s="23" t="e">
        <f t="shared" si="33"/>
        <v>#DIV/0!</v>
      </c>
      <c r="CW31" s="23">
        <f t="shared" si="33"/>
        <v>105.85223358975705</v>
      </c>
      <c r="CX31" s="23" t="e">
        <f t="shared" si="33"/>
        <v>#VALUE!</v>
      </c>
      <c r="CY31" s="23">
        <f>(CY4/(CY$27/2))*7</f>
        <v>126.49082366670898</v>
      </c>
      <c r="CZ31" s="23">
        <f t="shared" si="33"/>
        <v>52.615935227208581</v>
      </c>
      <c r="DA31" s="23">
        <f t="shared" si="33"/>
        <v>123.39757316202713</v>
      </c>
      <c r="DB31" s="23">
        <f t="shared" si="33"/>
        <v>82.145579317637413</v>
      </c>
      <c r="DC31" s="23">
        <f t="shared" si="33"/>
        <v>86.952405995266886</v>
      </c>
      <c r="DD31" s="23">
        <f t="shared" si="33"/>
        <v>106.23115577889448</v>
      </c>
      <c r="DE31" s="23">
        <f t="shared" si="33"/>
        <v>2.4064494217935435</v>
      </c>
      <c r="DF31" s="23">
        <f t="shared" ref="DF31:DN33" si="34">(DF4/DF$27)*7</f>
        <v>0.67409754484493312</v>
      </c>
      <c r="DG31" s="23">
        <f t="shared" si="34"/>
        <v>194.47443638270164</v>
      </c>
      <c r="DH31" s="23">
        <f t="shared" si="34"/>
        <v>161.78005469743076</v>
      </c>
      <c r="DI31" s="23" t="e">
        <f t="shared" si="34"/>
        <v>#DIV/0!</v>
      </c>
      <c r="DJ31" s="23" t="e">
        <f t="shared" si="34"/>
        <v>#DIV/0!</v>
      </c>
      <c r="DK31" s="23" t="e">
        <f t="shared" si="34"/>
        <v>#DIV/0!</v>
      </c>
      <c r="DL31" s="23" t="e">
        <f t="shared" si="34"/>
        <v>#DIV/0!</v>
      </c>
      <c r="DM31" s="23" t="e">
        <f t="shared" si="34"/>
        <v>#DIV/0!</v>
      </c>
      <c r="DN31" s="23" t="e">
        <f t="shared" si="34"/>
        <v>#DIV/0!</v>
      </c>
      <c r="DP31" s="24"/>
      <c r="DQ31" s="24"/>
    </row>
    <row r="32" spans="1:122" s="14" customFormat="1" ht="14" x14ac:dyDescent="0.15">
      <c r="A32" s="13">
        <v>20160224.002999999</v>
      </c>
      <c r="C32" s="15">
        <f t="shared" si="31"/>
        <v>42426.484380787035</v>
      </c>
      <c r="D32" s="14" t="s">
        <v>9</v>
      </c>
      <c r="E32" s="16"/>
      <c r="F32" s="16"/>
      <c r="G32" s="16"/>
      <c r="H32" s="17"/>
      <c r="L32" s="18" t="s">
        <v>10</v>
      </c>
      <c r="M32" s="19" t="s">
        <v>11</v>
      </c>
      <c r="N32" s="14" t="s">
        <v>12</v>
      </c>
      <c r="P32" s="20"/>
      <c r="Q32" s="20"/>
      <c r="R32" s="20"/>
      <c r="S32" s="21">
        <v>42426.48914351852</v>
      </c>
      <c r="T32" s="22"/>
      <c r="U32" s="22" t="s">
        <v>3</v>
      </c>
      <c r="V32" s="22">
        <v>1</v>
      </c>
      <c r="W32" s="22">
        <v>2</v>
      </c>
      <c r="X32" s="22">
        <v>79.900000000000006</v>
      </c>
      <c r="Y32" s="22" t="s">
        <v>13</v>
      </c>
      <c r="Z32" s="22">
        <v>9.8000000000000007</v>
      </c>
      <c r="AA32" s="22">
        <v>31.2</v>
      </c>
      <c r="AB32" s="22">
        <v>30.9</v>
      </c>
      <c r="AC32" s="22">
        <v>6</v>
      </c>
      <c r="AD32" s="22" t="s">
        <v>14</v>
      </c>
      <c r="AE32" s="22" t="s">
        <v>15</v>
      </c>
      <c r="AF32" s="22"/>
      <c r="AG32" s="22" t="s">
        <v>16</v>
      </c>
      <c r="AH32" s="22">
        <v>104.8</v>
      </c>
      <c r="AI32" s="21">
        <v>42426.487858796296</v>
      </c>
      <c r="AJ32" s="21">
        <v>42426.480902777781</v>
      </c>
      <c r="AK32" s="21">
        <v>42426.484380787035</v>
      </c>
      <c r="AL32" s="22"/>
      <c r="AM32" s="22"/>
      <c r="AN32" s="22"/>
      <c r="AO32" s="23">
        <v>160226</v>
      </c>
      <c r="AP32" s="23">
        <v>1144</v>
      </c>
      <c r="AQ32" s="23" t="e">
        <f t="shared" ref="AQ32:AR33" si="35">AQ5/AQ$27</f>
        <v>#DIV/0!</v>
      </c>
      <c r="AR32" s="23" t="e">
        <f t="shared" si="35"/>
        <v>#DIV/0!</v>
      </c>
      <c r="AS32" s="23">
        <f t="shared" ref="AS32:BH33" si="36">(AS5/AS$27)*7</f>
        <v>0</v>
      </c>
      <c r="AT32" s="23">
        <f t="shared" si="36"/>
        <v>0</v>
      </c>
      <c r="AU32" s="23">
        <f t="shared" si="36"/>
        <v>0</v>
      </c>
      <c r="AV32" s="23">
        <f t="shared" si="36"/>
        <v>0</v>
      </c>
      <c r="AW32" s="23">
        <f t="shared" si="36"/>
        <v>0</v>
      </c>
      <c r="AX32" s="23">
        <f t="shared" si="36"/>
        <v>0</v>
      </c>
      <c r="AY32" s="23">
        <f t="shared" si="36"/>
        <v>0</v>
      </c>
      <c r="AZ32" s="23">
        <f t="shared" si="36"/>
        <v>0</v>
      </c>
      <c r="BA32" s="23">
        <f t="shared" si="36"/>
        <v>0</v>
      </c>
      <c r="BB32" s="23">
        <f t="shared" si="36"/>
        <v>0</v>
      </c>
      <c r="BC32" s="23">
        <f t="shared" si="36"/>
        <v>0</v>
      </c>
      <c r="BD32" s="23">
        <f t="shared" si="36"/>
        <v>0</v>
      </c>
      <c r="BE32" s="23">
        <f t="shared" si="36"/>
        <v>0</v>
      </c>
      <c r="BF32" s="23">
        <f t="shared" si="36"/>
        <v>0</v>
      </c>
      <c r="BG32" s="23" t="e">
        <f t="shared" si="36"/>
        <v>#VALUE!</v>
      </c>
      <c r="BH32" s="23" t="e">
        <f t="shared" si="36"/>
        <v>#VALUE!</v>
      </c>
      <c r="BI32" s="23">
        <f t="shared" si="33"/>
        <v>0</v>
      </c>
      <c r="BJ32" s="23">
        <f t="shared" si="33"/>
        <v>0</v>
      </c>
      <c r="BK32" s="23">
        <f t="shared" si="33"/>
        <v>0</v>
      </c>
      <c r="BL32" s="23">
        <f t="shared" si="33"/>
        <v>0</v>
      </c>
      <c r="BM32" s="23" t="e">
        <f t="shared" si="33"/>
        <v>#DIV/0!</v>
      </c>
      <c r="BN32" s="23" t="e">
        <f t="shared" si="33"/>
        <v>#DIV/0!</v>
      </c>
      <c r="BO32" s="23">
        <f t="shared" si="33"/>
        <v>0</v>
      </c>
      <c r="BP32" s="23">
        <f t="shared" si="33"/>
        <v>0</v>
      </c>
      <c r="BQ32" s="23" t="e">
        <f t="shared" si="33"/>
        <v>#DIV/0!</v>
      </c>
      <c r="BR32" s="23" t="e">
        <f t="shared" si="33"/>
        <v>#DIV/0!</v>
      </c>
      <c r="BS32" s="23">
        <f t="shared" si="33"/>
        <v>4.0131017960829962E-2</v>
      </c>
      <c r="BT32" s="23">
        <f t="shared" si="33"/>
        <v>4.0248673798487865E-2</v>
      </c>
      <c r="BU32" s="23">
        <f t="shared" si="33"/>
        <v>154.81262581504816</v>
      </c>
      <c r="BV32" s="23">
        <f t="shared" si="33"/>
        <v>144.26831039041716</v>
      </c>
      <c r="BW32" s="23">
        <f t="shared" si="33"/>
        <v>0</v>
      </c>
      <c r="BX32" s="23">
        <f t="shared" si="33"/>
        <v>0</v>
      </c>
      <c r="BY32" s="23">
        <f t="shared" si="33"/>
        <v>0</v>
      </c>
      <c r="BZ32" s="23">
        <f t="shared" si="33"/>
        <v>0</v>
      </c>
      <c r="CA32" s="23">
        <f t="shared" si="33"/>
        <v>0</v>
      </c>
      <c r="CB32" s="23">
        <f t="shared" si="33"/>
        <v>0</v>
      </c>
      <c r="CC32" s="23">
        <f t="shared" si="33"/>
        <v>8.1431968079873546E-2</v>
      </c>
      <c r="CD32" s="23">
        <f t="shared" si="33"/>
        <v>9.6230341267842953E-2</v>
      </c>
      <c r="CE32" s="23">
        <f t="shared" si="33"/>
        <v>0</v>
      </c>
      <c r="CF32" s="23">
        <f t="shared" si="33"/>
        <v>0</v>
      </c>
      <c r="CG32" s="23">
        <f t="shared" si="33"/>
        <v>0</v>
      </c>
      <c r="CH32" s="23">
        <f t="shared" si="33"/>
        <v>0</v>
      </c>
      <c r="CI32" s="23">
        <f t="shared" si="33"/>
        <v>151.1553815316442</v>
      </c>
      <c r="CJ32" s="23">
        <f t="shared" si="33"/>
        <v>155.10484719257818</v>
      </c>
      <c r="CK32" s="23" t="e">
        <f t="shared" si="33"/>
        <v>#VALUE!</v>
      </c>
      <c r="CL32" s="23" t="e">
        <f t="shared" si="33"/>
        <v>#VALUE!</v>
      </c>
      <c r="CM32" s="23">
        <f t="shared" si="33"/>
        <v>4.9118148132075497E-2</v>
      </c>
      <c r="CN32" s="23">
        <f t="shared" si="33"/>
        <v>5.4336571151044191E-2</v>
      </c>
      <c r="CO32" s="23">
        <f t="shared" si="33"/>
        <v>130.54844962924412</v>
      </c>
      <c r="CP32" s="23">
        <f t="shared" si="33"/>
        <v>117.80620390895524</v>
      </c>
      <c r="CQ32" s="23">
        <f t="shared" si="33"/>
        <v>132.20517959731399</v>
      </c>
      <c r="CR32" s="23">
        <f t="shared" si="33"/>
        <v>98.129323579201028</v>
      </c>
      <c r="CS32" s="23" t="e">
        <f t="shared" si="33"/>
        <v>#DIV/0!</v>
      </c>
      <c r="CT32" s="23" t="e">
        <f t="shared" si="33"/>
        <v>#DIV/0!</v>
      </c>
      <c r="CU32" s="23">
        <f t="shared" si="33"/>
        <v>94.845907019702523</v>
      </c>
      <c r="CV32" s="23" t="e">
        <f t="shared" si="33"/>
        <v>#DIV/0!</v>
      </c>
      <c r="CW32" s="23">
        <f t="shared" si="33"/>
        <v>106.62177038025594</v>
      </c>
      <c r="CX32" s="23" t="e">
        <f t="shared" si="33"/>
        <v>#VALUE!</v>
      </c>
      <c r="CY32" s="23">
        <f t="shared" ref="CY32:CY33" si="37">(CY5/(CY$27/2))*7</f>
        <v>127.44270737386937</v>
      </c>
      <c r="CZ32" s="23">
        <f t="shared" si="33"/>
        <v>53.411421368080624</v>
      </c>
      <c r="DA32" s="23">
        <f t="shared" si="33"/>
        <v>124.11153264434452</v>
      </c>
      <c r="DB32" s="23">
        <f t="shared" si="33"/>
        <v>82.463410949739952</v>
      </c>
      <c r="DC32" s="23">
        <f t="shared" si="33"/>
        <v>72.153562976597428</v>
      </c>
      <c r="DD32" s="23">
        <f t="shared" si="33"/>
        <v>105.00000000000001</v>
      </c>
      <c r="DE32" s="23">
        <f t="shared" si="33"/>
        <v>1.9846057837626718</v>
      </c>
      <c r="DF32" s="23">
        <f t="shared" si="34"/>
        <v>0.61208970070852009</v>
      </c>
      <c r="DG32" s="23">
        <f t="shared" si="34"/>
        <v>195.56361729835777</v>
      </c>
      <c r="DH32" s="23">
        <f t="shared" si="34"/>
        <v>164.49528138361387</v>
      </c>
      <c r="DI32" s="23" t="e">
        <f t="shared" si="34"/>
        <v>#DIV/0!</v>
      </c>
      <c r="DJ32" s="23" t="e">
        <f t="shared" si="34"/>
        <v>#DIV/0!</v>
      </c>
      <c r="DK32" s="23" t="e">
        <f t="shared" si="34"/>
        <v>#DIV/0!</v>
      </c>
      <c r="DL32" s="23" t="e">
        <f t="shared" si="34"/>
        <v>#DIV/0!</v>
      </c>
      <c r="DM32" s="23" t="e">
        <f t="shared" si="34"/>
        <v>#DIV/0!</v>
      </c>
      <c r="DN32" s="23" t="e">
        <f t="shared" si="34"/>
        <v>#DIV/0!</v>
      </c>
      <c r="DP32" s="24"/>
      <c r="DQ32" s="24"/>
    </row>
    <row r="33" spans="1:121" s="14" customFormat="1" ht="14" x14ac:dyDescent="0.15">
      <c r="A33" s="13">
        <v>20160224.0031</v>
      </c>
      <c r="C33" s="15">
        <f t="shared" si="31"/>
        <v>42426.515028935188</v>
      </c>
      <c r="D33" s="14" t="s">
        <v>9</v>
      </c>
      <c r="E33" s="16"/>
      <c r="F33" s="16"/>
      <c r="G33" s="16"/>
      <c r="H33" s="17"/>
      <c r="L33" s="18" t="s">
        <v>10</v>
      </c>
      <c r="M33" s="19" t="s">
        <v>11</v>
      </c>
      <c r="N33" s="14" t="s">
        <v>12</v>
      </c>
      <c r="P33" s="20"/>
      <c r="Q33" s="20"/>
      <c r="R33" s="20"/>
      <c r="S33" s="21">
        <v>42426.52684027778</v>
      </c>
      <c r="T33" s="22"/>
      <c r="U33" s="22" t="s">
        <v>3</v>
      </c>
      <c r="V33" s="22">
        <v>1</v>
      </c>
      <c r="W33" s="22">
        <v>3</v>
      </c>
      <c r="X33" s="22">
        <v>76.400000000000006</v>
      </c>
      <c r="Y33" s="22" t="s">
        <v>13</v>
      </c>
      <c r="Z33" s="22">
        <v>9.8000000000000007</v>
      </c>
      <c r="AA33" s="22">
        <v>0.2</v>
      </c>
      <c r="AB33" s="22">
        <v>31</v>
      </c>
      <c r="AC33" s="22">
        <v>6</v>
      </c>
      <c r="AD33" s="22" t="s">
        <v>14</v>
      </c>
      <c r="AE33" s="22" t="s">
        <v>15</v>
      </c>
      <c r="AF33" s="22"/>
      <c r="AG33" s="22" t="s">
        <v>16</v>
      </c>
      <c r="AH33" s="22">
        <v>104.1</v>
      </c>
      <c r="AI33" s="21">
        <v>42426.518506944441</v>
      </c>
      <c r="AJ33" s="21">
        <v>42426.511550925927</v>
      </c>
      <c r="AK33" s="21">
        <v>42426.515028935188</v>
      </c>
      <c r="AL33" s="22"/>
      <c r="AM33" s="22"/>
      <c r="AN33" s="22"/>
      <c r="AO33" s="23">
        <v>160226</v>
      </c>
      <c r="AP33" s="23">
        <v>1238</v>
      </c>
      <c r="AQ33" s="23" t="e">
        <f t="shared" si="35"/>
        <v>#DIV/0!</v>
      </c>
      <c r="AR33" s="23" t="e">
        <f t="shared" si="35"/>
        <v>#DIV/0!</v>
      </c>
      <c r="AS33" s="23">
        <f t="shared" si="36"/>
        <v>0</v>
      </c>
      <c r="AT33" s="23">
        <f t="shared" ref="AT33:DE33" si="38">(AT6/AT$27)*7</f>
        <v>0</v>
      </c>
      <c r="AU33" s="23">
        <f t="shared" si="38"/>
        <v>0</v>
      </c>
      <c r="AV33" s="23">
        <f t="shared" si="38"/>
        <v>0</v>
      </c>
      <c r="AW33" s="23">
        <f t="shared" si="38"/>
        <v>0</v>
      </c>
      <c r="AX33" s="23">
        <f t="shared" si="38"/>
        <v>0</v>
      </c>
      <c r="AY33" s="23">
        <f t="shared" si="38"/>
        <v>0</v>
      </c>
      <c r="AZ33" s="23">
        <f t="shared" si="38"/>
        <v>0</v>
      </c>
      <c r="BA33" s="23">
        <f t="shared" si="38"/>
        <v>0</v>
      </c>
      <c r="BB33" s="23">
        <f t="shared" si="38"/>
        <v>0</v>
      </c>
      <c r="BC33" s="23">
        <f t="shared" si="38"/>
        <v>0</v>
      </c>
      <c r="BD33" s="23">
        <f t="shared" si="38"/>
        <v>0</v>
      </c>
      <c r="BE33" s="23">
        <f t="shared" si="38"/>
        <v>0</v>
      </c>
      <c r="BF33" s="23">
        <f t="shared" si="38"/>
        <v>0</v>
      </c>
      <c r="BG33" s="23" t="e">
        <f t="shared" si="38"/>
        <v>#VALUE!</v>
      </c>
      <c r="BH33" s="23" t="e">
        <f t="shared" si="38"/>
        <v>#VALUE!</v>
      </c>
      <c r="BI33" s="23">
        <f t="shared" si="38"/>
        <v>0</v>
      </c>
      <c r="BJ33" s="23">
        <f t="shared" si="38"/>
        <v>0</v>
      </c>
      <c r="BK33" s="23">
        <f t="shared" si="38"/>
        <v>0</v>
      </c>
      <c r="BL33" s="23">
        <f t="shared" si="38"/>
        <v>0</v>
      </c>
      <c r="BM33" s="23" t="e">
        <f t="shared" si="38"/>
        <v>#DIV/0!</v>
      </c>
      <c r="BN33" s="23" t="e">
        <f t="shared" si="38"/>
        <v>#DIV/0!</v>
      </c>
      <c r="BO33" s="23">
        <f t="shared" si="38"/>
        <v>0</v>
      </c>
      <c r="BP33" s="23">
        <f t="shared" si="38"/>
        <v>0</v>
      </c>
      <c r="BQ33" s="23" t="e">
        <f t="shared" si="38"/>
        <v>#DIV/0!</v>
      </c>
      <c r="BR33" s="23" t="e">
        <f t="shared" si="38"/>
        <v>#DIV/0!</v>
      </c>
      <c r="BS33" s="23">
        <f t="shared" si="38"/>
        <v>0</v>
      </c>
      <c r="BT33" s="23">
        <f t="shared" si="38"/>
        <v>0</v>
      </c>
      <c r="BU33" s="23">
        <f t="shared" si="38"/>
        <v>153.57731588406324</v>
      </c>
      <c r="BV33" s="23">
        <f t="shared" si="38"/>
        <v>141.2626409845748</v>
      </c>
      <c r="BW33" s="23">
        <f t="shared" si="38"/>
        <v>0</v>
      </c>
      <c r="BX33" s="23">
        <f t="shared" si="38"/>
        <v>0</v>
      </c>
      <c r="BY33" s="23">
        <f t="shared" si="38"/>
        <v>0</v>
      </c>
      <c r="BZ33" s="23">
        <f t="shared" si="38"/>
        <v>0</v>
      </c>
      <c r="CA33" s="23">
        <f t="shared" si="38"/>
        <v>0</v>
      </c>
      <c r="CB33" s="23">
        <f t="shared" si="38"/>
        <v>0</v>
      </c>
      <c r="CC33" s="23">
        <f t="shared" si="38"/>
        <v>0</v>
      </c>
      <c r="CD33" s="23">
        <f t="shared" si="38"/>
        <v>0</v>
      </c>
      <c r="CE33" s="23">
        <f t="shared" si="38"/>
        <v>0</v>
      </c>
      <c r="CF33" s="23">
        <f t="shared" si="38"/>
        <v>0</v>
      </c>
      <c r="CG33" s="23">
        <f t="shared" si="38"/>
        <v>0</v>
      </c>
      <c r="CH33" s="23">
        <f t="shared" si="38"/>
        <v>0</v>
      </c>
      <c r="CI33" s="23">
        <f t="shared" si="38"/>
        <v>152.28872498195929</v>
      </c>
      <c r="CJ33" s="23">
        <f t="shared" si="38"/>
        <v>155.4150060799837</v>
      </c>
      <c r="CK33" s="23" t="e">
        <f t="shared" si="38"/>
        <v>#VALUE!</v>
      </c>
      <c r="CL33" s="23" t="e">
        <f t="shared" si="38"/>
        <v>#VALUE!</v>
      </c>
      <c r="CM33" s="23">
        <f t="shared" si="38"/>
        <v>3.4120740235748445E-2</v>
      </c>
      <c r="CN33" s="23">
        <f t="shared" si="38"/>
        <v>5.005196697425935E-2</v>
      </c>
      <c r="CO33" s="23">
        <f t="shared" si="38"/>
        <v>133.08545682357209</v>
      </c>
      <c r="CP33" s="23">
        <f t="shared" si="38"/>
        <v>118.85912983005173</v>
      </c>
      <c r="CQ33" s="23">
        <f t="shared" si="38"/>
        <v>134.03668655291412</v>
      </c>
      <c r="CR33" s="23">
        <f t="shared" si="38"/>
        <v>99.91573360558823</v>
      </c>
      <c r="CS33" s="23" t="e">
        <f t="shared" si="38"/>
        <v>#DIV/0!</v>
      </c>
      <c r="CT33" s="23" t="e">
        <f t="shared" si="38"/>
        <v>#DIV/0!</v>
      </c>
      <c r="CU33" s="23">
        <f t="shared" si="38"/>
        <v>97.554499241666193</v>
      </c>
      <c r="CV33" s="23" t="e">
        <f t="shared" si="38"/>
        <v>#DIV/0!</v>
      </c>
      <c r="CW33" s="23">
        <f t="shared" si="38"/>
        <v>109.90885969256303</v>
      </c>
      <c r="CX33" s="23" t="e">
        <f t="shared" si="38"/>
        <v>#VALUE!</v>
      </c>
      <c r="CY33" s="23">
        <f t="shared" si="37"/>
        <v>131.93321987597324</v>
      </c>
      <c r="CZ33" s="23">
        <f t="shared" si="38"/>
        <v>55.317310164754183</v>
      </c>
      <c r="DA33" s="23">
        <f t="shared" si="38"/>
        <v>127.73751408617179</v>
      </c>
      <c r="DB33" s="23">
        <f t="shared" si="38"/>
        <v>84.85500334491465</v>
      </c>
      <c r="DC33" s="23">
        <f t="shared" si="38"/>
        <v>35014.504338679988</v>
      </c>
      <c r="DD33" s="23">
        <f t="shared" si="38"/>
        <v>66197.663316582912</v>
      </c>
      <c r="DE33" s="23">
        <f t="shared" si="38"/>
        <v>0.29978476455704794</v>
      </c>
      <c r="DF33" s="23">
        <f t="shared" si="34"/>
        <v>0.2202609923618602</v>
      </c>
      <c r="DG33" s="23">
        <f t="shared" si="34"/>
        <v>190.15157203984643</v>
      </c>
      <c r="DH33" s="23">
        <f t="shared" si="34"/>
        <v>172.67062131659026</v>
      </c>
      <c r="DI33" s="23" t="e">
        <f t="shared" si="34"/>
        <v>#DIV/0!</v>
      </c>
      <c r="DJ33" s="23" t="e">
        <f t="shared" si="34"/>
        <v>#DIV/0!</v>
      </c>
      <c r="DK33" s="23" t="e">
        <f t="shared" si="34"/>
        <v>#DIV/0!</v>
      </c>
      <c r="DL33" s="23" t="e">
        <f t="shared" si="34"/>
        <v>#DIV/0!</v>
      </c>
      <c r="DM33" s="23" t="e">
        <f t="shared" si="34"/>
        <v>#DIV/0!</v>
      </c>
      <c r="DN33" s="23" t="e">
        <f t="shared" si="34"/>
        <v>#DIV/0!</v>
      </c>
      <c r="DP33" s="24"/>
      <c r="DQ33" s="24"/>
    </row>
    <row r="35" spans="1:121" x14ac:dyDescent="0.2">
      <c r="A35" t="s">
        <v>100</v>
      </c>
      <c r="AS35">
        <f>AVERAGE(AS31:AS33)</f>
        <v>0</v>
      </c>
      <c r="AT35">
        <f t="shared" ref="AT35:DG35" si="39">AVERAGE(AT31:AT33)</f>
        <v>0</v>
      </c>
      <c r="AU35">
        <f t="shared" si="39"/>
        <v>0</v>
      </c>
      <c r="AV35">
        <f t="shared" si="39"/>
        <v>0</v>
      </c>
      <c r="AW35">
        <f t="shared" si="39"/>
        <v>0</v>
      </c>
      <c r="AX35">
        <f t="shared" si="39"/>
        <v>0</v>
      </c>
      <c r="AY35">
        <f t="shared" si="39"/>
        <v>0</v>
      </c>
      <c r="AZ35">
        <f t="shared" si="39"/>
        <v>0</v>
      </c>
      <c r="BA35">
        <f t="shared" si="39"/>
        <v>0</v>
      </c>
      <c r="BB35">
        <f t="shared" si="39"/>
        <v>0</v>
      </c>
      <c r="BC35">
        <f t="shared" si="39"/>
        <v>0</v>
      </c>
      <c r="BD35">
        <f t="shared" si="39"/>
        <v>0</v>
      </c>
      <c r="BE35">
        <f t="shared" si="39"/>
        <v>0</v>
      </c>
      <c r="BF35">
        <f t="shared" si="39"/>
        <v>0</v>
      </c>
      <c r="BG35" t="e">
        <f t="shared" si="39"/>
        <v>#VALUE!</v>
      </c>
      <c r="BH35" t="e">
        <f t="shared" si="39"/>
        <v>#VALUE!</v>
      </c>
      <c r="BI35">
        <f t="shared" si="39"/>
        <v>0</v>
      </c>
      <c r="BJ35">
        <f t="shared" si="39"/>
        <v>0</v>
      </c>
      <c r="BK35">
        <f t="shared" si="39"/>
        <v>0</v>
      </c>
      <c r="BL35">
        <f t="shared" si="39"/>
        <v>0</v>
      </c>
      <c r="BM35" t="e">
        <f t="shared" si="39"/>
        <v>#DIV/0!</v>
      </c>
      <c r="BN35" t="e">
        <f t="shared" si="39"/>
        <v>#DIV/0!</v>
      </c>
      <c r="BO35">
        <f t="shared" si="39"/>
        <v>0</v>
      </c>
      <c r="BP35">
        <f t="shared" si="39"/>
        <v>0</v>
      </c>
      <c r="BQ35" t="e">
        <f t="shared" si="39"/>
        <v>#DIV/0!</v>
      </c>
      <c r="BR35" t="e">
        <f t="shared" si="39"/>
        <v>#DIV/0!</v>
      </c>
      <c r="BS35">
        <f t="shared" si="39"/>
        <v>3.4288447049163319E-2</v>
      </c>
      <c r="BT35">
        <f t="shared" si="39"/>
        <v>3.3206440962737116E-2</v>
      </c>
      <c r="BU35">
        <f t="shared" si="39"/>
        <v>154.10721082773844</v>
      </c>
      <c r="BV35">
        <f t="shared" si="39"/>
        <v>142.77299049785893</v>
      </c>
      <c r="BW35">
        <f t="shared" si="39"/>
        <v>0</v>
      </c>
      <c r="BX35">
        <f t="shared" si="39"/>
        <v>0</v>
      </c>
      <c r="BY35">
        <f t="shared" si="39"/>
        <v>0</v>
      </c>
      <c r="BZ35">
        <f t="shared" si="39"/>
        <v>0</v>
      </c>
      <c r="CA35">
        <f t="shared" si="39"/>
        <v>0</v>
      </c>
      <c r="CB35">
        <f t="shared" si="39"/>
        <v>0</v>
      </c>
      <c r="CC35">
        <f t="shared" si="39"/>
        <v>5.7224083529270962E-2</v>
      </c>
      <c r="CD35">
        <f t="shared" si="39"/>
        <v>6.6083844976854975E-2</v>
      </c>
      <c r="CE35">
        <f t="shared" si="39"/>
        <v>0</v>
      </c>
      <c r="CF35">
        <f t="shared" si="39"/>
        <v>0</v>
      </c>
      <c r="CG35">
        <f t="shared" si="39"/>
        <v>0</v>
      </c>
      <c r="CH35">
        <f t="shared" si="39"/>
        <v>0</v>
      </c>
      <c r="CI35">
        <f t="shared" si="39"/>
        <v>151.01289128603824</v>
      </c>
      <c r="CJ35">
        <f t="shared" si="39"/>
        <v>155.08955258500876</v>
      </c>
      <c r="CK35" t="e">
        <f t="shared" si="39"/>
        <v>#VALUE!</v>
      </c>
      <c r="CL35" t="e">
        <f t="shared" si="39"/>
        <v>#VALUE!</v>
      </c>
      <c r="CM35">
        <f t="shared" si="39"/>
        <v>4.132473529511952E-2</v>
      </c>
      <c r="CN35">
        <f t="shared" si="39"/>
        <v>5.2064432572446168E-2</v>
      </c>
      <c r="CO35">
        <f t="shared" si="39"/>
        <v>131.0063401362909</v>
      </c>
      <c r="CP35">
        <f t="shared" si="39"/>
        <v>117.72500156957062</v>
      </c>
      <c r="CQ35">
        <f t="shared" si="39"/>
        <v>132.52370099512777</v>
      </c>
      <c r="CR35">
        <f t="shared" si="39"/>
        <v>98.52554454107657</v>
      </c>
      <c r="CS35" t="e">
        <f t="shared" si="39"/>
        <v>#DIV/0!</v>
      </c>
      <c r="CT35" t="e">
        <f t="shared" si="39"/>
        <v>#DIV/0!</v>
      </c>
      <c r="CU35">
        <f t="shared" si="39"/>
        <v>95.225738488441706</v>
      </c>
      <c r="CV35" t="e">
        <f t="shared" si="39"/>
        <v>#DIV/0!</v>
      </c>
      <c r="CW35">
        <f t="shared" si="39"/>
        <v>107.46095455419201</v>
      </c>
      <c r="CX35" t="e">
        <f t="shared" si="39"/>
        <v>#VALUE!</v>
      </c>
      <c r="CY35">
        <f>AVERAGE(CY31:CY33)</f>
        <v>128.62225030551721</v>
      </c>
      <c r="CZ35">
        <f t="shared" si="39"/>
        <v>53.781555586681129</v>
      </c>
      <c r="DA35">
        <f t="shared" si="39"/>
        <v>125.08220663084781</v>
      </c>
      <c r="DB35">
        <f t="shared" si="39"/>
        <v>83.154664537430662</v>
      </c>
      <c r="DC35">
        <f t="shared" si="39"/>
        <v>11724.536769217286</v>
      </c>
      <c r="DD35">
        <f t="shared" si="39"/>
        <v>22136.298157453934</v>
      </c>
      <c r="DE35">
        <f t="shared" si="39"/>
        <v>1.5636133233710876</v>
      </c>
      <c r="DF35">
        <f t="shared" si="39"/>
        <v>0.50214941263843771</v>
      </c>
      <c r="DG35">
        <f t="shared" si="39"/>
        <v>193.39654190696862</v>
      </c>
      <c r="DH35">
        <f t="shared" ref="DH35:DN35" si="40">AVERAGE(DH31:DH33)</f>
        <v>166.31531913254497</v>
      </c>
      <c r="DI35" t="e">
        <f t="shared" si="40"/>
        <v>#DIV/0!</v>
      </c>
      <c r="DJ35" t="e">
        <f t="shared" si="40"/>
        <v>#DIV/0!</v>
      </c>
      <c r="DK35" t="e">
        <f t="shared" si="40"/>
        <v>#DIV/0!</v>
      </c>
      <c r="DL35" t="e">
        <f t="shared" si="40"/>
        <v>#DIV/0!</v>
      </c>
      <c r="DM35" t="e">
        <f t="shared" si="40"/>
        <v>#DIV/0!</v>
      </c>
      <c r="DN35" t="e">
        <f t="shared" si="40"/>
        <v>#DIV/0!</v>
      </c>
    </row>
    <row r="36" spans="1:121" x14ac:dyDescent="0.2">
      <c r="A36" t="s">
        <v>101</v>
      </c>
      <c r="AS36">
        <f>STDEV(AS31:AS33)</f>
        <v>0</v>
      </c>
      <c r="AT36">
        <f t="shared" ref="AT36:DG36" si="41">STDEV(AT31:AT33)</f>
        <v>0</v>
      </c>
      <c r="AU36">
        <f t="shared" si="41"/>
        <v>0</v>
      </c>
      <c r="AV36">
        <f t="shared" si="41"/>
        <v>0</v>
      </c>
      <c r="AW36">
        <f t="shared" si="41"/>
        <v>0</v>
      </c>
      <c r="AX36">
        <f t="shared" si="41"/>
        <v>0</v>
      </c>
      <c r="AY36">
        <f t="shared" si="41"/>
        <v>0</v>
      </c>
      <c r="AZ36">
        <f t="shared" si="41"/>
        <v>0</v>
      </c>
      <c r="BA36">
        <f t="shared" si="41"/>
        <v>0</v>
      </c>
      <c r="BB36">
        <f t="shared" si="41"/>
        <v>0</v>
      </c>
      <c r="BC36">
        <f t="shared" si="41"/>
        <v>0</v>
      </c>
      <c r="BD36">
        <f t="shared" si="41"/>
        <v>0</v>
      </c>
      <c r="BE36">
        <f t="shared" si="41"/>
        <v>0</v>
      </c>
      <c r="BF36">
        <f t="shared" si="41"/>
        <v>0</v>
      </c>
      <c r="BG36" t="e">
        <f t="shared" si="41"/>
        <v>#VALUE!</v>
      </c>
      <c r="BH36" t="e">
        <f t="shared" si="41"/>
        <v>#VALUE!</v>
      </c>
      <c r="BI36">
        <f t="shared" si="41"/>
        <v>0</v>
      </c>
      <c r="BJ36">
        <f t="shared" si="41"/>
        <v>0</v>
      </c>
      <c r="BK36">
        <f t="shared" si="41"/>
        <v>0</v>
      </c>
      <c r="BL36">
        <f t="shared" si="41"/>
        <v>0</v>
      </c>
      <c r="BM36" t="e">
        <f t="shared" si="41"/>
        <v>#DIV/0!</v>
      </c>
      <c r="BN36" t="e">
        <f t="shared" si="41"/>
        <v>#DIV/0!</v>
      </c>
      <c r="BO36">
        <f t="shared" si="41"/>
        <v>0</v>
      </c>
      <c r="BP36">
        <f t="shared" si="41"/>
        <v>0</v>
      </c>
      <c r="BQ36" t="e">
        <f t="shared" si="41"/>
        <v>#DIV/0!</v>
      </c>
      <c r="BR36" t="e">
        <f t="shared" si="41"/>
        <v>#DIV/0!</v>
      </c>
      <c r="BS36">
        <f t="shared" si="41"/>
        <v>3.1772638426253906E-2</v>
      </c>
      <c r="BT36">
        <f t="shared" si="41"/>
        <v>3.0305334114945265E-2</v>
      </c>
      <c r="BU36">
        <f t="shared" si="41"/>
        <v>0.63608420880068495</v>
      </c>
      <c r="BV36">
        <f t="shared" si="41"/>
        <v>1.5028910677186675</v>
      </c>
      <c r="BW36">
        <f t="shared" si="41"/>
        <v>0</v>
      </c>
      <c r="BX36">
        <f t="shared" si="41"/>
        <v>0</v>
      </c>
      <c r="BY36">
        <f t="shared" si="41"/>
        <v>0</v>
      </c>
      <c r="BZ36">
        <f t="shared" si="41"/>
        <v>0</v>
      </c>
      <c r="CA36">
        <f t="shared" si="41"/>
        <v>0</v>
      </c>
      <c r="CB36">
        <f t="shared" si="41"/>
        <v>0</v>
      </c>
      <c r="CC36">
        <f t="shared" si="41"/>
        <v>4.9752823061507315E-2</v>
      </c>
      <c r="CD36">
        <f t="shared" si="41"/>
        <v>5.7303485217380712E-2</v>
      </c>
      <c r="CE36">
        <f t="shared" si="41"/>
        <v>0</v>
      </c>
      <c r="CF36">
        <f t="shared" si="41"/>
        <v>0</v>
      </c>
      <c r="CG36">
        <f t="shared" si="41"/>
        <v>0</v>
      </c>
      <c r="CH36">
        <f t="shared" si="41"/>
        <v>0</v>
      </c>
      <c r="CI36">
        <f t="shared" si="41"/>
        <v>1.3527190936866822</v>
      </c>
      <c r="CJ36">
        <f t="shared" si="41"/>
        <v>0.33336404410168574</v>
      </c>
      <c r="CK36" t="e">
        <f t="shared" si="41"/>
        <v>#VALUE!</v>
      </c>
      <c r="CL36" t="e">
        <f t="shared" si="41"/>
        <v>#VALUE!</v>
      </c>
      <c r="CM36">
        <f t="shared" si="41"/>
        <v>7.5160575363419826E-3</v>
      </c>
      <c r="CN36">
        <f t="shared" si="41"/>
        <v>2.1540730675855112E-3</v>
      </c>
      <c r="CO36">
        <f t="shared" si="41"/>
        <v>1.8921897689254459</v>
      </c>
      <c r="CP36">
        <f t="shared" si="41"/>
        <v>1.1768324430677208</v>
      </c>
      <c r="CQ36">
        <f t="shared" si="41"/>
        <v>1.3815436671337065</v>
      </c>
      <c r="CR36">
        <f t="shared" si="41"/>
        <v>1.2404816150945908</v>
      </c>
      <c r="CS36" t="e">
        <f t="shared" si="41"/>
        <v>#DIV/0!</v>
      </c>
      <c r="CT36" t="e">
        <f t="shared" si="41"/>
        <v>#DIV/0!</v>
      </c>
      <c r="CU36">
        <f t="shared" si="41"/>
        <v>2.1639921379625835</v>
      </c>
      <c r="CV36" t="e">
        <f t="shared" si="41"/>
        <v>#DIV/0!</v>
      </c>
      <c r="CW36">
        <f t="shared" si="41"/>
        <v>2.1545826493384452</v>
      </c>
      <c r="CX36" t="e">
        <f t="shared" si="41"/>
        <v>#VALUE!</v>
      </c>
      <c r="CY36">
        <f t="shared" si="41"/>
        <v>2.9066149160757013</v>
      </c>
      <c r="CZ36">
        <f t="shared" si="41"/>
        <v>1.3882024863592957</v>
      </c>
      <c r="DA36">
        <f t="shared" si="41"/>
        <v>2.3271071735788267</v>
      </c>
      <c r="DB36">
        <f t="shared" si="41"/>
        <v>1.4810868582795098</v>
      </c>
      <c r="DC36">
        <f t="shared" si="41"/>
        <v>20169.704925739665</v>
      </c>
      <c r="DD36">
        <f t="shared" si="41"/>
        <v>38158.26155819359</v>
      </c>
      <c r="DE36">
        <f t="shared" si="41"/>
        <v>1.114645676119663</v>
      </c>
      <c r="DF36">
        <f t="shared" si="41"/>
        <v>0.24608342954804951</v>
      </c>
      <c r="DG36">
        <f t="shared" si="41"/>
        <v>2.8625077896235682</v>
      </c>
      <c r="DH36">
        <f t="shared" ref="DH36:DN36" si="42">STDEV(DH31:DH33)</f>
        <v>5.6688193988906024</v>
      </c>
      <c r="DI36" t="e">
        <f t="shared" si="42"/>
        <v>#DIV/0!</v>
      </c>
      <c r="DJ36" t="e">
        <f t="shared" si="42"/>
        <v>#DIV/0!</v>
      </c>
      <c r="DK36" t="e">
        <f t="shared" si="42"/>
        <v>#DIV/0!</v>
      </c>
      <c r="DL36" t="e">
        <f t="shared" si="42"/>
        <v>#DIV/0!</v>
      </c>
      <c r="DM36" t="e">
        <f t="shared" si="42"/>
        <v>#DIV/0!</v>
      </c>
      <c r="DN36" t="e">
        <f t="shared" si="42"/>
        <v>#DIV/0!</v>
      </c>
    </row>
    <row r="37" spans="1:121" x14ac:dyDescent="0.2">
      <c r="A37" t="s">
        <v>102</v>
      </c>
      <c r="AS37" t="e">
        <f>AS36/AS35</f>
        <v>#DIV/0!</v>
      </c>
      <c r="AT37" t="e">
        <f t="shared" ref="AT37" si="43">AT36/AT35</f>
        <v>#DIV/0!</v>
      </c>
      <c r="AU37" t="e">
        <f t="shared" ref="AU37" si="44">AU36/AU35</f>
        <v>#DIV/0!</v>
      </c>
      <c r="AV37" t="e">
        <f t="shared" ref="AV37" si="45">AV36/AV35</f>
        <v>#DIV/0!</v>
      </c>
      <c r="AW37" t="e">
        <f t="shared" ref="AW37" si="46">AW36/AW35</f>
        <v>#DIV/0!</v>
      </c>
      <c r="AX37" t="e">
        <f t="shared" ref="AX37" si="47">AX36/AX35</f>
        <v>#DIV/0!</v>
      </c>
      <c r="AY37" t="e">
        <f t="shared" ref="AY37" si="48">AY36/AY35</f>
        <v>#DIV/0!</v>
      </c>
      <c r="AZ37" t="e">
        <f t="shared" ref="AZ37" si="49">AZ36/AZ35</f>
        <v>#DIV/0!</v>
      </c>
      <c r="BA37" t="e">
        <f t="shared" ref="BA37" si="50">BA36/BA35</f>
        <v>#DIV/0!</v>
      </c>
      <c r="BB37" t="e">
        <f t="shared" ref="BB37" si="51">BB36/BB35</f>
        <v>#DIV/0!</v>
      </c>
      <c r="BC37" t="e">
        <f t="shared" ref="BC37" si="52">BC36/BC35</f>
        <v>#DIV/0!</v>
      </c>
      <c r="BD37" t="e">
        <f t="shared" ref="BD37" si="53">BD36/BD35</f>
        <v>#DIV/0!</v>
      </c>
      <c r="BE37" t="e">
        <f t="shared" ref="BE37" si="54">BE36/BE35</f>
        <v>#DIV/0!</v>
      </c>
      <c r="BF37" t="e">
        <f t="shared" ref="BF37" si="55">BF36/BF35</f>
        <v>#DIV/0!</v>
      </c>
      <c r="BG37" t="e">
        <f t="shared" ref="BG37" si="56">BG36/BG35</f>
        <v>#VALUE!</v>
      </c>
      <c r="BH37" t="e">
        <f t="shared" ref="BH37" si="57">BH36/BH35</f>
        <v>#VALUE!</v>
      </c>
      <c r="BI37" t="e">
        <f t="shared" ref="BI37" si="58">BI36/BI35</f>
        <v>#DIV/0!</v>
      </c>
      <c r="BJ37" t="e">
        <f t="shared" ref="BJ37" si="59">BJ36/BJ35</f>
        <v>#DIV/0!</v>
      </c>
      <c r="BK37" t="e">
        <f t="shared" ref="BK37" si="60">BK36/BK35</f>
        <v>#DIV/0!</v>
      </c>
      <c r="BL37" t="e">
        <f t="shared" ref="BL37" si="61">BL36/BL35</f>
        <v>#DIV/0!</v>
      </c>
      <c r="BM37" t="e">
        <f t="shared" ref="BM37" si="62">BM36/BM35</f>
        <v>#DIV/0!</v>
      </c>
      <c r="BN37" t="e">
        <f t="shared" ref="BN37" si="63">BN36/BN35</f>
        <v>#DIV/0!</v>
      </c>
      <c r="BO37" t="e">
        <f t="shared" ref="BO37" si="64">BO36/BO35</f>
        <v>#DIV/0!</v>
      </c>
      <c r="BP37" t="e">
        <f t="shared" ref="BP37" si="65">BP36/BP35</f>
        <v>#DIV/0!</v>
      </c>
      <c r="BQ37" t="e">
        <f t="shared" ref="BQ37" si="66">BQ36/BQ35</f>
        <v>#DIV/0!</v>
      </c>
      <c r="BR37" t="e">
        <f t="shared" ref="BR37" si="67">BR36/BR35</f>
        <v>#DIV/0!</v>
      </c>
      <c r="BS37">
        <f t="shared" ref="BS37" si="68">BS36/BS35</f>
        <v>0.92662809665009893</v>
      </c>
      <c r="BT37">
        <f t="shared" ref="BT37" si="69">BT36/BT35</f>
        <v>0.91263421301164582</v>
      </c>
      <c r="BU37">
        <f t="shared" ref="BU37" si="70">BU36/BU35</f>
        <v>4.1275434509790848E-3</v>
      </c>
      <c r="BV37">
        <f t="shared" ref="BV37" si="71">BV36/BV35</f>
        <v>1.0526438246323665E-2</v>
      </c>
      <c r="BW37" t="e">
        <f t="shared" ref="BW37" si="72">BW36/BW35</f>
        <v>#DIV/0!</v>
      </c>
      <c r="BX37" t="e">
        <f t="shared" ref="BX37" si="73">BX36/BX35</f>
        <v>#DIV/0!</v>
      </c>
      <c r="BY37" t="e">
        <f t="shared" ref="BY37" si="74">BY36/BY35</f>
        <v>#DIV/0!</v>
      </c>
      <c r="BZ37" t="e">
        <f t="shared" ref="BZ37" si="75">BZ36/BZ35</f>
        <v>#DIV/0!</v>
      </c>
      <c r="CA37" t="e">
        <f t="shared" ref="CA37" si="76">CA36/CA35</f>
        <v>#DIV/0!</v>
      </c>
      <c r="CB37" t="e">
        <f t="shared" ref="CB37" si="77">CB36/CB35</f>
        <v>#DIV/0!</v>
      </c>
      <c r="CC37">
        <f t="shared" ref="CC37" si="78">CC36/CC35</f>
        <v>0.86943852995143234</v>
      </c>
      <c r="CD37">
        <f t="shared" ref="CD37" si="79">CD36/CD35</f>
        <v>0.86713303739288361</v>
      </c>
      <c r="CE37" t="e">
        <f t="shared" ref="CE37" si="80">CE36/CE35</f>
        <v>#DIV/0!</v>
      </c>
      <c r="CF37" t="e">
        <f t="shared" ref="CF37" si="81">CF36/CF35</f>
        <v>#DIV/0!</v>
      </c>
      <c r="CG37" t="e">
        <f t="shared" ref="CG37" si="82">CG36/CG35</f>
        <v>#DIV/0!</v>
      </c>
      <c r="CH37" t="e">
        <f t="shared" ref="CH37" si="83">CH36/CH35</f>
        <v>#DIV/0!</v>
      </c>
      <c r="CI37">
        <f t="shared" ref="CI37" si="84">CI36/CI35</f>
        <v>8.9576398555567989E-3</v>
      </c>
      <c r="CJ37">
        <f t="shared" ref="CJ37" si="85">CJ36/CJ35</f>
        <v>2.1494938797954164E-3</v>
      </c>
      <c r="CK37" t="e">
        <f t="shared" ref="CK37" si="86">CK36/CK35</f>
        <v>#VALUE!</v>
      </c>
      <c r="CL37" t="e">
        <f t="shared" ref="CL37" si="87">CL36/CL35</f>
        <v>#VALUE!</v>
      </c>
      <c r="CM37">
        <f t="shared" ref="CM37" si="88">CM36/CM35</f>
        <v>0.18187793539792219</v>
      </c>
      <c r="CN37">
        <f t="shared" ref="CN37" si="89">CN36/CN35</f>
        <v>4.1373217015054954E-2</v>
      </c>
      <c r="CO37">
        <f t="shared" ref="CO37" si="90">CO36/CO35</f>
        <v>1.4443497673142602E-2</v>
      </c>
      <c r="CP37">
        <f t="shared" ref="CP37" si="91">CP36/CP35</f>
        <v>9.996452982608468E-3</v>
      </c>
      <c r="CQ37">
        <f t="shared" ref="CQ37" si="92">CQ36/CQ35</f>
        <v>1.0424879902686229E-2</v>
      </c>
      <c r="CR37">
        <f t="shared" ref="CR37" si="93">CR36/CR35</f>
        <v>1.2590456828963965E-2</v>
      </c>
      <c r="CS37" t="e">
        <f t="shared" ref="CS37" si="94">CS36/CS35</f>
        <v>#DIV/0!</v>
      </c>
      <c r="CT37" t="e">
        <f t="shared" ref="CT37" si="95">CT36/CT35</f>
        <v>#DIV/0!</v>
      </c>
      <c r="CU37">
        <f t="shared" ref="CU37" si="96">CU36/CU35</f>
        <v>2.2724865906135705E-2</v>
      </c>
      <c r="CV37" t="e">
        <f t="shared" ref="CV37" si="97">CV36/CV35</f>
        <v>#DIV/0!</v>
      </c>
      <c r="CW37">
        <f t="shared" ref="CW37" si="98">CW36/CW35</f>
        <v>2.0049911693757569E-2</v>
      </c>
      <c r="CX37" t="e">
        <f t="shared" ref="CX37" si="99">CX36/CX35</f>
        <v>#VALUE!</v>
      </c>
      <c r="CY37">
        <f t="shared" ref="CY37" si="100">CY36/CY35</f>
        <v>2.2598072333298486E-2</v>
      </c>
      <c r="CZ37">
        <f t="shared" ref="CZ37" si="101">CZ36/CZ35</f>
        <v>2.5811869352159098E-2</v>
      </c>
      <c r="DA37">
        <f t="shared" ref="DA37" si="102">DA36/DA35</f>
        <v>1.8604622002286575E-2</v>
      </c>
      <c r="DB37">
        <f t="shared" ref="DB37" si="103">DB36/DB35</f>
        <v>1.7811230031633686E-2</v>
      </c>
      <c r="DC37">
        <f t="shared" ref="DC37" si="104">DC36/DC35</f>
        <v>1.7202986627749017</v>
      </c>
      <c r="DD37">
        <f t="shared" ref="DD37" si="105">DD36/DD35</f>
        <v>1.7237869352308393</v>
      </c>
      <c r="DE37">
        <f t="shared" ref="DE37" si="106">DE36/DE35</f>
        <v>0.71286529697542589</v>
      </c>
      <c r="DF37">
        <f t="shared" ref="DF37" si="107">DF36/DF35</f>
        <v>0.49006017602421609</v>
      </c>
      <c r="DG37">
        <f t="shared" ref="DG37" si="108">DG36/DG35</f>
        <v>1.4801235644640158E-2</v>
      </c>
      <c r="DH37">
        <f t="shared" ref="DH37" si="109">DH36/DH35</f>
        <v>3.40847699926718E-2</v>
      </c>
      <c r="DI37" t="e">
        <f t="shared" ref="DI37" si="110">DI36/DI35</f>
        <v>#DIV/0!</v>
      </c>
      <c r="DJ37" t="e">
        <f t="shared" ref="DJ37" si="111">DJ36/DJ35</f>
        <v>#DIV/0!</v>
      </c>
      <c r="DK37" t="e">
        <f t="shared" ref="DK37" si="112">DK36/DK35</f>
        <v>#DIV/0!</v>
      </c>
      <c r="DL37" t="e">
        <f t="shared" ref="DL37" si="113">DL36/DL35</f>
        <v>#DIV/0!</v>
      </c>
      <c r="DM37" t="e">
        <f t="shared" ref="DM37" si="114">DM36/DM35</f>
        <v>#DIV/0!</v>
      </c>
      <c r="DN37" t="e">
        <f t="shared" ref="DN37" si="115">DN36/DN35</f>
        <v>#DIV/0!</v>
      </c>
    </row>
    <row r="38" spans="1:121" x14ac:dyDescent="0.2">
      <c r="A38" t="s">
        <v>103</v>
      </c>
      <c r="AS38">
        <f>COUNT(AS31:AS33)</f>
        <v>3</v>
      </c>
      <c r="AT38">
        <f t="shared" ref="AT38:DG38" si="116">COUNT(AT31:AT33)</f>
        <v>3</v>
      </c>
      <c r="AU38">
        <f t="shared" si="116"/>
        <v>3</v>
      </c>
      <c r="AV38">
        <f t="shared" si="116"/>
        <v>3</v>
      </c>
      <c r="AW38">
        <f t="shared" si="116"/>
        <v>3</v>
      </c>
      <c r="AX38">
        <f t="shared" si="116"/>
        <v>3</v>
      </c>
      <c r="AY38">
        <f t="shared" si="116"/>
        <v>3</v>
      </c>
      <c r="AZ38">
        <f t="shared" si="116"/>
        <v>3</v>
      </c>
      <c r="BA38">
        <f t="shared" si="116"/>
        <v>3</v>
      </c>
      <c r="BB38">
        <f t="shared" si="116"/>
        <v>3</v>
      </c>
      <c r="BC38">
        <f t="shared" si="116"/>
        <v>3</v>
      </c>
      <c r="BD38">
        <f t="shared" si="116"/>
        <v>3</v>
      </c>
      <c r="BE38">
        <f t="shared" si="116"/>
        <v>3</v>
      </c>
      <c r="BF38">
        <f t="shared" si="116"/>
        <v>3</v>
      </c>
      <c r="BG38">
        <f t="shared" si="116"/>
        <v>0</v>
      </c>
      <c r="BH38">
        <f t="shared" si="116"/>
        <v>0</v>
      </c>
      <c r="BI38">
        <f t="shared" si="116"/>
        <v>3</v>
      </c>
      <c r="BJ38">
        <f t="shared" si="116"/>
        <v>3</v>
      </c>
      <c r="BK38">
        <f t="shared" si="116"/>
        <v>3</v>
      </c>
      <c r="BL38">
        <f t="shared" si="116"/>
        <v>3</v>
      </c>
      <c r="BM38">
        <f t="shared" si="116"/>
        <v>0</v>
      </c>
      <c r="BN38">
        <f t="shared" si="116"/>
        <v>0</v>
      </c>
      <c r="BO38">
        <f t="shared" si="116"/>
        <v>3</v>
      </c>
      <c r="BP38">
        <f t="shared" si="116"/>
        <v>3</v>
      </c>
      <c r="BQ38">
        <f t="shared" si="116"/>
        <v>0</v>
      </c>
      <c r="BR38">
        <f t="shared" si="116"/>
        <v>0</v>
      </c>
      <c r="BS38">
        <f t="shared" si="116"/>
        <v>3</v>
      </c>
      <c r="BT38">
        <f t="shared" si="116"/>
        <v>3</v>
      </c>
      <c r="BU38">
        <f t="shared" si="116"/>
        <v>3</v>
      </c>
      <c r="BV38">
        <f t="shared" si="116"/>
        <v>3</v>
      </c>
      <c r="BW38">
        <f t="shared" si="116"/>
        <v>3</v>
      </c>
      <c r="BX38">
        <f t="shared" si="116"/>
        <v>3</v>
      </c>
      <c r="BY38">
        <f t="shared" si="116"/>
        <v>3</v>
      </c>
      <c r="BZ38">
        <f t="shared" si="116"/>
        <v>3</v>
      </c>
      <c r="CA38">
        <f t="shared" si="116"/>
        <v>3</v>
      </c>
      <c r="CB38">
        <f t="shared" si="116"/>
        <v>3</v>
      </c>
      <c r="CC38">
        <f t="shared" si="116"/>
        <v>3</v>
      </c>
      <c r="CD38">
        <f t="shared" si="116"/>
        <v>3</v>
      </c>
      <c r="CE38">
        <f t="shared" si="116"/>
        <v>3</v>
      </c>
      <c r="CF38">
        <f t="shared" si="116"/>
        <v>3</v>
      </c>
      <c r="CG38">
        <f t="shared" si="116"/>
        <v>3</v>
      </c>
      <c r="CH38">
        <f t="shared" si="116"/>
        <v>3</v>
      </c>
      <c r="CI38">
        <f t="shared" si="116"/>
        <v>3</v>
      </c>
      <c r="CJ38">
        <f t="shared" si="116"/>
        <v>3</v>
      </c>
      <c r="CK38">
        <f t="shared" si="116"/>
        <v>0</v>
      </c>
      <c r="CL38">
        <f t="shared" si="116"/>
        <v>0</v>
      </c>
      <c r="CM38">
        <f t="shared" si="116"/>
        <v>3</v>
      </c>
      <c r="CN38">
        <f t="shared" si="116"/>
        <v>3</v>
      </c>
      <c r="CO38">
        <f t="shared" si="116"/>
        <v>3</v>
      </c>
      <c r="CP38">
        <f t="shared" si="116"/>
        <v>3</v>
      </c>
      <c r="CQ38">
        <f t="shared" si="116"/>
        <v>3</v>
      </c>
      <c r="CR38">
        <f t="shared" si="116"/>
        <v>3</v>
      </c>
      <c r="CS38">
        <f t="shared" si="116"/>
        <v>0</v>
      </c>
      <c r="CT38">
        <f t="shared" si="116"/>
        <v>0</v>
      </c>
      <c r="CU38">
        <f t="shared" si="116"/>
        <v>3</v>
      </c>
      <c r="CV38">
        <f t="shared" si="116"/>
        <v>0</v>
      </c>
      <c r="CW38">
        <f t="shared" si="116"/>
        <v>3</v>
      </c>
      <c r="CX38">
        <f t="shared" si="116"/>
        <v>0</v>
      </c>
      <c r="CY38">
        <f t="shared" si="116"/>
        <v>3</v>
      </c>
      <c r="CZ38">
        <f t="shared" si="116"/>
        <v>3</v>
      </c>
      <c r="DA38">
        <f t="shared" si="116"/>
        <v>3</v>
      </c>
      <c r="DB38">
        <f t="shared" si="116"/>
        <v>3</v>
      </c>
      <c r="DC38">
        <f t="shared" si="116"/>
        <v>3</v>
      </c>
      <c r="DD38">
        <f t="shared" si="116"/>
        <v>3</v>
      </c>
      <c r="DE38">
        <f t="shared" si="116"/>
        <v>3</v>
      </c>
      <c r="DF38">
        <f t="shared" si="116"/>
        <v>3</v>
      </c>
      <c r="DG38">
        <f t="shared" si="116"/>
        <v>3</v>
      </c>
      <c r="DH38">
        <f t="shared" ref="DH38:DN38" si="117">COUNT(DH31:DH33)</f>
        <v>3</v>
      </c>
      <c r="DI38">
        <f t="shared" si="117"/>
        <v>0</v>
      </c>
      <c r="DJ38">
        <f t="shared" si="117"/>
        <v>0</v>
      </c>
      <c r="DK38">
        <f t="shared" si="117"/>
        <v>0</v>
      </c>
      <c r="DL38">
        <f t="shared" si="117"/>
        <v>0</v>
      </c>
      <c r="DM38">
        <f t="shared" si="117"/>
        <v>0</v>
      </c>
      <c r="DN38">
        <f t="shared" si="117"/>
        <v>0</v>
      </c>
    </row>
    <row r="41" spans="1:121" x14ac:dyDescent="0.2">
      <c r="A41" t="s">
        <v>111</v>
      </c>
    </row>
    <row r="42" spans="1:121" x14ac:dyDescent="0.2">
      <c r="A42" t="str">
        <f>BU1</f>
        <v>n-pentane</v>
      </c>
      <c r="B42">
        <f>BU35</f>
        <v>154.10721082773844</v>
      </c>
    </row>
    <row r="43" spans="1:121" x14ac:dyDescent="0.2">
      <c r="A43" t="str">
        <f>CI1</f>
        <v>n-heptane</v>
      </c>
      <c r="B43">
        <f>CI35</f>
        <v>151.01289128603824</v>
      </c>
    </row>
    <row r="44" spans="1:121" x14ac:dyDescent="0.2">
      <c r="A44" t="str">
        <f>CO1</f>
        <v>n-octane</v>
      </c>
      <c r="B44">
        <f>CO35</f>
        <v>131.0063401362909</v>
      </c>
    </row>
    <row r="45" spans="1:121" x14ac:dyDescent="0.2">
      <c r="A45" t="str">
        <f>CQ1</f>
        <v>toluene</v>
      </c>
      <c r="B45">
        <f>CQ35</f>
        <v>132.52370099512777</v>
      </c>
    </row>
    <row r="46" spans="1:121" x14ac:dyDescent="0.2">
      <c r="A46" t="str">
        <f>CU1</f>
        <v>n-nonane</v>
      </c>
      <c r="B46">
        <f>CU35</f>
        <v>95.225738488441706</v>
      </c>
    </row>
    <row r="47" spans="1:121" x14ac:dyDescent="0.2">
      <c r="A47" t="str">
        <f>CW1</f>
        <v>ethylbenzene</v>
      </c>
      <c r="B47">
        <f>CW35</f>
        <v>107.46095455419201</v>
      </c>
    </row>
    <row r="48" spans="1:121" x14ac:dyDescent="0.2">
      <c r="A48" t="str">
        <f>CY1</f>
        <v>mpxylene</v>
      </c>
      <c r="B48">
        <f>CY35</f>
        <v>128.62225030551721</v>
      </c>
    </row>
    <row r="49" spans="1:2" x14ac:dyDescent="0.2">
      <c r="A49" t="str">
        <f>DA1</f>
        <v>oxylene</v>
      </c>
      <c r="B49">
        <f>DA35</f>
        <v>125.08220663084781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FROM PROCESSED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Hopkins</dc:creator>
  <cp:lastModifiedBy>Microsoft Office User</cp:lastModifiedBy>
  <dcterms:created xsi:type="dcterms:W3CDTF">2016-03-17T10:51:13Z</dcterms:created>
  <dcterms:modified xsi:type="dcterms:W3CDTF">2016-03-21T14:48:39Z</dcterms:modified>
</cp:coreProperties>
</file>