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9420" windowHeight="11640"/>
  </bookViews>
  <sheets>
    <sheet name="PCB Specs" sheetId="1" r:id="rId1"/>
    <sheet name="Inventory" sheetId="2" r:id="rId2"/>
    <sheet name="Kit" sheetId="4" r:id="rId3"/>
  </sheets>
  <calcPr calcId="145621"/>
</workbook>
</file>

<file path=xl/calcChain.xml><?xml version="1.0" encoding="utf-8"?>
<calcChain xmlns="http://schemas.openxmlformats.org/spreadsheetml/2006/main">
  <c r="H9" i="2" l="1"/>
  <c r="C3" i="2" s="1"/>
  <c r="D5" i="2" s="1"/>
  <c r="G4" i="2"/>
  <c r="H10" i="2"/>
  <c r="H11" i="2"/>
  <c r="H12" i="2"/>
  <c r="H13" i="2"/>
  <c r="H14" i="2"/>
  <c r="H15" i="2"/>
  <c r="F12" i="2"/>
  <c r="F10" i="2"/>
  <c r="F9" i="2"/>
  <c r="F13" i="2"/>
  <c r="F14" i="2"/>
  <c r="F15" i="2"/>
  <c r="F11" i="2"/>
  <c r="C2" i="2" l="1"/>
  <c r="G5" i="2" s="1"/>
  <c r="C5" i="2"/>
</calcChain>
</file>

<file path=xl/sharedStrings.xml><?xml version="1.0" encoding="utf-8"?>
<sst xmlns="http://schemas.openxmlformats.org/spreadsheetml/2006/main" count="122" uniqueCount="104">
  <si>
    <t>Material</t>
  </si>
  <si>
    <t>FR4</t>
  </si>
  <si>
    <t>Layers</t>
  </si>
  <si>
    <t>Material Details</t>
  </si>
  <si>
    <t>Standard Tg 140C</t>
  </si>
  <si>
    <t>Reorder Status *</t>
  </si>
  <si>
    <t>--</t>
  </si>
  <si>
    <t>Board Size (width) *</t>
  </si>
  <si>
    <t>70 mm</t>
  </si>
  <si>
    <t>Board Size (height) *</t>
  </si>
  <si>
    <t>60 mm</t>
  </si>
  <si>
    <t>Quantity *</t>
  </si>
  <si>
    <t>20 pcs</t>
  </si>
  <si>
    <t>Different Design in Panel *</t>
  </si>
  <si>
    <t>Route Process *</t>
  </si>
  <si>
    <t>Thickness (Finished Board)</t>
  </si>
  <si>
    <t>1.6 mm</t>
  </si>
  <si>
    <t>Surface Finish</t>
  </si>
  <si>
    <t>HASL -Hot Air Solder Leveling</t>
  </si>
  <si>
    <t>Copper Weight (Finished)</t>
  </si>
  <si>
    <t>35 um</t>
  </si>
  <si>
    <t>Min. Tracing/Spacing</t>
  </si>
  <si>
    <t>0.20 mm</t>
  </si>
  <si>
    <t>Min. Annular Ring</t>
  </si>
  <si>
    <t>0.30 mm</t>
  </si>
  <si>
    <t>Smallest Holes</t>
  </si>
  <si>
    <t>0.40 mm</t>
  </si>
  <si>
    <t>Holes Numbers</t>
  </si>
  <si>
    <t>Under 300</t>
  </si>
  <si>
    <t>Surface Mount</t>
  </si>
  <si>
    <t>1 side</t>
  </si>
  <si>
    <t>Soldermask</t>
  </si>
  <si>
    <t>Both Sides</t>
  </si>
  <si>
    <t>Peelable Soldermask</t>
  </si>
  <si>
    <t>None</t>
  </si>
  <si>
    <t>Soldermask Color</t>
  </si>
  <si>
    <t>Blue</t>
  </si>
  <si>
    <t>Matt Color (only add to Green or Black)</t>
  </si>
  <si>
    <t>Silkscreen Legend</t>
  </si>
  <si>
    <t>Silkscreen Legend Color</t>
  </si>
  <si>
    <t>White</t>
  </si>
  <si>
    <t>Gold Fingers</t>
  </si>
  <si>
    <t>No</t>
  </si>
  <si>
    <t>Gold Fingers Chamfer</t>
  </si>
  <si>
    <t>Slots/cutouts in Board</t>
  </si>
  <si>
    <t>No Slot in Board</t>
  </si>
  <si>
    <t>Testing</t>
  </si>
  <si>
    <t>Yes</t>
  </si>
  <si>
    <t>UL Marking *</t>
  </si>
  <si>
    <t>Date Code Marking *</t>
  </si>
  <si>
    <t>Lead Time</t>
  </si>
  <si>
    <t>in 8 days</t>
  </si>
  <si>
    <t>PCB specification file</t>
  </si>
  <si>
    <t>???</t>
  </si>
  <si>
    <t>Quantity / Lead time</t>
  </si>
  <si>
    <t>in 8 days (*)</t>
  </si>
  <si>
    <t>in 12 days</t>
  </si>
  <si>
    <t>PCB Specs</t>
  </si>
  <si>
    <t>Item</t>
  </si>
  <si>
    <t>Store</t>
  </si>
  <si>
    <t>Part No</t>
  </si>
  <si>
    <t>Price/unit</t>
  </si>
  <si>
    <t>Qty</t>
  </si>
  <si>
    <t>Sub-total</t>
  </si>
  <si>
    <t xml:space="preserve">Bill of Material </t>
  </si>
  <si>
    <t>URL</t>
  </si>
  <si>
    <t>http://www.digikey.ca/product-detail/en/1N4001-G/641-1310-1-ND/1979675</t>
  </si>
  <si>
    <t>641-1310-1-ND</t>
  </si>
  <si>
    <t>Digikey</t>
  </si>
  <si>
    <t>L298</t>
  </si>
  <si>
    <t>PCB</t>
  </si>
  <si>
    <t>http://www.pcbcart.com/</t>
  </si>
  <si>
    <t>pcbcart</t>
  </si>
  <si>
    <t>497-1395-5-ND</t>
  </si>
  <si>
    <t>http://www.digikey.ca/product-detail/en/L298N/497-1395-5-ND/585918</t>
  </si>
  <si>
    <t>Kit Part List</t>
  </si>
  <si>
    <t xml:space="preserve">Diode </t>
  </si>
  <si>
    <t>Diode 1N4001</t>
  </si>
  <si>
    <t>ScrewBolt Connector</t>
  </si>
  <si>
    <t>Capacitor 100uF Electrolytic 25V</t>
  </si>
  <si>
    <t>Capacitor 1uF Ceramic 25V</t>
  </si>
  <si>
    <t>S1212EC-40-ND</t>
  </si>
  <si>
    <t>Male-Male Header (40)(3/kit)</t>
  </si>
  <si>
    <t>ScrewBolt Connector (4)(1/kit)</t>
  </si>
  <si>
    <t>Male-Male Header</t>
  </si>
  <si>
    <t>4 bolts</t>
  </si>
  <si>
    <t>At least 86 positions</t>
  </si>
  <si>
    <t>ED2563-ND</t>
  </si>
  <si>
    <t>445-2857-ND</t>
  </si>
  <si>
    <t>399-6103-ND</t>
  </si>
  <si>
    <t>http://www.digikey.ca/product-detail/en/ESK107M025AE3AA/399-6103-ND/2712509</t>
  </si>
  <si>
    <t>http://www.digikey.ca/product-detail/en/FK24X7R1E105K/445-2857-ND/1008883</t>
  </si>
  <si>
    <t>http://www.digikey.ca/product-detail/en/OSTTA040161/ED2563-ND/614513</t>
  </si>
  <si>
    <t>http://www.digikey.ca/product-detail/en/PREC040SFAN-RC/S1212EC-40-ND/2774934</t>
  </si>
  <si>
    <t>Qty/kit</t>
  </si>
  <si>
    <t>Unit/price in Kit</t>
  </si>
  <si>
    <t>Total Asset</t>
  </si>
  <si>
    <t>Price/Kit</t>
  </si>
  <si>
    <t>Sale Price</t>
  </si>
  <si>
    <t>Profit Margin</t>
  </si>
  <si>
    <t>Test</t>
  </si>
  <si>
    <t>Item Sold</t>
  </si>
  <si>
    <t>Income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</si>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</sst>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44" fontId="0" fillId="0" borderId="0" xfId="1" applyFont="1"/>
    <xf numFmtId="0" fontId="2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4" fontId="0" fillId="0" borderId="0" xfId="1" applyFont="1" applyBorder="1" applyAlignment="1">
      <alignment horizontal="left"/>
    </xf>
    <xf numFmtId="44" fontId="0" fillId="0" borderId="4" xfId="1" applyFont="1" applyBorder="1" applyAlignment="1">
      <alignment horizontal="left"/>
    </xf>
    <xf numFmtId="0" fontId="2" fillId="0" borderId="5" xfId="0" applyFont="1" applyFill="1" applyBorder="1" applyAlignment="1">
      <alignment horizontal="center" vertical="center" wrapText="1"/>
    </xf>
    <xf numFmtId="44" fontId="0" fillId="0" borderId="8" xfId="1" applyFont="1" applyBorder="1" applyAlignment="1">
      <alignment horizontal="left"/>
    </xf>
    <xf numFmtId="44" fontId="0" fillId="0" borderId="6" xfId="1" applyFont="1" applyBorder="1" applyAlignment="1">
      <alignment horizontal="left"/>
    </xf>
    <xf numFmtId="44" fontId="0" fillId="2" borderId="0" xfId="1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/>
    <xf numFmtId="0" fontId="4" fillId="0" borderId="0" xfId="3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6" fillId="0" borderId="10" xfId="0" applyFont="1" applyBorder="1"/>
    <xf numFmtId="0" fontId="6" fillId="0" borderId="0" xfId="0" applyFont="1"/>
    <xf numFmtId="44" fontId="6" fillId="0" borderId="0" xfId="1" applyFont="1"/>
    <xf numFmtId="44" fontId="0" fillId="0" borderId="0" xfId="1" applyFont="1" applyBorder="1"/>
    <xf numFmtId="44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4" fontId="0" fillId="0" borderId="0" xfId="0" applyNumberFormat="1" applyBorder="1"/>
    <xf numFmtId="9" fontId="0" fillId="0" borderId="0" xfId="2" applyFont="1" applyBorder="1"/>
    <xf numFmtId="9" fontId="0" fillId="0" borderId="16" xfId="2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cbcart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a/product-detail/en/ESK107M025AE3AA/399-6103-ND/2712509" TargetMode="External"/><Relationship Id="rId7" Type="http://schemas.openxmlformats.org/officeDocument/2006/relationships/hyperlink" Target="http://www.pcbcart.com/" TargetMode="External"/><Relationship Id="rId2" Type="http://schemas.openxmlformats.org/officeDocument/2006/relationships/hyperlink" Target="http://www.digikey.ca/product-detail/en/L298N/497-1395-5-ND/585918" TargetMode="External"/><Relationship Id="rId1" Type="http://schemas.openxmlformats.org/officeDocument/2006/relationships/hyperlink" Target="http://www.digikey.ca/product-detail/en/1N4001-G/641-1310-1-ND/1979675" TargetMode="External"/><Relationship Id="rId6" Type="http://schemas.openxmlformats.org/officeDocument/2006/relationships/hyperlink" Target="http://www.digikey.ca/product-detail/en/PREC040SFAN-RC/S1212EC-40-ND/2774934" TargetMode="External"/><Relationship Id="rId5" Type="http://schemas.openxmlformats.org/officeDocument/2006/relationships/hyperlink" Target="http://www.digikey.ca/product-detail/en/OSTTA040161/ED2563-ND/614513" TargetMode="External"/><Relationship Id="rId4" Type="http://schemas.openxmlformats.org/officeDocument/2006/relationships/hyperlink" Target="http://www.digikey.ca/product-detail/en/FK24X7R1E105K/445-2857-ND/10088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2" sqref="A2"/>
    </sheetView>
  </sheetViews>
  <sheetFormatPr defaultRowHeight="15" x14ac:dyDescent="0.25"/>
  <cols>
    <col min="1" max="1" width="34.140625" style="1" customWidth="1"/>
    <col min="2" max="2" width="28.7109375" style="1" customWidth="1"/>
    <col min="3" max="3" width="40.85546875" style="1" customWidth="1"/>
    <col min="4" max="4" width="18" style="1" customWidth="1"/>
    <col min="5" max="5" width="21.5703125" style="1" customWidth="1"/>
    <col min="6" max="16384" width="9.140625" style="1"/>
  </cols>
  <sheetData>
    <row r="1" spans="1:5" ht="18.75" x14ac:dyDescent="0.3">
      <c r="A1" s="22" t="s">
        <v>57</v>
      </c>
    </row>
    <row r="2" spans="1:5" x14ac:dyDescent="0.25">
      <c r="A2" s="24" t="s">
        <v>71</v>
      </c>
    </row>
    <row r="3" spans="1:5" ht="15.75" thickBot="1" x14ac:dyDescent="0.3"/>
    <row r="4" spans="1:5" x14ac:dyDescent="0.25">
      <c r="A4" s="5" t="s">
        <v>0</v>
      </c>
      <c r="B4" s="6" t="s">
        <v>1</v>
      </c>
      <c r="C4" s="12" t="s">
        <v>54</v>
      </c>
      <c r="D4" s="13" t="s">
        <v>55</v>
      </c>
      <c r="E4" s="14" t="s">
        <v>56</v>
      </c>
    </row>
    <row r="5" spans="1:5" x14ac:dyDescent="0.25">
      <c r="A5" s="7" t="s">
        <v>3</v>
      </c>
      <c r="B5" s="8" t="s">
        <v>4</v>
      </c>
      <c r="C5" s="15">
        <v>20</v>
      </c>
      <c r="D5" s="16">
        <v>3.32</v>
      </c>
      <c r="E5" s="17">
        <v>3.17</v>
      </c>
    </row>
    <row r="6" spans="1:5" x14ac:dyDescent="0.25">
      <c r="A6" s="7" t="s">
        <v>7</v>
      </c>
      <c r="B6" s="8" t="s">
        <v>8</v>
      </c>
      <c r="C6" s="15">
        <v>5</v>
      </c>
      <c r="D6" s="16">
        <v>10.95</v>
      </c>
      <c r="E6" s="17">
        <v>10.45</v>
      </c>
    </row>
    <row r="7" spans="1:5" x14ac:dyDescent="0.25">
      <c r="A7" s="7" t="s">
        <v>11</v>
      </c>
      <c r="B7" s="8" t="s">
        <v>12</v>
      </c>
      <c r="C7" s="15">
        <v>10</v>
      </c>
      <c r="D7" s="16">
        <v>5.64</v>
      </c>
      <c r="E7" s="17">
        <v>5.39</v>
      </c>
    </row>
    <row r="8" spans="1:5" x14ac:dyDescent="0.25">
      <c r="A8" s="7" t="s">
        <v>14</v>
      </c>
      <c r="B8" s="8" t="s">
        <v>6</v>
      </c>
      <c r="C8" s="15">
        <v>15</v>
      </c>
      <c r="D8" s="16">
        <v>3.98</v>
      </c>
      <c r="E8" s="17">
        <v>3.8</v>
      </c>
    </row>
    <row r="9" spans="1:5" ht="21" x14ac:dyDescent="0.25">
      <c r="A9" s="7" t="s">
        <v>17</v>
      </c>
      <c r="B9" s="8" t="s">
        <v>18</v>
      </c>
      <c r="C9" s="15">
        <v>20</v>
      </c>
      <c r="D9" s="16">
        <v>3.32</v>
      </c>
      <c r="E9" s="17">
        <v>3.17</v>
      </c>
    </row>
    <row r="10" spans="1:5" x14ac:dyDescent="0.25">
      <c r="A10" s="7" t="s">
        <v>21</v>
      </c>
      <c r="B10" s="8" t="s">
        <v>22</v>
      </c>
      <c r="C10" s="15">
        <v>25</v>
      </c>
      <c r="D10" s="16">
        <v>2.81</v>
      </c>
      <c r="E10" s="17">
        <v>2.68</v>
      </c>
    </row>
    <row r="11" spans="1:5" x14ac:dyDescent="0.25">
      <c r="A11" s="7" t="s">
        <v>25</v>
      </c>
      <c r="B11" s="8" t="s">
        <v>26</v>
      </c>
      <c r="C11" s="15">
        <v>30</v>
      </c>
      <c r="D11" s="16">
        <v>2.48</v>
      </c>
      <c r="E11" s="17">
        <v>2.36</v>
      </c>
    </row>
    <row r="12" spans="1:5" x14ac:dyDescent="0.25">
      <c r="A12" s="7" t="s">
        <v>29</v>
      </c>
      <c r="B12" s="8" t="s">
        <v>30</v>
      </c>
      <c r="C12" s="15">
        <v>40</v>
      </c>
      <c r="D12" s="21">
        <v>2.06</v>
      </c>
      <c r="E12" s="17">
        <v>1.97</v>
      </c>
    </row>
    <row r="13" spans="1:5" x14ac:dyDescent="0.25">
      <c r="A13" s="7" t="s">
        <v>33</v>
      </c>
      <c r="B13" s="8" t="s">
        <v>34</v>
      </c>
      <c r="C13" s="15">
        <v>50</v>
      </c>
      <c r="D13" s="16">
        <v>1.81</v>
      </c>
      <c r="E13" s="17">
        <v>1.73</v>
      </c>
    </row>
    <row r="14" spans="1:5" ht="21.75" thickBot="1" x14ac:dyDescent="0.3">
      <c r="A14" s="7" t="s">
        <v>37</v>
      </c>
      <c r="B14" s="8" t="s">
        <v>34</v>
      </c>
      <c r="C14" s="18">
        <v>75</v>
      </c>
      <c r="D14" s="19">
        <v>1.55</v>
      </c>
      <c r="E14" s="20">
        <v>1.47</v>
      </c>
    </row>
    <row r="15" spans="1:5" x14ac:dyDescent="0.25">
      <c r="A15" s="7" t="s">
        <v>39</v>
      </c>
      <c r="B15" s="8" t="s">
        <v>40</v>
      </c>
    </row>
    <row r="16" spans="1:5" x14ac:dyDescent="0.25">
      <c r="A16" s="7" t="s">
        <v>43</v>
      </c>
      <c r="B16" s="8" t="s">
        <v>34</v>
      </c>
    </row>
    <row r="17" spans="1:4" x14ac:dyDescent="0.25">
      <c r="A17" s="7" t="s">
        <v>46</v>
      </c>
      <c r="B17" s="8" t="s">
        <v>47</v>
      </c>
    </row>
    <row r="18" spans="1:4" x14ac:dyDescent="0.25">
      <c r="A18" s="7" t="s">
        <v>49</v>
      </c>
      <c r="B18" s="8" t="s">
        <v>42</v>
      </c>
    </row>
    <row r="19" spans="1:4" x14ac:dyDescent="0.25">
      <c r="A19" s="7" t="s">
        <v>52</v>
      </c>
      <c r="B19" s="8" t="s">
        <v>53</v>
      </c>
      <c r="C19" s="2"/>
      <c r="D19" s="3"/>
    </row>
    <row r="20" spans="1:4" x14ac:dyDescent="0.25">
      <c r="A20" s="7" t="s">
        <v>2</v>
      </c>
      <c r="B20" s="9">
        <v>2</v>
      </c>
    </row>
    <row r="21" spans="1:4" x14ac:dyDescent="0.25">
      <c r="A21" s="7" t="s">
        <v>5</v>
      </c>
      <c r="B21" s="8" t="s">
        <v>6</v>
      </c>
    </row>
    <row r="22" spans="1:4" x14ac:dyDescent="0.25">
      <c r="A22" s="7" t="s">
        <v>9</v>
      </c>
      <c r="B22" s="8" t="s">
        <v>10</v>
      </c>
    </row>
    <row r="23" spans="1:4" x14ac:dyDescent="0.25">
      <c r="A23" s="7" t="s">
        <v>13</v>
      </c>
      <c r="B23" s="8" t="s">
        <v>6</v>
      </c>
    </row>
    <row r="24" spans="1:4" x14ac:dyDescent="0.25">
      <c r="A24" s="7" t="s">
        <v>15</v>
      </c>
      <c r="B24" s="8" t="s">
        <v>16</v>
      </c>
    </row>
    <row r="25" spans="1:4" x14ac:dyDescent="0.25">
      <c r="A25" s="7" t="s">
        <v>19</v>
      </c>
      <c r="B25" s="8" t="s">
        <v>20</v>
      </c>
    </row>
    <row r="26" spans="1:4" x14ac:dyDescent="0.25">
      <c r="A26" s="7" t="s">
        <v>23</v>
      </c>
      <c r="B26" s="8" t="s">
        <v>24</v>
      </c>
    </row>
    <row r="27" spans="1:4" x14ac:dyDescent="0.25">
      <c r="A27" s="7" t="s">
        <v>27</v>
      </c>
      <c r="B27" s="8" t="s">
        <v>28</v>
      </c>
    </row>
    <row r="28" spans="1:4" x14ac:dyDescent="0.25">
      <c r="A28" s="7" t="s">
        <v>31</v>
      </c>
      <c r="B28" s="8" t="s">
        <v>32</v>
      </c>
    </row>
    <row r="29" spans="1:4" x14ac:dyDescent="0.25">
      <c r="A29" s="7" t="s">
        <v>35</v>
      </c>
      <c r="B29" s="8" t="s">
        <v>36</v>
      </c>
    </row>
    <row r="30" spans="1:4" x14ac:dyDescent="0.25">
      <c r="A30" s="7" t="s">
        <v>38</v>
      </c>
      <c r="B30" s="8" t="s">
        <v>30</v>
      </c>
    </row>
    <row r="31" spans="1:4" x14ac:dyDescent="0.25">
      <c r="A31" s="7" t="s">
        <v>41</v>
      </c>
      <c r="B31" s="8" t="s">
        <v>42</v>
      </c>
    </row>
    <row r="32" spans="1:4" x14ac:dyDescent="0.25">
      <c r="A32" s="7" t="s">
        <v>44</v>
      </c>
      <c r="B32" s="8" t="s">
        <v>45</v>
      </c>
    </row>
    <row r="33" spans="1:2" x14ac:dyDescent="0.25">
      <c r="A33" s="7" t="s">
        <v>48</v>
      </c>
      <c r="B33" s="8" t="s">
        <v>42</v>
      </c>
    </row>
    <row r="34" spans="1:2" ht="15.75" thickBot="1" x14ac:dyDescent="0.3">
      <c r="A34" s="10" t="s">
        <v>50</v>
      </c>
      <c r="B34" s="11" t="s">
        <v>51</v>
      </c>
    </row>
  </sheetData>
  <hyperlinks>
    <hyperlink ref="A2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8" sqref="I28"/>
    </sheetView>
  </sheetViews>
  <sheetFormatPr defaultRowHeight="15" x14ac:dyDescent="0.25"/>
  <cols>
    <col min="1" max="1" width="30.42578125" customWidth="1"/>
    <col min="2" max="2" width="13.85546875" customWidth="1"/>
    <col min="4" max="4" width="10.42578125" customWidth="1"/>
    <col min="6" max="6" width="10" customWidth="1"/>
    <col min="7" max="7" width="9.7109375" bestFit="1" customWidth="1"/>
    <col min="8" max="8" width="15.7109375" customWidth="1"/>
    <col min="9" max="9" width="89.7109375" customWidth="1"/>
  </cols>
  <sheetData>
    <row r="1" spans="1:9" ht="18.75" x14ac:dyDescent="0.3">
      <c r="A1" s="23" t="s">
        <v>64</v>
      </c>
    </row>
    <row r="2" spans="1:9" x14ac:dyDescent="0.25">
      <c r="B2" s="34" t="s">
        <v>96</v>
      </c>
      <c r="C2" s="35">
        <f>SUM(F:F)</f>
        <v>437.61799999999994</v>
      </c>
      <c r="D2" s="36"/>
      <c r="F2" s="34" t="s">
        <v>100</v>
      </c>
      <c r="G2" s="35"/>
      <c r="H2" s="36"/>
    </row>
    <row r="3" spans="1:9" x14ac:dyDescent="0.25">
      <c r="B3" s="37" t="s">
        <v>97</v>
      </c>
      <c r="C3" s="28">
        <f>SUM(H:H)</f>
        <v>10.71008</v>
      </c>
      <c r="D3" s="38"/>
      <c r="F3" s="37" t="s">
        <v>101</v>
      </c>
      <c r="G3" s="28">
        <v>40</v>
      </c>
      <c r="H3" s="38"/>
    </row>
    <row r="4" spans="1:9" x14ac:dyDescent="0.25">
      <c r="B4" s="37" t="s">
        <v>98</v>
      </c>
      <c r="C4" s="32">
        <v>15.99</v>
      </c>
      <c r="D4" s="38"/>
      <c r="F4" s="37" t="s">
        <v>102</v>
      </c>
      <c r="G4" s="39">
        <f>+G3*C4</f>
        <v>639.6</v>
      </c>
      <c r="H4" s="38"/>
    </row>
    <row r="5" spans="1:9" x14ac:dyDescent="0.25">
      <c r="B5" s="37" t="s">
        <v>99</v>
      </c>
      <c r="C5" s="39">
        <f>+C4-C3</f>
        <v>5.2799200000000006</v>
      </c>
      <c r="D5" s="41">
        <f>(C4-C3)/C3</f>
        <v>0.49298604678956653</v>
      </c>
      <c r="F5" s="37" t="s">
        <v>103</v>
      </c>
      <c r="G5" s="39">
        <f>G4-C2</f>
        <v>201.98200000000008</v>
      </c>
      <c r="H5" s="38"/>
    </row>
    <row r="6" spans="1:9" x14ac:dyDescent="0.25">
      <c r="B6" s="28"/>
      <c r="C6" s="39"/>
      <c r="D6" s="40"/>
      <c r="E6" s="28"/>
      <c r="F6" s="28"/>
      <c r="G6" s="39"/>
      <c r="H6" s="28"/>
    </row>
    <row r="7" spans="1:9" ht="15.75" thickBot="1" x14ac:dyDescent="0.3"/>
    <row r="8" spans="1:9" ht="15.75" thickBot="1" x14ac:dyDescent="0.3">
      <c r="A8" s="25" t="s">
        <v>58</v>
      </c>
      <c r="B8" s="26" t="s">
        <v>60</v>
      </c>
      <c r="C8" s="26" t="s">
        <v>59</v>
      </c>
      <c r="D8" s="26" t="s">
        <v>61</v>
      </c>
      <c r="E8" s="26" t="s">
        <v>62</v>
      </c>
      <c r="F8" s="26" t="s">
        <v>63</v>
      </c>
      <c r="G8" s="29" t="s">
        <v>94</v>
      </c>
      <c r="H8" s="29" t="s">
        <v>95</v>
      </c>
      <c r="I8" s="27" t="s">
        <v>65</v>
      </c>
    </row>
    <row r="9" spans="1:9" x14ac:dyDescent="0.25">
      <c r="A9" s="28" t="s">
        <v>70</v>
      </c>
      <c r="B9" s="28"/>
      <c r="C9" s="28" t="s">
        <v>72</v>
      </c>
      <c r="D9" s="28">
        <v>2.06</v>
      </c>
      <c r="E9" s="28">
        <v>40</v>
      </c>
      <c r="F9" s="4">
        <f>70.14+E9*D9</f>
        <v>152.54000000000002</v>
      </c>
      <c r="G9" s="30">
        <v>1</v>
      </c>
      <c r="H9" s="31">
        <f>F9/40</f>
        <v>3.8135000000000003</v>
      </c>
      <c r="I9" s="24" t="s">
        <v>71</v>
      </c>
    </row>
    <row r="10" spans="1:9" x14ac:dyDescent="0.25">
      <c r="A10" t="s">
        <v>77</v>
      </c>
      <c r="B10" t="s">
        <v>67</v>
      </c>
      <c r="C10" t="s">
        <v>68</v>
      </c>
      <c r="D10">
        <v>3.406E-2</v>
      </c>
      <c r="E10">
        <v>500</v>
      </c>
      <c r="F10" s="4">
        <f>+E10*D10</f>
        <v>17.03</v>
      </c>
      <c r="G10" s="30">
        <v>8</v>
      </c>
      <c r="H10" s="31">
        <f t="shared" ref="H10:H15" si="0">+G10*D10</f>
        <v>0.27248</v>
      </c>
      <c r="I10" s="24" t="s">
        <v>66</v>
      </c>
    </row>
    <row r="11" spans="1:9" x14ac:dyDescent="0.25">
      <c r="A11" t="s">
        <v>69</v>
      </c>
      <c r="B11" t="s">
        <v>73</v>
      </c>
      <c r="C11" t="s">
        <v>68</v>
      </c>
      <c r="D11">
        <v>4.0271999999999997</v>
      </c>
      <c r="E11">
        <v>40</v>
      </c>
      <c r="F11" s="4">
        <f>+E11*D11</f>
        <v>161.08799999999999</v>
      </c>
      <c r="G11" s="30">
        <v>1</v>
      </c>
      <c r="H11" s="31">
        <f t="shared" si="0"/>
        <v>4.0271999999999997</v>
      </c>
      <c r="I11" s="24" t="s">
        <v>74</v>
      </c>
    </row>
    <row r="12" spans="1:9" x14ac:dyDescent="0.25">
      <c r="A12" t="s">
        <v>82</v>
      </c>
      <c r="B12" t="s">
        <v>81</v>
      </c>
      <c r="C12" t="s">
        <v>68</v>
      </c>
      <c r="D12">
        <v>0.4577</v>
      </c>
      <c r="E12">
        <v>100</v>
      </c>
      <c r="F12" s="4">
        <f>+E12*D12</f>
        <v>45.769999999999996</v>
      </c>
      <c r="G12" s="30">
        <v>3</v>
      </c>
      <c r="H12" s="31">
        <f t="shared" si="0"/>
        <v>1.3731</v>
      </c>
      <c r="I12" s="24" t="s">
        <v>93</v>
      </c>
    </row>
    <row r="13" spans="1:9" x14ac:dyDescent="0.25">
      <c r="A13" t="s">
        <v>83</v>
      </c>
      <c r="B13" t="s">
        <v>87</v>
      </c>
      <c r="C13" t="s">
        <v>68</v>
      </c>
      <c r="D13">
        <v>0.71799999999999997</v>
      </c>
      <c r="E13">
        <v>50</v>
      </c>
      <c r="F13" s="4">
        <f>+E13*D13</f>
        <v>35.9</v>
      </c>
      <c r="G13" s="30">
        <v>1</v>
      </c>
      <c r="H13" s="31">
        <f t="shared" si="0"/>
        <v>0.71799999999999997</v>
      </c>
      <c r="I13" s="24" t="s">
        <v>92</v>
      </c>
    </row>
    <row r="14" spans="1:9" x14ac:dyDescent="0.25">
      <c r="A14" t="s">
        <v>79</v>
      </c>
      <c r="B14" t="s">
        <v>89</v>
      </c>
      <c r="C14" t="s">
        <v>68</v>
      </c>
      <c r="D14">
        <v>8.0399999999999999E-2</v>
      </c>
      <c r="E14">
        <v>50</v>
      </c>
      <c r="F14" s="4">
        <f>+E14*D14</f>
        <v>4.0199999999999996</v>
      </c>
      <c r="G14" s="30">
        <v>1</v>
      </c>
      <c r="H14" s="31">
        <f t="shared" si="0"/>
        <v>8.0399999999999999E-2</v>
      </c>
      <c r="I14" s="24" t="s">
        <v>90</v>
      </c>
    </row>
    <row r="15" spans="1:9" x14ac:dyDescent="0.25">
      <c r="A15" t="s">
        <v>80</v>
      </c>
      <c r="B15" t="s">
        <v>88</v>
      </c>
      <c r="C15" t="s">
        <v>68</v>
      </c>
      <c r="D15">
        <v>0.2127</v>
      </c>
      <c r="E15">
        <v>100</v>
      </c>
      <c r="F15" s="4">
        <f>+E15*D15</f>
        <v>21.27</v>
      </c>
      <c r="G15" s="30">
        <v>2</v>
      </c>
      <c r="H15" s="31">
        <f t="shared" si="0"/>
        <v>0.4254</v>
      </c>
      <c r="I15" s="24" t="s">
        <v>91</v>
      </c>
    </row>
    <row r="19" spans="2:5" x14ac:dyDescent="0.25">
      <c r="B19" s="28"/>
      <c r="C19" s="28"/>
      <c r="D19" s="4"/>
      <c r="E19" s="33"/>
    </row>
    <row r="20" spans="2:5" x14ac:dyDescent="0.25">
      <c r="D20" s="4"/>
      <c r="E20" s="33"/>
    </row>
    <row r="21" spans="2:5" x14ac:dyDescent="0.25">
      <c r="D21" s="4"/>
      <c r="E21" s="33"/>
    </row>
    <row r="22" spans="2:5" x14ac:dyDescent="0.25">
      <c r="D22" s="4"/>
      <c r="E22" s="33"/>
    </row>
    <row r="23" spans="2:5" x14ac:dyDescent="0.25">
      <c r="D23" s="4"/>
      <c r="E23" s="33"/>
    </row>
    <row r="24" spans="2:5" x14ac:dyDescent="0.25">
      <c r="D24" s="4"/>
      <c r="E24" s="33"/>
    </row>
    <row r="25" spans="2:5" x14ac:dyDescent="0.25">
      <c r="D25" s="4"/>
      <c r="E25" s="33"/>
    </row>
  </sheetData>
  <hyperlinks>
    <hyperlink ref="I10" r:id="rId1"/>
    <hyperlink ref="I11" r:id="rId2"/>
    <hyperlink ref="I14" r:id="rId3"/>
    <hyperlink ref="I15" r:id="rId4"/>
    <hyperlink ref="I13" r:id="rId5"/>
    <hyperlink ref="I12" r:id="rId6"/>
    <hyperlink ref="I9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9" sqref="A9"/>
    </sheetView>
  </sheetViews>
  <sheetFormatPr defaultRowHeight="15" x14ac:dyDescent="0.25"/>
  <cols>
    <col min="1" max="1" width="35.42578125" customWidth="1"/>
    <col min="3" max="3" width="32.5703125" customWidth="1"/>
  </cols>
  <sheetData>
    <row r="1" spans="1:7" ht="18.75" x14ac:dyDescent="0.3">
      <c r="A1" s="23" t="s">
        <v>75</v>
      </c>
    </row>
    <row r="2" spans="1:7" ht="15.75" thickBot="1" x14ac:dyDescent="0.3"/>
    <row r="3" spans="1:7" ht="15.75" thickBot="1" x14ac:dyDescent="0.3">
      <c r="A3" s="25" t="s">
        <v>58</v>
      </c>
      <c r="B3" s="26"/>
      <c r="C3" s="26"/>
      <c r="D3" s="26"/>
      <c r="E3" s="26"/>
      <c r="F3" s="26"/>
      <c r="G3" s="27"/>
    </row>
    <row r="4" spans="1:7" x14ac:dyDescent="0.25">
      <c r="A4" t="s">
        <v>70</v>
      </c>
      <c r="B4">
        <v>1</v>
      </c>
    </row>
    <row r="5" spans="1:7" x14ac:dyDescent="0.25">
      <c r="A5" t="s">
        <v>69</v>
      </c>
      <c r="B5">
        <v>1</v>
      </c>
    </row>
    <row r="6" spans="1:7" x14ac:dyDescent="0.25">
      <c r="A6" t="s">
        <v>76</v>
      </c>
      <c r="B6">
        <v>8</v>
      </c>
    </row>
    <row r="7" spans="1:7" x14ac:dyDescent="0.25">
      <c r="A7" t="s">
        <v>84</v>
      </c>
      <c r="B7">
        <v>1</v>
      </c>
      <c r="C7" t="s">
        <v>86</v>
      </c>
    </row>
    <row r="8" spans="1:7" x14ac:dyDescent="0.25">
      <c r="A8" t="s">
        <v>78</v>
      </c>
      <c r="B8">
        <v>1</v>
      </c>
      <c r="C8" t="s">
        <v>85</v>
      </c>
    </row>
    <row r="9" spans="1:7" x14ac:dyDescent="0.25">
      <c r="A9" t="s">
        <v>79</v>
      </c>
      <c r="B9">
        <v>1</v>
      </c>
    </row>
    <row r="10" spans="1:7" x14ac:dyDescent="0.25">
      <c r="A10" t="s">
        <v>80</v>
      </c>
      <c r="B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PCB Specs</vt:lpstr>
      <vt:lpstr>Inventory</vt:lpstr>
      <vt:lpstr>Kit</vt:lpstr>
    </vt:vector>
  </TitlesOfParts>
  <Company>Bombardier Aerospace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 Le</dc:creator>
  <cp:lastModifiedBy>Lambert Le</cp:lastModifiedBy>
  <dcterms:created xsi:type="dcterms:W3CDTF">2013-01-11T18:49:50Z</dcterms:created>
  <dcterms:modified xsi:type="dcterms:W3CDTF">2013-01-11T19:40:06Z</dcterms:modified>
</cp:coreProperties>
</file>