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háng 1" sheetId="3" r:id="rId1"/>
  </sheets>
  <calcPr calcId="124519"/>
</workbook>
</file>

<file path=xl/calcChain.xml><?xml version="1.0" encoding="utf-8"?>
<calcChain xmlns="http://schemas.openxmlformats.org/spreadsheetml/2006/main">
  <c r="I66" i="3"/>
  <c r="I65"/>
  <c r="I52"/>
  <c r="G23"/>
  <c r="G20"/>
  <c r="F21"/>
  <c r="G21" s="1"/>
  <c r="F22"/>
  <c r="G10"/>
  <c r="G11"/>
  <c r="F12"/>
  <c r="G12" s="1"/>
  <c r="G13"/>
  <c r="F14"/>
  <c r="G15"/>
  <c r="G16"/>
  <c r="G17"/>
  <c r="G19"/>
  <c r="G24"/>
  <c r="G25"/>
  <c r="G26"/>
  <c r="G27"/>
  <c r="G28"/>
  <c r="G29"/>
  <c r="G31"/>
  <c r="G32"/>
  <c r="G33"/>
  <c r="G34"/>
  <c r="G35"/>
  <c r="G36"/>
  <c r="G37"/>
  <c r="G38"/>
  <c r="G40"/>
  <c r="G41"/>
  <c r="G42"/>
  <c r="G44"/>
  <c r="G45"/>
  <c r="G46"/>
  <c r="G48"/>
  <c r="G49"/>
  <c r="F50"/>
  <c r="G50" s="1"/>
  <c r="G52"/>
  <c r="G14"/>
  <c r="G18"/>
  <c r="G22"/>
  <c r="G30"/>
  <c r="G39"/>
  <c r="G43"/>
  <c r="G47"/>
  <c r="G51"/>
  <c r="G53"/>
  <c r="G54"/>
  <c r="G55"/>
  <c r="G56"/>
  <c r="G57"/>
  <c r="G58"/>
  <c r="G59"/>
  <c r="G60"/>
  <c r="G61"/>
  <c r="G62"/>
  <c r="G63"/>
  <c r="G64"/>
  <c r="E64"/>
  <c r="E63"/>
  <c r="E62"/>
  <c r="E61"/>
  <c r="E60"/>
  <c r="E59"/>
  <c r="E58"/>
  <c r="E57"/>
  <c r="E56"/>
  <c r="E55"/>
  <c r="E54"/>
  <c r="E53"/>
  <c r="G65" l="1"/>
  <c r="G66" l="1"/>
  <c r="G67" s="1"/>
</calcChain>
</file>

<file path=xl/sharedStrings.xml><?xml version="1.0" encoding="utf-8"?>
<sst xmlns="http://schemas.openxmlformats.org/spreadsheetml/2006/main" count="104" uniqueCount="71">
  <si>
    <t>MST: 0307229914</t>
  </si>
  <si>
    <t>STT</t>
  </si>
  <si>
    <t>Tên hàng</t>
  </si>
  <si>
    <t>ĐVT</t>
  </si>
  <si>
    <t>SL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</si>
  <si>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</si>
  <si>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</si>
  <si>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</si>
  <si>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</si>
  <si>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</si>
  <si>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</si>
  <si>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</si>
  <si>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</si>
  <si>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 xml:space="preserve">Chị xuất dùm em  01 hóa đơn VPP các loại kèm theo bảng kê này nha  </t>
  </si>
  <si>
    <t xml:space="preserve">Cám ơn chị </t>
  </si>
  <si>
    <t>Đơn giá</t>
  </si>
  <si>
    <t>Thành tiền</t>
  </si>
  <si>
    <t>Cái</t>
  </si>
  <si>
    <t>BẢNG KÊ DANH MỤC HÀNG HÓA T 01/2016</t>
  </si>
  <si>
    <t xml:space="preserve">Gỡ Kim KWtrio </t>
  </si>
  <si>
    <t xml:space="preserve">Xấp </t>
  </si>
  <si>
    <t>Bấm Kim No 10  K W trio 5360</t>
  </si>
  <si>
    <t xml:space="preserve">Cái </t>
  </si>
  <si>
    <t xml:space="preserve">Bút chì gỗ Staedtler 134   2 B </t>
  </si>
  <si>
    <t>Cây</t>
  </si>
  <si>
    <t xml:space="preserve">Phiếu chi 2 liên 50 bộ </t>
  </si>
  <si>
    <t>Cuốn</t>
  </si>
  <si>
    <t>Bao thư trắng 12x22, Fo 80</t>
  </si>
  <si>
    <t>Xấp</t>
  </si>
  <si>
    <t xml:space="preserve">Accor nhựa Pentex </t>
  </si>
  <si>
    <t>Hộp</t>
  </si>
  <si>
    <t>Bao thư vàng A4 - 80</t>
  </si>
  <si>
    <t>Bìa lỗ A4 (4.5)</t>
  </si>
  <si>
    <t>Kẹp Bướm 15 mm</t>
  </si>
  <si>
    <t>Kẹp bướm 32 mm</t>
  </si>
  <si>
    <t>Dấu hộp Shiny S842</t>
  </si>
  <si>
    <t xml:space="preserve">Bảng tên da đứng </t>
  </si>
  <si>
    <t xml:space="preserve">Phấn sáp Hồng Ân </t>
  </si>
  <si>
    <t>Bìa 1 nút My Clear khổ F</t>
  </si>
  <si>
    <t>Bìa 20 lá nhựa A TL</t>
  </si>
  <si>
    <t>Cuộn</t>
  </si>
  <si>
    <t>Băng keo mouse 2f4 x 10y</t>
  </si>
  <si>
    <t>Giấy Double A3</t>
  </si>
  <si>
    <t>Ram</t>
  </si>
  <si>
    <t>Chai</t>
  </si>
  <si>
    <t>Giấy Paper One A3 80</t>
  </si>
  <si>
    <t>Mực dấu Shindy</t>
  </si>
  <si>
    <t xml:space="preserve">Giấy decal A4 </t>
  </si>
  <si>
    <t>Bìa Thái A4</t>
  </si>
  <si>
    <t>Băng keo trong 18m/m x 20Y</t>
  </si>
  <si>
    <t xml:space="preserve">Giấy ghi chú Pronoti 3 x 3 </t>
  </si>
  <si>
    <t>Máy tính Casio JS120L</t>
  </si>
  <si>
    <t>Giấy giới thiệu dày</t>
  </si>
  <si>
    <t>Quyển</t>
  </si>
  <si>
    <t>Kẹp giấy  C62</t>
  </si>
  <si>
    <t>Băng keo giấy 2F4</t>
  </si>
  <si>
    <t>Thẻ chấm công Anh - Việt</t>
  </si>
  <si>
    <t>Bìa trình ký nhựa A4</t>
  </si>
  <si>
    <t>Kim bấm N0.3 SDI</t>
  </si>
  <si>
    <t>Thước mica dẻo win 30 cm</t>
  </si>
  <si>
    <t>USB 16 G Kington</t>
  </si>
  <si>
    <t>USB 32 G Kingmax</t>
  </si>
  <si>
    <t>Bìa còng bật 2 mặt 5P F GL</t>
  </si>
  <si>
    <t>Bìa 40  lá nhựa Plus A</t>
  </si>
  <si>
    <t xml:space="preserve">Mica A4 2 mặt </t>
  </si>
  <si>
    <t>Bìa</t>
  </si>
  <si>
    <t>Băng keo DS 1F6 x 18y</t>
  </si>
  <si>
    <t>Băng keo GV 1F6 x 30y</t>
  </si>
  <si>
    <t>Băng keo vải 4F8 x 15y</t>
  </si>
  <si>
    <t>Bìa lá A4 FO-CH01</t>
  </si>
  <si>
    <t xml:space="preserve">Bìa 80 lá  nhựa Plus A </t>
  </si>
</sst>
</file>

<file path=xl/styles.xml><?xml version="1.0" encoding="utf-8"?>
<styleSheet xmlns="http://schemas.openxmlformats.org/spreadsheetml/2006/main">
  <numFmts count="1">
    <numFmt numFmtId="164" formatCode="#,###"/>
  </numFmts>
  <fonts count="12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5" fillId="0" borderId="0" xfId="0" applyFont="1"/>
    <xf numFmtId="0" fontId="2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3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/>
    <xf numFmtId="3" fontId="8" fillId="0" borderId="5" xfId="0" applyNumberFormat="1" applyFont="1" applyFill="1" applyBorder="1" applyAlignment="1">
      <alignment horizontal="left"/>
    </xf>
    <xf numFmtId="3" fontId="8" fillId="0" borderId="5" xfId="0" applyNumberFormat="1" applyFont="1" applyFill="1" applyBorder="1" applyAlignment="1">
      <alignment horizontal="center"/>
    </xf>
    <xf numFmtId="3" fontId="7" fillId="0" borderId="6" xfId="0" applyNumberFormat="1" applyFont="1" applyFill="1" applyBorder="1" applyAlignment="1">
      <alignment horizontal="right"/>
    </xf>
    <xf numFmtId="3" fontId="7" fillId="0" borderId="0" xfId="0" applyNumberFormat="1" applyFont="1" applyFill="1"/>
    <xf numFmtId="3" fontId="8" fillId="0" borderId="3" xfId="0" applyNumberFormat="1" applyFont="1" applyFill="1" applyBorder="1" applyAlignment="1">
      <alignment horizontal="left"/>
    </xf>
    <xf numFmtId="3" fontId="8" fillId="0" borderId="3" xfId="0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right"/>
    </xf>
    <xf numFmtId="3" fontId="8" fillId="0" borderId="4" xfId="0" applyNumberFormat="1" applyFont="1" applyFill="1" applyBorder="1" applyAlignment="1">
      <alignment horizontal="left"/>
    </xf>
    <xf numFmtId="3" fontId="8" fillId="0" borderId="4" xfId="0" applyNumberFormat="1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center"/>
    </xf>
    <xf numFmtId="3" fontId="7" fillId="0" borderId="7" xfId="0" applyNumberFormat="1" applyFont="1" applyFill="1" applyBorder="1" applyAlignment="1">
      <alignment horizontal="right"/>
    </xf>
    <xf numFmtId="3" fontId="6" fillId="0" borderId="1" xfId="0" applyNumberFormat="1" applyFont="1" applyFill="1" applyBorder="1"/>
    <xf numFmtId="0" fontId="0" fillId="0" borderId="0" xfId="0" applyNumberFormat="1" applyFill="1" applyBorder="1" applyAlignment="1">
      <alignment horizontal="center"/>
    </xf>
    <xf numFmtId="0" fontId="9" fillId="0" borderId="3" xfId="0" applyNumberFormat="1" applyFont="1" applyFill="1" applyBorder="1" applyAlignment="1">
      <alignment horizontal="center"/>
    </xf>
    <xf numFmtId="3" fontId="10" fillId="0" borderId="3" xfId="0" applyNumberFormat="1" applyFont="1" applyFill="1" applyBorder="1" applyAlignment="1">
      <alignment horizontal="left" wrapText="1"/>
    </xf>
    <xf numFmtId="3" fontId="10" fillId="0" borderId="3" xfId="0" applyNumberFormat="1" applyFont="1" applyFill="1" applyBorder="1" applyAlignment="1">
      <alignment horizontal="center" wrapText="1"/>
    </xf>
    <xf numFmtId="3" fontId="10" fillId="0" borderId="3" xfId="0" applyNumberFormat="1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center"/>
    </xf>
    <xf numFmtId="164" fontId="11" fillId="0" borderId="3" xfId="0" applyNumberFormat="1" applyFont="1" applyFill="1" applyBorder="1" applyAlignment="1">
      <alignment horizontal="right"/>
    </xf>
    <xf numFmtId="3" fontId="10" fillId="0" borderId="1" xfId="0" applyNumberFormat="1" applyFont="1" applyFill="1" applyBorder="1"/>
    <xf numFmtId="3" fontId="11" fillId="0" borderId="4" xfId="0" applyNumberFormat="1" applyFont="1" applyFill="1" applyBorder="1" applyAlignment="1">
      <alignment horizontal="left"/>
    </xf>
    <xf numFmtId="3" fontId="11" fillId="0" borderId="4" xfId="0" applyNumberFormat="1" applyFont="1" applyFill="1" applyBorder="1" applyAlignment="1">
      <alignment horizontal="center"/>
    </xf>
    <xf numFmtId="3" fontId="10" fillId="0" borderId="2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center"/>
    </xf>
    <xf numFmtId="3" fontId="10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right"/>
    </xf>
    <xf numFmtId="3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3" fontId="10" fillId="3" borderId="2" xfId="0" applyNumberFormat="1" applyFont="1" applyFill="1" applyBorder="1" applyAlignment="1">
      <alignment horizontal="right"/>
    </xf>
    <xf numFmtId="164" fontId="11" fillId="3" borderId="3" xfId="0" applyNumberFormat="1" applyFont="1" applyFill="1" applyBorder="1" applyAlignment="1">
      <alignment horizontal="right"/>
    </xf>
    <xf numFmtId="3" fontId="10" fillId="3" borderId="1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3"/>
  <sheetViews>
    <sheetView tabSelected="1" topLeftCell="A31" workbookViewId="0">
      <selection activeCell="I52" sqref="I52"/>
    </sheetView>
  </sheetViews>
  <sheetFormatPr defaultRowHeight="15.75"/>
  <cols>
    <col min="1" max="1" width="6.7109375" style="1" customWidth="1"/>
    <col min="2" max="2" width="36.5703125" style="1" customWidth="1"/>
    <col min="3" max="3" width="9.7109375" style="1" customWidth="1"/>
    <col min="4" max="4" width="9.85546875" style="1" customWidth="1"/>
    <col min="5" max="5" width="13.42578125" style="1" hidden="1" customWidth="1"/>
    <col min="6" max="6" width="13.5703125" style="1" customWidth="1"/>
    <col min="7" max="7" width="15.42578125" style="1" customWidth="1"/>
    <col min="8" max="8" width="12.42578125" style="1" bestFit="1" customWidth="1"/>
    <col min="9" max="10" width="11.140625" style="1" bestFit="1" customWidth="1"/>
    <col min="11" max="12" width="9.140625" style="1"/>
    <col min="13" max="13" width="9.42578125" style="1" bestFit="1" customWidth="1"/>
    <col min="14" max="16384" width="9.140625" style="1"/>
  </cols>
  <sheetData>
    <row r="1" spans="1:7" ht="20.25">
      <c r="A1" s="3" t="s">
        <v>10</v>
      </c>
      <c r="B1" s="3"/>
      <c r="C1" s="3"/>
      <c r="D1" s="3"/>
      <c r="E1" s="3"/>
    </row>
    <row r="2" spans="1:7">
      <c r="A2" s="4" t="s">
        <v>11</v>
      </c>
      <c r="B2" s="4"/>
      <c r="C2" s="4"/>
      <c r="D2" s="4"/>
      <c r="E2" s="4"/>
    </row>
    <row r="3" spans="1:7">
      <c r="A3" s="4" t="s">
        <v>12</v>
      </c>
      <c r="B3" s="4"/>
      <c r="C3" s="4"/>
      <c r="D3" s="4"/>
      <c r="E3" s="4"/>
    </row>
    <row r="4" spans="1:7">
      <c r="A4" s="4" t="s">
        <v>0</v>
      </c>
      <c r="B4" s="4"/>
      <c r="C4" s="4"/>
      <c r="D4" s="4"/>
      <c r="E4" s="4"/>
    </row>
    <row r="5" spans="1:7" ht="20.25">
      <c r="A5" s="48" t="s">
        <v>18</v>
      </c>
      <c r="B5" s="48"/>
      <c r="C5" s="48"/>
      <c r="D5" s="48"/>
      <c r="E5" s="48"/>
      <c r="F5" s="48"/>
      <c r="G5" s="48"/>
    </row>
    <row r="6" spans="1:7">
      <c r="A6" s="51"/>
      <c r="B6" s="51"/>
      <c r="C6" s="51"/>
      <c r="D6" s="51"/>
      <c r="E6" s="51"/>
    </row>
    <row r="7" spans="1:7">
      <c r="A7" s="23"/>
      <c r="B7" s="1" t="s">
        <v>13</v>
      </c>
      <c r="C7" s="23"/>
      <c r="D7" s="23"/>
      <c r="E7" s="23"/>
    </row>
    <row r="8" spans="1:7">
      <c r="B8" s="1" t="s">
        <v>14</v>
      </c>
    </row>
    <row r="9" spans="1:7" s="6" customFormat="1">
      <c r="A9" s="5" t="s">
        <v>1</v>
      </c>
      <c r="B9" s="5" t="s">
        <v>2</v>
      </c>
      <c r="C9" s="5" t="s">
        <v>3</v>
      </c>
      <c r="D9" s="5" t="s">
        <v>4</v>
      </c>
      <c r="F9" s="5" t="s">
        <v>15</v>
      </c>
      <c r="G9" s="5" t="s">
        <v>16</v>
      </c>
    </row>
    <row r="10" spans="1:7" s="7" customFormat="1">
      <c r="A10" s="28">
        <v>1</v>
      </c>
      <c r="B10" s="29" t="s">
        <v>19</v>
      </c>
      <c r="C10" s="30" t="s">
        <v>17</v>
      </c>
      <c r="D10" s="30">
        <v>5</v>
      </c>
      <c r="E10" s="31">
        <v>5727</v>
      </c>
      <c r="F10" s="31">
        <v>5300</v>
      </c>
      <c r="G10" s="32">
        <f>F10*D10</f>
        <v>26500</v>
      </c>
    </row>
    <row r="11" spans="1:7" s="7" customFormat="1">
      <c r="A11" s="28">
        <v>2</v>
      </c>
      <c r="B11" s="33" t="s">
        <v>31</v>
      </c>
      <c r="C11" s="34" t="s">
        <v>20</v>
      </c>
      <c r="D11" s="34">
        <v>3</v>
      </c>
      <c r="E11" s="35">
        <v>85500</v>
      </c>
      <c r="F11" s="31">
        <v>75000</v>
      </c>
      <c r="G11" s="32">
        <f t="shared" ref="G11:G52" si="0">F11*D11</f>
        <v>225000</v>
      </c>
    </row>
    <row r="12" spans="1:7" s="7" customFormat="1">
      <c r="A12" s="28">
        <v>3</v>
      </c>
      <c r="B12" s="29" t="s">
        <v>21</v>
      </c>
      <c r="C12" s="30" t="s">
        <v>22</v>
      </c>
      <c r="D12" s="30">
        <v>2</v>
      </c>
      <c r="E12" s="31">
        <v>20000</v>
      </c>
      <c r="F12" s="31">
        <f t="shared" ref="F12:F50" si="1">E12-(E12*0.15)</f>
        <v>17000</v>
      </c>
      <c r="G12" s="32">
        <f t="shared" si="0"/>
        <v>34000</v>
      </c>
    </row>
    <row r="13" spans="1:7" s="7" customFormat="1">
      <c r="A13" s="28">
        <v>4</v>
      </c>
      <c r="B13" s="29" t="s">
        <v>23</v>
      </c>
      <c r="C13" s="30" t="s">
        <v>24</v>
      </c>
      <c r="D13" s="30">
        <v>12</v>
      </c>
      <c r="E13" s="31">
        <v>5000</v>
      </c>
      <c r="F13" s="31">
        <v>4250</v>
      </c>
      <c r="G13" s="32">
        <f t="shared" si="0"/>
        <v>51000</v>
      </c>
    </row>
    <row r="14" spans="1:7" s="7" customFormat="1">
      <c r="A14" s="28">
        <v>5</v>
      </c>
      <c r="B14" s="29" t="s">
        <v>25</v>
      </c>
      <c r="C14" s="30" t="s">
        <v>26</v>
      </c>
      <c r="D14" s="30">
        <v>10</v>
      </c>
      <c r="E14" s="31">
        <v>12000</v>
      </c>
      <c r="F14" s="31">
        <f t="shared" si="1"/>
        <v>10200</v>
      </c>
      <c r="G14" s="32">
        <f t="shared" si="0"/>
        <v>102000</v>
      </c>
    </row>
    <row r="15" spans="1:7" s="7" customFormat="1">
      <c r="A15" s="28">
        <v>6</v>
      </c>
      <c r="B15" s="29" t="s">
        <v>27</v>
      </c>
      <c r="C15" s="30" t="s">
        <v>28</v>
      </c>
      <c r="D15" s="30">
        <v>5</v>
      </c>
      <c r="E15" s="31">
        <v>35000</v>
      </c>
      <c r="F15" s="31">
        <v>21000</v>
      </c>
      <c r="G15" s="32">
        <f t="shared" si="0"/>
        <v>105000</v>
      </c>
    </row>
    <row r="16" spans="1:7" s="7" customFormat="1">
      <c r="A16" s="28">
        <v>7</v>
      </c>
      <c r="B16" s="29" t="s">
        <v>29</v>
      </c>
      <c r="C16" s="30" t="s">
        <v>30</v>
      </c>
      <c r="D16" s="30">
        <v>5</v>
      </c>
      <c r="E16" s="31">
        <v>15000</v>
      </c>
      <c r="F16" s="31">
        <v>12700</v>
      </c>
      <c r="G16" s="32">
        <f t="shared" si="0"/>
        <v>63500</v>
      </c>
    </row>
    <row r="17" spans="1:7" s="7" customFormat="1">
      <c r="A17" s="28">
        <v>8</v>
      </c>
      <c r="B17" s="29" t="s">
        <v>32</v>
      </c>
      <c r="C17" s="30" t="s">
        <v>28</v>
      </c>
      <c r="D17" s="30">
        <v>15</v>
      </c>
      <c r="E17" s="31">
        <v>39000</v>
      </c>
      <c r="F17" s="31">
        <v>33500</v>
      </c>
      <c r="G17" s="32">
        <f t="shared" si="0"/>
        <v>502500</v>
      </c>
    </row>
    <row r="18" spans="1:7" s="7" customFormat="1">
      <c r="A18" s="28">
        <v>9</v>
      </c>
      <c r="B18" s="29" t="s">
        <v>33</v>
      </c>
      <c r="C18" s="30" t="s">
        <v>30</v>
      </c>
      <c r="D18" s="30">
        <v>12</v>
      </c>
      <c r="E18" s="31">
        <v>3700</v>
      </c>
      <c r="F18" s="31">
        <v>3150</v>
      </c>
      <c r="G18" s="32">
        <f t="shared" si="0"/>
        <v>37800</v>
      </c>
    </row>
    <row r="19" spans="1:7" s="7" customFormat="1">
      <c r="A19" s="28">
        <v>10</v>
      </c>
      <c r="B19" s="29" t="s">
        <v>34</v>
      </c>
      <c r="C19" s="30" t="s">
        <v>30</v>
      </c>
      <c r="D19" s="30">
        <v>12</v>
      </c>
      <c r="E19" s="31">
        <v>9800</v>
      </c>
      <c r="F19" s="31">
        <v>8350</v>
      </c>
      <c r="G19" s="32">
        <f t="shared" si="0"/>
        <v>100200</v>
      </c>
    </row>
    <row r="20" spans="1:7" s="7" customFormat="1">
      <c r="A20" s="28">
        <v>11</v>
      </c>
      <c r="B20" s="29" t="s">
        <v>35</v>
      </c>
      <c r="C20" s="30" t="s">
        <v>17</v>
      </c>
      <c r="D20" s="30">
        <v>2</v>
      </c>
      <c r="E20" s="31">
        <v>55000</v>
      </c>
      <c r="F20" s="31">
        <v>46500</v>
      </c>
      <c r="G20" s="32">
        <f t="shared" si="0"/>
        <v>93000</v>
      </c>
    </row>
    <row r="21" spans="1:7" s="7" customFormat="1">
      <c r="A21" s="28">
        <v>12</v>
      </c>
      <c r="B21" s="29" t="s">
        <v>35</v>
      </c>
      <c r="C21" s="30" t="s">
        <v>17</v>
      </c>
      <c r="D21" s="30">
        <v>2</v>
      </c>
      <c r="E21" s="31">
        <v>60000</v>
      </c>
      <c r="F21" s="31">
        <f t="shared" si="1"/>
        <v>51000</v>
      </c>
      <c r="G21" s="32">
        <f t="shared" si="0"/>
        <v>102000</v>
      </c>
    </row>
    <row r="22" spans="1:7" s="7" customFormat="1">
      <c r="A22" s="28">
        <v>13</v>
      </c>
      <c r="B22" s="29" t="s">
        <v>36</v>
      </c>
      <c r="C22" s="30" t="s">
        <v>17</v>
      </c>
      <c r="D22" s="30">
        <v>2</v>
      </c>
      <c r="E22" s="31">
        <v>4000</v>
      </c>
      <c r="F22" s="31">
        <f t="shared" si="1"/>
        <v>3400</v>
      </c>
      <c r="G22" s="32">
        <f t="shared" si="0"/>
        <v>6800</v>
      </c>
    </row>
    <row r="23" spans="1:7" s="7" customFormat="1">
      <c r="A23" s="28">
        <v>14</v>
      </c>
      <c r="B23" s="29" t="s">
        <v>45</v>
      </c>
      <c r="C23" s="30" t="s">
        <v>43</v>
      </c>
      <c r="D23" s="30">
        <v>7</v>
      </c>
      <c r="E23" s="31">
        <v>140000</v>
      </c>
      <c r="F23" s="31">
        <v>135000</v>
      </c>
      <c r="G23" s="32">
        <f t="shared" ref="G23" si="2">F23*D23</f>
        <v>945000</v>
      </c>
    </row>
    <row r="24" spans="1:7" s="7" customFormat="1">
      <c r="A24" s="28">
        <v>15</v>
      </c>
      <c r="B24" s="29" t="s">
        <v>47</v>
      </c>
      <c r="C24" s="30" t="s">
        <v>28</v>
      </c>
      <c r="D24" s="24">
        <v>5</v>
      </c>
      <c r="E24" s="31">
        <v>69000</v>
      </c>
      <c r="F24" s="31">
        <v>61000</v>
      </c>
      <c r="G24" s="32">
        <f t="shared" si="0"/>
        <v>305000</v>
      </c>
    </row>
    <row r="25" spans="1:7" s="7" customFormat="1">
      <c r="A25" s="28">
        <v>16</v>
      </c>
      <c r="B25" s="29" t="s">
        <v>48</v>
      </c>
      <c r="C25" s="30" t="s">
        <v>28</v>
      </c>
      <c r="D25" s="30">
        <v>15</v>
      </c>
      <c r="E25" s="31">
        <v>37000</v>
      </c>
      <c r="F25" s="31">
        <v>32000</v>
      </c>
      <c r="G25" s="32">
        <f t="shared" si="0"/>
        <v>480000</v>
      </c>
    </row>
    <row r="26" spans="1:7" s="7" customFormat="1">
      <c r="A26" s="28">
        <v>17</v>
      </c>
      <c r="B26" s="29" t="s">
        <v>37</v>
      </c>
      <c r="C26" s="30" t="s">
        <v>30</v>
      </c>
      <c r="D26" s="30">
        <v>30</v>
      </c>
      <c r="E26" s="31">
        <v>22000</v>
      </c>
      <c r="F26" s="31">
        <v>19000</v>
      </c>
      <c r="G26" s="32">
        <f t="shared" si="0"/>
        <v>570000</v>
      </c>
    </row>
    <row r="27" spans="1:7" s="7" customFormat="1">
      <c r="A27" s="28">
        <v>18</v>
      </c>
      <c r="B27" s="29" t="s">
        <v>27</v>
      </c>
      <c r="C27" s="30" t="s">
        <v>28</v>
      </c>
      <c r="D27" s="30">
        <v>5</v>
      </c>
      <c r="E27" s="31">
        <v>25000</v>
      </c>
      <c r="F27" s="31">
        <v>22000</v>
      </c>
      <c r="G27" s="32">
        <f t="shared" si="0"/>
        <v>110000</v>
      </c>
    </row>
    <row r="28" spans="1:7" s="7" customFormat="1">
      <c r="A28" s="28">
        <v>19</v>
      </c>
      <c r="B28" s="29" t="s">
        <v>38</v>
      </c>
      <c r="C28" s="30" t="s">
        <v>17</v>
      </c>
      <c r="D28" s="30">
        <v>20</v>
      </c>
      <c r="E28" s="31">
        <v>3000</v>
      </c>
      <c r="F28" s="31">
        <v>2550</v>
      </c>
      <c r="G28" s="32">
        <f t="shared" si="0"/>
        <v>51000</v>
      </c>
    </row>
    <row r="29" spans="1:7" s="7" customFormat="1">
      <c r="A29" s="28">
        <v>20</v>
      </c>
      <c r="B29" s="29" t="s">
        <v>39</v>
      </c>
      <c r="C29" s="30" t="s">
        <v>17</v>
      </c>
      <c r="D29" s="30">
        <v>3</v>
      </c>
      <c r="E29" s="31">
        <v>26000</v>
      </c>
      <c r="F29" s="31">
        <v>22000</v>
      </c>
      <c r="G29" s="32">
        <f t="shared" si="0"/>
        <v>66000</v>
      </c>
    </row>
    <row r="30" spans="1:7" s="7" customFormat="1">
      <c r="A30" s="28">
        <v>21</v>
      </c>
      <c r="B30" s="29" t="s">
        <v>66</v>
      </c>
      <c r="C30" s="30" t="s">
        <v>40</v>
      </c>
      <c r="D30" s="36">
        <v>4</v>
      </c>
      <c r="E30" s="31">
        <v>5636</v>
      </c>
      <c r="F30" s="31">
        <v>4100</v>
      </c>
      <c r="G30" s="32">
        <f t="shared" si="0"/>
        <v>16400</v>
      </c>
    </row>
    <row r="31" spans="1:7" s="7" customFormat="1">
      <c r="A31" s="28">
        <v>22</v>
      </c>
      <c r="B31" s="29" t="s">
        <v>67</v>
      </c>
      <c r="C31" s="30" t="s">
        <v>40</v>
      </c>
      <c r="D31" s="36">
        <v>6</v>
      </c>
      <c r="E31" s="31">
        <v>4909</v>
      </c>
      <c r="F31" s="31">
        <v>3500</v>
      </c>
      <c r="G31" s="32">
        <f t="shared" si="0"/>
        <v>21000</v>
      </c>
    </row>
    <row r="32" spans="1:7" s="7" customFormat="1">
      <c r="A32" s="28">
        <v>23</v>
      </c>
      <c r="B32" s="29" t="s">
        <v>41</v>
      </c>
      <c r="C32" s="30" t="s">
        <v>40</v>
      </c>
      <c r="D32" s="36">
        <v>40</v>
      </c>
      <c r="E32" s="31">
        <v>10909</v>
      </c>
      <c r="F32" s="31">
        <v>9200</v>
      </c>
      <c r="G32" s="32">
        <f t="shared" si="0"/>
        <v>368000</v>
      </c>
    </row>
    <row r="33" spans="1:7" s="7" customFormat="1">
      <c r="A33" s="28">
        <v>24</v>
      </c>
      <c r="B33" s="29" t="s">
        <v>68</v>
      </c>
      <c r="C33" s="30" t="s">
        <v>40</v>
      </c>
      <c r="D33" s="36">
        <v>2</v>
      </c>
      <c r="E33" s="31">
        <v>22500</v>
      </c>
      <c r="F33" s="31">
        <v>16200</v>
      </c>
      <c r="G33" s="32">
        <f t="shared" si="0"/>
        <v>32400</v>
      </c>
    </row>
    <row r="34" spans="1:7" s="7" customFormat="1">
      <c r="A34" s="28">
        <v>25</v>
      </c>
      <c r="B34" s="29" t="s">
        <v>42</v>
      </c>
      <c r="C34" s="30" t="s">
        <v>43</v>
      </c>
      <c r="D34" s="30">
        <v>3</v>
      </c>
      <c r="E34" s="31">
        <v>153000</v>
      </c>
      <c r="F34" s="31">
        <v>145000</v>
      </c>
      <c r="G34" s="32">
        <f t="shared" si="0"/>
        <v>435000</v>
      </c>
    </row>
    <row r="35" spans="1:7" s="7" customFormat="1">
      <c r="A35" s="28">
        <v>26</v>
      </c>
      <c r="B35" s="29" t="s">
        <v>46</v>
      </c>
      <c r="C35" s="30" t="s">
        <v>44</v>
      </c>
      <c r="D35" s="30">
        <v>4</v>
      </c>
      <c r="E35" s="31">
        <v>39000</v>
      </c>
      <c r="F35" s="31">
        <v>34000</v>
      </c>
      <c r="G35" s="32">
        <f t="shared" si="0"/>
        <v>136000</v>
      </c>
    </row>
    <row r="36" spans="1:7" s="7" customFormat="1">
      <c r="A36" s="28">
        <v>27</v>
      </c>
      <c r="B36" s="29" t="s">
        <v>49</v>
      </c>
      <c r="C36" s="30" t="s">
        <v>40</v>
      </c>
      <c r="D36" s="30">
        <v>100</v>
      </c>
      <c r="E36" s="31">
        <v>1400</v>
      </c>
      <c r="F36" s="31">
        <v>1100</v>
      </c>
      <c r="G36" s="32">
        <f t="shared" si="0"/>
        <v>110000</v>
      </c>
    </row>
    <row r="37" spans="1:7" s="7" customFormat="1">
      <c r="A37" s="28">
        <v>28</v>
      </c>
      <c r="B37" s="29" t="s">
        <v>50</v>
      </c>
      <c r="C37" s="30" t="s">
        <v>20</v>
      </c>
      <c r="D37" s="30">
        <v>12</v>
      </c>
      <c r="E37" s="31">
        <v>5800</v>
      </c>
      <c r="F37" s="31">
        <v>5300</v>
      </c>
      <c r="G37" s="32">
        <f t="shared" si="0"/>
        <v>63600</v>
      </c>
    </row>
    <row r="38" spans="1:7" s="7" customFormat="1">
      <c r="A38" s="28">
        <v>29</v>
      </c>
      <c r="B38" s="29" t="s">
        <v>51</v>
      </c>
      <c r="C38" s="30" t="s">
        <v>17</v>
      </c>
      <c r="D38" s="30">
        <v>5</v>
      </c>
      <c r="E38" s="31">
        <v>80000</v>
      </c>
      <c r="F38" s="31">
        <v>70000</v>
      </c>
      <c r="G38" s="32">
        <f t="shared" si="0"/>
        <v>350000</v>
      </c>
    </row>
    <row r="39" spans="1:7" s="7" customFormat="1">
      <c r="A39" s="28">
        <v>30</v>
      </c>
      <c r="B39" s="25" t="s">
        <v>52</v>
      </c>
      <c r="C39" s="26" t="s">
        <v>53</v>
      </c>
      <c r="D39" s="26">
        <v>10</v>
      </c>
      <c r="E39" s="27">
        <v>6500</v>
      </c>
      <c r="F39" s="31">
        <v>6000</v>
      </c>
      <c r="G39" s="32">
        <f t="shared" si="0"/>
        <v>60000</v>
      </c>
    </row>
    <row r="40" spans="1:7" s="7" customFormat="1">
      <c r="A40" s="28">
        <v>31</v>
      </c>
      <c r="B40" s="29" t="s">
        <v>54</v>
      </c>
      <c r="C40" s="30" t="s">
        <v>30</v>
      </c>
      <c r="D40" s="30">
        <v>20</v>
      </c>
      <c r="E40" s="31">
        <v>2700</v>
      </c>
      <c r="F40" s="31">
        <v>2300</v>
      </c>
      <c r="G40" s="32">
        <f t="shared" si="0"/>
        <v>46000</v>
      </c>
    </row>
    <row r="41" spans="1:7" s="7" customFormat="1">
      <c r="A41" s="28">
        <v>32</v>
      </c>
      <c r="B41" s="37" t="s">
        <v>55</v>
      </c>
      <c r="C41" s="36" t="s">
        <v>40</v>
      </c>
      <c r="D41" s="36">
        <v>40</v>
      </c>
      <c r="E41" s="35">
        <v>5600</v>
      </c>
      <c r="F41" s="31">
        <v>4700</v>
      </c>
      <c r="G41" s="32">
        <f t="shared" si="0"/>
        <v>188000</v>
      </c>
    </row>
    <row r="42" spans="1:7" s="7" customFormat="1">
      <c r="A42" s="28">
        <v>33</v>
      </c>
      <c r="B42" s="25" t="s">
        <v>56</v>
      </c>
      <c r="C42" s="26" t="s">
        <v>28</v>
      </c>
      <c r="D42" s="26">
        <v>5</v>
      </c>
      <c r="E42" s="27">
        <v>37000</v>
      </c>
      <c r="F42" s="31">
        <v>33000</v>
      </c>
      <c r="G42" s="32">
        <f t="shared" si="0"/>
        <v>165000</v>
      </c>
    </row>
    <row r="43" spans="1:7" s="7" customFormat="1">
      <c r="A43" s="28">
        <v>34</v>
      </c>
      <c r="B43" s="29" t="s">
        <v>57</v>
      </c>
      <c r="C43" s="30" t="s">
        <v>17</v>
      </c>
      <c r="D43" s="30">
        <v>10</v>
      </c>
      <c r="E43" s="31">
        <v>19500</v>
      </c>
      <c r="F43" s="31">
        <v>17500</v>
      </c>
      <c r="G43" s="32">
        <f t="shared" si="0"/>
        <v>175000</v>
      </c>
    </row>
    <row r="44" spans="1:7" s="7" customFormat="1">
      <c r="A44" s="28">
        <v>35</v>
      </c>
      <c r="B44" s="29" t="s">
        <v>58</v>
      </c>
      <c r="C44" s="30" t="s">
        <v>30</v>
      </c>
      <c r="D44" s="30">
        <v>10</v>
      </c>
      <c r="E44" s="31">
        <v>4500</v>
      </c>
      <c r="F44" s="31">
        <v>3900</v>
      </c>
      <c r="G44" s="32">
        <f t="shared" si="0"/>
        <v>39000</v>
      </c>
    </row>
    <row r="45" spans="1:7" s="7" customFormat="1">
      <c r="A45" s="28">
        <v>36</v>
      </c>
      <c r="B45" s="29" t="s">
        <v>59</v>
      </c>
      <c r="C45" s="30" t="s">
        <v>24</v>
      </c>
      <c r="D45" s="30">
        <v>10</v>
      </c>
      <c r="E45" s="31">
        <v>2900</v>
      </c>
      <c r="F45" s="31">
        <v>2500</v>
      </c>
      <c r="G45" s="32">
        <f t="shared" si="0"/>
        <v>25000</v>
      </c>
    </row>
    <row r="46" spans="1:7" s="7" customFormat="1">
      <c r="A46" s="28">
        <v>37</v>
      </c>
      <c r="B46" s="38" t="s">
        <v>60</v>
      </c>
      <c r="C46" s="39" t="s">
        <v>17</v>
      </c>
      <c r="D46" s="39">
        <v>1</v>
      </c>
      <c r="E46" s="40">
        <v>145000</v>
      </c>
      <c r="F46" s="31">
        <v>140000</v>
      </c>
      <c r="G46" s="32">
        <f t="shared" si="0"/>
        <v>140000</v>
      </c>
    </row>
    <row r="47" spans="1:7" s="7" customFormat="1">
      <c r="A47" s="28">
        <v>38</v>
      </c>
      <c r="B47" s="38" t="s">
        <v>61</v>
      </c>
      <c r="C47" s="39" t="s">
        <v>17</v>
      </c>
      <c r="D47" s="39">
        <v>2</v>
      </c>
      <c r="E47" s="40">
        <v>260000</v>
      </c>
      <c r="F47" s="31">
        <v>250000</v>
      </c>
      <c r="G47" s="32">
        <f t="shared" si="0"/>
        <v>500000</v>
      </c>
    </row>
    <row r="48" spans="1:7" s="7" customFormat="1">
      <c r="A48" s="28">
        <v>39</v>
      </c>
      <c r="B48" s="29" t="s">
        <v>62</v>
      </c>
      <c r="C48" s="30" t="s">
        <v>17</v>
      </c>
      <c r="D48" s="24">
        <v>15</v>
      </c>
      <c r="E48" s="31">
        <v>21000</v>
      </c>
      <c r="F48" s="31">
        <v>19000</v>
      </c>
      <c r="G48" s="32">
        <f t="shared" si="0"/>
        <v>285000</v>
      </c>
    </row>
    <row r="49" spans="1:9" s="7" customFormat="1">
      <c r="A49" s="28">
        <v>40</v>
      </c>
      <c r="B49" s="29" t="s">
        <v>64</v>
      </c>
      <c r="C49" s="30" t="s">
        <v>17</v>
      </c>
      <c r="D49" s="30">
        <v>3</v>
      </c>
      <c r="E49" s="31">
        <v>153000</v>
      </c>
      <c r="F49" s="31">
        <v>135000</v>
      </c>
      <c r="G49" s="32">
        <f t="shared" si="0"/>
        <v>405000</v>
      </c>
    </row>
    <row r="50" spans="1:9" s="7" customFormat="1">
      <c r="A50" s="28">
        <v>41</v>
      </c>
      <c r="B50" s="29" t="s">
        <v>63</v>
      </c>
      <c r="C50" s="30" t="s">
        <v>17</v>
      </c>
      <c r="D50" s="30">
        <v>3</v>
      </c>
      <c r="E50" s="31">
        <v>50000</v>
      </c>
      <c r="F50" s="31">
        <f t="shared" si="1"/>
        <v>42500</v>
      </c>
      <c r="G50" s="32">
        <f t="shared" si="0"/>
        <v>127500</v>
      </c>
    </row>
    <row r="51" spans="1:9" s="7" customFormat="1">
      <c r="A51" s="28">
        <v>42</v>
      </c>
      <c r="B51" s="29" t="s">
        <v>70</v>
      </c>
      <c r="C51" s="30" t="s">
        <v>17</v>
      </c>
      <c r="D51" s="30">
        <v>1</v>
      </c>
      <c r="E51" s="31">
        <v>73000</v>
      </c>
      <c r="F51" s="31">
        <v>62500</v>
      </c>
      <c r="G51" s="32">
        <f t="shared" si="0"/>
        <v>62500</v>
      </c>
    </row>
    <row r="52" spans="1:9" s="7" customFormat="1">
      <c r="A52" s="41">
        <v>43</v>
      </c>
      <c r="B52" s="42" t="s">
        <v>69</v>
      </c>
      <c r="C52" s="43" t="s">
        <v>65</v>
      </c>
      <c r="D52" s="44">
        <v>6000</v>
      </c>
      <c r="E52" s="45"/>
      <c r="F52" s="46">
        <v>859</v>
      </c>
      <c r="G52" s="47">
        <f t="shared" si="0"/>
        <v>5154000</v>
      </c>
      <c r="I52" s="13">
        <f>5000*859</f>
        <v>4295000</v>
      </c>
    </row>
    <row r="53" spans="1:9" s="7" customFormat="1" hidden="1">
      <c r="A53" s="8">
        <v>60</v>
      </c>
      <c r="B53" s="10"/>
      <c r="C53" s="11"/>
      <c r="D53" s="11"/>
      <c r="E53" s="12" t="e">
        <f>#REF!/1.25</f>
        <v>#REF!</v>
      </c>
      <c r="F53" s="13"/>
      <c r="G53" s="9">
        <f t="shared" ref="G53:G64" si="3">F53*D53</f>
        <v>0</v>
      </c>
      <c r="I53" s="13"/>
    </row>
    <row r="54" spans="1:9" s="7" customFormat="1" hidden="1">
      <c r="A54" s="8">
        <v>61</v>
      </c>
      <c r="B54" s="14"/>
      <c r="C54" s="15"/>
      <c r="D54" s="15"/>
      <c r="E54" s="16" t="e">
        <f>#REF!/1.25</f>
        <v>#REF!</v>
      </c>
      <c r="F54" s="13"/>
      <c r="G54" s="9">
        <f t="shared" si="3"/>
        <v>0</v>
      </c>
      <c r="I54" s="13"/>
    </row>
    <row r="55" spans="1:9" s="7" customFormat="1" hidden="1">
      <c r="A55" s="8">
        <v>62</v>
      </c>
      <c r="B55" s="14"/>
      <c r="C55" s="15"/>
      <c r="D55" s="15"/>
      <c r="E55" s="16" t="e">
        <f>#REF!/1.25</f>
        <v>#REF!</v>
      </c>
      <c r="F55" s="13"/>
      <c r="G55" s="9">
        <f t="shared" si="3"/>
        <v>0</v>
      </c>
      <c r="I55" s="13"/>
    </row>
    <row r="56" spans="1:9" s="7" customFormat="1" hidden="1">
      <c r="A56" s="8">
        <v>63</v>
      </c>
      <c r="B56" s="14"/>
      <c r="C56" s="15"/>
      <c r="D56" s="15"/>
      <c r="E56" s="16" t="e">
        <f>#REF!/1.25</f>
        <v>#REF!</v>
      </c>
      <c r="F56" s="13"/>
      <c r="G56" s="9">
        <f t="shared" si="3"/>
        <v>0</v>
      </c>
      <c r="I56" s="13"/>
    </row>
    <row r="57" spans="1:9" s="7" customFormat="1" hidden="1">
      <c r="A57" s="8">
        <v>64</v>
      </c>
      <c r="B57" s="14"/>
      <c r="C57" s="15"/>
      <c r="D57" s="15"/>
      <c r="E57" s="16" t="e">
        <f>#REF!/1.25</f>
        <v>#REF!</v>
      </c>
      <c r="F57" s="13"/>
      <c r="G57" s="9">
        <f t="shared" si="3"/>
        <v>0</v>
      </c>
      <c r="I57" s="13"/>
    </row>
    <row r="58" spans="1:9" s="7" customFormat="1" hidden="1">
      <c r="A58" s="8">
        <v>65</v>
      </c>
      <c r="B58" s="14"/>
      <c r="C58" s="15"/>
      <c r="D58" s="15"/>
      <c r="E58" s="16" t="e">
        <f>#REF!/1.25</f>
        <v>#REF!</v>
      </c>
      <c r="F58" s="13"/>
      <c r="G58" s="9">
        <f t="shared" si="3"/>
        <v>0</v>
      </c>
      <c r="I58" s="13"/>
    </row>
    <row r="59" spans="1:9" s="7" customFormat="1" hidden="1">
      <c r="A59" s="8">
        <v>66</v>
      </c>
      <c r="B59" s="14"/>
      <c r="C59" s="15"/>
      <c r="D59" s="15"/>
      <c r="E59" s="16" t="e">
        <f>#REF!/1.25</f>
        <v>#REF!</v>
      </c>
      <c r="F59" s="13"/>
      <c r="G59" s="9">
        <f t="shared" si="3"/>
        <v>0</v>
      </c>
      <c r="I59" s="13"/>
    </row>
    <row r="60" spans="1:9" s="7" customFormat="1" hidden="1">
      <c r="A60" s="8">
        <v>67</v>
      </c>
      <c r="B60" s="17"/>
      <c r="C60" s="18"/>
      <c r="D60" s="18"/>
      <c r="E60" s="16" t="e">
        <f>#REF!/1.25</f>
        <v>#REF!</v>
      </c>
      <c r="F60" s="13"/>
      <c r="G60" s="9">
        <f t="shared" si="3"/>
        <v>0</v>
      </c>
      <c r="I60" s="13"/>
    </row>
    <row r="61" spans="1:9" s="7" customFormat="1" hidden="1">
      <c r="A61" s="8">
        <v>68</v>
      </c>
      <c r="B61" s="19"/>
      <c r="C61" s="20"/>
      <c r="D61" s="20"/>
      <c r="E61" s="16" t="e">
        <f>#REF!/1.25</f>
        <v>#REF!</v>
      </c>
      <c r="F61" s="13"/>
      <c r="G61" s="9">
        <f t="shared" si="3"/>
        <v>0</v>
      </c>
      <c r="I61" s="13"/>
    </row>
    <row r="62" spans="1:9" s="7" customFormat="1" hidden="1">
      <c r="A62" s="8">
        <v>69</v>
      </c>
      <c r="B62" s="19"/>
      <c r="C62" s="20"/>
      <c r="D62" s="20"/>
      <c r="E62" s="16" t="e">
        <f>#REF!/1.25</f>
        <v>#REF!</v>
      </c>
      <c r="F62" s="13"/>
      <c r="G62" s="9">
        <f t="shared" si="3"/>
        <v>0</v>
      </c>
      <c r="I62" s="13"/>
    </row>
    <row r="63" spans="1:9" s="7" customFormat="1" hidden="1">
      <c r="A63" s="8">
        <v>70</v>
      </c>
      <c r="B63" s="14"/>
      <c r="C63" s="15"/>
      <c r="D63" s="15"/>
      <c r="E63" s="16" t="e">
        <f>#REF!/1.25</f>
        <v>#REF!</v>
      </c>
      <c r="F63" s="13"/>
      <c r="G63" s="9">
        <f t="shared" si="3"/>
        <v>0</v>
      </c>
      <c r="I63" s="13"/>
    </row>
    <row r="64" spans="1:9" s="7" customFormat="1" hidden="1">
      <c r="A64" s="8">
        <v>71</v>
      </c>
      <c r="B64" s="17"/>
      <c r="C64" s="18"/>
      <c r="D64" s="18"/>
      <c r="E64" s="21" t="e">
        <f>#REF!/1.25</f>
        <v>#REF!</v>
      </c>
      <c r="F64" s="13"/>
      <c r="G64" s="9">
        <f t="shared" si="3"/>
        <v>0</v>
      </c>
      <c r="I64" s="13"/>
    </row>
    <row r="65" spans="1:9" s="7" customFormat="1">
      <c r="A65" s="52" t="s">
        <v>5</v>
      </c>
      <c r="B65" s="52"/>
      <c r="C65" s="52"/>
      <c r="D65" s="52"/>
      <c r="E65" s="52"/>
      <c r="F65" s="52"/>
      <c r="G65" s="22">
        <f>SUM(G10:G52)</f>
        <v>12880700</v>
      </c>
      <c r="H65" s="13"/>
      <c r="I65" s="13">
        <f>I52*0.1</f>
        <v>429500</v>
      </c>
    </row>
    <row r="66" spans="1:9" s="7" customFormat="1">
      <c r="A66" s="52" t="s">
        <v>6</v>
      </c>
      <c r="B66" s="52"/>
      <c r="C66" s="52"/>
      <c r="D66" s="52"/>
      <c r="E66" s="52"/>
      <c r="F66" s="52"/>
      <c r="G66" s="22">
        <f>G65*0.1</f>
        <v>1288070</v>
      </c>
      <c r="H66" s="13"/>
      <c r="I66" s="13">
        <f>I65+I52</f>
        <v>4724500</v>
      </c>
    </row>
    <row r="67" spans="1:9" s="7" customFormat="1">
      <c r="A67" s="52" t="s">
        <v>7</v>
      </c>
      <c r="B67" s="52"/>
      <c r="C67" s="52"/>
      <c r="D67" s="52"/>
      <c r="E67" s="52"/>
      <c r="F67" s="52"/>
      <c r="G67" s="22">
        <f>G65+G66</f>
        <v>14168770</v>
      </c>
      <c r="H67" s="13"/>
      <c r="I67" s="13"/>
    </row>
    <row r="69" spans="1:9">
      <c r="F69" s="49" t="s">
        <v>8</v>
      </c>
      <c r="G69" s="49"/>
    </row>
    <row r="70" spans="1:9">
      <c r="D70" s="2"/>
      <c r="F70" s="49" t="s">
        <v>9</v>
      </c>
      <c r="G70" s="49"/>
    </row>
    <row r="71" spans="1:9">
      <c r="D71" s="2"/>
    </row>
    <row r="72" spans="1:9">
      <c r="D72" s="2"/>
    </row>
    <row r="73" spans="1:9">
      <c r="D73" s="50"/>
      <c r="E73" s="50"/>
    </row>
  </sheetData>
  <mergeCells count="8">
    <mergeCell ref="A5:G5"/>
    <mergeCell ref="F70:G70"/>
    <mergeCell ref="D73:E73"/>
    <mergeCell ref="A6:E6"/>
    <mergeCell ref="F69:G69"/>
    <mergeCell ref="A65:F65"/>
    <mergeCell ref="A66:F66"/>
    <mergeCell ref="A67:F6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tháng 1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phuongnam-server</cp:lastModifiedBy>
  <cp:lastPrinted>2015-09-24T01:39:25Z</cp:lastPrinted>
  <dcterms:created xsi:type="dcterms:W3CDTF">2013-06-01T07:20:51Z</dcterms:created>
  <dcterms:modified xsi:type="dcterms:W3CDTF">2016-03-09T03:04:26Z</dcterms:modified>
</cp:coreProperties>
</file>