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CK T11.12" sheetId="6" r:id="rId1"/>
    <sheet name="CK T12.12" sheetId="5" r:id="rId2"/>
    <sheet name="CK T1" sheetId="4" r:id="rId3"/>
    <sheet name="CK T2" sheetId="1" r:id="rId4"/>
    <sheet name="CKT3" sheetId="2" r:id="rId5"/>
    <sheet name="CKT4" sheetId="3" r:id="rId6"/>
  </sheets>
  <calcPr calcId="124519"/>
</workbook>
</file>

<file path=xl/calcChain.xml><?xml version="1.0" encoding="utf-8"?>
<calcChain xmlns="http://schemas.openxmlformats.org/spreadsheetml/2006/main">
  <c r="G28" i="6"/>
  <c r="G23" i="3"/>
  <c r="G22" i="2"/>
  <c r="G20" i="1"/>
  <c r="G21" i="4"/>
  <c r="G21" i="5"/>
  <c r="G23" i="6"/>
  <c r="F21" i="3"/>
  <c r="F20"/>
  <c r="F19"/>
  <c r="F18"/>
  <c r="F17"/>
  <c r="F16"/>
  <c r="F15"/>
  <c r="F22" s="1"/>
  <c r="F20" i="2"/>
  <c r="F19"/>
  <c r="F18"/>
  <c r="F17"/>
  <c r="F16"/>
  <c r="F15"/>
  <c r="F21" s="1"/>
  <c r="F18" i="1"/>
  <c r="F17"/>
  <c r="F16"/>
  <c r="F15"/>
  <c r="F19" s="1"/>
  <c r="F19" i="4"/>
  <c r="F18"/>
  <c r="F17"/>
  <c r="F16"/>
  <c r="F20" s="1"/>
  <c r="F15"/>
  <c r="F23" i="3" l="1"/>
  <c r="F24" s="1"/>
  <c r="F22" i="2"/>
  <c r="F23" s="1"/>
  <c r="F20" i="1"/>
  <c r="F21" s="1"/>
  <c r="F21" i="4"/>
  <c r="F22" s="1"/>
</calcChain>
</file>

<file path=xl/sharedStrings.xml><?xml version="1.0" encoding="utf-8"?>
<sst xmlns="http://schemas.openxmlformats.org/spreadsheetml/2006/main" count="188" uniqueCount="63">
  <si>
    <t>CÔNG TY TNHH TM DV VĂN PHÒNG PHẨM PHƯƠNG NAM</t>
  </si>
  <si>
    <t>Địa chỉ: B18/19K - Đường Liên Ấp - Bình Hưng - Bình Chánh - Tp.HCM</t>
  </si>
  <si>
    <t>MST: 0307229914</t>
  </si>
  <si>
    <t>Tên đơn vị: Công ty TNHH Kim Loại Việt Phong</t>
  </si>
  <si>
    <t>Điạ chỉ: Lô Q12-17, Q29-34 Khu TTCN Đường 14, Ấp 1,X. Tân Nhựt, H. BC</t>
  </si>
  <si>
    <t>MST: 0302152993</t>
  </si>
  <si>
    <t>STT</t>
  </si>
  <si>
    <t>Tên hàng</t>
  </si>
  <si>
    <t>ĐVT</t>
  </si>
  <si>
    <t>SL</t>
  </si>
  <si>
    <t>Đơn giá</t>
  </si>
  <si>
    <t>Thành Tiền</t>
  </si>
  <si>
    <t>Cuộn rác ba màu trung</t>
  </si>
  <si>
    <t>Kg</t>
  </si>
  <si>
    <t>Giấy trắng A4 72 Excel</t>
  </si>
  <si>
    <t>Ram</t>
  </si>
  <si>
    <t>Giấy vệ sinh cuộn AN AN</t>
  </si>
  <si>
    <t>Cuộn</t>
  </si>
  <si>
    <t>Bìa 3 dây góc 7P</t>
  </si>
  <si>
    <t>Cái</t>
  </si>
  <si>
    <t>Người lập phiếu</t>
  </si>
  <si>
    <t>(Ký, ghi rõ họ tên)</t>
  </si>
  <si>
    <t>Lê Thị Kim Anh</t>
  </si>
  <si>
    <t>Xịt phòng Ami 280ml</t>
  </si>
  <si>
    <t>Chai</t>
  </si>
  <si>
    <t>Máy tính Casio JS120L</t>
  </si>
  <si>
    <t>Vim lau sàn Sunligh túi 1kg</t>
  </si>
  <si>
    <t>Túi</t>
  </si>
  <si>
    <t>Nước rửa tay Lifebuoy</t>
  </si>
  <si>
    <t>Bao thư trắng  12x18, F100</t>
  </si>
  <si>
    <t>Băng keo trong 48m/m x 80Y</t>
  </si>
  <si>
    <t>Băng keo trong 18m/m x 18Y</t>
  </si>
  <si>
    <t>Băng keo 2 mặt 48m/m x 8Y</t>
  </si>
  <si>
    <t>Băng keo 2 mặt 12m/m x 10Y</t>
  </si>
  <si>
    <t>Kẹp giấy  C62</t>
  </si>
  <si>
    <t xml:space="preserve">Hộp </t>
  </si>
  <si>
    <t>BẢNG KÊ DANH MỤC HÀNG HÓA</t>
  </si>
  <si>
    <t>(Xuất kèm HĐGTGT số :  PN/11P  -  000    Ngày  0  tháng  0  năm 2012)</t>
  </si>
  <si>
    <t>Điạ chỉ:Lô Q12-17, Q29-34 Khu TTCN Đường 14, Ấp 1 , xã Tân Nhựt, H Bình Chánh</t>
  </si>
  <si>
    <t>MST:0302152993</t>
  </si>
  <si>
    <t>Băng keo si xanh dương 48m/m x 12ya</t>
  </si>
  <si>
    <t>Bao thư trắng TKK 25x35 (A4), F80</t>
  </si>
  <si>
    <t>Bút bi TL 027 ( xanh, đỏ, đen )</t>
  </si>
  <si>
    <t xml:space="preserve">Cây </t>
  </si>
  <si>
    <t>Ruột chì tốt 5280 Yoyo</t>
  </si>
  <si>
    <t>Ống</t>
  </si>
  <si>
    <t xml:space="preserve">Cộng: </t>
  </si>
  <si>
    <t xml:space="preserve">VAT 10%: </t>
  </si>
  <si>
    <t xml:space="preserve">Tổng cộng: </t>
  </si>
  <si>
    <t>Trịnh Thị Lụa</t>
  </si>
  <si>
    <t>Điạ chỉ: 343 Phạm Ngũ Lão, Q.1, Lầu 4, P.B02</t>
  </si>
  <si>
    <t>Sổ lò xo A5</t>
  </si>
  <si>
    <t xml:space="preserve">Cuốn </t>
  </si>
  <si>
    <t>Kẹp bướm 19 mm</t>
  </si>
  <si>
    <t>Hộp</t>
  </si>
  <si>
    <t>Vim lau sàn Sunligh</t>
  </si>
  <si>
    <t>(Xuất kèm HĐGTGT số :  PN/11P  -  000    Ngày  0  tháng  0  năm 2013)</t>
  </si>
  <si>
    <t>Bìa còng bật 7p F4 GP</t>
  </si>
  <si>
    <t>Bìa 1 nút My Clear khổ A</t>
  </si>
  <si>
    <t>Bìa lỗ A4 (4.5)</t>
  </si>
  <si>
    <t>Xấp</t>
  </si>
  <si>
    <t>Khăn hộp Puply New Supreme 180sh</t>
  </si>
  <si>
    <t>(Xuất kèm HĐGTGT số :  PN/12P  -  0000309    Ngày  09  tháng  04  năm 2013)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</si>
</sst>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center" wrapText="1"/>
    </xf>
    <xf numFmtId="164" fontId="9" fillId="0" borderId="1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7" fillId="0" borderId="0" xfId="0" applyNumberFormat="1" applyFont="1" applyFill="1" applyBorder="1" applyAlignment="1">
      <alignment horizontal="left" wrapText="1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horizontal="center"/>
    </xf>
    <xf numFmtId="165" fontId="10" fillId="0" borderId="6" xfId="1" applyNumberFormat="1" applyFont="1" applyFill="1" applyBorder="1" applyAlignment="1">
      <alignment horizontal="center"/>
    </xf>
    <xf numFmtId="165" fontId="10" fillId="0" borderId="7" xfId="1" applyNumberFormat="1" applyFont="1" applyFill="1" applyBorder="1" applyAlignment="1">
      <alignment horizontal="center"/>
    </xf>
    <xf numFmtId="165" fontId="10" fillId="0" borderId="8" xfId="1" applyNumberFormat="1" applyFont="1" applyFill="1" applyBorder="1" applyAlignment="1">
      <alignment horizontal="center"/>
    </xf>
    <xf numFmtId="165" fontId="10" fillId="0" borderId="9" xfId="1" applyNumberFormat="1" applyFont="1" applyFill="1" applyBorder="1" applyAlignment="1">
      <alignment horizontal="center"/>
    </xf>
    <xf numFmtId="165" fontId="10" fillId="0" borderId="10" xfId="1" applyNumberFormat="1" applyFont="1" applyFill="1" applyBorder="1" applyAlignment="1">
      <alignment horizontal="center"/>
    </xf>
    <xf numFmtId="165" fontId="10" fillId="0" borderId="11" xfId="1" applyNumberFormat="1" applyFont="1" applyFill="1" applyBorder="1" applyAlignment="1">
      <alignment horizontal="center"/>
    </xf>
    <xf numFmtId="165" fontId="10" fillId="0" borderId="1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J11" sqref="J11"/>
    </sheetView>
  </sheetViews>
  <sheetFormatPr defaultRowHeight="15"/>
  <cols>
    <col min="1" max="1" width="9.140625" style="7"/>
    <col min="2" max="2" width="23.140625" style="7" bestFit="1" customWidth="1"/>
    <col min="3" max="6" width="9.140625" style="7"/>
    <col min="7" max="7" width="11.5703125" style="7" bestFit="1" customWidth="1"/>
    <col min="8" max="16384" width="9.140625" style="7"/>
  </cols>
  <sheetData>
    <row r="2" spans="1:6" ht="16.5">
      <c r="A2" s="17" t="s">
        <v>0</v>
      </c>
      <c r="B2" s="12"/>
      <c r="C2" s="12"/>
      <c r="D2" s="12"/>
      <c r="E2" s="12"/>
      <c r="F2" s="12"/>
    </row>
    <row r="3" spans="1:6" ht="15.75">
      <c r="A3" s="18" t="s">
        <v>1</v>
      </c>
      <c r="B3" s="12"/>
      <c r="C3" s="12"/>
      <c r="D3" s="12"/>
      <c r="E3" s="12"/>
      <c r="F3" s="12"/>
    </row>
    <row r="4" spans="1:6" ht="16.5">
      <c r="A4" s="17" t="s">
        <v>2</v>
      </c>
      <c r="B4" s="12"/>
      <c r="C4" s="12"/>
      <c r="D4" s="12"/>
      <c r="E4" s="12"/>
      <c r="F4" s="12"/>
    </row>
    <row r="7" spans="1:6" ht="20.25">
      <c r="A7" s="19" t="s">
        <v>36</v>
      </c>
      <c r="B7" s="12"/>
      <c r="C7" s="12"/>
      <c r="D7" s="12"/>
      <c r="E7" s="12"/>
      <c r="F7" s="12"/>
    </row>
    <row r="8" spans="1:6">
      <c r="A8" s="20" t="s">
        <v>37</v>
      </c>
      <c r="B8" s="12"/>
      <c r="C8" s="12"/>
      <c r="D8" s="12"/>
      <c r="E8" s="12"/>
      <c r="F8" s="12"/>
    </row>
    <row r="11" spans="1:6" ht="15.75">
      <c r="A11" s="8" t="s">
        <v>3</v>
      </c>
    </row>
    <row r="12" spans="1:6" ht="15.75">
      <c r="A12" s="16" t="s">
        <v>38</v>
      </c>
      <c r="B12" s="16"/>
      <c r="C12" s="16"/>
      <c r="D12" s="16"/>
      <c r="E12" s="16"/>
      <c r="F12" s="16"/>
    </row>
    <row r="13" spans="1:6" ht="15.75">
      <c r="A13" s="8" t="s">
        <v>39</v>
      </c>
    </row>
    <row r="14" spans="1:6" ht="31.5">
      <c r="A14" s="9" t="s">
        <v>6</v>
      </c>
      <c r="B14" s="9" t="s">
        <v>7</v>
      </c>
      <c r="C14" s="9" t="s">
        <v>8</v>
      </c>
      <c r="D14" s="9" t="s">
        <v>9</v>
      </c>
      <c r="E14" s="9" t="s">
        <v>10</v>
      </c>
      <c r="F14" s="9" t="s">
        <v>11</v>
      </c>
    </row>
    <row r="15" spans="1:6">
      <c r="A15" s="3">
        <v>1</v>
      </c>
      <c r="B15" s="4" t="s">
        <v>40</v>
      </c>
      <c r="C15" s="3" t="s">
        <v>17</v>
      </c>
      <c r="D15" s="3">
        <v>2</v>
      </c>
      <c r="E15" s="5">
        <v>13000</v>
      </c>
      <c r="F15" s="5">
        <v>26000</v>
      </c>
    </row>
    <row r="16" spans="1:6">
      <c r="A16" s="3">
        <v>2</v>
      </c>
      <c r="B16" s="4" t="s">
        <v>41</v>
      </c>
      <c r="C16" s="3" t="s">
        <v>19</v>
      </c>
      <c r="D16" s="3">
        <v>100</v>
      </c>
      <c r="E16" s="5">
        <v>1000</v>
      </c>
      <c r="F16" s="5">
        <v>100000</v>
      </c>
    </row>
    <row r="17" spans="1:10">
      <c r="A17" s="3">
        <v>3</v>
      </c>
      <c r="B17" s="4" t="s">
        <v>16</v>
      </c>
      <c r="C17" s="3" t="s">
        <v>17</v>
      </c>
      <c r="D17" s="3">
        <v>50</v>
      </c>
      <c r="E17" s="5">
        <v>3100</v>
      </c>
      <c r="F17" s="5">
        <v>155000</v>
      </c>
    </row>
    <row r="18" spans="1:10" ht="15" customHeight="1">
      <c r="A18" s="3">
        <v>4</v>
      </c>
      <c r="B18" s="4" t="s">
        <v>14</v>
      </c>
      <c r="C18" s="3" t="s">
        <v>15</v>
      </c>
      <c r="D18" s="3">
        <v>10</v>
      </c>
      <c r="E18" s="5">
        <v>48500</v>
      </c>
      <c r="F18" s="5">
        <v>485000</v>
      </c>
    </row>
    <row r="19" spans="1:10">
      <c r="A19" s="3">
        <v>5</v>
      </c>
      <c r="B19" s="4" t="s">
        <v>12</v>
      </c>
      <c r="C19" s="3" t="s">
        <v>13</v>
      </c>
      <c r="D19" s="3">
        <v>2</v>
      </c>
      <c r="E19" s="5">
        <v>41000</v>
      </c>
      <c r="F19" s="5">
        <v>82000</v>
      </c>
    </row>
    <row r="20" spans="1:10">
      <c r="A20" s="3">
        <v>6</v>
      </c>
      <c r="B20" s="4" t="s">
        <v>42</v>
      </c>
      <c r="C20" s="3" t="s">
        <v>43</v>
      </c>
      <c r="D20" s="3">
        <v>5</v>
      </c>
      <c r="E20" s="5">
        <v>2500</v>
      </c>
      <c r="F20" s="5">
        <v>12500</v>
      </c>
    </row>
    <row r="21" spans="1:10">
      <c r="A21" s="3">
        <v>7</v>
      </c>
      <c r="B21" s="4" t="s">
        <v>44</v>
      </c>
      <c r="C21" s="3" t="s">
        <v>45</v>
      </c>
      <c r="D21" s="3">
        <v>2</v>
      </c>
      <c r="E21" s="5">
        <v>3500</v>
      </c>
      <c r="F21" s="5">
        <v>7000</v>
      </c>
    </row>
    <row r="22" spans="1:10">
      <c r="A22" s="13" t="s">
        <v>46</v>
      </c>
      <c r="B22" s="14"/>
      <c r="C22" s="14"/>
      <c r="D22" s="14"/>
      <c r="E22" s="15"/>
      <c r="F22" s="10">
        <v>867500</v>
      </c>
    </row>
    <row r="23" spans="1:10">
      <c r="A23" s="13" t="s">
        <v>47</v>
      </c>
      <c r="B23" s="14"/>
      <c r="C23" s="14"/>
      <c r="D23" s="14"/>
      <c r="E23" s="15"/>
      <c r="F23" s="10">
        <v>86750</v>
      </c>
      <c r="G23" s="7">
        <f>F22*5%</f>
        <v>43375</v>
      </c>
    </row>
    <row r="24" spans="1:10">
      <c r="A24" s="13" t="s">
        <v>48</v>
      </c>
      <c r="B24" s="14"/>
      <c r="C24" s="14"/>
      <c r="D24" s="14"/>
      <c r="E24" s="15"/>
      <c r="F24" s="10">
        <v>954250</v>
      </c>
    </row>
    <row r="27" spans="1:10">
      <c r="E27" s="11" t="s">
        <v>20</v>
      </c>
      <c r="F27" s="12"/>
    </row>
    <row r="28" spans="1:10">
      <c r="E28" s="11" t="s">
        <v>21</v>
      </c>
      <c r="F28" s="12"/>
      <c r="G28" s="30">
        <f>G23+'CK T12.12'!G21+'CK T1'!G21+'CK T2'!G20+'CKT3'!G22+'CKT4'!G23</f>
        <v>238695</v>
      </c>
      <c r="H28" s="31"/>
      <c r="I28" s="31"/>
      <c r="J28" s="32"/>
    </row>
    <row r="29" spans="1:10">
      <c r="G29" s="33"/>
      <c r="H29" s="29"/>
      <c r="I29" s="29"/>
      <c r="J29" s="34"/>
    </row>
    <row r="30" spans="1:10">
      <c r="G30" s="33"/>
      <c r="H30" s="29"/>
      <c r="I30" s="29"/>
      <c r="J30" s="34"/>
    </row>
    <row r="31" spans="1:10">
      <c r="G31" s="33"/>
      <c r="H31" s="29"/>
      <c r="I31" s="29"/>
      <c r="J31" s="34"/>
    </row>
    <row r="32" spans="1:10">
      <c r="E32" s="11" t="s">
        <v>49</v>
      </c>
      <c r="F32" s="12"/>
      <c r="G32" s="35"/>
      <c r="H32" s="36"/>
      <c r="I32" s="36"/>
      <c r="J32" s="37"/>
    </row>
  </sheetData>
  <mergeCells count="13">
    <mergeCell ref="G28:J32"/>
    <mergeCell ref="A2:F2"/>
    <mergeCell ref="A3:F3"/>
    <mergeCell ref="A4:F4"/>
    <mergeCell ref="A7:F7"/>
    <mergeCell ref="A8:F8"/>
    <mergeCell ref="E32:F32"/>
    <mergeCell ref="A22:E22"/>
    <mergeCell ref="A23:E23"/>
    <mergeCell ref="E28:F28"/>
    <mergeCell ref="A12:F12"/>
    <mergeCell ref="A24:E24"/>
    <mergeCell ref="E27:F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0"/>
  <sheetViews>
    <sheetView tabSelected="1" workbookViewId="0">
      <selection activeCell="G22" sqref="G22"/>
    </sheetView>
  </sheetViews>
  <sheetFormatPr defaultRowHeight="15"/>
  <cols>
    <col min="1" max="1" width="9.140625" style="7"/>
    <col min="2" max="2" width="23.140625" style="7" bestFit="1" customWidth="1"/>
    <col min="3" max="16384" width="9.140625" style="7"/>
  </cols>
  <sheetData>
    <row r="2" spans="1:6" ht="16.5">
      <c r="A2" s="17" t="s">
        <v>0</v>
      </c>
      <c r="B2" s="12"/>
      <c r="C2" s="12"/>
      <c r="D2" s="12"/>
      <c r="E2" s="12"/>
      <c r="F2" s="12"/>
    </row>
    <row r="3" spans="1:6" ht="15.75">
      <c r="A3" s="18" t="s">
        <v>1</v>
      </c>
      <c r="B3" s="12"/>
      <c r="C3" s="12"/>
      <c r="D3" s="12"/>
      <c r="E3" s="12"/>
      <c r="F3" s="12"/>
    </row>
    <row r="4" spans="1:6" ht="16.5">
      <c r="A4" s="17" t="s">
        <v>2</v>
      </c>
      <c r="B4" s="12"/>
      <c r="C4" s="12"/>
      <c r="D4" s="12"/>
      <c r="E4" s="12"/>
      <c r="F4" s="12"/>
    </row>
    <row r="7" spans="1:6" ht="20.25">
      <c r="A7" s="19" t="s">
        <v>36</v>
      </c>
      <c r="B7" s="12"/>
      <c r="C7" s="12"/>
      <c r="D7" s="12"/>
      <c r="E7" s="12"/>
      <c r="F7" s="12"/>
    </row>
    <row r="8" spans="1:6">
      <c r="A8" s="20" t="s">
        <v>37</v>
      </c>
      <c r="B8" s="12"/>
      <c r="C8" s="12"/>
      <c r="D8" s="12"/>
      <c r="E8" s="12"/>
      <c r="F8" s="12"/>
    </row>
    <row r="11" spans="1:6" ht="15.75">
      <c r="A11" s="8" t="s">
        <v>3</v>
      </c>
    </row>
    <row r="12" spans="1:6" ht="15.75">
      <c r="A12" s="8" t="s">
        <v>50</v>
      </c>
    </row>
    <row r="13" spans="1:6" ht="15.75">
      <c r="A13" s="8" t="s">
        <v>5</v>
      </c>
    </row>
    <row r="14" spans="1:6" ht="31.5">
      <c r="A14" s="9" t="s">
        <v>6</v>
      </c>
      <c r="B14" s="9" t="s">
        <v>7</v>
      </c>
      <c r="C14" s="9" t="s">
        <v>8</v>
      </c>
      <c r="D14" s="9" t="s">
        <v>9</v>
      </c>
      <c r="E14" s="9" t="s">
        <v>10</v>
      </c>
      <c r="F14" s="9" t="s">
        <v>11</v>
      </c>
    </row>
    <row r="15" spans="1:6">
      <c r="A15" s="3">
        <v>1</v>
      </c>
      <c r="B15" s="4" t="s">
        <v>51</v>
      </c>
      <c r="C15" s="3" t="s">
        <v>52</v>
      </c>
      <c r="D15" s="3">
        <v>1</v>
      </c>
      <c r="E15" s="5">
        <v>26000</v>
      </c>
      <c r="F15" s="5">
        <v>26000</v>
      </c>
    </row>
    <row r="16" spans="1:6">
      <c r="A16" s="3">
        <v>2</v>
      </c>
      <c r="B16" s="4" t="s">
        <v>53</v>
      </c>
      <c r="C16" s="3" t="s">
        <v>54</v>
      </c>
      <c r="D16" s="3">
        <v>12</v>
      </c>
      <c r="E16" s="5">
        <v>4000</v>
      </c>
      <c r="F16" s="5">
        <v>48000</v>
      </c>
    </row>
    <row r="17" spans="1:7">
      <c r="A17" s="3">
        <v>3</v>
      </c>
      <c r="B17" s="4" t="s">
        <v>14</v>
      </c>
      <c r="C17" s="3" t="s">
        <v>15</v>
      </c>
      <c r="D17" s="3">
        <v>10</v>
      </c>
      <c r="E17" s="5">
        <v>48000</v>
      </c>
      <c r="F17" s="5">
        <v>480000</v>
      </c>
    </row>
    <row r="18" spans="1:7" ht="15" customHeight="1">
      <c r="A18" s="3">
        <v>4</v>
      </c>
      <c r="B18" s="4" t="s">
        <v>55</v>
      </c>
      <c r="C18" s="3" t="s">
        <v>24</v>
      </c>
      <c r="D18" s="3">
        <v>5</v>
      </c>
      <c r="E18" s="5">
        <v>26000</v>
      </c>
      <c r="F18" s="5">
        <v>130000</v>
      </c>
    </row>
    <row r="19" spans="1:7">
      <c r="A19" s="3">
        <v>5</v>
      </c>
      <c r="B19" s="4" t="s">
        <v>16</v>
      </c>
      <c r="C19" s="3" t="s">
        <v>17</v>
      </c>
      <c r="D19" s="3">
        <v>50</v>
      </c>
      <c r="E19" s="5">
        <v>3100</v>
      </c>
      <c r="F19" s="5">
        <v>155000</v>
      </c>
    </row>
    <row r="20" spans="1:7">
      <c r="A20" s="13" t="s">
        <v>46</v>
      </c>
      <c r="B20" s="14"/>
      <c r="C20" s="14"/>
      <c r="D20" s="14"/>
      <c r="E20" s="15"/>
      <c r="F20" s="10">
        <v>839000</v>
      </c>
    </row>
    <row r="21" spans="1:7">
      <c r="A21" s="13" t="s">
        <v>47</v>
      </c>
      <c r="B21" s="14"/>
      <c r="C21" s="14"/>
      <c r="D21" s="14"/>
      <c r="E21" s="15"/>
      <c r="F21" s="10">
        <v>83900</v>
      </c>
      <c r="G21" s="7">
        <f>F20*0.05</f>
        <v>41950</v>
      </c>
    </row>
    <row r="22" spans="1:7">
      <c r="A22" s="13" t="s">
        <v>48</v>
      </c>
      <c r="B22" s="14"/>
      <c r="C22" s="14"/>
      <c r="D22" s="14"/>
      <c r="E22" s="15"/>
      <c r="F22" s="10">
        <v>922900</v>
      </c>
    </row>
    <row r="25" spans="1:7">
      <c r="E25" s="11" t="s">
        <v>20</v>
      </c>
      <c r="F25" s="12"/>
    </row>
    <row r="26" spans="1:7">
      <c r="E26" s="11" t="s">
        <v>21</v>
      </c>
      <c r="F26" s="12"/>
    </row>
    <row r="30" spans="1:7">
      <c r="E30" s="11" t="s">
        <v>22</v>
      </c>
      <c r="F30" s="12"/>
    </row>
  </sheetData>
  <mergeCells count="11">
    <mergeCell ref="A2:F2"/>
    <mergeCell ref="A3:F3"/>
    <mergeCell ref="A4:F4"/>
    <mergeCell ref="A7:F7"/>
    <mergeCell ref="A8:F8"/>
    <mergeCell ref="E30:F30"/>
    <mergeCell ref="A22:E22"/>
    <mergeCell ref="A20:E20"/>
    <mergeCell ref="A21:E21"/>
    <mergeCell ref="E25:F25"/>
    <mergeCell ref="E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0"/>
  <sheetViews>
    <sheetView workbookViewId="0">
      <selection activeCell="G22" sqref="G22"/>
    </sheetView>
  </sheetViews>
  <sheetFormatPr defaultRowHeight="15"/>
  <cols>
    <col min="1" max="1" width="9.140625" style="7"/>
    <col min="2" max="2" width="23.140625" style="7" bestFit="1" customWidth="1"/>
    <col min="3" max="16384" width="9.140625" style="7"/>
  </cols>
  <sheetData>
    <row r="2" spans="1:6" ht="16.5">
      <c r="A2" s="25" t="s">
        <v>0</v>
      </c>
      <c r="B2" s="12"/>
      <c r="C2" s="12"/>
      <c r="D2" s="12"/>
      <c r="E2" s="12"/>
      <c r="F2" s="12"/>
    </row>
    <row r="3" spans="1:6" ht="15.75">
      <c r="A3" s="26" t="s">
        <v>1</v>
      </c>
      <c r="B3" s="12"/>
      <c r="C3" s="12"/>
      <c r="D3" s="12"/>
      <c r="E3" s="12"/>
      <c r="F3" s="12"/>
    </row>
    <row r="4" spans="1:6" ht="16.5">
      <c r="A4" s="25" t="s">
        <v>2</v>
      </c>
      <c r="B4" s="12"/>
      <c r="C4" s="12"/>
      <c r="D4" s="12"/>
      <c r="E4" s="12"/>
      <c r="F4" s="12"/>
    </row>
    <row r="7" spans="1:6" ht="20.25">
      <c r="A7" s="27" t="s">
        <v>36</v>
      </c>
      <c r="B7" s="12"/>
      <c r="C7" s="12"/>
      <c r="D7" s="12"/>
      <c r="E7" s="12"/>
      <c r="F7" s="12"/>
    </row>
    <row r="8" spans="1:6">
      <c r="A8" s="20" t="s">
        <v>56</v>
      </c>
      <c r="B8" s="12"/>
      <c r="C8" s="12"/>
      <c r="D8" s="12"/>
      <c r="E8" s="12"/>
      <c r="F8" s="12"/>
    </row>
    <row r="11" spans="1:6" ht="15.75">
      <c r="A11" s="1" t="s">
        <v>3</v>
      </c>
    </row>
    <row r="12" spans="1:6" ht="15.75">
      <c r="A12" s="1" t="s">
        <v>4</v>
      </c>
    </row>
    <row r="13" spans="1:6" ht="15.75">
      <c r="A13" s="1" t="s">
        <v>5</v>
      </c>
    </row>
    <row r="14" spans="1:6" ht="31.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</row>
    <row r="15" spans="1:6">
      <c r="A15" s="3">
        <v>1</v>
      </c>
      <c r="B15" s="4" t="s">
        <v>57</v>
      </c>
      <c r="C15" s="3" t="s">
        <v>19</v>
      </c>
      <c r="D15" s="3">
        <v>10</v>
      </c>
      <c r="E15" s="5">
        <v>25000</v>
      </c>
      <c r="F15" s="5">
        <f>D15*E15</f>
        <v>250000</v>
      </c>
    </row>
    <row r="16" spans="1:6">
      <c r="A16" s="3">
        <v>2</v>
      </c>
      <c r="B16" s="4" t="s">
        <v>58</v>
      </c>
      <c r="C16" s="3" t="s">
        <v>19</v>
      </c>
      <c r="D16" s="3">
        <v>30</v>
      </c>
      <c r="E16" s="5">
        <v>3100</v>
      </c>
      <c r="F16" s="5">
        <f>D16*E16</f>
        <v>93000</v>
      </c>
    </row>
    <row r="17" spans="1:7">
      <c r="A17" s="3">
        <v>3</v>
      </c>
      <c r="B17" s="4" t="s">
        <v>59</v>
      </c>
      <c r="C17" s="3" t="s">
        <v>60</v>
      </c>
      <c r="D17" s="3">
        <v>5</v>
      </c>
      <c r="E17" s="5">
        <v>41000</v>
      </c>
      <c r="F17" s="5">
        <f>D17*E17</f>
        <v>205000</v>
      </c>
    </row>
    <row r="18" spans="1:7" ht="15" customHeight="1">
      <c r="A18" s="3">
        <v>4</v>
      </c>
      <c r="B18" s="4" t="s">
        <v>61</v>
      </c>
      <c r="C18" s="3" t="s">
        <v>35</v>
      </c>
      <c r="D18" s="3">
        <v>5</v>
      </c>
      <c r="E18" s="5">
        <v>21500</v>
      </c>
      <c r="F18" s="5">
        <f>D18*E18</f>
        <v>107500</v>
      </c>
    </row>
    <row r="19" spans="1:7">
      <c r="A19" s="3">
        <v>5</v>
      </c>
      <c r="B19" s="4" t="s">
        <v>16</v>
      </c>
      <c r="C19" s="3" t="s">
        <v>17</v>
      </c>
      <c r="D19" s="3">
        <v>50</v>
      </c>
      <c r="E19" s="5">
        <v>3100</v>
      </c>
      <c r="F19" s="5">
        <f>D19*E19</f>
        <v>155000</v>
      </c>
    </row>
    <row r="20" spans="1:7">
      <c r="A20" s="22" t="s">
        <v>46</v>
      </c>
      <c r="B20" s="23"/>
      <c r="C20" s="23"/>
      <c r="D20" s="23"/>
      <c r="E20" s="24"/>
      <c r="F20" s="6">
        <f>SUM(F15:F19)</f>
        <v>810500</v>
      </c>
    </row>
    <row r="21" spans="1:7">
      <c r="A21" s="22" t="s">
        <v>47</v>
      </c>
      <c r="B21" s="23"/>
      <c r="C21" s="23"/>
      <c r="D21" s="23"/>
      <c r="E21" s="24"/>
      <c r="F21" s="6">
        <f>F20*0.1</f>
        <v>81050</v>
      </c>
      <c r="G21" s="7">
        <f>F21/2</f>
        <v>40525</v>
      </c>
    </row>
    <row r="22" spans="1:7">
      <c r="A22" s="22" t="s">
        <v>48</v>
      </c>
      <c r="B22" s="23"/>
      <c r="C22" s="23"/>
      <c r="D22" s="23"/>
      <c r="E22" s="24"/>
      <c r="F22" s="6">
        <f>F20+F21</f>
        <v>891550</v>
      </c>
    </row>
    <row r="25" spans="1:7">
      <c r="E25" s="21" t="s">
        <v>20</v>
      </c>
      <c r="F25" s="12"/>
    </row>
    <row r="26" spans="1:7">
      <c r="E26" s="21" t="s">
        <v>21</v>
      </c>
      <c r="F26" s="12"/>
    </row>
    <row r="30" spans="1:7">
      <c r="E30" s="21" t="s">
        <v>22</v>
      </c>
      <c r="F30" s="12"/>
    </row>
  </sheetData>
  <mergeCells count="11">
    <mergeCell ref="A2:F2"/>
    <mergeCell ref="A3:F3"/>
    <mergeCell ref="A4:F4"/>
    <mergeCell ref="A7:F7"/>
    <mergeCell ref="A8:F8"/>
    <mergeCell ref="E30:F30"/>
    <mergeCell ref="A22:E22"/>
    <mergeCell ref="A20:E20"/>
    <mergeCell ref="A21:E21"/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9"/>
  <sheetViews>
    <sheetView workbookViewId="0">
      <selection activeCell="G21" sqref="G21"/>
    </sheetView>
  </sheetViews>
  <sheetFormatPr defaultRowHeight="15"/>
  <cols>
    <col min="1" max="1" width="9.140625" style="7"/>
    <col min="2" max="2" width="23.140625" style="7" bestFit="1" customWidth="1"/>
    <col min="3" max="16384" width="9.140625" style="7"/>
  </cols>
  <sheetData>
    <row r="2" spans="1:6" ht="16.5">
      <c r="A2" s="17" t="s">
        <v>0</v>
      </c>
      <c r="B2" s="12"/>
      <c r="C2" s="12"/>
      <c r="D2" s="12"/>
      <c r="E2" s="12"/>
      <c r="F2" s="12"/>
    </row>
    <row r="3" spans="1:6" ht="15.75">
      <c r="A3" s="18" t="s">
        <v>1</v>
      </c>
      <c r="B3" s="12"/>
      <c r="C3" s="12"/>
      <c r="D3" s="12"/>
      <c r="E3" s="12"/>
      <c r="F3" s="12"/>
    </row>
    <row r="4" spans="1:6" ht="16.5">
      <c r="A4" s="17" t="s">
        <v>2</v>
      </c>
      <c r="B4" s="12"/>
      <c r="C4" s="12"/>
      <c r="D4" s="12"/>
      <c r="E4" s="12"/>
      <c r="F4" s="12"/>
    </row>
    <row r="7" spans="1:6" ht="20.25">
      <c r="A7" s="19" t="s">
        <v>36</v>
      </c>
      <c r="B7" s="12"/>
      <c r="C7" s="12"/>
      <c r="D7" s="12"/>
      <c r="E7" s="12"/>
      <c r="F7" s="12"/>
    </row>
    <row r="8" spans="1:6">
      <c r="A8" s="20" t="s">
        <v>56</v>
      </c>
      <c r="B8" s="12"/>
      <c r="C8" s="12"/>
      <c r="D8" s="12"/>
      <c r="E8" s="12"/>
      <c r="F8" s="12"/>
    </row>
    <row r="11" spans="1:6" ht="15.75">
      <c r="A11" s="8" t="s">
        <v>3</v>
      </c>
    </row>
    <row r="12" spans="1:6" ht="15.75">
      <c r="A12" s="8" t="s">
        <v>4</v>
      </c>
    </row>
    <row r="13" spans="1:6" ht="15.75">
      <c r="A13" s="8" t="s">
        <v>5</v>
      </c>
    </row>
    <row r="14" spans="1:6" ht="31.5">
      <c r="A14" s="9" t="s">
        <v>6</v>
      </c>
      <c r="B14" s="9" t="s">
        <v>7</v>
      </c>
      <c r="C14" s="9" t="s">
        <v>8</v>
      </c>
      <c r="D14" s="9" t="s">
        <v>9</v>
      </c>
      <c r="E14" s="9" t="s">
        <v>10</v>
      </c>
      <c r="F14" s="9" t="s">
        <v>11</v>
      </c>
    </row>
    <row r="15" spans="1:6">
      <c r="A15" s="3">
        <v>1</v>
      </c>
      <c r="B15" s="4" t="s">
        <v>12</v>
      </c>
      <c r="C15" s="3" t="s">
        <v>13</v>
      </c>
      <c r="D15" s="3">
        <v>3</v>
      </c>
      <c r="E15" s="5">
        <v>40000</v>
      </c>
      <c r="F15" s="5">
        <f>D15*E15</f>
        <v>120000</v>
      </c>
    </row>
    <row r="16" spans="1:6">
      <c r="A16" s="3">
        <v>2</v>
      </c>
      <c r="B16" s="4" t="s">
        <v>14</v>
      </c>
      <c r="C16" s="3" t="s">
        <v>15</v>
      </c>
      <c r="D16" s="3">
        <v>10</v>
      </c>
      <c r="E16" s="5">
        <v>48500</v>
      </c>
      <c r="F16" s="5">
        <f>D16*E16</f>
        <v>485000</v>
      </c>
    </row>
    <row r="17" spans="1:7">
      <c r="A17" s="3">
        <v>3</v>
      </c>
      <c r="B17" s="4" t="s">
        <v>16</v>
      </c>
      <c r="C17" s="3" t="s">
        <v>17</v>
      </c>
      <c r="D17" s="3">
        <v>50</v>
      </c>
      <c r="E17" s="5">
        <v>3100</v>
      </c>
      <c r="F17" s="5">
        <f>D17*E17</f>
        <v>155000</v>
      </c>
    </row>
    <row r="18" spans="1:7" ht="15" customHeight="1">
      <c r="A18" s="3">
        <v>4</v>
      </c>
      <c r="B18" s="4" t="s">
        <v>18</v>
      </c>
      <c r="C18" s="3" t="s">
        <v>19</v>
      </c>
      <c r="D18" s="3">
        <v>5</v>
      </c>
      <c r="E18" s="5">
        <v>6400</v>
      </c>
      <c r="F18" s="5">
        <f>D18*E18</f>
        <v>32000</v>
      </c>
    </row>
    <row r="19" spans="1:7">
      <c r="A19" s="13" t="s">
        <v>46</v>
      </c>
      <c r="B19" s="14"/>
      <c r="C19" s="14"/>
      <c r="D19" s="14"/>
      <c r="E19" s="15"/>
      <c r="F19" s="10">
        <f>SUM(F15:F18)</f>
        <v>792000</v>
      </c>
    </row>
    <row r="20" spans="1:7">
      <c r="A20" s="13" t="s">
        <v>47</v>
      </c>
      <c r="B20" s="14"/>
      <c r="C20" s="14"/>
      <c r="D20" s="14"/>
      <c r="E20" s="15"/>
      <c r="F20" s="10">
        <f>F19*0.1</f>
        <v>79200</v>
      </c>
      <c r="G20" s="7">
        <f>+F20/2</f>
        <v>39600</v>
      </c>
    </row>
    <row r="21" spans="1:7">
      <c r="A21" s="13" t="s">
        <v>48</v>
      </c>
      <c r="B21" s="14"/>
      <c r="C21" s="14"/>
      <c r="D21" s="14"/>
      <c r="E21" s="15"/>
      <c r="F21" s="10">
        <f>F19+F20</f>
        <v>871200</v>
      </c>
    </row>
    <row r="24" spans="1:7">
      <c r="E24" s="11" t="s">
        <v>20</v>
      </c>
      <c r="F24" s="12"/>
    </row>
    <row r="25" spans="1:7">
      <c r="E25" s="11" t="s">
        <v>21</v>
      </c>
      <c r="F25" s="12"/>
    </row>
    <row r="29" spans="1:7">
      <c r="E29" s="11" t="s">
        <v>22</v>
      </c>
      <c r="F29" s="12"/>
    </row>
  </sheetData>
  <mergeCells count="11">
    <mergeCell ref="A19:E19"/>
    <mergeCell ref="A2:F2"/>
    <mergeCell ref="A3:F3"/>
    <mergeCell ref="A4:F4"/>
    <mergeCell ref="A7:F7"/>
    <mergeCell ref="A8:F8"/>
    <mergeCell ref="E29:F29"/>
    <mergeCell ref="A20:E20"/>
    <mergeCell ref="A21:E21"/>
    <mergeCell ref="E24:F24"/>
    <mergeCell ref="E25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31"/>
  <sheetViews>
    <sheetView workbookViewId="0">
      <selection activeCell="G23" sqref="G23"/>
    </sheetView>
  </sheetViews>
  <sheetFormatPr defaultRowHeight="15"/>
  <cols>
    <col min="1" max="1" width="9.140625" style="7"/>
    <col min="2" max="2" width="24.85546875" style="7" bestFit="1" customWidth="1"/>
    <col min="3" max="16384" width="9.140625" style="7"/>
  </cols>
  <sheetData>
    <row r="2" spans="1:6" ht="16.5">
      <c r="A2" s="25" t="s">
        <v>0</v>
      </c>
      <c r="B2" s="12"/>
      <c r="C2" s="12"/>
      <c r="D2" s="12"/>
      <c r="E2" s="12"/>
      <c r="F2" s="12"/>
    </row>
    <row r="3" spans="1:6" ht="15.75">
      <c r="A3" s="26" t="s">
        <v>1</v>
      </c>
      <c r="B3" s="12"/>
      <c r="C3" s="12"/>
      <c r="D3" s="12"/>
      <c r="E3" s="12"/>
      <c r="F3" s="12"/>
    </row>
    <row r="4" spans="1:6" ht="16.5">
      <c r="A4" s="25" t="s">
        <v>2</v>
      </c>
      <c r="B4" s="12"/>
      <c r="C4" s="12"/>
      <c r="D4" s="12"/>
      <c r="E4" s="12"/>
      <c r="F4" s="12"/>
    </row>
    <row r="7" spans="1:6" ht="20.25">
      <c r="A7" s="27" t="s">
        <v>36</v>
      </c>
      <c r="B7" s="12"/>
      <c r="C7" s="12"/>
      <c r="D7" s="12"/>
      <c r="E7" s="12"/>
      <c r="F7" s="12"/>
    </row>
    <row r="8" spans="1:6">
      <c r="A8" s="20" t="s">
        <v>56</v>
      </c>
      <c r="B8" s="12"/>
      <c r="C8" s="12"/>
      <c r="D8" s="12"/>
      <c r="E8" s="12"/>
      <c r="F8" s="12"/>
    </row>
    <row r="11" spans="1:6" ht="15.75">
      <c r="A11" s="1" t="s">
        <v>3</v>
      </c>
    </row>
    <row r="12" spans="1:6" ht="15.75">
      <c r="A12" s="1" t="s">
        <v>4</v>
      </c>
    </row>
    <row r="13" spans="1:6" ht="15.75">
      <c r="A13" s="1" t="s">
        <v>5</v>
      </c>
    </row>
    <row r="14" spans="1:6" ht="31.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</row>
    <row r="15" spans="1:6">
      <c r="A15" s="3">
        <v>1</v>
      </c>
      <c r="B15" s="4" t="s">
        <v>23</v>
      </c>
      <c r="C15" s="3" t="s">
        <v>24</v>
      </c>
      <c r="D15" s="3">
        <v>1</v>
      </c>
      <c r="E15" s="5">
        <v>34000</v>
      </c>
      <c r="F15" s="5">
        <f t="shared" ref="F15:F20" si="0">D15*E15</f>
        <v>34000</v>
      </c>
    </row>
    <row r="16" spans="1:6">
      <c r="A16" s="3">
        <v>2</v>
      </c>
      <c r="B16" s="4" t="s">
        <v>25</v>
      </c>
      <c r="C16" s="3" t="s">
        <v>19</v>
      </c>
      <c r="D16" s="3">
        <v>2</v>
      </c>
      <c r="E16" s="5">
        <v>75000</v>
      </c>
      <c r="F16" s="5">
        <f t="shared" si="0"/>
        <v>150000</v>
      </c>
    </row>
    <row r="17" spans="1:7">
      <c r="A17" s="3">
        <v>3</v>
      </c>
      <c r="B17" s="4" t="s">
        <v>26</v>
      </c>
      <c r="C17" s="3" t="s">
        <v>27</v>
      </c>
      <c r="D17" s="3">
        <v>5</v>
      </c>
      <c r="E17" s="5">
        <v>26000</v>
      </c>
      <c r="F17" s="5">
        <f t="shared" si="0"/>
        <v>130000</v>
      </c>
    </row>
    <row r="18" spans="1:7">
      <c r="A18" s="3">
        <v>4</v>
      </c>
      <c r="B18" s="4" t="s">
        <v>28</v>
      </c>
      <c r="C18" s="3" t="s">
        <v>24</v>
      </c>
      <c r="D18" s="3">
        <v>4</v>
      </c>
      <c r="E18" s="5">
        <v>21000</v>
      </c>
      <c r="F18" s="5">
        <f t="shared" si="0"/>
        <v>84000</v>
      </c>
    </row>
    <row r="19" spans="1:7">
      <c r="A19" s="3">
        <v>5</v>
      </c>
      <c r="B19" s="4" t="s">
        <v>16</v>
      </c>
      <c r="C19" s="3" t="s">
        <v>17</v>
      </c>
      <c r="D19" s="3">
        <v>60</v>
      </c>
      <c r="E19" s="5">
        <v>3100</v>
      </c>
      <c r="F19" s="5">
        <f t="shared" si="0"/>
        <v>186000</v>
      </c>
    </row>
    <row r="20" spans="1:7">
      <c r="A20" s="3">
        <v>6</v>
      </c>
      <c r="B20" s="4" t="s">
        <v>29</v>
      </c>
      <c r="C20" s="3" t="s">
        <v>19</v>
      </c>
      <c r="D20" s="3">
        <v>5</v>
      </c>
      <c r="E20" s="5">
        <v>25000</v>
      </c>
      <c r="F20" s="5">
        <f t="shared" si="0"/>
        <v>125000</v>
      </c>
    </row>
    <row r="21" spans="1:7">
      <c r="A21" s="22" t="s">
        <v>46</v>
      </c>
      <c r="B21" s="23"/>
      <c r="C21" s="23"/>
      <c r="D21" s="23"/>
      <c r="E21" s="24"/>
      <c r="F21" s="6">
        <f>SUM(F15:F20)</f>
        <v>709000</v>
      </c>
    </row>
    <row r="22" spans="1:7">
      <c r="A22" s="22" t="s">
        <v>47</v>
      </c>
      <c r="B22" s="23"/>
      <c r="C22" s="23"/>
      <c r="D22" s="23"/>
      <c r="E22" s="24"/>
      <c r="F22" s="6">
        <f>F21*0.1</f>
        <v>70900</v>
      </c>
      <c r="G22" s="7">
        <f>+F22/2</f>
        <v>35450</v>
      </c>
    </row>
    <row r="23" spans="1:7">
      <c r="A23" s="22" t="s">
        <v>48</v>
      </c>
      <c r="B23" s="23"/>
      <c r="C23" s="23"/>
      <c r="D23" s="23"/>
      <c r="E23" s="24"/>
      <c r="F23" s="6">
        <f>F21+F22</f>
        <v>779900</v>
      </c>
    </row>
    <row r="26" spans="1:7">
      <c r="E26" s="21" t="s">
        <v>20</v>
      </c>
      <c r="F26" s="12"/>
    </row>
    <row r="27" spans="1:7">
      <c r="E27" s="21" t="s">
        <v>21</v>
      </c>
      <c r="F27" s="12"/>
    </row>
    <row r="31" spans="1:7">
      <c r="E31" s="21" t="s">
        <v>22</v>
      </c>
      <c r="F31" s="12"/>
    </row>
  </sheetData>
  <mergeCells count="11">
    <mergeCell ref="A22:E22"/>
    <mergeCell ref="A23:E23"/>
    <mergeCell ref="E26:F26"/>
    <mergeCell ref="E27:F27"/>
    <mergeCell ref="E31:F31"/>
    <mergeCell ref="A21:E21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2"/>
  <sheetViews>
    <sheetView workbookViewId="0">
      <selection activeCell="G24" sqref="G24"/>
    </sheetView>
  </sheetViews>
  <sheetFormatPr defaultRowHeight="15"/>
  <cols>
    <col min="1" max="1" width="9.140625" style="7"/>
    <col min="2" max="2" width="26.5703125" style="7" bestFit="1" customWidth="1"/>
    <col min="3" max="16384" width="9.140625" style="7"/>
  </cols>
  <sheetData>
    <row r="2" spans="1:6" ht="16.5">
      <c r="A2" s="17" t="s">
        <v>0</v>
      </c>
      <c r="B2" s="12"/>
      <c r="C2" s="12"/>
      <c r="D2" s="12"/>
      <c r="E2" s="12"/>
      <c r="F2" s="12"/>
    </row>
    <row r="3" spans="1:6" ht="15.75">
      <c r="A3" s="18" t="s">
        <v>1</v>
      </c>
      <c r="B3" s="12"/>
      <c r="C3" s="12"/>
      <c r="D3" s="12"/>
      <c r="E3" s="12"/>
      <c r="F3" s="12"/>
    </row>
    <row r="4" spans="1:6" ht="16.5">
      <c r="A4" s="17" t="s">
        <v>2</v>
      </c>
      <c r="B4" s="12"/>
      <c r="C4" s="12"/>
      <c r="D4" s="12"/>
      <c r="E4" s="12"/>
      <c r="F4" s="12"/>
    </row>
    <row r="7" spans="1:6" ht="20.25">
      <c r="A7" s="19" t="s">
        <v>36</v>
      </c>
      <c r="B7" s="12"/>
      <c r="C7" s="12"/>
      <c r="D7" s="12"/>
      <c r="E7" s="12"/>
      <c r="F7" s="12"/>
    </row>
    <row r="8" spans="1:6">
      <c r="A8" s="28" t="s">
        <v>62</v>
      </c>
      <c r="B8" s="12"/>
      <c r="C8" s="12"/>
      <c r="D8" s="12"/>
      <c r="E8" s="12"/>
      <c r="F8" s="12"/>
    </row>
    <row r="11" spans="1:6" ht="15.75">
      <c r="A11" s="8" t="s">
        <v>3</v>
      </c>
    </row>
    <row r="12" spans="1:6" ht="15.75">
      <c r="A12" s="8" t="s">
        <v>4</v>
      </c>
    </row>
    <row r="13" spans="1:6" ht="15.75">
      <c r="A13" s="8" t="s">
        <v>5</v>
      </c>
    </row>
    <row r="14" spans="1:6" ht="31.5">
      <c r="A14" s="9" t="s">
        <v>6</v>
      </c>
      <c r="B14" s="9" t="s">
        <v>7</v>
      </c>
      <c r="C14" s="9" t="s">
        <v>8</v>
      </c>
      <c r="D14" s="9" t="s">
        <v>9</v>
      </c>
      <c r="E14" s="9" t="s">
        <v>10</v>
      </c>
      <c r="F14" s="9" t="s">
        <v>11</v>
      </c>
    </row>
    <row r="15" spans="1:6">
      <c r="A15" s="3">
        <v>1</v>
      </c>
      <c r="B15" s="4" t="s">
        <v>16</v>
      </c>
      <c r="C15" s="3" t="s">
        <v>17</v>
      </c>
      <c r="D15" s="3">
        <v>50</v>
      </c>
      <c r="E15" s="5">
        <v>3100</v>
      </c>
      <c r="F15" s="5">
        <f t="shared" ref="F15:F21" si="0">D15*E15</f>
        <v>155000</v>
      </c>
    </row>
    <row r="16" spans="1:6">
      <c r="A16" s="3">
        <v>2</v>
      </c>
      <c r="B16" s="4" t="s">
        <v>14</v>
      </c>
      <c r="C16" s="3" t="s">
        <v>15</v>
      </c>
      <c r="D16" s="3">
        <v>10</v>
      </c>
      <c r="E16" s="5">
        <v>48500</v>
      </c>
      <c r="F16" s="5">
        <f t="shared" si="0"/>
        <v>485000</v>
      </c>
    </row>
    <row r="17" spans="1:7">
      <c r="A17" s="3">
        <v>3</v>
      </c>
      <c r="B17" s="4" t="s">
        <v>30</v>
      </c>
      <c r="C17" s="3" t="s">
        <v>17</v>
      </c>
      <c r="D17" s="3">
        <v>5</v>
      </c>
      <c r="E17" s="5">
        <v>12000</v>
      </c>
      <c r="F17" s="5">
        <f t="shared" si="0"/>
        <v>60000</v>
      </c>
    </row>
    <row r="18" spans="1:7">
      <c r="A18" s="3">
        <v>4</v>
      </c>
      <c r="B18" s="4" t="s">
        <v>31</v>
      </c>
      <c r="C18" s="3" t="s">
        <v>17</v>
      </c>
      <c r="D18" s="3">
        <v>5</v>
      </c>
      <c r="E18" s="5">
        <v>1500</v>
      </c>
      <c r="F18" s="5">
        <f t="shared" si="0"/>
        <v>7500</v>
      </c>
    </row>
    <row r="19" spans="1:7">
      <c r="A19" s="3">
        <v>5</v>
      </c>
      <c r="B19" s="4" t="s">
        <v>32</v>
      </c>
      <c r="C19" s="3" t="s">
        <v>17</v>
      </c>
      <c r="D19" s="3">
        <v>2</v>
      </c>
      <c r="E19" s="5">
        <v>9000</v>
      </c>
      <c r="F19" s="5">
        <f t="shared" si="0"/>
        <v>18000</v>
      </c>
    </row>
    <row r="20" spans="1:7">
      <c r="A20" s="3">
        <v>6</v>
      </c>
      <c r="B20" s="4" t="s">
        <v>33</v>
      </c>
      <c r="C20" s="3" t="s">
        <v>17</v>
      </c>
      <c r="D20" s="3">
        <v>2</v>
      </c>
      <c r="E20" s="5">
        <v>2200</v>
      </c>
      <c r="F20" s="5">
        <f t="shared" si="0"/>
        <v>4400</v>
      </c>
    </row>
    <row r="21" spans="1:7" ht="15" customHeight="1">
      <c r="A21" s="3">
        <v>7</v>
      </c>
      <c r="B21" s="4" t="s">
        <v>34</v>
      </c>
      <c r="C21" s="3" t="s">
        <v>35</v>
      </c>
      <c r="D21" s="3">
        <v>10</v>
      </c>
      <c r="E21" s="5">
        <v>2600</v>
      </c>
      <c r="F21" s="5">
        <f t="shared" si="0"/>
        <v>26000</v>
      </c>
    </row>
    <row r="22" spans="1:7">
      <c r="A22" s="13" t="s">
        <v>46</v>
      </c>
      <c r="B22" s="14"/>
      <c r="C22" s="14"/>
      <c r="D22" s="14"/>
      <c r="E22" s="15"/>
      <c r="F22" s="10">
        <f>SUM(F15:F21)</f>
        <v>755900</v>
      </c>
    </row>
    <row r="23" spans="1:7">
      <c r="A23" s="13" t="s">
        <v>47</v>
      </c>
      <c r="B23" s="14"/>
      <c r="C23" s="14"/>
      <c r="D23" s="14"/>
      <c r="E23" s="15"/>
      <c r="F23" s="10">
        <f>F22*0.1</f>
        <v>75590</v>
      </c>
      <c r="G23" s="7">
        <f>+F23/2</f>
        <v>37795</v>
      </c>
    </row>
    <row r="24" spans="1:7">
      <c r="A24" s="13" t="s">
        <v>48</v>
      </c>
      <c r="B24" s="14"/>
      <c r="C24" s="14"/>
      <c r="D24" s="14"/>
      <c r="E24" s="15"/>
      <c r="F24" s="10">
        <f>F22+F23</f>
        <v>831490</v>
      </c>
    </row>
    <row r="27" spans="1:7">
      <c r="E27" s="11" t="s">
        <v>20</v>
      </c>
      <c r="F27" s="12"/>
    </row>
    <row r="28" spans="1:7">
      <c r="E28" s="11" t="s">
        <v>21</v>
      </c>
      <c r="F28" s="12"/>
    </row>
    <row r="32" spans="1:7">
      <c r="E32" s="11" t="s">
        <v>22</v>
      </c>
      <c r="F32" s="12"/>
    </row>
  </sheetData>
  <mergeCells count="11">
    <mergeCell ref="A2:F2"/>
    <mergeCell ref="A3:F3"/>
    <mergeCell ref="A4:F4"/>
    <mergeCell ref="A7:F7"/>
    <mergeCell ref="A8:F8"/>
    <mergeCell ref="E32:F32"/>
    <mergeCell ref="A22:E22"/>
    <mergeCell ref="A23:E23"/>
    <mergeCell ref="A24:E24"/>
    <mergeCell ref="E28:F28"/>
    <mergeCell ref="E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CK T11.12</vt:lpstr>
      <vt:lpstr>CK T12.12</vt:lpstr>
      <vt:lpstr>CK T1</vt:lpstr>
      <vt:lpstr>CK T2</vt:lpstr>
      <vt:lpstr>CKT3</vt:lpstr>
      <vt:lpstr>CKT4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2013-04-11T04:40:44Z</dcterms:created>
  <dcterms:modified xsi:type="dcterms:W3CDTF">2013-05-22T01:10:01Z</dcterms:modified>
</cp:coreProperties>
</file>