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T1.2012" sheetId="4" r:id="rId1"/>
    <sheet name="T2.2012" sheetId="2" r:id="rId2"/>
    <sheet name="T13.2012" sheetId="3" r:id="rId3"/>
    <sheet name="T4.2012" sheetId="5" r:id="rId4"/>
    <sheet name="T6.2012" sheetId="7" r:id="rId5"/>
    <sheet name="T8.2012" sheetId="9" r:id="rId6"/>
    <sheet name="T11.2012" sheetId="12" r:id="rId7"/>
    <sheet name="T1.2013" sheetId="14" r:id="rId8"/>
  </sheets>
  <calcPr calcId="124519"/>
</workbook>
</file>

<file path=xl/calcChain.xml><?xml version="1.0" encoding="utf-8"?>
<calcChain xmlns="http://schemas.openxmlformats.org/spreadsheetml/2006/main">
  <c r="I26" i="4"/>
  <c r="G19" i="14"/>
  <c r="G18"/>
  <c r="G17"/>
  <c r="G16"/>
  <c r="G15"/>
  <c r="G31" i="12"/>
  <c r="G16"/>
  <c r="G17"/>
  <c r="G18"/>
  <c r="G19"/>
  <c r="G20"/>
  <c r="G21"/>
  <c r="G15"/>
  <c r="G25" i="9"/>
  <c r="G16"/>
  <c r="G17"/>
  <c r="G15"/>
  <c r="G24" i="7"/>
  <c r="G19"/>
  <c r="G20"/>
  <c r="G21"/>
  <c r="G22"/>
  <c r="G23"/>
  <c r="G18"/>
  <c r="G16"/>
  <c r="G17"/>
  <c r="G15"/>
  <c r="G21" i="5"/>
  <c r="G20"/>
  <c r="G19"/>
  <c r="G16"/>
  <c r="G17"/>
  <c r="G18"/>
  <c r="G15"/>
  <c r="G20" i="3"/>
  <c r="G18"/>
  <c r="G19"/>
  <c r="G17"/>
  <c r="G15"/>
  <c r="G16"/>
  <c r="G18" i="2"/>
  <c r="G17"/>
  <c r="G16"/>
  <c r="G15"/>
  <c r="G26" i="4"/>
  <c r="G20"/>
  <c r="G22"/>
  <c r="G24"/>
  <c r="G16"/>
  <c r="G15"/>
  <c r="F18" i="14"/>
  <c r="F17"/>
  <c r="F16"/>
  <c r="F15"/>
  <c r="F30" i="12"/>
  <c r="G30" s="1"/>
  <c r="F29"/>
  <c r="G29" s="1"/>
  <c r="F28"/>
  <c r="G28" s="1"/>
  <c r="F27"/>
  <c r="G27" s="1"/>
  <c r="F26"/>
  <c r="G26" s="1"/>
  <c r="F21"/>
  <c r="F20"/>
  <c r="F19"/>
  <c r="F18"/>
  <c r="F25"/>
  <c r="G25" s="1"/>
  <c r="F24"/>
  <c r="G24" s="1"/>
  <c r="F17"/>
  <c r="F23"/>
  <c r="G23" s="1"/>
  <c r="F16"/>
  <c r="F22"/>
  <c r="G22" s="1"/>
  <c r="F15"/>
  <c r="F24" i="9"/>
  <c r="G24" s="1"/>
  <c r="F23"/>
  <c r="G23" s="1"/>
  <c r="F22"/>
  <c r="G22" s="1"/>
  <c r="F21"/>
  <c r="G21" s="1"/>
  <c r="F20"/>
  <c r="G20" s="1"/>
  <c r="F16"/>
  <c r="F19"/>
  <c r="G19" s="1"/>
  <c r="F18"/>
  <c r="G18" s="1"/>
  <c r="F15"/>
  <c r="F25" i="4"/>
  <c r="G25" s="1"/>
  <c r="F24"/>
  <c r="F23"/>
  <c r="G23" s="1"/>
  <c r="F22"/>
  <c r="F21"/>
  <c r="G21" s="1"/>
  <c r="F20"/>
  <c r="F19"/>
  <c r="G19" s="1"/>
  <c r="F18"/>
  <c r="G18" s="1"/>
  <c r="F17"/>
  <c r="G17" s="1"/>
  <c r="F15"/>
</calcChain>
</file>

<file path=xl/sharedStrings.xml><?xml version="1.0" encoding="utf-8"?>
<sst xmlns="http://schemas.openxmlformats.org/spreadsheetml/2006/main" count="283" uniqueCount="74">
  <si>
    <t>CÔNG TY TNHH TM DV VĂN PHÒNG PHẨM PHƯƠNG NAM</t>
  </si>
  <si>
    <t>Địa chỉ: B18/19K - Đường Liên Ấp - Bình Hưng - Bình Chánh - Tp.HCM</t>
  </si>
  <si>
    <t>MST: 0307229914</t>
  </si>
  <si>
    <t>STT</t>
  </si>
  <si>
    <t>Tên hàng</t>
  </si>
  <si>
    <t>ĐVT</t>
  </si>
  <si>
    <t>SL</t>
  </si>
  <si>
    <t>Đơn giá</t>
  </si>
  <si>
    <t>Thành Tiền</t>
  </si>
  <si>
    <t>Ram</t>
  </si>
  <si>
    <t>Cuộn</t>
  </si>
  <si>
    <t>Xấp</t>
  </si>
  <si>
    <t>Cái</t>
  </si>
  <si>
    <t xml:space="preserve">Bìa lá A 4 TL </t>
  </si>
  <si>
    <t xml:space="preserve">Cái </t>
  </si>
  <si>
    <t>Hộp</t>
  </si>
  <si>
    <t>Người lập phiếu</t>
  </si>
  <si>
    <t>(Ký, ghi rõ họ tên)</t>
  </si>
  <si>
    <t>Bìa còng bật 2 mặt 7P F4 GL</t>
  </si>
  <si>
    <t>Băng keo trong 48m/m x 80Y</t>
  </si>
  <si>
    <t>Giấy decal A4 (đế vàng)</t>
  </si>
  <si>
    <t>Bìa Thái A4 ( Xanh dương, x lá, vàng, hồng)</t>
  </si>
  <si>
    <t>BẢNG KÊ DANH MỤC HÀNG HÓA</t>
  </si>
  <si>
    <t>Lê Thị Kim Anh</t>
  </si>
  <si>
    <t>(Xuất kèm HĐGTGT số :  PN/11P  -  0000467    Ngày  14  tháng  01  năm 2012)</t>
  </si>
  <si>
    <t xml:space="preserve">Tên đơn vị: Công ty TNHH CÔNG NGHỆ BÁ HÙNG </t>
  </si>
  <si>
    <t xml:space="preserve">Điạ chỉ: 8/11 A   Chánh Hưng  - P4 , Q 8 </t>
  </si>
  <si>
    <t>MST: 0302946890</t>
  </si>
  <si>
    <t>Giấy Double A4 80</t>
  </si>
  <si>
    <t>Cắt keo cầm tay 5p</t>
  </si>
  <si>
    <t>Bìa 3 dây góc 7P</t>
  </si>
  <si>
    <t>Kẹp Bướm 15 mm</t>
  </si>
  <si>
    <t>Kẹp bướm 19 mm</t>
  </si>
  <si>
    <t>Kẹp bướm 25 mm</t>
  </si>
  <si>
    <t>Giấy A4 PP One 80</t>
  </si>
  <si>
    <t xml:space="preserve">Tổng cộng: </t>
  </si>
  <si>
    <t>Trần Thị Thanh Hằng</t>
  </si>
  <si>
    <t>(Xuất kèm HĐGTGT số :  PN/11P  -  000    Ngày  0  tháng  0  năm 2012)</t>
  </si>
  <si>
    <t xml:space="preserve">Giấy Spring A4 - 80 </t>
  </si>
  <si>
    <t xml:space="preserve">Ram </t>
  </si>
  <si>
    <t>(Xuất kèm HĐGTGT số :  PN/11P  -  0000687    Ngày  27  tháng  03  năm 2012)</t>
  </si>
  <si>
    <t>Băng keo si vàng 48m/m</t>
  </si>
  <si>
    <t xml:space="preserve">Băng keo si 5P đỏ </t>
  </si>
  <si>
    <t xml:space="preserve">Băng keo si 5P xanh lá </t>
  </si>
  <si>
    <t xml:space="preserve">Cuộn </t>
  </si>
  <si>
    <t>Giấy A4 60 Bãi Bằng</t>
  </si>
  <si>
    <t>Giấy giới thiệu dày</t>
  </si>
  <si>
    <t>Quyển</t>
  </si>
  <si>
    <t>Bìa phân trang nhựa 31 số</t>
  </si>
  <si>
    <t xml:space="preserve">Bộ </t>
  </si>
  <si>
    <t>Bìa phân trang giấy 12 số (dày)</t>
  </si>
  <si>
    <t>Bộ</t>
  </si>
  <si>
    <t>Băng keo giấy 24m/m x 18Y</t>
  </si>
  <si>
    <t>Khách hàng xác nhận</t>
  </si>
  <si>
    <t>(Xuất kèm HĐGTGT số :  PN/11P  -  0001143    Ngày  11  tháng  08  năm 2012)</t>
  </si>
  <si>
    <t>Bìa 80  lá nhựa A TL</t>
  </si>
  <si>
    <t>Bìa 60 lá nhựa A TL</t>
  </si>
  <si>
    <t>Phiếu chi 2 Liên 30 bộ</t>
  </si>
  <si>
    <t>Trịnh Thị Lụa</t>
  </si>
  <si>
    <t>(Xuất kèm HĐGTGT số :  PN/11P  -  0001435    Ngày  05  tháng  11  năm 2012)</t>
  </si>
  <si>
    <t xml:space="preserve">Kim bấm W Tri O 23/10 </t>
  </si>
  <si>
    <t>Giấy trắng A4 65 Excel</t>
  </si>
  <si>
    <t>Giấy trắng A4 72 Excel</t>
  </si>
  <si>
    <t>Giay Lever up A4 80</t>
  </si>
  <si>
    <t>Bìa 1 nút My Clear khổ A</t>
  </si>
  <si>
    <t>Bìa cột dây nhựa GP</t>
  </si>
  <si>
    <t>Còng 7 P</t>
  </si>
  <si>
    <t>Băng keo trong 4p7-100Y</t>
  </si>
  <si>
    <t>(Xuất kèm HĐGTGT số :  PN/11P  -  000    Ngày    tháng    năm 2012)</t>
  </si>
  <si>
    <t>Bìa thơm A4(X dương, X lá, vàng, hồng)</t>
  </si>
  <si>
    <t>Giấy decal niêm phong A4</t>
  </si>
  <si>
    <t>Tờ</t>
  </si>
  <si>
    <t>Giấy Lever up A4 80</t>
  </si>
  <si>
    <t>CK</t>
  </si>
</sst>
</file>

<file path=xl/styles.xml><?xml version="1.0" encoding="utf-8"?>
<styleSheet xmlns="http://schemas.openxmlformats.org/spreadsheetml/2006/main">
  <numFmts count="1">
    <numFmt numFmtId="164" formatCode="#,###"/>
  </numFmts>
  <fonts count="10">
    <font>
      <sz val="11"/>
      <color theme="1"/>
      <name val="Calibri"/>
      <family val="2"/>
      <scheme val="minor"/>
    </font>
    <font>
      <b/>
      <sz val="13"/>
      <name val="Arial"/>
    </font>
    <font>
      <b/>
      <sz val="12"/>
      <name val="Arial"/>
    </font>
    <font>
      <b/>
      <sz val="16"/>
      <name val="Arial"/>
    </font>
    <font>
      <b/>
      <sz val="10"/>
      <name val="Arial"/>
    </font>
    <font>
      <b/>
      <sz val="10"/>
      <name val="Arial"/>
      <family val="2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0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>
      <alignment horizont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2" fillId="2" borderId="6" xfId="0" applyNumberFormat="1" applyFont="1" applyFill="1" applyBorder="1" applyAlignment="1">
      <alignment horizontal="center" wrapText="1"/>
    </xf>
    <xf numFmtId="0" fontId="0" fillId="0" borderId="5" xfId="0" applyNumberFormat="1" applyFont="1" applyFill="1" applyBorder="1" applyAlignment="1"/>
    <xf numFmtId="0" fontId="0" fillId="0" borderId="7" xfId="0" quotePrefix="1" applyBorder="1"/>
    <xf numFmtId="0" fontId="0" fillId="0" borderId="5" xfId="0" quotePrefix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5" xfId="0" applyNumberFormat="1" applyFont="1" applyFill="1" applyBorder="1" applyAlignment="1">
      <alignment horizontal="right"/>
    </xf>
    <xf numFmtId="0" fontId="0" fillId="0" borderId="7" xfId="0" applyBorder="1"/>
    <xf numFmtId="0" fontId="0" fillId="0" borderId="5" xfId="0" applyBorder="1" applyAlignment="1">
      <alignment horizontal="center"/>
    </xf>
    <xf numFmtId="164" fontId="0" fillId="0" borderId="1" xfId="0" applyNumberFormat="1" applyFill="1" applyBorder="1" applyAlignment="1">
      <alignment horizontal="right"/>
    </xf>
    <xf numFmtId="0" fontId="0" fillId="0" borderId="6" xfId="0" applyNumberFormat="1" applyFont="1" applyFill="1" applyBorder="1" applyAlignment="1">
      <alignment horizontal="left"/>
    </xf>
    <xf numFmtId="0" fontId="0" fillId="0" borderId="6" xfId="0" applyNumberFormat="1" applyFont="1" applyFill="1" applyBorder="1" applyAlignment="1">
      <alignment horizontal="center"/>
    </xf>
    <xf numFmtId="164" fontId="0" fillId="0" borderId="6" xfId="0" applyNumberFormat="1" applyFont="1" applyFill="1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5" xfId="0" applyNumberFormat="1" applyFill="1" applyBorder="1" applyAlignment="1">
      <alignment horizontal="center"/>
    </xf>
    <xf numFmtId="0" fontId="0" fillId="0" borderId="5" xfId="0" applyNumberFormat="1" applyFont="1" applyFill="1" applyBorder="1" applyAlignment="1">
      <alignment horizontal="center"/>
    </xf>
    <xf numFmtId="164" fontId="0" fillId="0" borderId="5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left"/>
    </xf>
    <xf numFmtId="0" fontId="7" fillId="2" borderId="1" xfId="0" applyNumberFormat="1" applyFont="1" applyFill="1" applyBorder="1" applyAlignment="1">
      <alignment horizontal="center" wrapText="1"/>
    </xf>
    <xf numFmtId="0" fontId="9" fillId="0" borderId="1" xfId="0" applyNumberFormat="1" applyFont="1" applyFill="1" applyBorder="1" applyAlignment="1">
      <alignment horizontal="left"/>
    </xf>
    <xf numFmtId="0" fontId="9" fillId="0" borderId="1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/>
    <xf numFmtId="0" fontId="0" fillId="3" borderId="7" xfId="0" quotePrefix="1" applyFill="1" applyBorder="1"/>
    <xf numFmtId="0" fontId="0" fillId="3" borderId="5" xfId="0" quotePrefix="1" applyFill="1" applyBorder="1" applyAlignment="1">
      <alignment horizontal="center"/>
    </xf>
    <xf numFmtId="0" fontId="0" fillId="3" borderId="5" xfId="0" applyFill="1" applyBorder="1" applyAlignment="1">
      <alignment horizontal="right"/>
    </xf>
    <xf numFmtId="0" fontId="0" fillId="3" borderId="5" xfId="0" applyFill="1" applyBorder="1"/>
    <xf numFmtId="0" fontId="0" fillId="3" borderId="1" xfId="0" applyNumberFormat="1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right"/>
    </xf>
    <xf numFmtId="0" fontId="0" fillId="0" borderId="4" xfId="0" quotePrefix="1" applyBorder="1"/>
    <xf numFmtId="0" fontId="0" fillId="3" borderId="7" xfId="0" applyNumberFormat="1" applyFont="1" applyFill="1" applyBorder="1" applyAlignment="1">
      <alignment horizontal="left"/>
    </xf>
    <xf numFmtId="0" fontId="0" fillId="0" borderId="1" xfId="0" quotePrefix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3" borderId="5" xfId="0" applyNumberFormat="1" applyFont="1" applyFill="1" applyBorder="1" applyAlignment="1">
      <alignment horizontal="right"/>
    </xf>
    <xf numFmtId="0" fontId="0" fillId="0" borderId="1" xfId="0" applyBorder="1"/>
    <xf numFmtId="164" fontId="0" fillId="3" borderId="5" xfId="0" applyNumberFormat="1" applyFont="1" applyFill="1" applyBorder="1" applyAlignment="1">
      <alignment horizontal="right"/>
    </xf>
    <xf numFmtId="0" fontId="0" fillId="3" borderId="10" xfId="0" applyFill="1" applyBorder="1"/>
    <xf numFmtId="164" fontId="0" fillId="3" borderId="10" xfId="0" applyNumberFormat="1" applyFont="1" applyFill="1" applyBorder="1" applyAlignment="1">
      <alignment horizontal="right"/>
    </xf>
    <xf numFmtId="0" fontId="0" fillId="0" borderId="10" xfId="0" applyBorder="1"/>
    <xf numFmtId="0" fontId="0" fillId="0" borderId="2" xfId="0" applyBorder="1"/>
    <xf numFmtId="3" fontId="0" fillId="0" borderId="0" xfId="0" applyNumberFormat="1" applyFont="1" applyFill="1" applyBorder="1" applyAlignment="1"/>
    <xf numFmtId="3" fontId="2" fillId="2" borderId="6" xfId="0" applyNumberFormat="1" applyFont="1" applyFill="1" applyBorder="1" applyAlignment="1">
      <alignment horizontal="center" wrapText="1"/>
    </xf>
    <xf numFmtId="3" fontId="0" fillId="3" borderId="5" xfId="0" applyNumberFormat="1" applyFont="1" applyFill="1" applyBorder="1" applyAlignment="1"/>
    <xf numFmtId="3" fontId="0" fillId="0" borderId="5" xfId="0" applyNumberFormat="1" applyFont="1" applyFill="1" applyBorder="1" applyAlignment="1"/>
    <xf numFmtId="0" fontId="0" fillId="3" borderId="1" xfId="0" applyNumberFormat="1" applyFont="1" applyFill="1" applyBorder="1" applyAlignment="1">
      <alignment horizontal="left"/>
    </xf>
    <xf numFmtId="164" fontId="0" fillId="3" borderId="2" xfId="0" applyNumberFormat="1" applyFont="1" applyFill="1" applyBorder="1" applyAlignment="1">
      <alignment horizontal="right"/>
    </xf>
    <xf numFmtId="164" fontId="0" fillId="0" borderId="2" xfId="0" applyNumberFormat="1" applyFont="1" applyFill="1" applyBorder="1" applyAlignment="1">
      <alignment horizontal="right"/>
    </xf>
    <xf numFmtId="0" fontId="7" fillId="2" borderId="6" xfId="0" applyNumberFormat="1" applyFont="1" applyFill="1" applyBorder="1" applyAlignment="1">
      <alignment horizontal="center" wrapText="1"/>
    </xf>
    <xf numFmtId="164" fontId="0" fillId="0" borderId="13" xfId="0" applyNumberFormat="1" applyFont="1" applyFill="1" applyBorder="1" applyAlignment="1">
      <alignment horizontal="right"/>
    </xf>
    <xf numFmtId="164" fontId="0" fillId="0" borderId="14" xfId="0" applyNumberFormat="1" applyFont="1" applyFill="1" applyBorder="1" applyAlignment="1">
      <alignment horizontal="right"/>
    </xf>
    <xf numFmtId="3" fontId="7" fillId="2" borderId="6" xfId="0" applyNumberFormat="1" applyFont="1" applyFill="1" applyBorder="1" applyAlignment="1">
      <alignment horizontal="center" wrapText="1"/>
    </xf>
    <xf numFmtId="3" fontId="0" fillId="0" borderId="14" xfId="0" applyNumberFormat="1" applyFont="1" applyFill="1" applyBorder="1" applyAlignment="1"/>
    <xf numFmtId="3" fontId="0" fillId="3" borderId="5" xfId="0" applyNumberFormat="1" applyFill="1" applyBorder="1" applyAlignment="1"/>
    <xf numFmtId="0" fontId="2" fillId="2" borderId="2" xfId="0" applyNumberFormat="1" applyFont="1" applyFill="1" applyBorder="1" applyAlignment="1">
      <alignment horizontal="center" wrapText="1"/>
    </xf>
    <xf numFmtId="0" fontId="7" fillId="2" borderId="5" xfId="0" applyNumberFormat="1" applyFont="1" applyFill="1" applyBorder="1" applyAlignment="1">
      <alignment horizontal="center" wrapText="1"/>
    </xf>
    <xf numFmtId="3" fontId="0" fillId="0" borderId="5" xfId="0" applyNumberFormat="1" applyFill="1" applyBorder="1" applyAlignment="1"/>
    <xf numFmtId="0" fontId="9" fillId="3" borderId="1" xfId="0" applyNumberFormat="1" applyFont="1" applyFill="1" applyBorder="1" applyAlignment="1">
      <alignment horizontal="center"/>
    </xf>
    <xf numFmtId="0" fontId="9" fillId="3" borderId="1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34"/>
  <sheetViews>
    <sheetView tabSelected="1" workbookViewId="0">
      <selection activeCell="I27" sqref="I27"/>
    </sheetView>
  </sheetViews>
  <sheetFormatPr defaultRowHeight="15"/>
  <cols>
    <col min="1" max="1" width="9.140625" style="6"/>
    <col min="2" max="2" width="32.28515625" style="6" bestFit="1" customWidth="1"/>
    <col min="3" max="6" width="9.140625" style="6"/>
    <col min="7" max="7" width="9.140625" style="48"/>
    <col min="8" max="16384" width="9.140625" style="6"/>
  </cols>
  <sheetData>
    <row r="2" spans="1:7" ht="16.5">
      <c r="A2" s="71" t="s">
        <v>0</v>
      </c>
      <c r="B2" s="67"/>
      <c r="C2" s="67"/>
      <c r="D2" s="67"/>
      <c r="E2" s="67"/>
      <c r="F2" s="67"/>
    </row>
    <row r="3" spans="1:7" ht="15.75">
      <c r="A3" s="72" t="s">
        <v>1</v>
      </c>
      <c r="B3" s="67"/>
      <c r="C3" s="67"/>
      <c r="D3" s="67"/>
      <c r="E3" s="67"/>
      <c r="F3" s="67"/>
    </row>
    <row r="4" spans="1:7" ht="16.5">
      <c r="A4" s="71" t="s">
        <v>2</v>
      </c>
      <c r="B4" s="67"/>
      <c r="C4" s="67"/>
      <c r="D4" s="67"/>
      <c r="E4" s="67"/>
      <c r="F4" s="67"/>
    </row>
    <row r="7" spans="1:7" ht="20.25">
      <c r="A7" s="73" t="s">
        <v>22</v>
      </c>
      <c r="B7" s="67"/>
      <c r="C7" s="67"/>
      <c r="D7" s="67"/>
      <c r="E7" s="67"/>
      <c r="F7" s="67"/>
    </row>
    <row r="8" spans="1:7">
      <c r="A8" s="74" t="s">
        <v>24</v>
      </c>
      <c r="B8" s="67"/>
      <c r="C8" s="67"/>
      <c r="D8" s="67"/>
      <c r="E8" s="67"/>
      <c r="F8" s="67"/>
    </row>
    <row r="11" spans="1:7" ht="15.75">
      <c r="A11" s="1" t="s">
        <v>25</v>
      </c>
    </row>
    <row r="12" spans="1:7" ht="15.75">
      <c r="A12" s="1" t="s">
        <v>26</v>
      </c>
    </row>
    <row r="13" spans="1:7" ht="15.75">
      <c r="A13" s="1" t="s">
        <v>27</v>
      </c>
    </row>
    <row r="14" spans="1:7" ht="31.5">
      <c r="A14" s="8" t="s">
        <v>3</v>
      </c>
      <c r="B14" s="2" t="s">
        <v>4</v>
      </c>
      <c r="C14" s="2" t="s">
        <v>5</v>
      </c>
      <c r="D14" s="2" t="s">
        <v>6</v>
      </c>
      <c r="E14" s="2" t="s">
        <v>7</v>
      </c>
      <c r="F14" s="2" t="s">
        <v>8</v>
      </c>
      <c r="G14" s="49" t="s">
        <v>73</v>
      </c>
    </row>
    <row r="15" spans="1:7">
      <c r="A15" s="29">
        <v>1</v>
      </c>
      <c r="B15" s="30" t="s">
        <v>28</v>
      </c>
      <c r="C15" s="31" t="s">
        <v>9</v>
      </c>
      <c r="D15" s="32">
        <v>10</v>
      </c>
      <c r="E15" s="33">
        <v>76000</v>
      </c>
      <c r="F15" s="44">
        <f>E15*D15</f>
        <v>760000</v>
      </c>
      <c r="G15" s="50">
        <f>D15*2000</f>
        <v>20000</v>
      </c>
    </row>
    <row r="16" spans="1:7">
      <c r="A16" s="29">
        <v>2</v>
      </c>
      <c r="B16" s="37" t="s">
        <v>34</v>
      </c>
      <c r="C16" s="39" t="s">
        <v>9</v>
      </c>
      <c r="D16" s="41">
        <v>2</v>
      </c>
      <c r="E16" s="43">
        <v>75000</v>
      </c>
      <c r="F16" s="45">
        <v>150000</v>
      </c>
      <c r="G16" s="50">
        <f>D16*2000</f>
        <v>4000</v>
      </c>
    </row>
    <row r="17" spans="1:9">
      <c r="A17" s="14">
        <v>3</v>
      </c>
      <c r="B17" s="10" t="s">
        <v>29</v>
      </c>
      <c r="C17" s="11" t="s">
        <v>12</v>
      </c>
      <c r="D17" s="12">
        <v>1</v>
      </c>
      <c r="E17" s="13">
        <v>14500</v>
      </c>
      <c r="F17" s="46">
        <f t="shared" ref="F17:F25" si="0">E17*D17</f>
        <v>14500</v>
      </c>
      <c r="G17" s="51">
        <f>F17*5%</f>
        <v>725</v>
      </c>
    </row>
    <row r="18" spans="1:9">
      <c r="A18" s="9">
        <v>4</v>
      </c>
      <c r="B18" s="10" t="s">
        <v>21</v>
      </c>
      <c r="C18" s="11" t="s">
        <v>11</v>
      </c>
      <c r="D18" s="12">
        <v>2</v>
      </c>
      <c r="E18" s="13">
        <v>42000</v>
      </c>
      <c r="F18" s="46">
        <f t="shared" si="0"/>
        <v>84000</v>
      </c>
      <c r="G18" s="51">
        <f t="shared" ref="G18:G25" si="1">F18*5%</f>
        <v>4200</v>
      </c>
    </row>
    <row r="19" spans="1:9">
      <c r="A19" s="14">
        <v>5</v>
      </c>
      <c r="B19" s="15" t="s">
        <v>19</v>
      </c>
      <c r="C19" s="16" t="s">
        <v>10</v>
      </c>
      <c r="D19" s="12">
        <v>18</v>
      </c>
      <c r="E19" s="13">
        <v>12500</v>
      </c>
      <c r="F19" s="46">
        <f t="shared" si="0"/>
        <v>225000</v>
      </c>
      <c r="G19" s="51">
        <f t="shared" si="1"/>
        <v>11250</v>
      </c>
    </row>
    <row r="20" spans="1:9">
      <c r="A20" s="9">
        <v>6</v>
      </c>
      <c r="B20" s="15" t="s">
        <v>20</v>
      </c>
      <c r="C20" s="16" t="s">
        <v>11</v>
      </c>
      <c r="D20" s="12">
        <v>2</v>
      </c>
      <c r="E20" s="13">
        <v>77000</v>
      </c>
      <c r="F20" s="46">
        <f t="shared" si="0"/>
        <v>154000</v>
      </c>
      <c r="G20" s="51">
        <f t="shared" si="1"/>
        <v>7700</v>
      </c>
    </row>
    <row r="21" spans="1:9">
      <c r="A21" s="14">
        <v>7</v>
      </c>
      <c r="B21" s="10" t="s">
        <v>30</v>
      </c>
      <c r="C21" s="11" t="s">
        <v>12</v>
      </c>
      <c r="D21" s="12">
        <v>15</v>
      </c>
      <c r="E21" s="13">
        <v>7000</v>
      </c>
      <c r="F21" s="46">
        <f t="shared" si="0"/>
        <v>105000</v>
      </c>
      <c r="G21" s="51">
        <f t="shared" si="1"/>
        <v>5250</v>
      </c>
    </row>
    <row r="22" spans="1:9">
      <c r="A22" s="9">
        <v>8</v>
      </c>
      <c r="B22" s="10" t="s">
        <v>13</v>
      </c>
      <c r="C22" s="11" t="s">
        <v>14</v>
      </c>
      <c r="D22" s="12">
        <v>30</v>
      </c>
      <c r="E22" s="13">
        <v>1700</v>
      </c>
      <c r="F22" s="46">
        <f t="shared" si="0"/>
        <v>51000</v>
      </c>
      <c r="G22" s="51">
        <f t="shared" si="1"/>
        <v>2550</v>
      </c>
    </row>
    <row r="23" spans="1:9">
      <c r="A23" s="14">
        <v>9</v>
      </c>
      <c r="B23" s="10" t="s">
        <v>31</v>
      </c>
      <c r="C23" s="11" t="s">
        <v>15</v>
      </c>
      <c r="D23" s="12">
        <v>2</v>
      </c>
      <c r="E23" s="13">
        <v>3700</v>
      </c>
      <c r="F23" s="46">
        <f t="shared" si="0"/>
        <v>7400</v>
      </c>
      <c r="G23" s="51">
        <f t="shared" si="1"/>
        <v>370</v>
      </c>
    </row>
    <row r="24" spans="1:9">
      <c r="A24" s="9">
        <v>10</v>
      </c>
      <c r="B24" s="10" t="s">
        <v>32</v>
      </c>
      <c r="C24" s="11" t="s">
        <v>15</v>
      </c>
      <c r="D24" s="12">
        <v>2</v>
      </c>
      <c r="E24" s="13">
        <v>4000</v>
      </c>
      <c r="F24" s="46">
        <f t="shared" si="0"/>
        <v>8000</v>
      </c>
      <c r="G24" s="51">
        <f t="shared" si="1"/>
        <v>400</v>
      </c>
    </row>
    <row r="25" spans="1:9">
      <c r="A25" s="14">
        <v>11</v>
      </c>
      <c r="B25" s="36" t="s">
        <v>33</v>
      </c>
      <c r="C25" s="38" t="s">
        <v>15</v>
      </c>
      <c r="D25" s="40">
        <v>2</v>
      </c>
      <c r="E25" s="42">
        <v>6800</v>
      </c>
      <c r="F25" s="47">
        <f t="shared" si="0"/>
        <v>13600</v>
      </c>
      <c r="G25" s="51">
        <f t="shared" si="1"/>
        <v>680</v>
      </c>
    </row>
    <row r="26" spans="1:9">
      <c r="A26" s="68" t="s">
        <v>35</v>
      </c>
      <c r="B26" s="69"/>
      <c r="C26" s="69"/>
      <c r="D26" s="69"/>
      <c r="E26" s="69"/>
      <c r="F26" s="70"/>
      <c r="G26" s="51">
        <f>SUM(G15:G25)</f>
        <v>57125</v>
      </c>
      <c r="I26" s="48">
        <f>G26+T2.2012!G18+T13.2012!G20+T4.2012!G21+T6.2012!G24+T8.2012!G25+T11.2012!G31+T1.2013!G19</f>
        <v>493400</v>
      </c>
    </row>
    <row r="29" spans="1:9">
      <c r="E29" s="66" t="s">
        <v>16</v>
      </c>
      <c r="F29" s="67"/>
    </row>
    <row r="30" spans="1:9">
      <c r="E30" s="66" t="s">
        <v>17</v>
      </c>
      <c r="F30" s="67"/>
    </row>
    <row r="34" spans="5:6">
      <c r="E34" s="66" t="s">
        <v>36</v>
      </c>
      <c r="F34" s="67"/>
    </row>
  </sheetData>
  <sortState ref="A16:G25">
    <sortCondition ref="A15"/>
  </sortState>
  <mergeCells count="9">
    <mergeCell ref="E34:F34"/>
    <mergeCell ref="A26:F26"/>
    <mergeCell ref="E29:F29"/>
    <mergeCell ref="E30:F30"/>
    <mergeCell ref="A2:F2"/>
    <mergeCell ref="A3:F3"/>
    <mergeCell ref="A4:F4"/>
    <mergeCell ref="A7:F7"/>
    <mergeCell ref="A8:F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G26"/>
  <sheetViews>
    <sheetView workbookViewId="0">
      <selection activeCell="G14" sqref="G14:G18"/>
    </sheetView>
  </sheetViews>
  <sheetFormatPr defaultRowHeight="15"/>
  <cols>
    <col min="1" max="1" width="9.140625" style="6"/>
    <col min="2" max="2" width="37.140625" style="6" bestFit="1" customWidth="1"/>
    <col min="3" max="16384" width="9.140625" style="6"/>
  </cols>
  <sheetData>
    <row r="2" spans="1:7" ht="16.5">
      <c r="A2" s="71" t="s">
        <v>0</v>
      </c>
      <c r="B2" s="67"/>
      <c r="C2" s="67"/>
      <c r="D2" s="67"/>
      <c r="E2" s="67"/>
      <c r="F2" s="67"/>
    </row>
    <row r="3" spans="1:7" ht="15.75">
      <c r="A3" s="72" t="s">
        <v>1</v>
      </c>
      <c r="B3" s="67"/>
      <c r="C3" s="67"/>
      <c r="D3" s="67"/>
      <c r="E3" s="67"/>
      <c r="F3" s="67"/>
    </row>
    <row r="4" spans="1:7" ht="16.5">
      <c r="A4" s="71" t="s">
        <v>2</v>
      </c>
      <c r="B4" s="67"/>
      <c r="C4" s="67"/>
      <c r="D4" s="67"/>
      <c r="E4" s="67"/>
      <c r="F4" s="67"/>
    </row>
    <row r="7" spans="1:7" ht="20.25">
      <c r="A7" s="73" t="s">
        <v>22</v>
      </c>
      <c r="B7" s="67"/>
      <c r="C7" s="67"/>
      <c r="D7" s="67"/>
      <c r="E7" s="67"/>
      <c r="F7" s="67"/>
    </row>
    <row r="8" spans="1:7">
      <c r="A8" s="76" t="s">
        <v>37</v>
      </c>
      <c r="B8" s="67"/>
      <c r="C8" s="67"/>
      <c r="D8" s="67"/>
      <c r="E8" s="67"/>
      <c r="F8" s="67"/>
    </row>
    <row r="11" spans="1:7" ht="15.75">
      <c r="A11" s="1" t="s">
        <v>25</v>
      </c>
    </row>
    <row r="12" spans="1:7" ht="15.75">
      <c r="A12" s="1" t="s">
        <v>26</v>
      </c>
    </row>
    <row r="13" spans="1:7" ht="15.75">
      <c r="A13" s="1" t="s">
        <v>27</v>
      </c>
    </row>
    <row r="14" spans="1:7" ht="31.5">
      <c r="A14" s="2" t="s">
        <v>3</v>
      </c>
      <c r="B14" s="2" t="s">
        <v>4</v>
      </c>
      <c r="C14" s="2" t="s">
        <v>5</v>
      </c>
      <c r="D14" s="2" t="s">
        <v>6</v>
      </c>
      <c r="E14" s="2" t="s">
        <v>7</v>
      </c>
      <c r="F14" s="8" t="s">
        <v>8</v>
      </c>
      <c r="G14" s="58" t="s">
        <v>73</v>
      </c>
    </row>
    <row r="15" spans="1:7">
      <c r="A15" s="34">
        <v>1</v>
      </c>
      <c r="B15" s="52" t="s">
        <v>38</v>
      </c>
      <c r="C15" s="34" t="s">
        <v>39</v>
      </c>
      <c r="D15" s="34">
        <v>5</v>
      </c>
      <c r="E15" s="53">
        <v>72000</v>
      </c>
      <c r="F15" s="43">
        <v>360000</v>
      </c>
      <c r="G15" s="50">
        <f>D15*2000</f>
        <v>10000</v>
      </c>
    </row>
    <row r="16" spans="1:7">
      <c r="A16" s="34">
        <v>2</v>
      </c>
      <c r="B16" s="52" t="s">
        <v>28</v>
      </c>
      <c r="C16" s="34" t="s">
        <v>9</v>
      </c>
      <c r="D16" s="34">
        <v>5</v>
      </c>
      <c r="E16" s="53">
        <v>77000</v>
      </c>
      <c r="F16" s="43">
        <v>385000</v>
      </c>
      <c r="G16" s="50">
        <f>D16*2000</f>
        <v>10000</v>
      </c>
    </row>
    <row r="17" spans="1:7">
      <c r="A17" s="19">
        <v>3</v>
      </c>
      <c r="B17" s="18" t="s">
        <v>19</v>
      </c>
      <c r="C17" s="19" t="s">
        <v>10</v>
      </c>
      <c r="D17" s="19">
        <v>30</v>
      </c>
      <c r="E17" s="56">
        <v>12500</v>
      </c>
      <c r="F17" s="57">
        <v>375000</v>
      </c>
      <c r="G17" s="59">
        <f>F17*5%</f>
        <v>18750</v>
      </c>
    </row>
    <row r="18" spans="1:7">
      <c r="A18" s="75" t="s">
        <v>35</v>
      </c>
      <c r="B18" s="75"/>
      <c r="C18" s="75"/>
      <c r="D18" s="75"/>
      <c r="E18" s="75"/>
      <c r="F18" s="75"/>
      <c r="G18" s="51">
        <f>SUM(G15:G17)</f>
        <v>38750</v>
      </c>
    </row>
    <row r="21" spans="1:7">
      <c r="E21" s="66" t="s">
        <v>16</v>
      </c>
      <c r="F21" s="67"/>
    </row>
    <row r="22" spans="1:7">
      <c r="E22" s="66" t="s">
        <v>17</v>
      </c>
      <c r="F22" s="67"/>
    </row>
    <row r="26" spans="1:7">
      <c r="E26" s="66" t="s">
        <v>23</v>
      </c>
      <c r="F26" s="67"/>
    </row>
  </sheetData>
  <sortState ref="A16:G17">
    <sortCondition ref="A15"/>
  </sortState>
  <mergeCells count="9">
    <mergeCell ref="E26:F26"/>
    <mergeCell ref="A18:F18"/>
    <mergeCell ref="E21:F21"/>
    <mergeCell ref="E22:F22"/>
    <mergeCell ref="A2:F2"/>
    <mergeCell ref="A3:F3"/>
    <mergeCell ref="A4:F4"/>
    <mergeCell ref="A7:F7"/>
    <mergeCell ref="A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8"/>
  <sheetViews>
    <sheetView workbookViewId="0">
      <selection activeCell="G21" sqref="G21"/>
    </sheetView>
  </sheetViews>
  <sheetFormatPr defaultRowHeight="15"/>
  <cols>
    <col min="1" max="1" width="9.140625" style="6"/>
    <col min="2" max="2" width="48.42578125" style="6" bestFit="1" customWidth="1"/>
    <col min="3" max="6" width="9.140625" style="6"/>
    <col min="7" max="7" width="9.140625" style="48"/>
    <col min="8" max="16384" width="9.140625" style="6"/>
  </cols>
  <sheetData>
    <row r="2" spans="1:7" ht="16.5">
      <c r="A2" s="71" t="s">
        <v>0</v>
      </c>
      <c r="B2" s="67"/>
      <c r="C2" s="67"/>
      <c r="D2" s="67"/>
      <c r="E2" s="67"/>
      <c r="F2" s="67"/>
    </row>
    <row r="3" spans="1:7" ht="15.75">
      <c r="A3" s="72" t="s">
        <v>1</v>
      </c>
      <c r="B3" s="67"/>
      <c r="C3" s="67"/>
      <c r="D3" s="67"/>
      <c r="E3" s="67"/>
      <c r="F3" s="67"/>
    </row>
    <row r="4" spans="1:7" ht="16.5">
      <c r="A4" s="71" t="s">
        <v>2</v>
      </c>
      <c r="B4" s="67"/>
      <c r="C4" s="67"/>
      <c r="D4" s="67"/>
      <c r="E4" s="67"/>
      <c r="F4" s="67"/>
    </row>
    <row r="7" spans="1:7" ht="20.25">
      <c r="A7" s="73" t="s">
        <v>22</v>
      </c>
      <c r="B7" s="67"/>
      <c r="C7" s="67"/>
      <c r="D7" s="67"/>
      <c r="E7" s="67"/>
      <c r="F7" s="67"/>
    </row>
    <row r="8" spans="1:7">
      <c r="A8" s="74" t="s">
        <v>40</v>
      </c>
      <c r="B8" s="67"/>
      <c r="C8" s="67"/>
      <c r="D8" s="67"/>
      <c r="E8" s="67"/>
      <c r="F8" s="67"/>
    </row>
    <row r="11" spans="1:7" ht="15.75">
      <c r="A11" s="1" t="s">
        <v>25</v>
      </c>
    </row>
    <row r="12" spans="1:7" ht="15.75">
      <c r="A12" s="1" t="s">
        <v>26</v>
      </c>
    </row>
    <row r="13" spans="1:7" ht="15.75">
      <c r="A13" s="1" t="s">
        <v>27</v>
      </c>
    </row>
    <row r="14" spans="1:7" ht="31.5">
      <c r="A14" s="2" t="s">
        <v>3</v>
      </c>
      <c r="B14" s="2" t="s">
        <v>4</v>
      </c>
      <c r="C14" s="2" t="s">
        <v>5</v>
      </c>
      <c r="D14" s="2" t="s">
        <v>6</v>
      </c>
      <c r="E14" s="2" t="s">
        <v>7</v>
      </c>
      <c r="F14" s="2" t="s">
        <v>8</v>
      </c>
      <c r="G14" s="58" t="s">
        <v>73</v>
      </c>
    </row>
    <row r="15" spans="1:7">
      <c r="A15" s="34">
        <v>1</v>
      </c>
      <c r="B15" s="52" t="s">
        <v>28</v>
      </c>
      <c r="C15" s="34" t="s">
        <v>9</v>
      </c>
      <c r="D15" s="34">
        <v>5</v>
      </c>
      <c r="E15" s="35">
        <v>77000</v>
      </c>
      <c r="F15" s="53">
        <v>385000</v>
      </c>
      <c r="G15" s="50">
        <f>D15*2000</f>
        <v>10000</v>
      </c>
    </row>
    <row r="16" spans="1:7">
      <c r="A16" s="34">
        <v>2</v>
      </c>
      <c r="B16" s="52" t="s">
        <v>45</v>
      </c>
      <c r="C16" s="34" t="s">
        <v>9</v>
      </c>
      <c r="D16" s="34">
        <v>5</v>
      </c>
      <c r="E16" s="35">
        <v>41500</v>
      </c>
      <c r="F16" s="53">
        <v>207500</v>
      </c>
      <c r="G16" s="50">
        <f>D16*2000</f>
        <v>10000</v>
      </c>
    </row>
    <row r="17" spans="1:7">
      <c r="A17" s="3">
        <v>3</v>
      </c>
      <c r="B17" s="4" t="s">
        <v>41</v>
      </c>
      <c r="C17" s="3" t="s">
        <v>10</v>
      </c>
      <c r="D17" s="3">
        <v>6</v>
      </c>
      <c r="E17" s="5">
        <v>13500</v>
      </c>
      <c r="F17" s="54">
        <v>81000</v>
      </c>
      <c r="G17" s="51">
        <f>F17*5%</f>
        <v>4050</v>
      </c>
    </row>
    <row r="18" spans="1:7">
      <c r="A18" s="3">
        <v>4</v>
      </c>
      <c r="B18" s="4" t="s">
        <v>42</v>
      </c>
      <c r="C18" s="3" t="s">
        <v>10</v>
      </c>
      <c r="D18" s="3">
        <v>6</v>
      </c>
      <c r="E18" s="5">
        <v>13500</v>
      </c>
      <c r="F18" s="54">
        <v>81000</v>
      </c>
      <c r="G18" s="51">
        <f t="shared" ref="G18:G19" si="0">F18*5%</f>
        <v>4050</v>
      </c>
    </row>
    <row r="19" spans="1:7">
      <c r="A19" s="3">
        <v>5</v>
      </c>
      <c r="B19" s="4" t="s">
        <v>43</v>
      </c>
      <c r="C19" s="3" t="s">
        <v>44</v>
      </c>
      <c r="D19" s="3">
        <v>6</v>
      </c>
      <c r="E19" s="5">
        <v>13500</v>
      </c>
      <c r="F19" s="54">
        <v>81000</v>
      </c>
      <c r="G19" s="51">
        <f t="shared" si="0"/>
        <v>4050</v>
      </c>
    </row>
    <row r="20" spans="1:7">
      <c r="A20" s="77" t="s">
        <v>35</v>
      </c>
      <c r="B20" s="78"/>
      <c r="C20" s="78"/>
      <c r="D20" s="78"/>
      <c r="E20" s="78"/>
      <c r="F20" s="79"/>
      <c r="G20" s="51">
        <f>SUM(G15:G19)</f>
        <v>32150</v>
      </c>
    </row>
    <row r="23" spans="1:7">
      <c r="E23" s="66" t="s">
        <v>16</v>
      </c>
      <c r="F23" s="67"/>
    </row>
    <row r="24" spans="1:7">
      <c r="E24" s="66" t="s">
        <v>17</v>
      </c>
      <c r="F24" s="67"/>
    </row>
    <row r="28" spans="1:7">
      <c r="E28" s="66"/>
      <c r="F28" s="67"/>
    </row>
  </sheetData>
  <sortState ref="A16:G19">
    <sortCondition ref="A15"/>
  </sortState>
  <mergeCells count="9">
    <mergeCell ref="E28:F28"/>
    <mergeCell ref="A20:F20"/>
    <mergeCell ref="E23:F23"/>
    <mergeCell ref="E24:F24"/>
    <mergeCell ref="A2:F2"/>
    <mergeCell ref="A3:F3"/>
    <mergeCell ref="A4:F4"/>
    <mergeCell ref="A7:F7"/>
    <mergeCell ref="A8:F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G29"/>
  <sheetViews>
    <sheetView workbookViewId="0">
      <selection activeCell="G22" sqref="G22"/>
    </sheetView>
  </sheetViews>
  <sheetFormatPr defaultRowHeight="15"/>
  <cols>
    <col min="1" max="1" width="9.140625" style="6"/>
    <col min="2" max="2" width="31.28515625" style="6" bestFit="1" customWidth="1"/>
    <col min="3" max="6" width="9.140625" style="6"/>
    <col min="7" max="7" width="9.140625" style="48"/>
    <col min="8" max="16384" width="9.140625" style="6"/>
  </cols>
  <sheetData>
    <row r="2" spans="1:7" ht="16.5">
      <c r="A2" s="71" t="s">
        <v>0</v>
      </c>
      <c r="B2" s="67"/>
      <c r="C2" s="67"/>
      <c r="D2" s="67"/>
      <c r="E2" s="67"/>
      <c r="F2" s="67"/>
    </row>
    <row r="3" spans="1:7" ht="15.75">
      <c r="A3" s="72" t="s">
        <v>1</v>
      </c>
      <c r="B3" s="67"/>
      <c r="C3" s="67"/>
      <c r="D3" s="67"/>
      <c r="E3" s="67"/>
      <c r="F3" s="67"/>
    </row>
    <row r="4" spans="1:7" ht="16.5">
      <c r="A4" s="71" t="s">
        <v>2</v>
      </c>
      <c r="B4" s="67"/>
      <c r="C4" s="67"/>
      <c r="D4" s="67"/>
      <c r="E4" s="67"/>
      <c r="F4" s="67"/>
    </row>
    <row r="7" spans="1:7" ht="20.25">
      <c r="A7" s="73" t="s">
        <v>22</v>
      </c>
      <c r="B7" s="67"/>
      <c r="C7" s="67"/>
      <c r="D7" s="67"/>
      <c r="E7" s="67"/>
      <c r="F7" s="67"/>
    </row>
    <row r="8" spans="1:7">
      <c r="A8" s="76" t="s">
        <v>37</v>
      </c>
      <c r="B8" s="67"/>
      <c r="C8" s="67"/>
      <c r="D8" s="67"/>
      <c r="E8" s="67"/>
      <c r="F8" s="67"/>
    </row>
    <row r="11" spans="1:7" ht="15.75">
      <c r="A11" s="1" t="s">
        <v>25</v>
      </c>
    </row>
    <row r="12" spans="1:7" ht="15.75">
      <c r="A12" s="1" t="s">
        <v>26</v>
      </c>
    </row>
    <row r="13" spans="1:7" ht="15.75">
      <c r="A13" s="1" t="s">
        <v>27</v>
      </c>
    </row>
    <row r="14" spans="1:7" ht="31.5">
      <c r="A14" s="2" t="s">
        <v>3</v>
      </c>
      <c r="B14" s="2" t="s">
        <v>4</v>
      </c>
      <c r="C14" s="2" t="s">
        <v>5</v>
      </c>
      <c r="D14" s="2" t="s">
        <v>6</v>
      </c>
      <c r="E14" s="2" t="s">
        <v>7</v>
      </c>
      <c r="F14" s="61" t="s">
        <v>8</v>
      </c>
      <c r="G14" s="62" t="s">
        <v>73</v>
      </c>
    </row>
    <row r="15" spans="1:7">
      <c r="A15" s="3">
        <v>1</v>
      </c>
      <c r="B15" s="4" t="s">
        <v>21</v>
      </c>
      <c r="C15" s="3" t="s">
        <v>11</v>
      </c>
      <c r="D15" s="3">
        <v>3</v>
      </c>
      <c r="E15" s="5">
        <v>41000</v>
      </c>
      <c r="F15" s="54">
        <v>123000</v>
      </c>
      <c r="G15" s="51">
        <f>F15*5%</f>
        <v>6150</v>
      </c>
    </row>
    <row r="16" spans="1:7">
      <c r="A16" s="3">
        <v>2</v>
      </c>
      <c r="B16" s="4" t="s">
        <v>21</v>
      </c>
      <c r="C16" s="3" t="s">
        <v>11</v>
      </c>
      <c r="D16" s="3">
        <v>1</v>
      </c>
      <c r="E16" s="5">
        <v>41000</v>
      </c>
      <c r="F16" s="54">
        <v>41000</v>
      </c>
      <c r="G16" s="51">
        <f t="shared" ref="G16:G18" si="0">F16*5%</f>
        <v>2050</v>
      </c>
    </row>
    <row r="17" spans="1:7">
      <c r="A17" s="3">
        <v>3</v>
      </c>
      <c r="B17" s="4" t="s">
        <v>19</v>
      </c>
      <c r="C17" s="3" t="s">
        <v>10</v>
      </c>
      <c r="D17" s="3">
        <v>30</v>
      </c>
      <c r="E17" s="5">
        <v>12500</v>
      </c>
      <c r="F17" s="54">
        <v>375000</v>
      </c>
      <c r="G17" s="51">
        <f t="shared" si="0"/>
        <v>18750</v>
      </c>
    </row>
    <row r="18" spans="1:7">
      <c r="A18" s="3">
        <v>4</v>
      </c>
      <c r="B18" s="4" t="s">
        <v>18</v>
      </c>
      <c r="C18" s="3" t="s">
        <v>14</v>
      </c>
      <c r="D18" s="3">
        <v>5</v>
      </c>
      <c r="E18" s="5">
        <v>26000</v>
      </c>
      <c r="F18" s="54">
        <v>130000</v>
      </c>
      <c r="G18" s="51">
        <f t="shared" si="0"/>
        <v>6500</v>
      </c>
    </row>
    <row r="19" spans="1:7">
      <c r="A19" s="34">
        <v>5</v>
      </c>
      <c r="B19" s="52" t="s">
        <v>28</v>
      </c>
      <c r="C19" s="34" t="s">
        <v>9</v>
      </c>
      <c r="D19" s="34">
        <v>5</v>
      </c>
      <c r="E19" s="35">
        <v>77000</v>
      </c>
      <c r="F19" s="53">
        <v>385000</v>
      </c>
      <c r="G19" s="50">
        <f>D19*2000</f>
        <v>10000</v>
      </c>
    </row>
    <row r="20" spans="1:7">
      <c r="A20" s="34">
        <v>6</v>
      </c>
      <c r="B20" s="52" t="s">
        <v>28</v>
      </c>
      <c r="C20" s="34" t="s">
        <v>9</v>
      </c>
      <c r="D20" s="34">
        <v>5</v>
      </c>
      <c r="E20" s="35">
        <v>77000</v>
      </c>
      <c r="F20" s="53">
        <v>385000</v>
      </c>
      <c r="G20" s="50">
        <f>D20*2000</f>
        <v>10000</v>
      </c>
    </row>
    <row r="21" spans="1:7">
      <c r="A21" s="77" t="s">
        <v>35</v>
      </c>
      <c r="B21" s="78"/>
      <c r="C21" s="78"/>
      <c r="D21" s="78"/>
      <c r="E21" s="78"/>
      <c r="F21" s="79"/>
      <c r="G21" s="51">
        <f>SUM(G15:G20)</f>
        <v>53450</v>
      </c>
    </row>
    <row r="24" spans="1:7">
      <c r="E24" s="66" t="s">
        <v>16</v>
      </c>
      <c r="F24" s="67"/>
    </row>
    <row r="25" spans="1:7">
      <c r="E25" s="66" t="s">
        <v>17</v>
      </c>
      <c r="F25" s="67"/>
    </row>
    <row r="29" spans="1:7">
      <c r="E29" s="66" t="s">
        <v>23</v>
      </c>
      <c r="F29" s="67"/>
    </row>
  </sheetData>
  <sortState ref="A15:G20">
    <sortCondition ref="A15"/>
  </sortState>
  <mergeCells count="9">
    <mergeCell ref="E29:F29"/>
    <mergeCell ref="E25:F25"/>
    <mergeCell ref="A21:F21"/>
    <mergeCell ref="E24:F24"/>
    <mergeCell ref="A2:F2"/>
    <mergeCell ref="A3:F3"/>
    <mergeCell ref="A4:F4"/>
    <mergeCell ref="A7:F7"/>
    <mergeCell ref="A8:F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G32"/>
  <sheetViews>
    <sheetView workbookViewId="0">
      <selection activeCell="G25" sqref="G25"/>
    </sheetView>
  </sheetViews>
  <sheetFormatPr defaultRowHeight="15"/>
  <cols>
    <col min="1" max="1" width="9.140625" style="7"/>
    <col min="2" max="2" width="28" style="7" bestFit="1" customWidth="1"/>
    <col min="3" max="6" width="9.140625" style="7"/>
    <col min="7" max="7" width="9.140625" style="48"/>
    <col min="8" max="16384" width="9.140625" style="7"/>
  </cols>
  <sheetData>
    <row r="2" spans="1:7" ht="16.5">
      <c r="A2" s="71" t="s">
        <v>0</v>
      </c>
      <c r="B2" s="67"/>
      <c r="C2" s="67"/>
      <c r="D2" s="67"/>
      <c r="E2" s="67"/>
      <c r="F2" s="67"/>
    </row>
    <row r="3" spans="1:7" ht="15.75">
      <c r="A3" s="72" t="s">
        <v>1</v>
      </c>
      <c r="B3" s="67"/>
      <c r="C3" s="67"/>
      <c r="D3" s="67"/>
      <c r="E3" s="67"/>
      <c r="F3" s="67"/>
    </row>
    <row r="4" spans="1:7" ht="16.5">
      <c r="A4" s="71" t="s">
        <v>2</v>
      </c>
      <c r="B4" s="67"/>
      <c r="C4" s="67"/>
      <c r="D4" s="67"/>
      <c r="E4" s="67"/>
      <c r="F4" s="67"/>
    </row>
    <row r="7" spans="1:7" ht="20.25">
      <c r="A7" s="73" t="s">
        <v>22</v>
      </c>
      <c r="B7" s="67"/>
      <c r="C7" s="67"/>
      <c r="D7" s="67"/>
      <c r="E7" s="67"/>
      <c r="F7" s="67"/>
    </row>
    <row r="8" spans="1:7">
      <c r="A8" s="76" t="s">
        <v>37</v>
      </c>
      <c r="B8" s="67"/>
      <c r="C8" s="67"/>
      <c r="D8" s="67"/>
      <c r="E8" s="67"/>
      <c r="F8" s="67"/>
    </row>
    <row r="11" spans="1:7" ht="15.75">
      <c r="A11" s="1" t="s">
        <v>25</v>
      </c>
    </row>
    <row r="12" spans="1:7" ht="15.75">
      <c r="A12" s="1" t="s">
        <v>26</v>
      </c>
    </row>
    <row r="13" spans="1:7" ht="15.75">
      <c r="A13" s="1" t="s">
        <v>27</v>
      </c>
    </row>
    <row r="14" spans="1:7" ht="31.5">
      <c r="A14" s="2" t="s">
        <v>3</v>
      </c>
      <c r="B14" s="2" t="s">
        <v>4</v>
      </c>
      <c r="C14" s="2" t="s">
        <v>5</v>
      </c>
      <c r="D14" s="2" t="s">
        <v>6</v>
      </c>
      <c r="E14" s="2" t="s">
        <v>7</v>
      </c>
      <c r="F14" s="61" t="s">
        <v>8</v>
      </c>
      <c r="G14" s="62" t="s">
        <v>73</v>
      </c>
    </row>
    <row r="15" spans="1:7">
      <c r="A15" s="34">
        <v>1</v>
      </c>
      <c r="B15" s="52" t="s">
        <v>28</v>
      </c>
      <c r="C15" s="34" t="s">
        <v>9</v>
      </c>
      <c r="D15" s="34">
        <v>5</v>
      </c>
      <c r="E15" s="35">
        <v>77000</v>
      </c>
      <c r="F15" s="53">
        <v>385000</v>
      </c>
      <c r="G15" s="50">
        <f>D15*2000</f>
        <v>10000</v>
      </c>
    </row>
    <row r="16" spans="1:7">
      <c r="A16" s="34">
        <v>2</v>
      </c>
      <c r="B16" s="52" t="s">
        <v>28</v>
      </c>
      <c r="C16" s="34" t="s">
        <v>9</v>
      </c>
      <c r="D16" s="34">
        <v>10</v>
      </c>
      <c r="E16" s="35">
        <v>76000</v>
      </c>
      <c r="F16" s="53">
        <v>760000</v>
      </c>
      <c r="G16" s="50">
        <f t="shared" ref="G16:G17" si="0">D16*2000</f>
        <v>20000</v>
      </c>
    </row>
    <row r="17" spans="1:7">
      <c r="A17" s="34">
        <v>3</v>
      </c>
      <c r="B17" s="52" t="s">
        <v>28</v>
      </c>
      <c r="C17" s="34" t="s">
        <v>9</v>
      </c>
      <c r="D17" s="34">
        <v>5</v>
      </c>
      <c r="E17" s="35">
        <v>77000</v>
      </c>
      <c r="F17" s="53">
        <v>385000</v>
      </c>
      <c r="G17" s="50">
        <f t="shared" si="0"/>
        <v>10000</v>
      </c>
    </row>
    <row r="18" spans="1:7">
      <c r="A18" s="3">
        <v>4</v>
      </c>
      <c r="B18" s="4" t="s">
        <v>19</v>
      </c>
      <c r="C18" s="3" t="s">
        <v>10</v>
      </c>
      <c r="D18" s="3">
        <v>30</v>
      </c>
      <c r="E18" s="5">
        <v>12500</v>
      </c>
      <c r="F18" s="54">
        <v>375000</v>
      </c>
      <c r="G18" s="51">
        <f>F18*5%</f>
        <v>18750</v>
      </c>
    </row>
    <row r="19" spans="1:7">
      <c r="A19" s="3">
        <v>5</v>
      </c>
      <c r="B19" s="4" t="s">
        <v>18</v>
      </c>
      <c r="C19" s="3" t="s">
        <v>14</v>
      </c>
      <c r="D19" s="3">
        <v>5</v>
      </c>
      <c r="E19" s="5">
        <v>26000</v>
      </c>
      <c r="F19" s="54">
        <v>130000</v>
      </c>
      <c r="G19" s="51">
        <f t="shared" ref="G19:G23" si="1">F19*5%</f>
        <v>6500</v>
      </c>
    </row>
    <row r="20" spans="1:7">
      <c r="A20" s="3">
        <v>6</v>
      </c>
      <c r="B20" s="4" t="s">
        <v>46</v>
      </c>
      <c r="C20" s="3" t="s">
        <v>47</v>
      </c>
      <c r="D20" s="3">
        <v>1</v>
      </c>
      <c r="E20" s="5">
        <v>6000</v>
      </c>
      <c r="F20" s="54">
        <v>6000</v>
      </c>
      <c r="G20" s="51">
        <f t="shared" si="1"/>
        <v>300</v>
      </c>
    </row>
    <row r="21" spans="1:7">
      <c r="A21" s="3">
        <v>7</v>
      </c>
      <c r="B21" s="4" t="s">
        <v>48</v>
      </c>
      <c r="C21" s="3" t="s">
        <v>49</v>
      </c>
      <c r="D21" s="3">
        <v>3</v>
      </c>
      <c r="E21" s="5">
        <v>32000</v>
      </c>
      <c r="F21" s="54">
        <v>96000</v>
      </c>
      <c r="G21" s="51">
        <f t="shared" si="1"/>
        <v>4800</v>
      </c>
    </row>
    <row r="22" spans="1:7">
      <c r="A22" s="3">
        <v>8</v>
      </c>
      <c r="B22" s="4" t="s">
        <v>50</v>
      </c>
      <c r="C22" s="3" t="s">
        <v>51</v>
      </c>
      <c r="D22" s="3">
        <v>2</v>
      </c>
      <c r="E22" s="5">
        <v>13000</v>
      </c>
      <c r="F22" s="54">
        <v>26000</v>
      </c>
      <c r="G22" s="51">
        <f t="shared" si="1"/>
        <v>1300</v>
      </c>
    </row>
    <row r="23" spans="1:7">
      <c r="A23" s="3">
        <v>9</v>
      </c>
      <c r="B23" s="4" t="s">
        <v>52</v>
      </c>
      <c r="C23" s="3" t="s">
        <v>44</v>
      </c>
      <c r="D23" s="3">
        <v>2</v>
      </c>
      <c r="E23" s="5">
        <v>5800</v>
      </c>
      <c r="F23" s="54">
        <v>11600</v>
      </c>
      <c r="G23" s="51">
        <f t="shared" si="1"/>
        <v>580</v>
      </c>
    </row>
    <row r="24" spans="1:7">
      <c r="A24" s="77" t="s">
        <v>35</v>
      </c>
      <c r="B24" s="78"/>
      <c r="C24" s="78"/>
      <c r="D24" s="78"/>
      <c r="E24" s="78"/>
      <c r="F24" s="79"/>
      <c r="G24" s="51">
        <f>SUM(G15:G23)</f>
        <v>72230</v>
      </c>
    </row>
    <row r="27" spans="1:7">
      <c r="E27" s="66" t="s">
        <v>16</v>
      </c>
      <c r="F27" s="67"/>
    </row>
    <row r="28" spans="1:7">
      <c r="E28" s="66" t="s">
        <v>17</v>
      </c>
      <c r="F28" s="67"/>
    </row>
    <row r="32" spans="1:7">
      <c r="E32" s="66" t="s">
        <v>23</v>
      </c>
      <c r="F32" s="67"/>
    </row>
  </sheetData>
  <sortState ref="A16:G23">
    <sortCondition ref="A15"/>
  </sortState>
  <mergeCells count="9">
    <mergeCell ref="E27:F27"/>
    <mergeCell ref="E28:F28"/>
    <mergeCell ref="E32:F32"/>
    <mergeCell ref="A24:F24"/>
    <mergeCell ref="A2:F2"/>
    <mergeCell ref="A3:F3"/>
    <mergeCell ref="A4:F4"/>
    <mergeCell ref="A7:F7"/>
    <mergeCell ref="A8:F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G33"/>
  <sheetViews>
    <sheetView workbookViewId="0">
      <selection activeCell="G26" sqref="G26"/>
    </sheetView>
  </sheetViews>
  <sheetFormatPr defaultRowHeight="15"/>
  <cols>
    <col min="1" max="1" width="9.140625" style="7"/>
    <col min="2" max="2" width="26.28515625" style="7" bestFit="1" customWidth="1"/>
    <col min="3" max="6" width="9.140625" style="7"/>
    <col min="7" max="7" width="9.140625" style="48"/>
    <col min="8" max="16384" width="9.140625" style="7"/>
  </cols>
  <sheetData>
    <row r="2" spans="1:7" ht="16.5">
      <c r="A2" s="71" t="s">
        <v>0</v>
      </c>
      <c r="B2" s="67"/>
      <c r="C2" s="67"/>
      <c r="D2" s="67"/>
      <c r="E2" s="67"/>
      <c r="F2" s="67"/>
    </row>
    <row r="3" spans="1:7" ht="15.75">
      <c r="A3" s="72" t="s">
        <v>1</v>
      </c>
      <c r="B3" s="67"/>
      <c r="C3" s="67"/>
      <c r="D3" s="67"/>
      <c r="E3" s="67"/>
      <c r="F3" s="67"/>
    </row>
    <row r="4" spans="1:7" ht="16.5">
      <c r="A4" s="71" t="s">
        <v>2</v>
      </c>
      <c r="B4" s="67"/>
      <c r="C4" s="67"/>
      <c r="D4" s="67"/>
      <c r="E4" s="67"/>
      <c r="F4" s="67"/>
    </row>
    <row r="7" spans="1:7" ht="20.25">
      <c r="A7" s="73" t="s">
        <v>22</v>
      </c>
      <c r="B7" s="67"/>
      <c r="C7" s="67"/>
      <c r="D7" s="67"/>
      <c r="E7" s="67"/>
      <c r="F7" s="67"/>
    </row>
    <row r="8" spans="1:7">
      <c r="A8" s="74" t="s">
        <v>54</v>
      </c>
      <c r="B8" s="67"/>
      <c r="C8" s="67"/>
      <c r="D8" s="67"/>
      <c r="E8" s="67"/>
      <c r="F8" s="67"/>
    </row>
    <row r="11" spans="1:7" ht="15.75">
      <c r="A11" s="1" t="s">
        <v>25</v>
      </c>
    </row>
    <row r="12" spans="1:7" ht="15.75">
      <c r="A12" s="1" t="s">
        <v>26</v>
      </c>
    </row>
    <row r="13" spans="1:7" ht="15.75">
      <c r="A13" s="1" t="s">
        <v>27</v>
      </c>
    </row>
    <row r="14" spans="1:7" ht="31.5">
      <c r="A14" s="2" t="s">
        <v>3</v>
      </c>
      <c r="B14" s="2" t="s">
        <v>4</v>
      </c>
      <c r="C14" s="2" t="s">
        <v>5</v>
      </c>
      <c r="D14" s="2" t="s">
        <v>6</v>
      </c>
      <c r="E14" s="2" t="s">
        <v>7</v>
      </c>
      <c r="F14" s="61" t="s">
        <v>8</v>
      </c>
      <c r="G14" s="62" t="s">
        <v>73</v>
      </c>
    </row>
    <row r="15" spans="1:7">
      <c r="A15" s="34">
        <v>1</v>
      </c>
      <c r="B15" s="52" t="s">
        <v>28</v>
      </c>
      <c r="C15" s="34" t="s">
        <v>9</v>
      </c>
      <c r="D15" s="34">
        <v>10</v>
      </c>
      <c r="E15" s="35">
        <v>77000</v>
      </c>
      <c r="F15" s="53">
        <f>E15*D15</f>
        <v>770000</v>
      </c>
      <c r="G15" s="60">
        <f>D15*2000</f>
        <v>20000</v>
      </c>
    </row>
    <row r="16" spans="1:7">
      <c r="A16" s="34">
        <v>2</v>
      </c>
      <c r="B16" s="52" t="s">
        <v>45</v>
      </c>
      <c r="C16" s="34" t="s">
        <v>9</v>
      </c>
      <c r="D16" s="34">
        <v>10</v>
      </c>
      <c r="E16" s="35">
        <v>43000</v>
      </c>
      <c r="F16" s="53">
        <f>E16*D16</f>
        <v>430000</v>
      </c>
      <c r="G16" s="60">
        <f t="shared" ref="G16:G17" si="0">D16*2000</f>
        <v>20000</v>
      </c>
    </row>
    <row r="17" spans="1:7">
      <c r="A17" s="34">
        <v>3</v>
      </c>
      <c r="B17" s="52" t="s">
        <v>45</v>
      </c>
      <c r="C17" s="34" t="s">
        <v>9</v>
      </c>
      <c r="D17" s="34">
        <v>1</v>
      </c>
      <c r="E17" s="35">
        <v>43000</v>
      </c>
      <c r="F17" s="53">
        <v>43000</v>
      </c>
      <c r="G17" s="60">
        <f t="shared" si="0"/>
        <v>2000</v>
      </c>
    </row>
    <row r="18" spans="1:7">
      <c r="A18" s="3">
        <v>4</v>
      </c>
      <c r="B18" s="4" t="s">
        <v>55</v>
      </c>
      <c r="C18" s="3" t="s">
        <v>14</v>
      </c>
      <c r="D18" s="3">
        <v>5</v>
      </c>
      <c r="E18" s="5">
        <v>57000</v>
      </c>
      <c r="F18" s="54">
        <f t="shared" ref="F18:F24" si="1">E18*D18</f>
        <v>285000</v>
      </c>
      <c r="G18" s="63">
        <f>F18*5%</f>
        <v>14250</v>
      </c>
    </row>
    <row r="19" spans="1:7">
      <c r="A19" s="3">
        <v>5</v>
      </c>
      <c r="B19" s="4" t="s">
        <v>56</v>
      </c>
      <c r="C19" s="3" t="s">
        <v>14</v>
      </c>
      <c r="D19" s="3">
        <v>1</v>
      </c>
      <c r="E19" s="5">
        <v>45000</v>
      </c>
      <c r="F19" s="54">
        <f t="shared" si="1"/>
        <v>45000</v>
      </c>
      <c r="G19" s="63">
        <f t="shared" ref="G19:G24" si="2">F19*5%</f>
        <v>2250</v>
      </c>
    </row>
    <row r="20" spans="1:7">
      <c r="A20" s="3">
        <v>6</v>
      </c>
      <c r="B20" s="4" t="s">
        <v>18</v>
      </c>
      <c r="C20" s="3" t="s">
        <v>14</v>
      </c>
      <c r="D20" s="3">
        <v>1</v>
      </c>
      <c r="E20" s="5">
        <v>27000</v>
      </c>
      <c r="F20" s="54">
        <f t="shared" si="1"/>
        <v>27000</v>
      </c>
      <c r="G20" s="63">
        <f t="shared" si="2"/>
        <v>1350</v>
      </c>
    </row>
    <row r="21" spans="1:7">
      <c r="A21" s="3">
        <v>7</v>
      </c>
      <c r="B21" s="4" t="s">
        <v>18</v>
      </c>
      <c r="C21" s="3" t="s">
        <v>14</v>
      </c>
      <c r="D21" s="3">
        <v>1</v>
      </c>
      <c r="E21" s="5">
        <v>27000</v>
      </c>
      <c r="F21" s="54">
        <f t="shared" si="1"/>
        <v>27000</v>
      </c>
      <c r="G21" s="63">
        <f t="shared" si="2"/>
        <v>1350</v>
      </c>
    </row>
    <row r="22" spans="1:7">
      <c r="A22" s="3">
        <v>8</v>
      </c>
      <c r="B22" s="4" t="s">
        <v>19</v>
      </c>
      <c r="C22" s="3" t="s">
        <v>10</v>
      </c>
      <c r="D22" s="3">
        <v>30</v>
      </c>
      <c r="E22" s="5">
        <v>12500</v>
      </c>
      <c r="F22" s="54">
        <f t="shared" si="1"/>
        <v>375000</v>
      </c>
      <c r="G22" s="63">
        <f t="shared" si="2"/>
        <v>18750</v>
      </c>
    </row>
    <row r="23" spans="1:7">
      <c r="A23" s="3">
        <v>9</v>
      </c>
      <c r="B23" s="4" t="s">
        <v>52</v>
      </c>
      <c r="C23" s="3" t="s">
        <v>44</v>
      </c>
      <c r="D23" s="3">
        <v>2</v>
      </c>
      <c r="E23" s="5">
        <v>5800</v>
      </c>
      <c r="F23" s="54">
        <f t="shared" si="1"/>
        <v>11600</v>
      </c>
      <c r="G23" s="63">
        <f t="shared" si="2"/>
        <v>580</v>
      </c>
    </row>
    <row r="24" spans="1:7">
      <c r="A24" s="3">
        <v>10</v>
      </c>
      <c r="B24" s="4" t="s">
        <v>57</v>
      </c>
      <c r="C24" s="3" t="s">
        <v>47</v>
      </c>
      <c r="D24" s="3">
        <v>9</v>
      </c>
      <c r="E24" s="5">
        <v>6500</v>
      </c>
      <c r="F24" s="54">
        <f t="shared" si="1"/>
        <v>58500</v>
      </c>
      <c r="G24" s="63">
        <f t="shared" si="2"/>
        <v>2925</v>
      </c>
    </row>
    <row r="25" spans="1:7">
      <c r="A25" s="77" t="s">
        <v>35</v>
      </c>
      <c r="B25" s="78"/>
      <c r="C25" s="78"/>
      <c r="D25" s="78"/>
      <c r="E25" s="78"/>
      <c r="F25" s="79"/>
      <c r="G25" s="51">
        <f>SUM(G15:G24)</f>
        <v>83455</v>
      </c>
    </row>
    <row r="28" spans="1:7">
      <c r="E28" s="66" t="s">
        <v>16</v>
      </c>
      <c r="F28" s="67"/>
    </row>
    <row r="29" spans="1:7">
      <c r="E29" s="66" t="s">
        <v>17</v>
      </c>
      <c r="F29" s="67"/>
    </row>
    <row r="33" spans="5:6">
      <c r="E33" s="66" t="s">
        <v>58</v>
      </c>
      <c r="F33" s="67"/>
    </row>
  </sheetData>
  <sortState ref="A16:G24">
    <sortCondition ref="A15"/>
  </sortState>
  <mergeCells count="9">
    <mergeCell ref="E28:F28"/>
    <mergeCell ref="E29:F29"/>
    <mergeCell ref="E33:F33"/>
    <mergeCell ref="A25:F25"/>
    <mergeCell ref="A2:F2"/>
    <mergeCell ref="A3:F3"/>
    <mergeCell ref="A4:F4"/>
    <mergeCell ref="A7:F7"/>
    <mergeCell ref="A8:F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G39"/>
  <sheetViews>
    <sheetView workbookViewId="0">
      <selection activeCell="G32" sqref="G32"/>
    </sheetView>
  </sheetViews>
  <sheetFormatPr defaultRowHeight="15"/>
  <cols>
    <col min="1" max="1" width="9.140625" style="7"/>
    <col min="2" max="2" width="39.28515625" style="7" bestFit="1" customWidth="1"/>
    <col min="3" max="6" width="9.140625" style="7"/>
    <col min="7" max="7" width="9.140625" style="48"/>
    <col min="8" max="16384" width="9.140625" style="7"/>
  </cols>
  <sheetData>
    <row r="2" spans="1:7" ht="16.5">
      <c r="A2" s="71" t="s">
        <v>0</v>
      </c>
      <c r="B2" s="67"/>
      <c r="C2" s="67"/>
      <c r="D2" s="67"/>
      <c r="E2" s="67"/>
      <c r="F2" s="67"/>
    </row>
    <row r="3" spans="1:7" ht="15.75">
      <c r="A3" s="72" t="s">
        <v>1</v>
      </c>
      <c r="B3" s="67"/>
      <c r="C3" s="67"/>
      <c r="D3" s="67"/>
      <c r="E3" s="67"/>
      <c r="F3" s="67"/>
    </row>
    <row r="4" spans="1:7" ht="16.5">
      <c r="A4" s="71" t="s">
        <v>2</v>
      </c>
      <c r="B4" s="67"/>
      <c r="C4" s="67"/>
      <c r="D4" s="67"/>
      <c r="E4" s="67"/>
      <c r="F4" s="67"/>
    </row>
    <row r="7" spans="1:7" ht="20.25">
      <c r="A7" s="73" t="s">
        <v>22</v>
      </c>
      <c r="B7" s="67"/>
      <c r="C7" s="67"/>
      <c r="D7" s="67"/>
      <c r="E7" s="67"/>
      <c r="F7" s="67"/>
    </row>
    <row r="8" spans="1:7">
      <c r="A8" s="74" t="s">
        <v>59</v>
      </c>
      <c r="B8" s="67"/>
      <c r="C8" s="67"/>
      <c r="D8" s="67"/>
      <c r="E8" s="67"/>
      <c r="F8" s="67"/>
    </row>
    <row r="11" spans="1:7" ht="15.75">
      <c r="A11" s="1" t="s">
        <v>25</v>
      </c>
    </row>
    <row r="12" spans="1:7" ht="15.75">
      <c r="A12" s="1" t="s">
        <v>26</v>
      </c>
    </row>
    <row r="13" spans="1:7" ht="15.75">
      <c r="A13" s="1" t="s">
        <v>27</v>
      </c>
    </row>
    <row r="14" spans="1:7" ht="31.5">
      <c r="A14" s="2" t="s">
        <v>3</v>
      </c>
      <c r="B14" s="2" t="s">
        <v>4</v>
      </c>
      <c r="C14" s="2" t="s">
        <v>5</v>
      </c>
      <c r="D14" s="2" t="s">
        <v>6</v>
      </c>
      <c r="E14" s="2" t="s">
        <v>7</v>
      </c>
      <c r="F14" s="2" t="s">
        <v>8</v>
      </c>
      <c r="G14" s="55" t="s">
        <v>73</v>
      </c>
    </row>
    <row r="15" spans="1:7">
      <c r="A15" s="34">
        <v>1</v>
      </c>
      <c r="B15" s="52" t="s">
        <v>28</v>
      </c>
      <c r="C15" s="34" t="s">
        <v>9</v>
      </c>
      <c r="D15" s="34">
        <v>5</v>
      </c>
      <c r="E15" s="35">
        <v>76000</v>
      </c>
      <c r="F15" s="53">
        <f t="shared" ref="F15:F30" si="0">E15*D15</f>
        <v>380000</v>
      </c>
      <c r="G15" s="50">
        <f>D15*2000</f>
        <v>10000</v>
      </c>
    </row>
    <row r="16" spans="1:7">
      <c r="A16" s="34">
        <v>2</v>
      </c>
      <c r="B16" s="52" t="s">
        <v>45</v>
      </c>
      <c r="C16" s="34" t="s">
        <v>9</v>
      </c>
      <c r="D16" s="34">
        <v>2</v>
      </c>
      <c r="E16" s="35">
        <v>43000</v>
      </c>
      <c r="F16" s="53">
        <f t="shared" si="0"/>
        <v>86000</v>
      </c>
      <c r="G16" s="50">
        <f t="shared" ref="G16:G21" si="1">D16*2000</f>
        <v>4000</v>
      </c>
    </row>
    <row r="17" spans="1:7">
      <c r="A17" s="34">
        <v>3</v>
      </c>
      <c r="B17" s="52" t="s">
        <v>28</v>
      </c>
      <c r="C17" s="34" t="s">
        <v>9</v>
      </c>
      <c r="D17" s="34">
        <v>5</v>
      </c>
      <c r="E17" s="35">
        <v>76000</v>
      </c>
      <c r="F17" s="53">
        <f t="shared" si="0"/>
        <v>380000</v>
      </c>
      <c r="G17" s="50">
        <f t="shared" si="1"/>
        <v>10000</v>
      </c>
    </row>
    <row r="18" spans="1:7">
      <c r="A18" s="34">
        <v>4</v>
      </c>
      <c r="B18" s="52" t="s">
        <v>61</v>
      </c>
      <c r="C18" s="34" t="s">
        <v>9</v>
      </c>
      <c r="D18" s="34">
        <v>1</v>
      </c>
      <c r="E18" s="35">
        <v>43000</v>
      </c>
      <c r="F18" s="53">
        <f t="shared" si="0"/>
        <v>43000</v>
      </c>
      <c r="G18" s="50">
        <f t="shared" si="1"/>
        <v>2000</v>
      </c>
    </row>
    <row r="19" spans="1:7">
      <c r="A19" s="34">
        <v>5</v>
      </c>
      <c r="B19" s="52" t="s">
        <v>62</v>
      </c>
      <c r="C19" s="34" t="s">
        <v>9</v>
      </c>
      <c r="D19" s="34">
        <v>5</v>
      </c>
      <c r="E19" s="35">
        <v>48000</v>
      </c>
      <c r="F19" s="53">
        <f t="shared" si="0"/>
        <v>240000</v>
      </c>
      <c r="G19" s="50">
        <f t="shared" si="1"/>
        <v>10000</v>
      </c>
    </row>
    <row r="20" spans="1:7">
      <c r="A20" s="34">
        <v>6</v>
      </c>
      <c r="B20" s="52" t="s">
        <v>63</v>
      </c>
      <c r="C20" s="34" t="s">
        <v>9</v>
      </c>
      <c r="D20" s="34">
        <v>5</v>
      </c>
      <c r="E20" s="35">
        <v>65000</v>
      </c>
      <c r="F20" s="53">
        <f t="shared" si="0"/>
        <v>325000</v>
      </c>
      <c r="G20" s="50">
        <f t="shared" si="1"/>
        <v>10000</v>
      </c>
    </row>
    <row r="21" spans="1:7">
      <c r="A21" s="34">
        <v>7</v>
      </c>
      <c r="B21" s="52" t="s">
        <v>63</v>
      </c>
      <c r="C21" s="34" t="s">
        <v>9</v>
      </c>
      <c r="D21" s="34">
        <v>5</v>
      </c>
      <c r="E21" s="35">
        <v>65000</v>
      </c>
      <c r="F21" s="53">
        <f t="shared" si="0"/>
        <v>325000</v>
      </c>
      <c r="G21" s="50">
        <f t="shared" si="1"/>
        <v>10000</v>
      </c>
    </row>
    <row r="22" spans="1:7">
      <c r="A22" s="3">
        <v>8</v>
      </c>
      <c r="B22" s="4" t="s">
        <v>60</v>
      </c>
      <c r="C22" s="3" t="s">
        <v>15</v>
      </c>
      <c r="D22" s="3">
        <v>1</v>
      </c>
      <c r="E22" s="5">
        <v>10800</v>
      </c>
      <c r="F22" s="54">
        <f t="shared" si="0"/>
        <v>10800</v>
      </c>
      <c r="G22" s="51">
        <f>F22*5%</f>
        <v>540</v>
      </c>
    </row>
    <row r="23" spans="1:7">
      <c r="A23" s="3">
        <v>9</v>
      </c>
      <c r="B23" s="4" t="s">
        <v>21</v>
      </c>
      <c r="C23" s="3" t="s">
        <v>11</v>
      </c>
      <c r="D23" s="3">
        <v>5</v>
      </c>
      <c r="E23" s="5">
        <v>41000</v>
      </c>
      <c r="F23" s="54">
        <f t="shared" si="0"/>
        <v>205000</v>
      </c>
      <c r="G23" s="51">
        <f t="shared" ref="G23:G30" si="2">F23*5%</f>
        <v>10250</v>
      </c>
    </row>
    <row r="24" spans="1:7">
      <c r="A24" s="3">
        <v>10</v>
      </c>
      <c r="B24" s="4" t="s">
        <v>43</v>
      </c>
      <c r="C24" s="3" t="s">
        <v>44</v>
      </c>
      <c r="D24" s="3">
        <v>2</v>
      </c>
      <c r="E24" s="17">
        <v>13000</v>
      </c>
      <c r="F24" s="54">
        <f t="shared" si="0"/>
        <v>26000</v>
      </c>
      <c r="G24" s="51">
        <f t="shared" si="2"/>
        <v>1300</v>
      </c>
    </row>
    <row r="25" spans="1:7">
      <c r="A25" s="3">
        <v>11</v>
      </c>
      <c r="B25" s="4" t="s">
        <v>20</v>
      </c>
      <c r="C25" s="3" t="s">
        <v>11</v>
      </c>
      <c r="D25" s="3">
        <v>5</v>
      </c>
      <c r="E25" s="5">
        <v>77000</v>
      </c>
      <c r="F25" s="54">
        <f t="shared" si="0"/>
        <v>385000</v>
      </c>
      <c r="G25" s="51">
        <f t="shared" si="2"/>
        <v>19250</v>
      </c>
    </row>
    <row r="26" spans="1:7">
      <c r="A26" s="3">
        <v>12</v>
      </c>
      <c r="B26" s="4" t="s">
        <v>13</v>
      </c>
      <c r="C26" s="3" t="s">
        <v>14</v>
      </c>
      <c r="D26" s="3">
        <v>50</v>
      </c>
      <c r="E26" s="5">
        <v>1700</v>
      </c>
      <c r="F26" s="54">
        <f t="shared" si="0"/>
        <v>85000</v>
      </c>
      <c r="G26" s="51">
        <f t="shared" si="2"/>
        <v>4250</v>
      </c>
    </row>
    <row r="27" spans="1:7">
      <c r="A27" s="3">
        <v>13</v>
      </c>
      <c r="B27" s="4" t="s">
        <v>64</v>
      </c>
      <c r="C27" s="3" t="s">
        <v>12</v>
      </c>
      <c r="D27" s="3">
        <v>24</v>
      </c>
      <c r="E27" s="5">
        <v>3200</v>
      </c>
      <c r="F27" s="54">
        <f t="shared" si="0"/>
        <v>76800</v>
      </c>
      <c r="G27" s="51">
        <f t="shared" si="2"/>
        <v>3840</v>
      </c>
    </row>
    <row r="28" spans="1:7">
      <c r="A28" s="3">
        <v>14</v>
      </c>
      <c r="B28" s="4" t="s">
        <v>65</v>
      </c>
      <c r="C28" s="3" t="s">
        <v>12</v>
      </c>
      <c r="D28" s="3">
        <v>8</v>
      </c>
      <c r="E28" s="5">
        <v>4900</v>
      </c>
      <c r="F28" s="54">
        <f t="shared" si="0"/>
        <v>39200</v>
      </c>
      <c r="G28" s="51">
        <f t="shared" si="2"/>
        <v>1960</v>
      </c>
    </row>
    <row r="29" spans="1:7">
      <c r="A29" s="3">
        <v>15</v>
      </c>
      <c r="B29" s="18" t="s">
        <v>66</v>
      </c>
      <c r="C29" s="19" t="s">
        <v>12</v>
      </c>
      <c r="D29" s="19">
        <v>5</v>
      </c>
      <c r="E29" s="20">
        <v>13000</v>
      </c>
      <c r="F29" s="54">
        <f t="shared" si="0"/>
        <v>65000</v>
      </c>
      <c r="G29" s="51">
        <f t="shared" si="2"/>
        <v>3250</v>
      </c>
    </row>
    <row r="30" spans="1:7">
      <c r="A30" s="3">
        <v>16</v>
      </c>
      <c r="B30" s="21" t="s">
        <v>67</v>
      </c>
      <c r="C30" s="22" t="s">
        <v>44</v>
      </c>
      <c r="D30" s="23">
        <v>30</v>
      </c>
      <c r="E30" s="24">
        <v>13800</v>
      </c>
      <c r="F30" s="54">
        <f t="shared" si="0"/>
        <v>414000</v>
      </c>
      <c r="G30" s="51">
        <f t="shared" si="2"/>
        <v>20700</v>
      </c>
    </row>
    <row r="31" spans="1:7">
      <c r="A31" s="68" t="s">
        <v>35</v>
      </c>
      <c r="B31" s="69"/>
      <c r="C31" s="69"/>
      <c r="D31" s="69"/>
      <c r="E31" s="69"/>
      <c r="F31" s="70"/>
      <c r="G31" s="51">
        <f>SUM(G15:G30)</f>
        <v>121340</v>
      </c>
    </row>
    <row r="34" spans="2:6">
      <c r="B34" s="80" t="s">
        <v>53</v>
      </c>
      <c r="C34" s="81"/>
      <c r="E34" s="66" t="s">
        <v>16</v>
      </c>
      <c r="F34" s="67"/>
    </row>
    <row r="35" spans="2:6">
      <c r="B35" s="66" t="s">
        <v>17</v>
      </c>
      <c r="C35" s="67"/>
      <c r="E35" s="66" t="s">
        <v>17</v>
      </c>
      <c r="F35" s="67"/>
    </row>
    <row r="39" spans="2:6">
      <c r="E39" s="66" t="s">
        <v>58</v>
      </c>
      <c r="F39" s="67"/>
    </row>
  </sheetData>
  <sortState ref="A16:G30">
    <sortCondition ref="A15"/>
  </sortState>
  <mergeCells count="11">
    <mergeCell ref="A2:F2"/>
    <mergeCell ref="A3:F3"/>
    <mergeCell ref="A4:F4"/>
    <mergeCell ref="A7:F7"/>
    <mergeCell ref="A8:F8"/>
    <mergeCell ref="E39:F39"/>
    <mergeCell ref="A31:F31"/>
    <mergeCell ref="B34:C34"/>
    <mergeCell ref="E34:F34"/>
    <mergeCell ref="B35:C35"/>
    <mergeCell ref="E35:F3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G27"/>
  <sheetViews>
    <sheetView workbookViewId="0">
      <selection activeCell="G20" sqref="G20"/>
    </sheetView>
  </sheetViews>
  <sheetFormatPr defaultRowHeight="15"/>
  <cols>
    <col min="1" max="1" width="9.140625" style="7"/>
    <col min="2" max="2" width="34.85546875" style="7" bestFit="1" customWidth="1"/>
    <col min="3" max="6" width="9.140625" style="7"/>
    <col min="7" max="7" width="9.140625" style="48"/>
    <col min="8" max="16384" width="9.140625" style="7"/>
  </cols>
  <sheetData>
    <row r="2" spans="1:7" ht="16.5">
      <c r="A2" s="85" t="s">
        <v>0</v>
      </c>
      <c r="B2" s="67"/>
      <c r="C2" s="67"/>
      <c r="D2" s="67"/>
      <c r="E2" s="67"/>
      <c r="F2" s="67"/>
    </row>
    <row r="3" spans="1:7" ht="15.75">
      <c r="A3" s="86" t="s">
        <v>1</v>
      </c>
      <c r="B3" s="67"/>
      <c r="C3" s="67"/>
      <c r="D3" s="67"/>
      <c r="E3" s="67"/>
      <c r="F3" s="67"/>
    </row>
    <row r="4" spans="1:7" ht="16.5">
      <c r="A4" s="85" t="s">
        <v>2</v>
      </c>
      <c r="B4" s="67"/>
      <c r="C4" s="67"/>
      <c r="D4" s="67"/>
      <c r="E4" s="67"/>
      <c r="F4" s="67"/>
    </row>
    <row r="7" spans="1:7" ht="20.25">
      <c r="A7" s="87" t="s">
        <v>22</v>
      </c>
      <c r="B7" s="67"/>
      <c r="C7" s="67"/>
      <c r="D7" s="67"/>
      <c r="E7" s="67"/>
      <c r="F7" s="67"/>
    </row>
    <row r="8" spans="1:7">
      <c r="A8" s="88" t="s">
        <v>68</v>
      </c>
      <c r="B8" s="67"/>
      <c r="C8" s="67"/>
      <c r="D8" s="67"/>
      <c r="E8" s="67"/>
      <c r="F8" s="67"/>
    </row>
    <row r="11" spans="1:7" ht="15.75">
      <c r="A11" s="25" t="s">
        <v>25</v>
      </c>
    </row>
    <row r="12" spans="1:7" ht="15.75">
      <c r="A12" s="25" t="s">
        <v>26</v>
      </c>
    </row>
    <row r="13" spans="1:7" ht="15.75">
      <c r="A13" s="25" t="s">
        <v>27</v>
      </c>
    </row>
    <row r="14" spans="1:7" ht="31.5">
      <c r="A14" s="26" t="s">
        <v>3</v>
      </c>
      <c r="B14" s="26" t="s">
        <v>4</v>
      </c>
      <c r="C14" s="26" t="s">
        <v>5</v>
      </c>
      <c r="D14" s="26" t="s">
        <v>6</v>
      </c>
      <c r="E14" s="26" t="s">
        <v>7</v>
      </c>
      <c r="F14" s="26" t="s">
        <v>8</v>
      </c>
      <c r="G14" s="58" t="s">
        <v>8</v>
      </c>
    </row>
    <row r="15" spans="1:7">
      <c r="A15" s="3">
        <v>1</v>
      </c>
      <c r="B15" s="27" t="s">
        <v>69</v>
      </c>
      <c r="C15" s="28" t="s">
        <v>11</v>
      </c>
      <c r="D15" s="3">
        <v>1</v>
      </c>
      <c r="E15" s="5">
        <v>78000</v>
      </c>
      <c r="F15" s="54">
        <f>E15*D15</f>
        <v>78000</v>
      </c>
      <c r="G15" s="51">
        <f>F15*5%</f>
        <v>3900</v>
      </c>
    </row>
    <row r="16" spans="1:7">
      <c r="A16" s="3">
        <v>2</v>
      </c>
      <c r="B16" s="27" t="s">
        <v>70</v>
      </c>
      <c r="C16" s="28" t="s">
        <v>71</v>
      </c>
      <c r="D16" s="3">
        <v>20</v>
      </c>
      <c r="E16" s="5">
        <v>11000</v>
      </c>
      <c r="F16" s="54">
        <f>E16*D16</f>
        <v>220000</v>
      </c>
      <c r="G16" s="51">
        <f>F16*5%</f>
        <v>11000</v>
      </c>
    </row>
    <row r="17" spans="1:7">
      <c r="A17" s="34">
        <v>3</v>
      </c>
      <c r="B17" s="52" t="s">
        <v>28</v>
      </c>
      <c r="C17" s="64" t="s">
        <v>9</v>
      </c>
      <c r="D17" s="34">
        <v>5</v>
      </c>
      <c r="E17" s="35">
        <v>76000</v>
      </c>
      <c r="F17" s="53">
        <f>E17*D17</f>
        <v>380000</v>
      </c>
      <c r="G17" s="50">
        <f>D17*2000</f>
        <v>10000</v>
      </c>
    </row>
    <row r="18" spans="1:7">
      <c r="A18" s="34">
        <v>4</v>
      </c>
      <c r="B18" s="65" t="s">
        <v>72</v>
      </c>
      <c r="C18" s="34" t="s">
        <v>9</v>
      </c>
      <c r="D18" s="34">
        <v>5</v>
      </c>
      <c r="E18" s="35">
        <v>65000</v>
      </c>
      <c r="F18" s="53">
        <f>E18*D18</f>
        <v>325000</v>
      </c>
      <c r="G18" s="50">
        <f>D18*2000</f>
        <v>10000</v>
      </c>
    </row>
    <row r="19" spans="1:7">
      <c r="A19" s="82" t="s">
        <v>35</v>
      </c>
      <c r="B19" s="83"/>
      <c r="C19" s="83"/>
      <c r="D19" s="83"/>
      <c r="E19" s="83"/>
      <c r="F19" s="84"/>
      <c r="G19" s="51">
        <f>SUM(G15:G18)</f>
        <v>34900</v>
      </c>
    </row>
    <row r="22" spans="1:7">
      <c r="B22" s="80" t="s">
        <v>53</v>
      </c>
      <c r="C22" s="81"/>
      <c r="E22" s="80" t="s">
        <v>16</v>
      </c>
      <c r="F22" s="67"/>
    </row>
    <row r="23" spans="1:7">
      <c r="B23" s="80" t="s">
        <v>17</v>
      </c>
      <c r="C23" s="67"/>
      <c r="E23" s="80" t="s">
        <v>17</v>
      </c>
      <c r="F23" s="67"/>
    </row>
    <row r="27" spans="1:7">
      <c r="E27" s="80" t="s">
        <v>58</v>
      </c>
      <c r="F27" s="67"/>
    </row>
  </sheetData>
  <mergeCells count="11">
    <mergeCell ref="A2:F2"/>
    <mergeCell ref="A3:F3"/>
    <mergeCell ref="A4:F4"/>
    <mergeCell ref="A7:F7"/>
    <mergeCell ref="A8:F8"/>
    <mergeCell ref="E27:F27"/>
    <mergeCell ref="A19:F19"/>
    <mergeCell ref="B22:C22"/>
    <mergeCell ref="E22:F22"/>
    <mergeCell ref="B23:C23"/>
    <mergeCell ref="E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T1.2012</vt:lpstr>
      <vt:lpstr>T2.2012</vt:lpstr>
      <vt:lpstr>T13.2012</vt:lpstr>
      <vt:lpstr>T4.2012</vt:lpstr>
      <vt:lpstr>T6.2012</vt:lpstr>
      <vt:lpstr>T8.2012</vt:lpstr>
      <vt:lpstr>T11.2012</vt:lpstr>
      <vt:lpstr>T1.2013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</cp:lastModifiedBy>
  <dcterms:created xsi:type="dcterms:W3CDTF">2013-04-11T07:43:34Z</dcterms:created>
  <dcterms:modified xsi:type="dcterms:W3CDTF">2013-05-07T02:45:29Z</dcterms:modified>
</cp:coreProperties>
</file>