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T1+T2.2013" sheetId="5" r:id="rId1"/>
    <sheet name="T04.2013" sheetId="3" r:id="rId2"/>
  </sheets>
  <definedNames>
    <definedName name="_xlnm._FilterDatabase" localSheetId="1" hidden="1">T04.2013!$A$14:$F$43</definedName>
    <definedName name="_xlnm._FilterDatabase" localSheetId="0" hidden="1">'T1+T2.2013'!$A$14:$F$41</definedName>
  </definedNames>
  <calcPr calcId="124519"/>
</workbook>
</file>

<file path=xl/calcChain.xml><?xml version="1.0" encoding="utf-8"?>
<calcChain xmlns="http://schemas.openxmlformats.org/spreadsheetml/2006/main">
  <c r="I41" i="5"/>
  <c r="G41" i="3"/>
  <c r="G39"/>
  <c r="G40"/>
  <c r="G38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15"/>
  <c r="G39" i="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15"/>
  <c r="G38"/>
  <c r="F28" i="3"/>
  <c r="F16"/>
  <c r="F40"/>
  <c r="F37"/>
  <c r="F36"/>
  <c r="F35"/>
  <c r="F34"/>
  <c r="F33"/>
  <c r="F32"/>
  <c r="F31"/>
  <c r="F30"/>
  <c r="F29"/>
  <c r="F39"/>
  <c r="F27"/>
  <c r="F26"/>
  <c r="F25"/>
  <c r="F24"/>
  <c r="F23"/>
  <c r="F22"/>
  <c r="F21"/>
  <c r="F20"/>
  <c r="F19"/>
  <c r="F18"/>
  <c r="F17"/>
  <c r="F38"/>
  <c r="F15"/>
  <c r="F41" s="1"/>
  <c r="F20" i="5"/>
  <c r="F37"/>
  <c r="F36"/>
  <c r="F35"/>
  <c r="F34"/>
  <c r="F33"/>
  <c r="F32"/>
  <c r="F31"/>
  <c r="F30"/>
  <c r="F29"/>
  <c r="F28"/>
  <c r="F27"/>
  <c r="F26"/>
  <c r="F25"/>
  <c r="F24"/>
  <c r="F23"/>
  <c r="F22"/>
  <c r="F21"/>
  <c r="F38"/>
  <c r="F19"/>
  <c r="F18"/>
  <c r="F17"/>
  <c r="F16"/>
  <c r="F15"/>
  <c r="F39" s="1"/>
  <c r="F42" i="3" l="1"/>
  <c r="F43" s="1"/>
  <c r="F40" i="5"/>
  <c r="F41" s="1"/>
</calcChain>
</file>

<file path=xl/sharedStrings.xml><?xml version="1.0" encoding="utf-8"?>
<sst xmlns="http://schemas.openxmlformats.org/spreadsheetml/2006/main" count="142" uniqueCount="70">
  <si>
    <t>CÔNG TY TNHH TM DV VĂN PHÒNG PHẨM PHƯƠNG NAM</t>
  </si>
  <si>
    <t>Địa chỉ: B18/19K - Đường Liên Ấp - Bình Hưng - Bình Chánh - Tp.HCM</t>
  </si>
  <si>
    <t>MST: 0307229914</t>
  </si>
  <si>
    <t>STT</t>
  </si>
  <si>
    <t>Tên hàng</t>
  </si>
  <si>
    <t>ĐVT</t>
  </si>
  <si>
    <t>SL</t>
  </si>
  <si>
    <t>Đơn giá</t>
  </si>
  <si>
    <t>Thành Tiền</t>
  </si>
  <si>
    <t>Cuộn</t>
  </si>
  <si>
    <t xml:space="preserve">Cây </t>
  </si>
  <si>
    <t>Xấp</t>
  </si>
  <si>
    <t>Cái</t>
  </si>
  <si>
    <t xml:space="preserve">Cái </t>
  </si>
  <si>
    <t>Hộp</t>
  </si>
  <si>
    <t>Cây</t>
  </si>
  <si>
    <t>Người lập phiếu</t>
  </si>
  <si>
    <t>(Ký, ghi rõ họ tên)</t>
  </si>
  <si>
    <t>Quyển</t>
  </si>
  <si>
    <t>Bìa còng bật 2 mặt 7P F4 GL</t>
  </si>
  <si>
    <t>Bao thư trắng 12x22, Fo 80</t>
  </si>
  <si>
    <t>BẢNG KÊ DANH MỤC HÀNG HÓA</t>
  </si>
  <si>
    <t>Lê Thị Kim Anh</t>
  </si>
  <si>
    <t>Bút lông dầu Pillot(xanh,đỏ, đen)</t>
  </si>
  <si>
    <t>Bút lông dầu kim Zebra (xanh,đỏ, đen)</t>
  </si>
  <si>
    <t>Thước mica dẻo TL  30cm</t>
  </si>
  <si>
    <t xml:space="preserve">Tổng cộng: </t>
  </si>
  <si>
    <t>Bao thư trắng 12x18, F80</t>
  </si>
  <si>
    <t>(Xuất kèm HĐGTGT số :  PN/12P  -  0000254    Ngày  29  tháng  03  năm 2013)</t>
  </si>
  <si>
    <t>Tên đơn vị: CÔNG TY TNHH SX VÀ TM KHẢI VIỆT</t>
  </si>
  <si>
    <t>Điạ chỉ:  F1/39/68 Ấp 6, X. Hưng Long, Huyện Bình Chánh</t>
  </si>
  <si>
    <t>MST: 0305166024</t>
  </si>
  <si>
    <t>Phiếu thu 2L 30bộ</t>
  </si>
  <si>
    <t>Cuốn</t>
  </si>
  <si>
    <t>Phiếu chi 2 Liên 30 bộ</t>
  </si>
  <si>
    <t>Giấy ghi chú  (vàng) Post-it 3X3</t>
  </si>
  <si>
    <t>Máy Tính Casio FX 570MS</t>
  </si>
  <si>
    <t>Bút bi TL 027 ( xanh, đỏ, đen )</t>
  </si>
  <si>
    <t>Giấy Idea A4 - 70</t>
  </si>
  <si>
    <t xml:space="preserve">Ram </t>
  </si>
  <si>
    <t>Dao rọc giấy nhỏ 0411 SDI (1 lưỡi)</t>
  </si>
  <si>
    <t>Lưỡi dao nhỏ 1403 SDI</t>
  </si>
  <si>
    <t>Keo khô Gstar</t>
  </si>
  <si>
    <t xml:space="preserve">Thỏi </t>
  </si>
  <si>
    <t>Bút xóa nước CP02-TL 12ml</t>
  </si>
  <si>
    <t>Bìa 2 còng cua nhựa 3.5P A4</t>
  </si>
  <si>
    <t>Đồ hốt rác cán lớn</t>
  </si>
  <si>
    <t>Cây lau nhà Trần Thức Inox</t>
  </si>
  <si>
    <t xml:space="preserve">Bìa lá A4 Plus </t>
  </si>
  <si>
    <t>Kim bấm No.10 SDI</t>
  </si>
  <si>
    <t>Gôm E05 TL</t>
  </si>
  <si>
    <t>Cục</t>
  </si>
  <si>
    <t>Film Fax 57E</t>
  </si>
  <si>
    <t xml:space="preserve">Chuổi cỏ dày </t>
  </si>
  <si>
    <t>Bấm lỗ Suremark SQ7621G</t>
  </si>
  <si>
    <t>Sổ lò xo A5 dày</t>
  </si>
  <si>
    <t xml:space="preserve">Cộng: </t>
  </si>
  <si>
    <t xml:space="preserve">VAT 10%: </t>
  </si>
  <si>
    <t>(Xuất kèm HĐGTGT số :  PN/12P  -  0000339    Ngày  27  tháng  04  năm 2013)</t>
  </si>
  <si>
    <t>Tập sinh viên kẻ ngang 200tr</t>
  </si>
  <si>
    <t>Bìa lỗ A4 (4.5)</t>
  </si>
  <si>
    <t>Kéo đồi mồi S120</t>
  </si>
  <si>
    <t>Giấy ford màu A4 - 80 ( X dương, X lá, hồng, vàng)</t>
  </si>
  <si>
    <t>Ram</t>
  </si>
  <si>
    <t xml:space="preserve">Máy tính Casio MX 12 S </t>
  </si>
  <si>
    <t>Bấm kim N.10 Kwtrio 5270</t>
  </si>
  <si>
    <t>Bảng tên dẻo ngang</t>
  </si>
  <si>
    <t>Thước mica cứng TL 30cm</t>
  </si>
  <si>
    <t>Máy tính casio JS 20 TV</t>
  </si>
  <si>
    <t>Hứa Tuyết Bình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</si>
</sst>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#"/>
    <numFmt numFmtId="166" formatCode="_(* #,##0_);_(* \(#,##0\);_(* &quot;-&quot;??_);_(@_)"/>
  </numFmts>
  <fonts count="9">
    <font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0" fontId="0" fillId="3" borderId="1" xfId="0" applyNumberFormat="1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left"/>
    </xf>
    <xf numFmtId="164" fontId="0" fillId="3" borderId="1" xfId="0" applyNumberFormat="1" applyFont="1" applyFill="1" applyBorder="1" applyAlignment="1">
      <alignment horizontal="right"/>
    </xf>
    <xf numFmtId="0" fontId="2" fillId="2" borderId="2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right"/>
    </xf>
    <xf numFmtId="164" fontId="0" fillId="3" borderId="2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164" fontId="4" fillId="0" borderId="2" xfId="0" applyNumberFormat="1" applyFont="1" applyFill="1" applyBorder="1" applyAlignment="1">
      <alignment horizontal="right"/>
    </xf>
    <xf numFmtId="166" fontId="0" fillId="0" borderId="0" xfId="2" applyNumberFormat="1" applyFont="1" applyFill="1" applyBorder="1" applyAlignment="1"/>
    <xf numFmtId="166" fontId="2" fillId="2" borderId="4" xfId="2" applyNumberFormat="1" applyFont="1" applyFill="1" applyBorder="1" applyAlignment="1">
      <alignment horizontal="center" wrapText="1"/>
    </xf>
    <xf numFmtId="166" fontId="0" fillId="0" borderId="4" xfId="2" applyNumberFormat="1" applyFont="1" applyFill="1" applyBorder="1" applyAlignment="1"/>
    <xf numFmtId="166" fontId="0" fillId="3" borderId="4" xfId="2" applyNumberFormat="1" applyFont="1" applyFill="1" applyBorder="1" applyAlignment="1"/>
    <xf numFmtId="166" fontId="7" fillId="0" borderId="6" xfId="2" applyNumberFormat="1" applyFont="1" applyFill="1" applyBorder="1" applyAlignment="1">
      <alignment horizontal="center"/>
    </xf>
    <xf numFmtId="166" fontId="7" fillId="0" borderId="7" xfId="2" applyNumberFormat="1" applyFont="1" applyFill="1" applyBorder="1" applyAlignment="1">
      <alignment horizontal="center"/>
    </xf>
    <xf numFmtId="166" fontId="7" fillId="0" borderId="8" xfId="2" applyNumberFormat="1" applyFont="1" applyFill="1" applyBorder="1" applyAlignment="1">
      <alignment horizontal="center"/>
    </xf>
    <xf numFmtId="166" fontId="8" fillId="0" borderId="6" xfId="2" applyNumberFormat="1" applyFont="1" applyFill="1" applyBorder="1" applyAlignment="1">
      <alignment horizontal="center"/>
    </xf>
    <xf numFmtId="166" fontId="8" fillId="0" borderId="7" xfId="2" applyNumberFormat="1" applyFont="1" applyFill="1" applyBorder="1" applyAlignment="1">
      <alignment horizontal="center"/>
    </xf>
    <xf numFmtId="166" fontId="8" fillId="0" borderId="8" xfId="2" applyNumberFormat="1" applyFont="1" applyFill="1" applyBorder="1" applyAlignment="1">
      <alignment horizontal="center"/>
    </xf>
    <xf numFmtId="166" fontId="0" fillId="0" borderId="0" xfId="0" applyNumberFormat="1" applyFont="1" applyFill="1" applyBorder="1" applyAlignment="1"/>
  </cellXfs>
  <cellStyles count="3">
    <cellStyle name="Comma" xfId="2" builtinId="3"/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49"/>
  <sheetViews>
    <sheetView tabSelected="1" topLeftCell="A7" workbookViewId="0">
      <selection activeCell="I42" sqref="I42"/>
    </sheetView>
  </sheetViews>
  <sheetFormatPr defaultRowHeight="15"/>
  <cols>
    <col min="1" max="1" width="9.140625" style="12"/>
    <col min="2" max="2" width="35.5703125" style="12" bestFit="1" customWidth="1"/>
    <col min="3" max="6" width="9.140625" style="12"/>
    <col min="7" max="7" width="12.7109375" style="26" bestFit="1" customWidth="1"/>
    <col min="8" max="16384" width="9.140625" style="12"/>
  </cols>
  <sheetData>
    <row r="2" spans="1:11" ht="16.5">
      <c r="A2" s="15" t="s">
        <v>0</v>
      </c>
      <c r="B2" s="13"/>
      <c r="C2" s="13"/>
      <c r="D2" s="13"/>
      <c r="E2" s="13"/>
      <c r="F2" s="13"/>
    </row>
    <row r="3" spans="1:11" ht="15.75">
      <c r="A3" s="16" t="s">
        <v>1</v>
      </c>
      <c r="B3" s="13"/>
      <c r="C3" s="13"/>
      <c r="D3" s="13"/>
      <c r="E3" s="13"/>
      <c r="F3" s="13"/>
    </row>
    <row r="4" spans="1:11" ht="16.5">
      <c r="A4" s="15" t="s">
        <v>2</v>
      </c>
      <c r="B4" s="13"/>
      <c r="C4" s="13"/>
      <c r="D4" s="13"/>
      <c r="E4" s="13"/>
      <c r="F4" s="13"/>
    </row>
    <row r="7" spans="1:11" ht="20.25">
      <c r="A7" s="17" t="s">
        <v>21</v>
      </c>
      <c r="B7" s="13"/>
      <c r="C7" s="13"/>
      <c r="D7" s="13"/>
      <c r="E7" s="13"/>
      <c r="F7" s="13"/>
    </row>
    <row r="8" spans="1:11">
      <c r="A8" s="18" t="s">
        <v>28</v>
      </c>
      <c r="B8" s="13"/>
      <c r="C8" s="13"/>
      <c r="D8" s="13"/>
      <c r="E8" s="13"/>
      <c r="F8" s="13"/>
    </row>
    <row r="11" spans="1:11" ht="15.75">
      <c r="A11" s="1" t="s">
        <v>29</v>
      </c>
    </row>
    <row r="12" spans="1:11" ht="15.75">
      <c r="A12" s="1" t="s">
        <v>30</v>
      </c>
      <c r="I12" s="19"/>
      <c r="J12" s="20"/>
      <c r="K12" s="21"/>
    </row>
    <row r="13" spans="1:11" ht="15.75">
      <c r="A13" s="1" t="s">
        <v>31</v>
      </c>
    </row>
    <row r="14" spans="1:11" ht="31.5">
      <c r="A14" s="2" t="s">
        <v>3</v>
      </c>
      <c r="B14" s="2" t="s">
        <v>4</v>
      </c>
      <c r="C14" s="2" t="s">
        <v>5</v>
      </c>
      <c r="D14" s="2" t="s">
        <v>6</v>
      </c>
      <c r="E14" s="2" t="s">
        <v>7</v>
      </c>
      <c r="F14" s="9" t="s">
        <v>8</v>
      </c>
      <c r="G14" s="27" t="s">
        <v>8</v>
      </c>
    </row>
    <row r="15" spans="1:11">
      <c r="A15" s="3">
        <v>1</v>
      </c>
      <c r="B15" s="4" t="s">
        <v>32</v>
      </c>
      <c r="C15" s="3" t="s">
        <v>33</v>
      </c>
      <c r="D15" s="3">
        <v>1</v>
      </c>
      <c r="E15" s="5">
        <v>6500</v>
      </c>
      <c r="F15" s="10">
        <f>D15*E15</f>
        <v>6500</v>
      </c>
      <c r="G15" s="28">
        <f>F15*5%</f>
        <v>325</v>
      </c>
    </row>
    <row r="16" spans="1:11">
      <c r="A16" s="3">
        <v>2</v>
      </c>
      <c r="B16" s="4" t="s">
        <v>34</v>
      </c>
      <c r="C16" s="3" t="s">
        <v>18</v>
      </c>
      <c r="D16" s="3">
        <v>1</v>
      </c>
      <c r="E16" s="5">
        <v>6500</v>
      </c>
      <c r="F16" s="10">
        <f>D16*E16</f>
        <v>6500</v>
      </c>
      <c r="G16" s="28">
        <f t="shared" ref="G16:G37" si="0">F16*5%</f>
        <v>325</v>
      </c>
    </row>
    <row r="17" spans="1:7">
      <c r="A17" s="3">
        <v>3</v>
      </c>
      <c r="B17" s="4" t="s">
        <v>35</v>
      </c>
      <c r="C17" s="3" t="s">
        <v>11</v>
      </c>
      <c r="D17" s="3">
        <v>2</v>
      </c>
      <c r="E17" s="5">
        <v>5800</v>
      </c>
      <c r="F17" s="10">
        <f>D17*E17</f>
        <v>11600</v>
      </c>
      <c r="G17" s="28">
        <f t="shared" si="0"/>
        <v>580</v>
      </c>
    </row>
    <row r="18" spans="1:7">
      <c r="A18" s="3">
        <v>4</v>
      </c>
      <c r="B18" s="4" t="s">
        <v>36</v>
      </c>
      <c r="C18" s="3" t="s">
        <v>12</v>
      </c>
      <c r="D18" s="3">
        <v>1</v>
      </c>
      <c r="E18" s="5">
        <v>255000</v>
      </c>
      <c r="F18" s="10">
        <f>D18*E18</f>
        <v>255000</v>
      </c>
      <c r="G18" s="28">
        <f t="shared" si="0"/>
        <v>12750</v>
      </c>
    </row>
    <row r="19" spans="1:7">
      <c r="A19" s="3">
        <v>6</v>
      </c>
      <c r="B19" s="4" t="s">
        <v>37</v>
      </c>
      <c r="C19" s="3" t="s">
        <v>10</v>
      </c>
      <c r="D19" s="3">
        <v>40</v>
      </c>
      <c r="E19" s="5">
        <v>2500</v>
      </c>
      <c r="F19" s="10">
        <f>D19*E19</f>
        <v>100000</v>
      </c>
      <c r="G19" s="28">
        <f t="shared" si="0"/>
        <v>5000</v>
      </c>
    </row>
    <row r="20" spans="1:7">
      <c r="A20" s="3">
        <v>7</v>
      </c>
      <c r="B20" s="4" t="s">
        <v>55</v>
      </c>
      <c r="C20" s="3" t="s">
        <v>33</v>
      </c>
      <c r="D20" s="3">
        <v>2</v>
      </c>
      <c r="E20" s="5">
        <v>22000</v>
      </c>
      <c r="F20" s="10">
        <f>D20*E20</f>
        <v>44000</v>
      </c>
      <c r="G20" s="28">
        <f t="shared" si="0"/>
        <v>2200</v>
      </c>
    </row>
    <row r="21" spans="1:7">
      <c r="A21" s="3">
        <v>8</v>
      </c>
      <c r="B21" s="4" t="s">
        <v>40</v>
      </c>
      <c r="C21" s="3" t="s">
        <v>15</v>
      </c>
      <c r="D21" s="3">
        <v>24</v>
      </c>
      <c r="E21" s="5">
        <v>7500</v>
      </c>
      <c r="F21" s="10">
        <f>D21*E21</f>
        <v>180000</v>
      </c>
      <c r="G21" s="28">
        <f t="shared" si="0"/>
        <v>9000</v>
      </c>
    </row>
    <row r="22" spans="1:7">
      <c r="A22" s="3">
        <v>9</v>
      </c>
      <c r="B22" s="4" t="s">
        <v>41</v>
      </c>
      <c r="C22" s="3" t="s">
        <v>14</v>
      </c>
      <c r="D22" s="3">
        <v>10</v>
      </c>
      <c r="E22" s="5">
        <v>5000</v>
      </c>
      <c r="F22" s="10">
        <f>D22*E22</f>
        <v>50000</v>
      </c>
      <c r="G22" s="28">
        <f t="shared" si="0"/>
        <v>2500</v>
      </c>
    </row>
    <row r="23" spans="1:7">
      <c r="A23" s="3">
        <v>10</v>
      </c>
      <c r="B23" s="4" t="s">
        <v>24</v>
      </c>
      <c r="C23" s="3" t="s">
        <v>15</v>
      </c>
      <c r="D23" s="3">
        <v>5</v>
      </c>
      <c r="E23" s="5">
        <v>3000</v>
      </c>
      <c r="F23" s="10">
        <f>D23*E23</f>
        <v>15000</v>
      </c>
      <c r="G23" s="28">
        <f t="shared" si="0"/>
        <v>750</v>
      </c>
    </row>
    <row r="24" spans="1:7">
      <c r="A24" s="3">
        <v>11</v>
      </c>
      <c r="B24" s="4" t="s">
        <v>24</v>
      </c>
      <c r="C24" s="3" t="s">
        <v>15</v>
      </c>
      <c r="D24" s="3">
        <v>1</v>
      </c>
      <c r="E24" s="5">
        <v>3000</v>
      </c>
      <c r="F24" s="10">
        <f>D24*E24</f>
        <v>3000</v>
      </c>
      <c r="G24" s="28">
        <f t="shared" si="0"/>
        <v>150</v>
      </c>
    </row>
    <row r="25" spans="1:7">
      <c r="A25" s="3">
        <v>12</v>
      </c>
      <c r="B25" s="4" t="s">
        <v>42</v>
      </c>
      <c r="C25" s="3" t="s">
        <v>43</v>
      </c>
      <c r="D25" s="3">
        <v>60</v>
      </c>
      <c r="E25" s="5">
        <v>3800</v>
      </c>
      <c r="F25" s="10">
        <f>D25*E25</f>
        <v>228000</v>
      </c>
      <c r="G25" s="28">
        <f t="shared" si="0"/>
        <v>11400</v>
      </c>
    </row>
    <row r="26" spans="1:7">
      <c r="A26" s="3">
        <v>13</v>
      </c>
      <c r="B26" s="4" t="s">
        <v>44</v>
      </c>
      <c r="C26" s="3" t="s">
        <v>15</v>
      </c>
      <c r="D26" s="3">
        <v>4</v>
      </c>
      <c r="E26" s="5">
        <v>17800</v>
      </c>
      <c r="F26" s="10">
        <f>D26*E26</f>
        <v>71200</v>
      </c>
      <c r="G26" s="28">
        <f t="shared" si="0"/>
        <v>3560</v>
      </c>
    </row>
    <row r="27" spans="1:7">
      <c r="A27" s="3">
        <v>14</v>
      </c>
      <c r="B27" s="4" t="s">
        <v>45</v>
      </c>
      <c r="C27" s="3" t="s">
        <v>12</v>
      </c>
      <c r="D27" s="3">
        <v>2</v>
      </c>
      <c r="E27" s="5">
        <v>18000</v>
      </c>
      <c r="F27" s="10">
        <f>D27*E27</f>
        <v>36000</v>
      </c>
      <c r="G27" s="28">
        <f t="shared" si="0"/>
        <v>1800</v>
      </c>
    </row>
    <row r="28" spans="1:7">
      <c r="A28" s="3">
        <v>15</v>
      </c>
      <c r="B28" s="4" t="s">
        <v>23</v>
      </c>
      <c r="C28" s="3" t="s">
        <v>15</v>
      </c>
      <c r="D28" s="3">
        <v>4</v>
      </c>
      <c r="E28" s="5">
        <v>3000</v>
      </c>
      <c r="F28" s="10">
        <f>D28*E28</f>
        <v>12000</v>
      </c>
      <c r="G28" s="28">
        <f t="shared" si="0"/>
        <v>600</v>
      </c>
    </row>
    <row r="29" spans="1:7">
      <c r="A29" s="3">
        <v>16</v>
      </c>
      <c r="B29" s="4" t="s">
        <v>46</v>
      </c>
      <c r="C29" s="3" t="s">
        <v>12</v>
      </c>
      <c r="D29" s="3">
        <v>2</v>
      </c>
      <c r="E29" s="5">
        <v>15000</v>
      </c>
      <c r="F29" s="10">
        <f>D29*E29</f>
        <v>30000</v>
      </c>
      <c r="G29" s="28">
        <f t="shared" si="0"/>
        <v>1500</v>
      </c>
    </row>
    <row r="30" spans="1:7">
      <c r="A30" s="3">
        <v>17</v>
      </c>
      <c r="B30" s="4" t="s">
        <v>47</v>
      </c>
      <c r="C30" s="3" t="s">
        <v>15</v>
      </c>
      <c r="D30" s="3">
        <v>1</v>
      </c>
      <c r="E30" s="5">
        <v>52000</v>
      </c>
      <c r="F30" s="10">
        <f>D30*E30</f>
        <v>52000</v>
      </c>
      <c r="G30" s="28">
        <f t="shared" si="0"/>
        <v>2600</v>
      </c>
    </row>
    <row r="31" spans="1:7">
      <c r="A31" s="3">
        <v>18</v>
      </c>
      <c r="B31" s="4" t="s">
        <v>25</v>
      </c>
      <c r="C31" s="3" t="s">
        <v>15</v>
      </c>
      <c r="D31" s="3">
        <v>1</v>
      </c>
      <c r="E31" s="5">
        <v>3500</v>
      </c>
      <c r="F31" s="10">
        <f>D31*E31</f>
        <v>3500</v>
      </c>
      <c r="G31" s="28">
        <f t="shared" si="0"/>
        <v>175</v>
      </c>
    </row>
    <row r="32" spans="1:7">
      <c r="A32" s="3">
        <v>19</v>
      </c>
      <c r="B32" s="4" t="s">
        <v>48</v>
      </c>
      <c r="C32" s="3" t="s">
        <v>12</v>
      </c>
      <c r="D32" s="3">
        <v>10</v>
      </c>
      <c r="E32" s="5">
        <v>2100</v>
      </c>
      <c r="F32" s="10">
        <f>D32*E32</f>
        <v>21000</v>
      </c>
      <c r="G32" s="28">
        <f t="shared" si="0"/>
        <v>1050</v>
      </c>
    </row>
    <row r="33" spans="1:9">
      <c r="A33" s="3">
        <v>20</v>
      </c>
      <c r="B33" s="4" t="s">
        <v>49</v>
      </c>
      <c r="C33" s="3" t="s">
        <v>14</v>
      </c>
      <c r="D33" s="3">
        <v>40</v>
      </c>
      <c r="E33" s="5">
        <v>2400</v>
      </c>
      <c r="F33" s="10">
        <f>D33*E33</f>
        <v>96000</v>
      </c>
      <c r="G33" s="28">
        <f t="shared" si="0"/>
        <v>4800</v>
      </c>
    </row>
    <row r="34" spans="1:9">
      <c r="A34" s="3">
        <v>21</v>
      </c>
      <c r="B34" s="4" t="s">
        <v>50</v>
      </c>
      <c r="C34" s="3" t="s">
        <v>51</v>
      </c>
      <c r="D34" s="3">
        <v>2</v>
      </c>
      <c r="E34" s="5">
        <v>5500</v>
      </c>
      <c r="F34" s="10">
        <f>D34*E34</f>
        <v>11000</v>
      </c>
      <c r="G34" s="28">
        <f t="shared" si="0"/>
        <v>550</v>
      </c>
    </row>
    <row r="35" spans="1:9">
      <c r="A35" s="3">
        <v>22</v>
      </c>
      <c r="B35" s="4" t="s">
        <v>52</v>
      </c>
      <c r="C35" s="3" t="s">
        <v>9</v>
      </c>
      <c r="D35" s="3">
        <v>2</v>
      </c>
      <c r="E35" s="5">
        <v>70000</v>
      </c>
      <c r="F35" s="10">
        <f>D35*E35</f>
        <v>140000</v>
      </c>
      <c r="G35" s="28">
        <f t="shared" si="0"/>
        <v>7000</v>
      </c>
    </row>
    <row r="36" spans="1:9">
      <c r="A36" s="3">
        <v>23</v>
      </c>
      <c r="B36" s="4" t="s">
        <v>53</v>
      </c>
      <c r="C36" s="3" t="s">
        <v>15</v>
      </c>
      <c r="D36" s="3">
        <v>3</v>
      </c>
      <c r="E36" s="5">
        <v>21000</v>
      </c>
      <c r="F36" s="10">
        <f>D36*E36</f>
        <v>63000</v>
      </c>
      <c r="G36" s="28">
        <f t="shared" si="0"/>
        <v>3150</v>
      </c>
    </row>
    <row r="37" spans="1:9">
      <c r="A37" s="3">
        <v>24</v>
      </c>
      <c r="B37" s="4" t="s">
        <v>54</v>
      </c>
      <c r="C37" s="3" t="s">
        <v>12</v>
      </c>
      <c r="D37" s="3">
        <v>1</v>
      </c>
      <c r="E37" s="5">
        <v>36000</v>
      </c>
      <c r="F37" s="10">
        <f>D37*E37</f>
        <v>36000</v>
      </c>
      <c r="G37" s="28">
        <f t="shared" si="0"/>
        <v>1800</v>
      </c>
    </row>
    <row r="38" spans="1:9">
      <c r="A38" s="6">
        <v>25</v>
      </c>
      <c r="B38" s="7" t="s">
        <v>38</v>
      </c>
      <c r="C38" s="6" t="s">
        <v>39</v>
      </c>
      <c r="D38" s="6">
        <v>5</v>
      </c>
      <c r="E38" s="8">
        <v>62000</v>
      </c>
      <c r="F38" s="11">
        <f>D38*E38</f>
        <v>310000</v>
      </c>
      <c r="G38" s="29">
        <f>D38*1500</f>
        <v>7500</v>
      </c>
    </row>
    <row r="39" spans="1:9">
      <c r="A39" s="22" t="s">
        <v>56</v>
      </c>
      <c r="B39" s="23"/>
      <c r="C39" s="23"/>
      <c r="D39" s="23"/>
      <c r="E39" s="24"/>
      <c r="F39" s="25">
        <f>SUM(F15:F38)</f>
        <v>1781300</v>
      </c>
      <c r="G39" s="30">
        <f>SUM(G15:G38)</f>
        <v>81065</v>
      </c>
    </row>
    <row r="40" spans="1:9">
      <c r="A40" s="22" t="s">
        <v>57</v>
      </c>
      <c r="B40" s="23"/>
      <c r="C40" s="23"/>
      <c r="D40" s="23"/>
      <c r="E40" s="24"/>
      <c r="F40" s="25">
        <f>F39*0.1</f>
        <v>178130</v>
      </c>
      <c r="G40" s="31"/>
    </row>
    <row r="41" spans="1:9">
      <c r="A41" s="22" t="s">
        <v>26</v>
      </c>
      <c r="B41" s="23"/>
      <c r="C41" s="23"/>
      <c r="D41" s="23"/>
      <c r="E41" s="24"/>
      <c r="F41" s="25">
        <f>F39+F40</f>
        <v>1959430</v>
      </c>
      <c r="G41" s="32"/>
      <c r="I41" s="36">
        <f>G39+T04.2013!G41</f>
        <v>172570</v>
      </c>
    </row>
    <row r="44" spans="1:9">
      <c r="E44" s="14" t="s">
        <v>16</v>
      </c>
      <c r="F44" s="13"/>
    </row>
    <row r="45" spans="1:9">
      <c r="E45" s="14" t="s">
        <v>17</v>
      </c>
      <c r="F45" s="13"/>
    </row>
    <row r="49" spans="5:6">
      <c r="E49" s="14" t="s">
        <v>22</v>
      </c>
      <c r="F49" s="13"/>
    </row>
  </sheetData>
  <autoFilter ref="A14:F41"/>
  <sortState ref="A15:F38">
    <sortCondition ref="A15"/>
  </sortState>
  <mergeCells count="12">
    <mergeCell ref="E49:F49"/>
    <mergeCell ref="G39:G41"/>
    <mergeCell ref="E44:F44"/>
    <mergeCell ref="E45:F45"/>
    <mergeCell ref="A2:F2"/>
    <mergeCell ref="A3:F3"/>
    <mergeCell ref="A4:F4"/>
    <mergeCell ref="A7:F7"/>
    <mergeCell ref="A8:F8"/>
    <mergeCell ref="A39:E39"/>
    <mergeCell ref="A40:E40"/>
    <mergeCell ref="A41:E4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G51"/>
  <sheetViews>
    <sheetView topLeftCell="A9" workbookViewId="0">
      <selection activeCell="H25" sqref="H25"/>
    </sheetView>
  </sheetViews>
  <sheetFormatPr defaultRowHeight="15"/>
  <cols>
    <col min="1" max="1" width="9.140625" style="12"/>
    <col min="2" max="2" width="48.42578125" style="12" bestFit="1" customWidth="1"/>
    <col min="3" max="6" width="9.140625" style="12"/>
    <col min="7" max="7" width="10.85546875" style="12" bestFit="1" customWidth="1"/>
    <col min="8" max="16384" width="9.140625" style="12"/>
  </cols>
  <sheetData>
    <row r="2" spans="1:7" ht="16.5">
      <c r="A2" s="15" t="s">
        <v>0</v>
      </c>
      <c r="B2" s="13"/>
      <c r="C2" s="13"/>
      <c r="D2" s="13"/>
      <c r="E2" s="13"/>
      <c r="F2" s="13"/>
    </row>
    <row r="3" spans="1:7" ht="15.75">
      <c r="A3" s="16" t="s">
        <v>1</v>
      </c>
      <c r="B3" s="13"/>
      <c r="C3" s="13"/>
      <c r="D3" s="13"/>
      <c r="E3" s="13"/>
      <c r="F3" s="13"/>
    </row>
    <row r="4" spans="1:7" ht="16.5">
      <c r="A4" s="15" t="s">
        <v>2</v>
      </c>
      <c r="B4" s="13"/>
      <c r="C4" s="13"/>
      <c r="D4" s="13"/>
      <c r="E4" s="13"/>
      <c r="F4" s="13"/>
    </row>
    <row r="7" spans="1:7" ht="20.25">
      <c r="A7" s="17" t="s">
        <v>21</v>
      </c>
      <c r="B7" s="13"/>
      <c r="C7" s="13"/>
      <c r="D7" s="13"/>
      <c r="E7" s="13"/>
      <c r="F7" s="13"/>
    </row>
    <row r="8" spans="1:7">
      <c r="A8" s="18" t="s">
        <v>58</v>
      </c>
      <c r="B8" s="13"/>
      <c r="C8" s="13"/>
      <c r="D8" s="13"/>
      <c r="E8" s="13"/>
      <c r="F8" s="13"/>
    </row>
    <row r="11" spans="1:7" ht="15.75">
      <c r="A11" s="1" t="s">
        <v>29</v>
      </c>
    </row>
    <row r="12" spans="1:7" ht="15.75">
      <c r="A12" s="1" t="s">
        <v>30</v>
      </c>
    </row>
    <row r="13" spans="1:7" ht="15.75">
      <c r="A13" s="1" t="s">
        <v>31</v>
      </c>
    </row>
    <row r="14" spans="1:7" ht="31.5">
      <c r="A14" s="2" t="s">
        <v>3</v>
      </c>
      <c r="B14" s="2" t="s">
        <v>4</v>
      </c>
      <c r="C14" s="2" t="s">
        <v>5</v>
      </c>
      <c r="D14" s="2" t="s">
        <v>6</v>
      </c>
      <c r="E14" s="2" t="s">
        <v>7</v>
      </c>
      <c r="F14" s="9" t="s">
        <v>8</v>
      </c>
      <c r="G14" s="27" t="s">
        <v>8</v>
      </c>
    </row>
    <row r="15" spans="1:7">
      <c r="A15" s="3">
        <v>1</v>
      </c>
      <c r="B15" s="4" t="s">
        <v>37</v>
      </c>
      <c r="C15" s="3" t="s">
        <v>10</v>
      </c>
      <c r="D15" s="3">
        <v>20</v>
      </c>
      <c r="E15" s="5">
        <v>2500</v>
      </c>
      <c r="F15" s="10">
        <f t="shared" ref="F15:F40" si="0">D15*E15</f>
        <v>50000</v>
      </c>
      <c r="G15" s="28">
        <f>F15*5%</f>
        <v>2500</v>
      </c>
    </row>
    <row r="16" spans="1:7">
      <c r="A16" s="3">
        <v>2</v>
      </c>
      <c r="B16" s="4" t="s">
        <v>68</v>
      </c>
      <c r="C16" s="3" t="s">
        <v>12</v>
      </c>
      <c r="D16" s="3">
        <v>1</v>
      </c>
      <c r="E16" s="5">
        <v>75000</v>
      </c>
      <c r="F16" s="10">
        <f>D16*E16</f>
        <v>75000</v>
      </c>
      <c r="G16" s="28">
        <f t="shared" ref="G16:G37" si="1">F16*5%</f>
        <v>3750</v>
      </c>
    </row>
    <row r="17" spans="1:7">
      <c r="A17" s="3">
        <v>3</v>
      </c>
      <c r="B17" s="4" t="s">
        <v>40</v>
      </c>
      <c r="C17" s="3" t="s">
        <v>15</v>
      </c>
      <c r="D17" s="3">
        <v>24</v>
      </c>
      <c r="E17" s="5">
        <v>7500</v>
      </c>
      <c r="F17" s="10">
        <f>D17*E17</f>
        <v>180000</v>
      </c>
      <c r="G17" s="28">
        <f t="shared" si="1"/>
        <v>9000</v>
      </c>
    </row>
    <row r="18" spans="1:7">
      <c r="A18" s="3">
        <v>4</v>
      </c>
      <c r="B18" s="4" t="s">
        <v>24</v>
      </c>
      <c r="C18" s="3" t="s">
        <v>15</v>
      </c>
      <c r="D18" s="3">
        <v>10</v>
      </c>
      <c r="E18" s="5">
        <v>3000</v>
      </c>
      <c r="F18" s="10">
        <f>D18*E18</f>
        <v>30000</v>
      </c>
      <c r="G18" s="28">
        <f t="shared" si="1"/>
        <v>1500</v>
      </c>
    </row>
    <row r="19" spans="1:7">
      <c r="A19" s="3">
        <v>5</v>
      </c>
      <c r="B19" s="4" t="s">
        <v>24</v>
      </c>
      <c r="C19" s="3" t="s">
        <v>15</v>
      </c>
      <c r="D19" s="3">
        <v>1</v>
      </c>
      <c r="E19" s="5">
        <v>3000</v>
      </c>
      <c r="F19" s="10">
        <f>D19*E19</f>
        <v>3000</v>
      </c>
      <c r="G19" s="28">
        <f t="shared" si="1"/>
        <v>150</v>
      </c>
    </row>
    <row r="20" spans="1:7">
      <c r="A20" s="3">
        <v>6</v>
      </c>
      <c r="B20" s="4" t="s">
        <v>41</v>
      </c>
      <c r="C20" s="3" t="s">
        <v>14</v>
      </c>
      <c r="D20" s="3">
        <v>30</v>
      </c>
      <c r="E20" s="5">
        <v>7000</v>
      </c>
      <c r="F20" s="10">
        <f>D20*E20</f>
        <v>210000</v>
      </c>
      <c r="G20" s="28">
        <f t="shared" si="1"/>
        <v>10500</v>
      </c>
    </row>
    <row r="21" spans="1:7">
      <c r="A21" s="3">
        <v>7</v>
      </c>
      <c r="B21" s="4" t="s">
        <v>44</v>
      </c>
      <c r="C21" s="3" t="s">
        <v>15</v>
      </c>
      <c r="D21" s="3">
        <v>1</v>
      </c>
      <c r="E21" s="5">
        <v>18000</v>
      </c>
      <c r="F21" s="10">
        <f>D21*E21</f>
        <v>18000</v>
      </c>
      <c r="G21" s="28">
        <f t="shared" si="1"/>
        <v>900</v>
      </c>
    </row>
    <row r="22" spans="1:7">
      <c r="A22" s="3">
        <v>8</v>
      </c>
      <c r="B22" s="4" t="s">
        <v>59</v>
      </c>
      <c r="C22" s="3" t="s">
        <v>33</v>
      </c>
      <c r="D22" s="3">
        <v>1</v>
      </c>
      <c r="E22" s="5">
        <v>15000</v>
      </c>
      <c r="F22" s="10">
        <f>D22*E22</f>
        <v>15000</v>
      </c>
      <c r="G22" s="28">
        <f t="shared" si="1"/>
        <v>750</v>
      </c>
    </row>
    <row r="23" spans="1:7">
      <c r="A23" s="3">
        <v>9</v>
      </c>
      <c r="B23" s="4" t="s">
        <v>45</v>
      </c>
      <c r="C23" s="3" t="s">
        <v>12</v>
      </c>
      <c r="D23" s="3">
        <v>4</v>
      </c>
      <c r="E23" s="5">
        <v>20000</v>
      </c>
      <c r="F23" s="10">
        <f>D23*E23</f>
        <v>80000</v>
      </c>
      <c r="G23" s="28">
        <f t="shared" si="1"/>
        <v>4000</v>
      </c>
    </row>
    <row r="24" spans="1:7">
      <c r="A24" s="3">
        <v>10</v>
      </c>
      <c r="B24" s="4" t="s">
        <v>19</v>
      </c>
      <c r="C24" s="3" t="s">
        <v>13</v>
      </c>
      <c r="D24" s="3">
        <v>4</v>
      </c>
      <c r="E24" s="5">
        <v>25000</v>
      </c>
      <c r="F24" s="10">
        <f>D24*E24</f>
        <v>100000</v>
      </c>
      <c r="G24" s="28">
        <f t="shared" si="1"/>
        <v>5000</v>
      </c>
    </row>
    <row r="25" spans="1:7">
      <c r="A25" s="3">
        <v>11</v>
      </c>
      <c r="B25" s="4" t="s">
        <v>23</v>
      </c>
      <c r="C25" s="3" t="s">
        <v>15</v>
      </c>
      <c r="D25" s="3">
        <v>4</v>
      </c>
      <c r="E25" s="5">
        <v>3000</v>
      </c>
      <c r="F25" s="10">
        <f>D25*E25</f>
        <v>12000</v>
      </c>
      <c r="G25" s="28">
        <f t="shared" si="1"/>
        <v>600</v>
      </c>
    </row>
    <row r="26" spans="1:7">
      <c r="A26" s="3">
        <v>12</v>
      </c>
      <c r="B26" s="4" t="s">
        <v>60</v>
      </c>
      <c r="C26" s="3" t="s">
        <v>11</v>
      </c>
      <c r="D26" s="3">
        <v>5</v>
      </c>
      <c r="E26" s="5">
        <v>41000</v>
      </c>
      <c r="F26" s="10">
        <f>D26*E26</f>
        <v>205000</v>
      </c>
      <c r="G26" s="28">
        <f t="shared" si="1"/>
        <v>10250</v>
      </c>
    </row>
    <row r="27" spans="1:7">
      <c r="A27" s="3">
        <v>13</v>
      </c>
      <c r="B27" s="4" t="s">
        <v>61</v>
      </c>
      <c r="C27" s="3" t="s">
        <v>12</v>
      </c>
      <c r="D27" s="3">
        <v>4</v>
      </c>
      <c r="E27" s="5">
        <v>7500</v>
      </c>
      <c r="F27" s="10">
        <f>D27*E27</f>
        <v>30000</v>
      </c>
      <c r="G27" s="28">
        <f t="shared" si="1"/>
        <v>1500</v>
      </c>
    </row>
    <row r="28" spans="1:7">
      <c r="A28" s="3">
        <v>14</v>
      </c>
      <c r="B28" s="4" t="s">
        <v>27</v>
      </c>
      <c r="C28" s="3" t="s">
        <v>11</v>
      </c>
      <c r="D28" s="3">
        <v>1</v>
      </c>
      <c r="E28" s="5">
        <v>25000</v>
      </c>
      <c r="F28" s="10">
        <f>D28*E28</f>
        <v>25000</v>
      </c>
      <c r="G28" s="28">
        <f t="shared" si="1"/>
        <v>1250</v>
      </c>
    </row>
    <row r="29" spans="1:7">
      <c r="A29" s="3">
        <v>15</v>
      </c>
      <c r="B29" s="4" t="s">
        <v>35</v>
      </c>
      <c r="C29" s="3" t="s">
        <v>11</v>
      </c>
      <c r="D29" s="3">
        <v>1</v>
      </c>
      <c r="E29" s="5">
        <v>5600</v>
      </c>
      <c r="F29" s="10">
        <f>D29*E29</f>
        <v>5600</v>
      </c>
      <c r="G29" s="28">
        <f t="shared" si="1"/>
        <v>280</v>
      </c>
    </row>
    <row r="30" spans="1:7">
      <c r="A30" s="3">
        <v>16</v>
      </c>
      <c r="B30" s="4" t="s">
        <v>64</v>
      </c>
      <c r="C30" s="3" t="s">
        <v>12</v>
      </c>
      <c r="D30" s="3">
        <v>2</v>
      </c>
      <c r="E30" s="5">
        <v>135000</v>
      </c>
      <c r="F30" s="10">
        <f>D30*E30</f>
        <v>270000</v>
      </c>
      <c r="G30" s="28">
        <f t="shared" si="1"/>
        <v>13500</v>
      </c>
    </row>
    <row r="31" spans="1:7">
      <c r="A31" s="3">
        <v>17</v>
      </c>
      <c r="B31" s="4" t="s">
        <v>65</v>
      </c>
      <c r="C31" s="3" t="s">
        <v>12</v>
      </c>
      <c r="D31" s="3">
        <v>3</v>
      </c>
      <c r="E31" s="5">
        <v>15500</v>
      </c>
      <c r="F31" s="10">
        <f>D31*E31</f>
        <v>46500</v>
      </c>
      <c r="G31" s="28">
        <f t="shared" si="1"/>
        <v>2325</v>
      </c>
    </row>
    <row r="32" spans="1:7">
      <c r="A32" s="3">
        <v>18</v>
      </c>
      <c r="B32" s="4" t="s">
        <v>27</v>
      </c>
      <c r="C32" s="3" t="s">
        <v>11</v>
      </c>
      <c r="D32" s="3">
        <v>1</v>
      </c>
      <c r="E32" s="5">
        <v>25000</v>
      </c>
      <c r="F32" s="10">
        <f>D32*E32</f>
        <v>25000</v>
      </c>
      <c r="G32" s="28">
        <f t="shared" si="1"/>
        <v>1250</v>
      </c>
    </row>
    <row r="33" spans="1:7">
      <c r="A33" s="3">
        <v>19</v>
      </c>
      <c r="B33" s="4" t="s">
        <v>20</v>
      </c>
      <c r="C33" s="3" t="s">
        <v>11</v>
      </c>
      <c r="D33" s="3">
        <v>1</v>
      </c>
      <c r="E33" s="5">
        <v>26000</v>
      </c>
      <c r="F33" s="10">
        <f>D33*E33</f>
        <v>26000</v>
      </c>
      <c r="G33" s="28">
        <f t="shared" si="1"/>
        <v>1300</v>
      </c>
    </row>
    <row r="34" spans="1:7">
      <c r="A34" s="3">
        <v>20</v>
      </c>
      <c r="B34" s="4" t="s">
        <v>66</v>
      </c>
      <c r="C34" s="3" t="s">
        <v>12</v>
      </c>
      <c r="D34" s="3">
        <v>50</v>
      </c>
      <c r="E34" s="5">
        <v>950</v>
      </c>
      <c r="F34" s="10">
        <f>D34*E34</f>
        <v>47500</v>
      </c>
      <c r="G34" s="28">
        <f t="shared" si="1"/>
        <v>2375</v>
      </c>
    </row>
    <row r="35" spans="1:7">
      <c r="A35" s="3">
        <v>21</v>
      </c>
      <c r="B35" s="4" t="s">
        <v>67</v>
      </c>
      <c r="C35" s="3" t="s">
        <v>15</v>
      </c>
      <c r="D35" s="3">
        <v>1</v>
      </c>
      <c r="E35" s="5">
        <v>3500</v>
      </c>
      <c r="F35" s="10">
        <f>D35*E35</f>
        <v>3500</v>
      </c>
      <c r="G35" s="28">
        <f t="shared" si="1"/>
        <v>175</v>
      </c>
    </row>
    <row r="36" spans="1:7">
      <c r="A36" s="3">
        <v>22</v>
      </c>
      <c r="B36" s="4" t="s">
        <v>49</v>
      </c>
      <c r="C36" s="3" t="s">
        <v>14</v>
      </c>
      <c r="D36" s="3">
        <v>40</v>
      </c>
      <c r="E36" s="5">
        <v>2400</v>
      </c>
      <c r="F36" s="10">
        <f>D36*E36</f>
        <v>96000</v>
      </c>
      <c r="G36" s="28">
        <f t="shared" si="1"/>
        <v>4800</v>
      </c>
    </row>
    <row r="37" spans="1:7">
      <c r="A37" s="3">
        <v>23</v>
      </c>
      <c r="B37" s="4" t="s">
        <v>54</v>
      </c>
      <c r="C37" s="3" t="s">
        <v>12</v>
      </c>
      <c r="D37" s="3">
        <v>1</v>
      </c>
      <c r="E37" s="5">
        <v>37000</v>
      </c>
      <c r="F37" s="10">
        <f>D37*E37</f>
        <v>37000</v>
      </c>
      <c r="G37" s="28">
        <f t="shared" si="1"/>
        <v>1850</v>
      </c>
    </row>
    <row r="38" spans="1:7">
      <c r="A38" s="6">
        <v>24</v>
      </c>
      <c r="B38" s="7" t="s">
        <v>38</v>
      </c>
      <c r="C38" s="6" t="s">
        <v>39</v>
      </c>
      <c r="D38" s="6">
        <v>6</v>
      </c>
      <c r="E38" s="8">
        <v>62000</v>
      </c>
      <c r="F38" s="11">
        <f>D38*E38</f>
        <v>372000</v>
      </c>
      <c r="G38" s="28">
        <f>D38*1500</f>
        <v>9000</v>
      </c>
    </row>
    <row r="39" spans="1:7">
      <c r="A39" s="6">
        <v>25</v>
      </c>
      <c r="B39" s="7" t="s">
        <v>62</v>
      </c>
      <c r="C39" s="6" t="s">
        <v>63</v>
      </c>
      <c r="D39" s="6">
        <v>1</v>
      </c>
      <c r="E39" s="8">
        <v>78000</v>
      </c>
      <c r="F39" s="11">
        <f>D39*E39</f>
        <v>78000</v>
      </c>
      <c r="G39" s="28">
        <f t="shared" ref="G39:G40" si="2">D39*1500</f>
        <v>1500</v>
      </c>
    </row>
    <row r="40" spans="1:7">
      <c r="A40" s="6">
        <v>26</v>
      </c>
      <c r="B40" s="7" t="s">
        <v>62</v>
      </c>
      <c r="C40" s="6" t="s">
        <v>39</v>
      </c>
      <c r="D40" s="6">
        <v>1</v>
      </c>
      <c r="E40" s="8">
        <v>78000</v>
      </c>
      <c r="F40" s="11">
        <f>D40*E40</f>
        <v>78000</v>
      </c>
      <c r="G40" s="28">
        <f t="shared" si="2"/>
        <v>1500</v>
      </c>
    </row>
    <row r="41" spans="1:7">
      <c r="A41" s="22" t="s">
        <v>56</v>
      </c>
      <c r="B41" s="23"/>
      <c r="C41" s="23"/>
      <c r="D41" s="23"/>
      <c r="E41" s="24"/>
      <c r="F41" s="25">
        <f>SUM(F15:F40)</f>
        <v>2118100</v>
      </c>
      <c r="G41" s="33">
        <f>SUM(G15:G40)</f>
        <v>91505</v>
      </c>
    </row>
    <row r="42" spans="1:7">
      <c r="A42" s="22" t="s">
        <v>57</v>
      </c>
      <c r="B42" s="23"/>
      <c r="C42" s="23"/>
      <c r="D42" s="23"/>
      <c r="E42" s="24"/>
      <c r="F42" s="25">
        <f>F41*0.1</f>
        <v>211810</v>
      </c>
      <c r="G42" s="34"/>
    </row>
    <row r="43" spans="1:7">
      <c r="A43" s="22" t="s">
        <v>26</v>
      </c>
      <c r="B43" s="23"/>
      <c r="C43" s="23"/>
      <c r="D43" s="23"/>
      <c r="E43" s="24"/>
      <c r="F43" s="25">
        <f>F41+F42</f>
        <v>2329910</v>
      </c>
      <c r="G43" s="35"/>
    </row>
    <row r="46" spans="1:7">
      <c r="E46" s="14" t="s">
        <v>16</v>
      </c>
      <c r="F46" s="13"/>
    </row>
    <row r="47" spans="1:7">
      <c r="E47" s="14" t="s">
        <v>17</v>
      </c>
      <c r="F47" s="13"/>
    </row>
    <row r="51" spans="5:6">
      <c r="E51" s="14" t="s">
        <v>69</v>
      </c>
      <c r="F51" s="13"/>
    </row>
  </sheetData>
  <autoFilter ref="A14:F43"/>
  <sortState ref="A16:F40">
    <sortCondition ref="A15"/>
  </sortState>
  <mergeCells count="12">
    <mergeCell ref="G41:G43"/>
    <mergeCell ref="A2:F2"/>
    <mergeCell ref="A3:F3"/>
    <mergeCell ref="A4:F4"/>
    <mergeCell ref="A7:F7"/>
    <mergeCell ref="A8:F8"/>
    <mergeCell ref="A41:E41"/>
    <mergeCell ref="A42:E42"/>
    <mergeCell ref="A43:E43"/>
    <mergeCell ref="E46:F46"/>
    <mergeCell ref="E47:F47"/>
    <mergeCell ref="E51:F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T1+T2.2013</vt:lpstr>
      <vt:lpstr>T04.2013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dcterms:created xsi:type="dcterms:W3CDTF">2013-04-11T07:43:34Z</dcterms:created>
  <dcterms:modified xsi:type="dcterms:W3CDTF">2013-05-14T04:15:14Z</dcterms:modified>
</cp:coreProperties>
</file>