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1" sheetId="10" r:id="rId1"/>
    <sheet name="T3" sheetId="3" r:id="rId2"/>
    <sheet name="T5" sheetId="5" r:id="rId3"/>
    <sheet name="T7" sheetId="7" r:id="rId4"/>
    <sheet name="T9" sheetId="9" r:id="rId5"/>
    <sheet name="t10" sheetId="11" r:id="rId6"/>
  </sheets>
  <calcPr calcId="124519"/>
</workbook>
</file>

<file path=xl/calcChain.xml><?xml version="1.0" encoding="utf-8"?>
<calcChain xmlns="http://schemas.openxmlformats.org/spreadsheetml/2006/main">
  <c r="H30" i="9"/>
  <c r="F21" i="11"/>
  <c r="F19"/>
  <c r="F18"/>
  <c r="F17"/>
  <c r="F20"/>
  <c r="G28" i="9"/>
  <c r="H28" s="1"/>
  <c r="G20"/>
  <c r="H20" s="1"/>
  <c r="G24" i="7"/>
  <c r="H24" s="1"/>
  <c r="G18" i="5"/>
  <c r="H18" s="1"/>
  <c r="I18" s="1"/>
  <c r="G17"/>
  <c r="H17" s="1"/>
  <c r="F29" i="9"/>
  <c r="F27"/>
  <c r="F26"/>
  <c r="F25"/>
  <c r="F24"/>
  <c r="F23"/>
  <c r="F22"/>
  <c r="F21"/>
  <c r="F19"/>
  <c r="F18"/>
  <c r="F17"/>
  <c r="F30" s="1"/>
  <c r="F27" i="7"/>
  <c r="F26"/>
  <c r="F25"/>
  <c r="F23"/>
  <c r="F22"/>
  <c r="F21"/>
  <c r="F20"/>
  <c r="F19"/>
  <c r="F18"/>
  <c r="F17"/>
  <c r="F16"/>
  <c r="F15"/>
  <c r="F28" s="1"/>
  <c r="F19" i="5"/>
  <c r="F16"/>
  <c r="F15"/>
  <c r="F25" i="3"/>
  <c r="F24"/>
  <c r="F23"/>
  <c r="F22"/>
  <c r="F21"/>
  <c r="F20"/>
  <c r="F19"/>
  <c r="F18"/>
  <c r="F17"/>
  <c r="F16"/>
  <c r="F15"/>
  <c r="F26" s="1"/>
  <c r="F17" i="10"/>
  <c r="I15"/>
  <c r="J15" s="1"/>
  <c r="F18"/>
  <c r="F20" i="5" l="1"/>
  <c r="F21" s="1"/>
  <c r="I19" s="1"/>
  <c r="F31" i="9"/>
  <c r="F29" i="7"/>
  <c r="H25" s="1"/>
  <c r="F27" i="3"/>
  <c r="G27" s="1"/>
  <c r="F19" i="10"/>
  <c r="J17" s="1"/>
</calcChain>
</file>

<file path=xl/sharedStrings.xml><?xml version="1.0" encoding="utf-8"?>
<sst xmlns="http://schemas.openxmlformats.org/spreadsheetml/2006/main" count="223" uniqueCount="87">
  <si>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</si>
  <si>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</si>
  <si>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</si>
  <si>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</si>
  <si>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(Xuất kèm HĐGTGT số :  PN/11P  -  000    Ngày  0  tháng  0  năm 2013)</t>
  </si>
  <si>
    <t>Tên đơn vị: CÔNG TY CỔ PHẦN XÂY LẮP NGHĨA DŨNG</t>
  </si>
  <si>
    <t xml:space="preserve">Điạ chỉ: 90/15B ĐƯỜNG SỐ 4, KP6, P. HIỆP BÌNH PHƯỚC. Q. THỦ ĐỨC </t>
  </si>
  <si>
    <t>MST: 0310604280</t>
  </si>
  <si>
    <t>STT</t>
  </si>
  <si>
    <t>Tên hàng</t>
  </si>
  <si>
    <t>ĐVT</t>
  </si>
  <si>
    <t>SL</t>
  </si>
  <si>
    <t>Đơn giá</t>
  </si>
  <si>
    <t>Thành Tiền</t>
  </si>
  <si>
    <t>Giấy trắng A4 82 Excel</t>
  </si>
  <si>
    <t>Ram</t>
  </si>
  <si>
    <t>Băng keo đục 48m/m x 80Y</t>
  </si>
  <si>
    <t>Cuộn</t>
  </si>
  <si>
    <t xml:space="preserve">Cộng: </t>
  </si>
  <si>
    <t xml:space="preserve">VAT 10%: </t>
  </si>
  <si>
    <t>Người lập phiếu</t>
  </si>
  <si>
    <t>(Ký, ghi rõ họ tên)</t>
  </si>
  <si>
    <t>Lê Thị Kim Anh</t>
  </si>
  <si>
    <t>(Xuất kèm HĐGTGT số :  PN/12P  -  0000268    Ngày  30  tháng  03  năm 2013)</t>
  </si>
  <si>
    <t>Bút bi TL 027 ( xanh, đỏ, đen )</t>
  </si>
  <si>
    <t xml:space="preserve">Cây </t>
  </si>
  <si>
    <t>Bút lông bảng WB-03 (xanh,đỏ,đen)</t>
  </si>
  <si>
    <t>Cây</t>
  </si>
  <si>
    <t>Sổ CK 7 D - TP</t>
  </si>
  <si>
    <t>Cuốn</t>
  </si>
  <si>
    <t xml:space="preserve">Kim bấm W Tri O 23/23 </t>
  </si>
  <si>
    <t>Hộp</t>
  </si>
  <si>
    <t xml:space="preserve">Kim bấm WTriO 23/20 </t>
  </si>
  <si>
    <t xml:space="preserve">Hộp </t>
  </si>
  <si>
    <t>Sổ CK 8 16x24.5mm</t>
  </si>
  <si>
    <t>Quyển</t>
  </si>
  <si>
    <t xml:space="preserve">Tập VT 96T </t>
  </si>
  <si>
    <t>Bút dạ quang HL-03 TL (vàng,cam,hồng,xanh,lá)</t>
  </si>
  <si>
    <t>Giấy decal A4 (đế vàng)</t>
  </si>
  <si>
    <t>Xấp</t>
  </si>
  <si>
    <t>Kim bấm W Tri O 17 /23</t>
  </si>
  <si>
    <t>Hứa Tuyết Bình</t>
  </si>
  <si>
    <t>(Xuất kèm HĐGTGT số :  PN/12P  -  0000400    Ngày  27  tháng  05  năm 2013)</t>
  </si>
  <si>
    <t>Bảng tên dẻo ngang + dây đeo</t>
  </si>
  <si>
    <t>Bộ</t>
  </si>
  <si>
    <t>Giấy trắng A3 82 Excel</t>
  </si>
  <si>
    <t>Kẹp giấy  C62</t>
  </si>
  <si>
    <t>(Xuất kèm HĐGTGT số :  PN/12P  -  0000598    Ngày  31  tháng  07  năm 2013)</t>
  </si>
  <si>
    <t>Thước mica dẻo 30cm Win</t>
  </si>
  <si>
    <t>Bìa 1 nút My Clear khổ A</t>
  </si>
  <si>
    <t>Cái</t>
  </si>
  <si>
    <t>Kẹp bướm 25 mm</t>
  </si>
  <si>
    <t>Kẹp bướm 32 mm</t>
  </si>
  <si>
    <t>File rổ nhựa 1 ngăn</t>
  </si>
  <si>
    <t>Giấy ghi chú  Post-it 2x3</t>
  </si>
  <si>
    <t>Giấy ghi chú  (vàng) Post-it 3X3</t>
  </si>
  <si>
    <t>Giấy ghi chú (vàng) Post-it 3x4</t>
  </si>
  <si>
    <t>Băng keo trong 18m/m x 25Y</t>
  </si>
  <si>
    <t>Bìa lỗ A4 (4.5)</t>
  </si>
  <si>
    <t>Bìa 3 dây giấy góc 10F</t>
  </si>
  <si>
    <t>Soá: 23/09</t>
  </si>
  <si>
    <t xml:space="preserve"> Ngaøy         30      thaùng       9       naêm   2013</t>
  </si>
  <si>
    <t xml:space="preserve">     (Ñính keøm hoaù ñôn soá: PN/12P-0000742)</t>
  </si>
  <si>
    <r>
      <t xml:space="preserve">Tên đơn vị: CÔNG TY </t>
    </r>
    <r>
      <rPr>
        <b/>
        <i/>
        <sz val="12"/>
        <rFont val="Arial"/>
        <family val="2"/>
      </rPr>
      <t xml:space="preserve">CỔ </t>
    </r>
    <r>
      <rPr>
        <b/>
        <sz val="12"/>
        <rFont val="Arial"/>
        <family val="2"/>
      </rPr>
      <t>PHẦN XÂY LẮP NGHĨA DŨNG</t>
    </r>
  </si>
  <si>
    <t>Điạ chỉ: 90/15B Đường số 4, KP6, P.Hiệp Bình Phước, Quận Thủ Đức</t>
  </si>
  <si>
    <t>Teân HH-DV</t>
  </si>
  <si>
    <t>ÑVT</t>
  </si>
  <si>
    <t>Soá löôïng</t>
  </si>
  <si>
    <t>Ñôn gía</t>
  </si>
  <si>
    <t>Thaønh tieàn</t>
  </si>
  <si>
    <t>6 = 4 x 5</t>
  </si>
  <si>
    <t>Bìa 1 nút My Clear khổ F</t>
  </si>
  <si>
    <t>Bìa Thái A4 ( Xanh dương, x lá, vàng, hồng)</t>
  </si>
  <si>
    <t>Băng keo giấy 24m/m x 18Y</t>
  </si>
  <si>
    <t xml:space="preserve">Cuộn </t>
  </si>
  <si>
    <t>Băng keo si 3.5p</t>
  </si>
  <si>
    <t>Băng keo giấy 48m/m x 50Y</t>
  </si>
  <si>
    <t>Bút xóa nước CP02-TL 12ml</t>
  </si>
  <si>
    <t>Phiếu thu 2L</t>
  </si>
  <si>
    <t>Phiếu chi 2 Liên 30 bộ</t>
  </si>
  <si>
    <t>Bìa còng bật 2 mặt 7P F4 GL</t>
  </si>
  <si>
    <t xml:space="preserve">Cái </t>
  </si>
  <si>
    <t>Bìa còng bật 2 mặt 5P F GL</t>
  </si>
  <si>
    <t>Tổng số tiền bằng chữ: Ba triệu, bốn trăm tám mươi chín ngàn, năm trăm ba chục đồng</t>
  </si>
  <si>
    <t xml:space="preserve">Ngöôøi mua </t>
  </si>
  <si>
    <t xml:space="preserve"> </t>
  </si>
  <si>
    <t>Tổng tiền: 818.000 đ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</si>
</sst>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sz val="11"/>
      <name val="VNI-Times"/>
    </font>
    <font>
      <b/>
      <i/>
      <sz val="12"/>
      <name val="Arial"/>
      <family val="2"/>
    </font>
    <font>
      <b/>
      <sz val="10"/>
      <name val="VNI-Times"/>
    </font>
    <font>
      <b/>
      <sz val="10"/>
      <name val="Arial"/>
      <family val="2"/>
    </font>
    <font>
      <i/>
      <sz val="10"/>
      <color indexed="10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wrapText="1"/>
    </xf>
    <xf numFmtId="0" fontId="13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165" fontId="13" fillId="3" borderId="5" xfId="1" applyNumberFormat="1" applyFont="1" applyFill="1" applyBorder="1" applyAlignment="1">
      <alignment horizontal="center" vertical="center"/>
    </xf>
    <xf numFmtId="165" fontId="13" fillId="3" borderId="5" xfId="1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164" fontId="14" fillId="0" borderId="1" xfId="0" applyNumberFormat="1" applyFont="1" applyFill="1" applyBorder="1" applyAlignment="1">
      <alignment horizontal="right"/>
    </xf>
    <xf numFmtId="0" fontId="15" fillId="0" borderId="0" xfId="0" applyFont="1" applyAlignment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0" fillId="0" borderId="6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7"/>
  <sheetViews>
    <sheetView tabSelected="1" topLeftCell="A8" workbookViewId="0">
      <selection activeCell="H34" sqref="H34"/>
    </sheetView>
  </sheetViews>
  <sheetFormatPr defaultRowHeight="15"/>
  <cols>
    <col min="1" max="1" width="9.140625" style="1"/>
    <col min="2" max="2" width="24.5703125" style="1" bestFit="1" customWidth="1"/>
    <col min="3" max="16384" width="9.140625" style="1"/>
  </cols>
  <sheetData>
    <row r="2" spans="1:10" ht="16.5">
      <c r="A2" s="21" t="s">
        <v>0</v>
      </c>
      <c r="B2" s="22"/>
      <c r="C2" s="22"/>
      <c r="D2" s="22"/>
      <c r="E2" s="22"/>
      <c r="F2" s="22"/>
    </row>
    <row r="3" spans="1:10" ht="15.75">
      <c r="A3" s="23" t="s">
        <v>1</v>
      </c>
      <c r="B3" s="22"/>
      <c r="C3" s="22"/>
      <c r="D3" s="22"/>
      <c r="E3" s="22"/>
      <c r="F3" s="22"/>
    </row>
    <row r="4" spans="1:10" ht="16.5">
      <c r="A4" s="21" t="s">
        <v>2</v>
      </c>
      <c r="B4" s="22"/>
      <c r="C4" s="22"/>
      <c r="D4" s="22"/>
      <c r="E4" s="22"/>
      <c r="F4" s="22"/>
    </row>
    <row r="7" spans="1:10" ht="20.25">
      <c r="A7" s="24" t="s">
        <v>3</v>
      </c>
      <c r="B7" s="22"/>
      <c r="C7" s="22"/>
      <c r="D7" s="22"/>
      <c r="E7" s="22"/>
      <c r="F7" s="22"/>
    </row>
    <row r="8" spans="1:10">
      <c r="A8" s="25" t="s">
        <v>4</v>
      </c>
      <c r="B8" s="22"/>
      <c r="C8" s="22"/>
      <c r="D8" s="22"/>
      <c r="E8" s="22"/>
      <c r="F8" s="22"/>
    </row>
    <row r="11" spans="1:10" ht="15.75">
      <c r="A11" s="2" t="s">
        <v>5</v>
      </c>
    </row>
    <row r="12" spans="1:10" ht="15.75">
      <c r="A12" s="2" t="s">
        <v>6</v>
      </c>
    </row>
    <row r="13" spans="1:10" ht="15.75">
      <c r="A13" s="2" t="s">
        <v>7</v>
      </c>
    </row>
    <row r="14" spans="1:10" ht="31.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  <c r="F14" s="3" t="s">
        <v>13</v>
      </c>
    </row>
    <row r="15" spans="1:10">
      <c r="A15" s="4">
        <v>1</v>
      </c>
      <c r="B15" s="5" t="s">
        <v>14</v>
      </c>
      <c r="C15" s="4" t="s">
        <v>15</v>
      </c>
      <c r="D15" s="4">
        <v>10</v>
      </c>
      <c r="E15" s="6">
        <v>54000</v>
      </c>
      <c r="F15" s="6"/>
      <c r="G15" s="1">
        <v>15</v>
      </c>
      <c r="H15" s="1">
        <v>54000</v>
      </c>
      <c r="I15" s="1">
        <f>H15*G15</f>
        <v>810000</v>
      </c>
      <c r="J15" s="1">
        <f>I15*0.05</f>
        <v>40500</v>
      </c>
    </row>
    <row r="16" spans="1:10">
      <c r="A16" s="4">
        <v>2</v>
      </c>
      <c r="B16" s="5" t="s">
        <v>14</v>
      </c>
      <c r="C16" s="4" t="s">
        <v>15</v>
      </c>
      <c r="D16" s="4">
        <v>5</v>
      </c>
      <c r="E16" s="6">
        <v>54000</v>
      </c>
      <c r="F16" s="6"/>
    </row>
    <row r="17" spans="1:10">
      <c r="A17" s="4">
        <v>3</v>
      </c>
      <c r="B17" s="5" t="s">
        <v>16</v>
      </c>
      <c r="C17" s="4" t="s">
        <v>17</v>
      </c>
      <c r="D17" s="4">
        <v>30</v>
      </c>
      <c r="E17" s="6">
        <v>11800</v>
      </c>
      <c r="F17" s="6">
        <f>D17*E17</f>
        <v>354000</v>
      </c>
      <c r="J17" s="18">
        <f>J15+F19</f>
        <v>75900</v>
      </c>
    </row>
    <row r="18" spans="1:10">
      <c r="A18" s="26" t="s">
        <v>18</v>
      </c>
      <c r="B18" s="27"/>
      <c r="C18" s="27"/>
      <c r="D18" s="27"/>
      <c r="E18" s="28"/>
      <c r="F18" s="7">
        <f>SUM(F15:F17)</f>
        <v>354000</v>
      </c>
    </row>
    <row r="19" spans="1:10">
      <c r="A19" s="26" t="s">
        <v>19</v>
      </c>
      <c r="B19" s="27"/>
      <c r="C19" s="27"/>
      <c r="D19" s="27"/>
      <c r="E19" s="28"/>
      <c r="F19" s="7">
        <f>F18*0.1</f>
        <v>35400</v>
      </c>
    </row>
    <row r="22" spans="1:10">
      <c r="E22" s="29" t="s">
        <v>20</v>
      </c>
      <c r="F22" s="22"/>
    </row>
    <row r="23" spans="1:10">
      <c r="E23" s="29" t="s">
        <v>21</v>
      </c>
      <c r="F23" s="22"/>
    </row>
    <row r="27" spans="1:10">
      <c r="E27" s="29" t="s">
        <v>22</v>
      </c>
      <c r="F27" s="22"/>
    </row>
    <row r="31" spans="1:10">
      <c r="B31" s="20" t="s">
        <v>86</v>
      </c>
      <c r="C31" s="20"/>
      <c r="D31" s="20"/>
      <c r="E31" s="20"/>
      <c r="F31" s="20"/>
    </row>
    <row r="32" spans="1:10">
      <c r="B32" s="20"/>
      <c r="C32" s="20"/>
      <c r="D32" s="20"/>
      <c r="E32" s="20"/>
      <c r="F32" s="20"/>
    </row>
    <row r="33" spans="2:6">
      <c r="B33" s="20"/>
      <c r="C33" s="20"/>
      <c r="D33" s="20"/>
      <c r="E33" s="20"/>
      <c r="F33" s="20"/>
    </row>
    <row r="34" spans="2:6">
      <c r="B34" s="20"/>
      <c r="C34" s="20"/>
      <c r="D34" s="20"/>
      <c r="E34" s="20"/>
      <c r="F34" s="20"/>
    </row>
    <row r="35" spans="2:6">
      <c r="B35" s="20"/>
      <c r="C35" s="20"/>
      <c r="D35" s="20"/>
      <c r="E35" s="20"/>
      <c r="F35" s="20"/>
    </row>
    <row r="36" spans="2:6">
      <c r="B36" s="20"/>
      <c r="C36" s="20"/>
      <c r="D36" s="20"/>
      <c r="E36" s="20"/>
      <c r="F36" s="20"/>
    </row>
    <row r="37" spans="2:6">
      <c r="B37" s="20"/>
      <c r="C37" s="20"/>
      <c r="D37" s="20"/>
      <c r="E37" s="20"/>
      <c r="F37" s="20"/>
    </row>
  </sheetData>
  <mergeCells count="11">
    <mergeCell ref="B31:F37"/>
    <mergeCell ref="A2:F2"/>
    <mergeCell ref="A3:F3"/>
    <mergeCell ref="A4:F4"/>
    <mergeCell ref="A7:F7"/>
    <mergeCell ref="A8:F8"/>
    <mergeCell ref="A18:E18"/>
    <mergeCell ref="A19:E19"/>
    <mergeCell ref="E22:F22"/>
    <mergeCell ref="E23:F23"/>
    <mergeCell ref="E27:F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5"/>
  <sheetViews>
    <sheetView workbookViewId="0">
      <selection activeCell="A28" sqref="A28:XFD28"/>
    </sheetView>
  </sheetViews>
  <sheetFormatPr defaultRowHeight="15"/>
  <cols>
    <col min="1" max="1" width="9.140625" style="1"/>
    <col min="2" max="2" width="43.42578125" style="1" bestFit="1" customWidth="1"/>
    <col min="3" max="16384" width="9.140625" style="1"/>
  </cols>
  <sheetData>
    <row r="2" spans="1:6" ht="16.5">
      <c r="A2" s="21" t="s">
        <v>0</v>
      </c>
      <c r="B2" s="22"/>
      <c r="C2" s="22"/>
      <c r="D2" s="22"/>
      <c r="E2" s="22"/>
      <c r="F2" s="22"/>
    </row>
    <row r="3" spans="1:6" ht="15.75">
      <c r="A3" s="23" t="s">
        <v>1</v>
      </c>
      <c r="B3" s="22"/>
      <c r="C3" s="22"/>
      <c r="D3" s="22"/>
      <c r="E3" s="22"/>
      <c r="F3" s="22"/>
    </row>
    <row r="4" spans="1:6" ht="16.5">
      <c r="A4" s="21" t="s">
        <v>2</v>
      </c>
      <c r="B4" s="22"/>
      <c r="C4" s="22"/>
      <c r="D4" s="22"/>
      <c r="E4" s="22"/>
      <c r="F4" s="22"/>
    </row>
    <row r="7" spans="1:6" ht="20.25">
      <c r="A7" s="24" t="s">
        <v>3</v>
      </c>
      <c r="B7" s="22"/>
      <c r="C7" s="22"/>
      <c r="D7" s="22"/>
      <c r="E7" s="22"/>
      <c r="F7" s="22"/>
    </row>
    <row r="8" spans="1:6">
      <c r="A8" s="30" t="s">
        <v>23</v>
      </c>
      <c r="B8" s="22"/>
      <c r="C8" s="22"/>
      <c r="D8" s="22"/>
      <c r="E8" s="22"/>
      <c r="F8" s="22"/>
    </row>
    <row r="11" spans="1:6" ht="15.75">
      <c r="A11" s="2" t="s">
        <v>5</v>
      </c>
    </row>
    <row r="12" spans="1:6" ht="15.75">
      <c r="A12" s="2" t="s">
        <v>6</v>
      </c>
    </row>
    <row r="13" spans="1:6" ht="15.75">
      <c r="A13" s="2" t="s">
        <v>7</v>
      </c>
    </row>
    <row r="14" spans="1:6" ht="31.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  <c r="F14" s="3" t="s">
        <v>13</v>
      </c>
    </row>
    <row r="15" spans="1:6">
      <c r="A15" s="4">
        <v>1</v>
      </c>
      <c r="B15" s="5" t="s">
        <v>24</v>
      </c>
      <c r="C15" s="4" t="s">
        <v>25</v>
      </c>
      <c r="D15" s="4">
        <v>20</v>
      </c>
      <c r="E15" s="6">
        <v>2500</v>
      </c>
      <c r="F15" s="6">
        <f t="shared" ref="F15:F25" si="0">D15*E15</f>
        <v>50000</v>
      </c>
    </row>
    <row r="16" spans="1:6">
      <c r="A16" s="4">
        <v>2</v>
      </c>
      <c r="B16" s="5" t="s">
        <v>26</v>
      </c>
      <c r="C16" s="4" t="s">
        <v>27</v>
      </c>
      <c r="D16" s="4">
        <v>12</v>
      </c>
      <c r="E16" s="6">
        <v>6200</v>
      </c>
      <c r="F16" s="6">
        <f t="shared" si="0"/>
        <v>74400</v>
      </c>
    </row>
    <row r="17" spans="1:7">
      <c r="A17" s="4">
        <v>3</v>
      </c>
      <c r="B17" s="5" t="s">
        <v>28</v>
      </c>
      <c r="C17" s="4" t="s">
        <v>29</v>
      </c>
      <c r="D17" s="4">
        <v>3</v>
      </c>
      <c r="E17" s="6">
        <v>21000</v>
      </c>
      <c r="F17" s="6">
        <f t="shared" si="0"/>
        <v>63000</v>
      </c>
    </row>
    <row r="18" spans="1:7">
      <c r="A18" s="4">
        <v>4</v>
      </c>
      <c r="B18" s="5" t="s">
        <v>30</v>
      </c>
      <c r="C18" s="4" t="s">
        <v>31</v>
      </c>
      <c r="D18" s="4">
        <v>5</v>
      </c>
      <c r="E18" s="6">
        <v>23000</v>
      </c>
      <c r="F18" s="6">
        <f t="shared" si="0"/>
        <v>115000</v>
      </c>
    </row>
    <row r="19" spans="1:7">
      <c r="A19" s="4">
        <v>5</v>
      </c>
      <c r="B19" s="5" t="s">
        <v>32</v>
      </c>
      <c r="C19" s="4" t="s">
        <v>33</v>
      </c>
      <c r="D19" s="4">
        <v>5</v>
      </c>
      <c r="E19" s="6">
        <v>19500</v>
      </c>
      <c r="F19" s="6">
        <f t="shared" si="0"/>
        <v>97500</v>
      </c>
    </row>
    <row r="20" spans="1:7">
      <c r="A20" s="4">
        <v>6</v>
      </c>
      <c r="B20" s="5" t="s">
        <v>34</v>
      </c>
      <c r="C20" s="4" t="s">
        <v>35</v>
      </c>
      <c r="D20" s="4">
        <v>2</v>
      </c>
      <c r="E20" s="6">
        <v>34000</v>
      </c>
      <c r="F20" s="6">
        <f t="shared" si="0"/>
        <v>68000</v>
      </c>
    </row>
    <row r="21" spans="1:7">
      <c r="A21" s="4">
        <v>7</v>
      </c>
      <c r="B21" s="5" t="s">
        <v>16</v>
      </c>
      <c r="C21" s="4" t="s">
        <v>17</v>
      </c>
      <c r="D21" s="4">
        <v>30</v>
      </c>
      <c r="E21" s="6">
        <v>12000</v>
      </c>
      <c r="F21" s="6">
        <f t="shared" si="0"/>
        <v>360000</v>
      </c>
    </row>
    <row r="22" spans="1:7">
      <c r="A22" s="4">
        <v>8</v>
      </c>
      <c r="B22" s="5" t="s">
        <v>36</v>
      </c>
      <c r="C22" s="4" t="s">
        <v>35</v>
      </c>
      <c r="D22" s="4">
        <v>5</v>
      </c>
      <c r="E22" s="6">
        <v>4700</v>
      </c>
      <c r="F22" s="6">
        <f t="shared" si="0"/>
        <v>23500</v>
      </c>
    </row>
    <row r="23" spans="1:7">
      <c r="A23" s="4">
        <v>9</v>
      </c>
      <c r="B23" s="5" t="s">
        <v>37</v>
      </c>
      <c r="C23" s="4" t="s">
        <v>27</v>
      </c>
      <c r="D23" s="4">
        <v>20</v>
      </c>
      <c r="E23" s="6">
        <v>6200</v>
      </c>
      <c r="F23" s="6">
        <f t="shared" si="0"/>
        <v>124000</v>
      </c>
    </row>
    <row r="24" spans="1:7">
      <c r="A24" s="4">
        <v>10</v>
      </c>
      <c r="B24" s="5" t="s">
        <v>38</v>
      </c>
      <c r="C24" s="4" t="s">
        <v>39</v>
      </c>
      <c r="D24" s="4">
        <v>1</v>
      </c>
      <c r="E24" s="6">
        <v>78000</v>
      </c>
      <c r="F24" s="6">
        <f t="shared" si="0"/>
        <v>78000</v>
      </c>
    </row>
    <row r="25" spans="1:7">
      <c r="A25" s="4">
        <v>11</v>
      </c>
      <c r="B25" s="5" t="s">
        <v>40</v>
      </c>
      <c r="C25" s="4" t="s">
        <v>31</v>
      </c>
      <c r="D25" s="4">
        <v>5</v>
      </c>
      <c r="E25" s="6">
        <v>17800</v>
      </c>
      <c r="F25" s="6">
        <f t="shared" si="0"/>
        <v>89000</v>
      </c>
    </row>
    <row r="26" spans="1:7">
      <c r="A26" s="26" t="s">
        <v>18</v>
      </c>
      <c r="B26" s="27"/>
      <c r="C26" s="27"/>
      <c r="D26" s="27"/>
      <c r="E26" s="28"/>
      <c r="F26" s="7">
        <f>SUM(F15:F25)</f>
        <v>1142400</v>
      </c>
    </row>
    <row r="27" spans="1:7">
      <c r="A27" s="26" t="s">
        <v>19</v>
      </c>
      <c r="B27" s="27"/>
      <c r="C27" s="27"/>
      <c r="D27" s="27"/>
      <c r="E27" s="28"/>
      <c r="F27" s="7">
        <f>F26*0.1</f>
        <v>114240</v>
      </c>
      <c r="G27" s="18">
        <f>F27</f>
        <v>114240</v>
      </c>
    </row>
    <row r="30" spans="1:7">
      <c r="E30" s="29" t="s">
        <v>20</v>
      </c>
      <c r="F30" s="22"/>
    </row>
    <row r="31" spans="1:7">
      <c r="E31" s="29" t="s">
        <v>21</v>
      </c>
      <c r="F31" s="22"/>
    </row>
    <row r="35" spans="5:6">
      <c r="E35" s="29" t="s">
        <v>41</v>
      </c>
      <c r="F35" s="22"/>
    </row>
  </sheetData>
  <mergeCells count="10">
    <mergeCell ref="A27:E27"/>
    <mergeCell ref="E30:F30"/>
    <mergeCell ref="E31:F31"/>
    <mergeCell ref="E35:F35"/>
    <mergeCell ref="A26:E26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9"/>
  <sheetViews>
    <sheetView workbookViewId="0">
      <selection activeCell="A22" sqref="A22:XFD22"/>
    </sheetView>
  </sheetViews>
  <sheetFormatPr defaultRowHeight="15"/>
  <cols>
    <col min="1" max="1" width="9.140625" style="1"/>
    <col min="2" max="2" width="27.85546875" style="1" bestFit="1" customWidth="1"/>
    <col min="3" max="16384" width="9.140625" style="1"/>
  </cols>
  <sheetData>
    <row r="2" spans="1:6" ht="16.5">
      <c r="A2" s="21" t="s">
        <v>0</v>
      </c>
      <c r="B2" s="22"/>
      <c r="C2" s="22"/>
      <c r="D2" s="22"/>
      <c r="E2" s="22"/>
      <c r="F2" s="22"/>
    </row>
    <row r="3" spans="1:6" ht="15.75">
      <c r="A3" s="23" t="s">
        <v>1</v>
      </c>
      <c r="B3" s="22"/>
      <c r="C3" s="22"/>
      <c r="D3" s="22"/>
      <c r="E3" s="22"/>
      <c r="F3" s="22"/>
    </row>
    <row r="4" spans="1:6" ht="16.5">
      <c r="A4" s="21" t="s">
        <v>2</v>
      </c>
      <c r="B4" s="22"/>
      <c r="C4" s="22"/>
      <c r="D4" s="22"/>
      <c r="E4" s="22"/>
      <c r="F4" s="22"/>
    </row>
    <row r="7" spans="1:6" ht="20.25">
      <c r="A7" s="24" t="s">
        <v>3</v>
      </c>
      <c r="B7" s="22"/>
      <c r="C7" s="22"/>
      <c r="D7" s="22"/>
      <c r="E7" s="22"/>
      <c r="F7" s="22"/>
    </row>
    <row r="8" spans="1:6">
      <c r="A8" s="30" t="s">
        <v>42</v>
      </c>
      <c r="B8" s="22"/>
      <c r="C8" s="22"/>
      <c r="D8" s="22"/>
      <c r="E8" s="22"/>
      <c r="F8" s="22"/>
    </row>
    <row r="11" spans="1:6" ht="15.75">
      <c r="A11" s="2" t="s">
        <v>5</v>
      </c>
    </row>
    <row r="12" spans="1:6" ht="15.75">
      <c r="A12" s="2" t="s">
        <v>6</v>
      </c>
    </row>
    <row r="13" spans="1:6" ht="15.75">
      <c r="A13" s="2" t="s">
        <v>7</v>
      </c>
    </row>
    <row r="14" spans="1:6" ht="31.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  <c r="F14" s="3" t="s">
        <v>13</v>
      </c>
    </row>
    <row r="15" spans="1:6">
      <c r="A15" s="4">
        <v>1</v>
      </c>
      <c r="B15" s="5" t="s">
        <v>16</v>
      </c>
      <c r="C15" s="4" t="s">
        <v>17</v>
      </c>
      <c r="D15" s="4">
        <v>120</v>
      </c>
      <c r="E15" s="6">
        <v>12000</v>
      </c>
      <c r="F15" s="6">
        <f>D15*E15</f>
        <v>1440000</v>
      </c>
    </row>
    <row r="16" spans="1:6">
      <c r="A16" s="4">
        <v>2</v>
      </c>
      <c r="B16" s="5" t="s">
        <v>43</v>
      </c>
      <c r="C16" s="4" t="s">
        <v>44</v>
      </c>
      <c r="D16" s="4">
        <v>20</v>
      </c>
      <c r="E16" s="6">
        <v>2600</v>
      </c>
      <c r="F16" s="6">
        <f>D16*E16</f>
        <v>52000</v>
      </c>
    </row>
    <row r="17" spans="1:9">
      <c r="A17" s="4">
        <v>3</v>
      </c>
      <c r="B17" s="5" t="s">
        <v>14</v>
      </c>
      <c r="C17" s="4" t="s">
        <v>15</v>
      </c>
      <c r="D17" s="4">
        <v>10</v>
      </c>
      <c r="E17" s="6">
        <v>54000</v>
      </c>
      <c r="F17" s="6"/>
      <c r="G17" s="1">
        <f>D17*E17</f>
        <v>540000</v>
      </c>
      <c r="H17" s="1">
        <f>G17*0.05</f>
        <v>27000</v>
      </c>
    </row>
    <row r="18" spans="1:9">
      <c r="A18" s="4">
        <v>4</v>
      </c>
      <c r="B18" s="5" t="s">
        <v>45</v>
      </c>
      <c r="C18" s="4" t="s">
        <v>15</v>
      </c>
      <c r="D18" s="4">
        <v>2</v>
      </c>
      <c r="E18" s="6">
        <v>108000</v>
      </c>
      <c r="F18" s="6"/>
      <c r="G18" s="1">
        <f>D18*E18</f>
        <v>216000</v>
      </c>
      <c r="H18" s="1">
        <f>G18*0.05</f>
        <v>10800</v>
      </c>
      <c r="I18" s="1">
        <f>H18+H17</f>
        <v>37800</v>
      </c>
    </row>
    <row r="19" spans="1:9">
      <c r="A19" s="4">
        <v>5</v>
      </c>
      <c r="B19" s="5" t="s">
        <v>46</v>
      </c>
      <c r="C19" s="4" t="s">
        <v>33</v>
      </c>
      <c r="D19" s="4">
        <v>20</v>
      </c>
      <c r="E19" s="6">
        <v>2600</v>
      </c>
      <c r="F19" s="6">
        <f>D19*E19</f>
        <v>52000</v>
      </c>
      <c r="I19" s="18">
        <f>I18+F21</f>
        <v>192200</v>
      </c>
    </row>
    <row r="20" spans="1:9">
      <c r="A20" s="26" t="s">
        <v>18</v>
      </c>
      <c r="B20" s="27"/>
      <c r="C20" s="27"/>
      <c r="D20" s="27"/>
      <c r="E20" s="28"/>
      <c r="F20" s="7">
        <f>SUM(F15:F19)</f>
        <v>1544000</v>
      </c>
    </row>
    <row r="21" spans="1:9">
      <c r="A21" s="26" t="s">
        <v>19</v>
      </c>
      <c r="B21" s="27"/>
      <c r="C21" s="27"/>
      <c r="D21" s="27"/>
      <c r="E21" s="28"/>
      <c r="F21" s="7">
        <f>F20*0.1</f>
        <v>154400</v>
      </c>
    </row>
    <row r="24" spans="1:9">
      <c r="E24" s="29" t="s">
        <v>20</v>
      </c>
      <c r="F24" s="22"/>
    </row>
    <row r="25" spans="1:9">
      <c r="E25" s="29" t="s">
        <v>21</v>
      </c>
      <c r="F25" s="22"/>
    </row>
    <row r="29" spans="1:9">
      <c r="E29" s="29" t="s">
        <v>22</v>
      </c>
      <c r="F29" s="22"/>
    </row>
  </sheetData>
  <mergeCells count="10">
    <mergeCell ref="A21:E21"/>
    <mergeCell ref="E24:F24"/>
    <mergeCell ref="E25:F25"/>
    <mergeCell ref="E29:F29"/>
    <mergeCell ref="A20:E20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7"/>
  <sheetViews>
    <sheetView workbookViewId="0">
      <selection activeCell="A30" sqref="A30:XFD30"/>
    </sheetView>
  </sheetViews>
  <sheetFormatPr defaultRowHeight="15"/>
  <cols>
    <col min="1" max="1" width="9.140625" style="1"/>
    <col min="2" max="2" width="28.5703125" style="1" bestFit="1" customWidth="1"/>
    <col min="3" max="16384" width="9.140625" style="1"/>
  </cols>
  <sheetData>
    <row r="2" spans="1:6" ht="16.5">
      <c r="A2" s="21" t="s">
        <v>0</v>
      </c>
      <c r="B2" s="22"/>
      <c r="C2" s="22"/>
      <c r="D2" s="22"/>
      <c r="E2" s="22"/>
      <c r="F2" s="22"/>
    </row>
    <row r="3" spans="1:6" ht="15.75">
      <c r="A3" s="23" t="s">
        <v>1</v>
      </c>
      <c r="B3" s="22"/>
      <c r="C3" s="22"/>
      <c r="D3" s="22"/>
      <c r="E3" s="22"/>
      <c r="F3" s="22"/>
    </row>
    <row r="4" spans="1:6" ht="16.5">
      <c r="A4" s="21" t="s">
        <v>2</v>
      </c>
      <c r="B4" s="22"/>
      <c r="C4" s="22"/>
      <c r="D4" s="22"/>
      <c r="E4" s="22"/>
      <c r="F4" s="22"/>
    </row>
    <row r="7" spans="1:6" ht="20.25">
      <c r="A7" s="24" t="s">
        <v>3</v>
      </c>
      <c r="B7" s="22"/>
      <c r="C7" s="22"/>
      <c r="D7" s="22"/>
      <c r="E7" s="22"/>
      <c r="F7" s="22"/>
    </row>
    <row r="8" spans="1:6">
      <c r="A8" s="30" t="s">
        <v>47</v>
      </c>
      <c r="B8" s="22"/>
      <c r="C8" s="22"/>
      <c r="D8" s="22"/>
      <c r="E8" s="22"/>
      <c r="F8" s="22"/>
    </row>
    <row r="11" spans="1:6" ht="15.75">
      <c r="A11" s="2" t="s">
        <v>5</v>
      </c>
    </row>
    <row r="12" spans="1:6" ht="15.75">
      <c r="A12" s="2" t="s">
        <v>6</v>
      </c>
    </row>
    <row r="13" spans="1:6" ht="15.75">
      <c r="A13" s="2" t="s">
        <v>7</v>
      </c>
    </row>
    <row r="14" spans="1:6" ht="31.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  <c r="F14" s="3" t="s">
        <v>13</v>
      </c>
    </row>
    <row r="15" spans="1:6">
      <c r="A15" s="4">
        <v>1</v>
      </c>
      <c r="B15" s="5" t="s">
        <v>48</v>
      </c>
      <c r="C15" s="4" t="s">
        <v>27</v>
      </c>
      <c r="D15" s="4">
        <v>10</v>
      </c>
      <c r="E15" s="6">
        <v>3800</v>
      </c>
      <c r="F15" s="6">
        <f t="shared" ref="F15:F27" si="0">D15*E15</f>
        <v>38000</v>
      </c>
    </row>
    <row r="16" spans="1:6">
      <c r="A16" s="4">
        <v>2</v>
      </c>
      <c r="B16" s="5" t="s">
        <v>49</v>
      </c>
      <c r="C16" s="4" t="s">
        <v>50</v>
      </c>
      <c r="D16" s="4">
        <v>24</v>
      </c>
      <c r="E16" s="6">
        <v>3200</v>
      </c>
      <c r="F16" s="6">
        <f t="shared" si="0"/>
        <v>76800</v>
      </c>
    </row>
    <row r="17" spans="1:8">
      <c r="A17" s="4">
        <v>3</v>
      </c>
      <c r="B17" s="5" t="s">
        <v>51</v>
      </c>
      <c r="C17" s="4" t="s">
        <v>31</v>
      </c>
      <c r="D17" s="4">
        <v>10</v>
      </c>
      <c r="E17" s="6">
        <v>6800</v>
      </c>
      <c r="F17" s="6">
        <f t="shared" si="0"/>
        <v>68000</v>
      </c>
    </row>
    <row r="18" spans="1:8">
      <c r="A18" s="4">
        <v>4</v>
      </c>
      <c r="B18" s="5" t="s">
        <v>52</v>
      </c>
      <c r="C18" s="4" t="s">
        <v>31</v>
      </c>
      <c r="D18" s="4">
        <v>10</v>
      </c>
      <c r="E18" s="6">
        <v>10000</v>
      </c>
      <c r="F18" s="6">
        <f t="shared" si="0"/>
        <v>100000</v>
      </c>
    </row>
    <row r="19" spans="1:8">
      <c r="A19" s="4">
        <v>5</v>
      </c>
      <c r="B19" s="5" t="s">
        <v>53</v>
      </c>
      <c r="C19" s="4" t="s">
        <v>50</v>
      </c>
      <c r="D19" s="4">
        <v>5</v>
      </c>
      <c r="E19" s="6">
        <v>12500</v>
      </c>
      <c r="F19" s="6">
        <f t="shared" si="0"/>
        <v>62500</v>
      </c>
    </row>
    <row r="20" spans="1:8">
      <c r="A20" s="4">
        <v>6</v>
      </c>
      <c r="B20" s="5" t="s">
        <v>46</v>
      </c>
      <c r="C20" s="4" t="s">
        <v>33</v>
      </c>
      <c r="D20" s="4">
        <v>10</v>
      </c>
      <c r="E20" s="6">
        <v>2600</v>
      </c>
      <c r="F20" s="6">
        <f t="shared" si="0"/>
        <v>26000</v>
      </c>
    </row>
    <row r="21" spans="1:8">
      <c r="A21" s="4">
        <v>7</v>
      </c>
      <c r="B21" s="5" t="s">
        <v>54</v>
      </c>
      <c r="C21" s="4" t="s">
        <v>39</v>
      </c>
      <c r="D21" s="4">
        <v>20</v>
      </c>
      <c r="E21" s="6">
        <v>5000</v>
      </c>
      <c r="F21" s="6">
        <f t="shared" si="0"/>
        <v>100000</v>
      </c>
    </row>
    <row r="22" spans="1:8">
      <c r="A22" s="4">
        <v>8</v>
      </c>
      <c r="B22" s="5" t="s">
        <v>55</v>
      </c>
      <c r="C22" s="4" t="s">
        <v>39</v>
      </c>
      <c r="D22" s="4">
        <v>15</v>
      </c>
      <c r="E22" s="6">
        <v>6500</v>
      </c>
      <c r="F22" s="6">
        <f t="shared" si="0"/>
        <v>97500</v>
      </c>
    </row>
    <row r="23" spans="1:8">
      <c r="A23" s="4">
        <v>9</v>
      </c>
      <c r="B23" s="5" t="s">
        <v>56</v>
      </c>
      <c r="C23" s="4" t="s">
        <v>39</v>
      </c>
      <c r="D23" s="4">
        <v>15</v>
      </c>
      <c r="E23" s="6">
        <v>7500</v>
      </c>
      <c r="F23" s="6">
        <f t="shared" si="0"/>
        <v>112500</v>
      </c>
    </row>
    <row r="24" spans="1:8">
      <c r="A24" s="4">
        <v>10</v>
      </c>
      <c r="B24" s="5" t="s">
        <v>14</v>
      </c>
      <c r="C24" s="4" t="s">
        <v>15</v>
      </c>
      <c r="D24" s="4">
        <v>10</v>
      </c>
      <c r="E24" s="6">
        <v>54000</v>
      </c>
      <c r="F24" s="6"/>
      <c r="G24" s="1">
        <f>D24*E24</f>
        <v>540000</v>
      </c>
      <c r="H24" s="1">
        <f>G24*0.05</f>
        <v>27000</v>
      </c>
    </row>
    <row r="25" spans="1:8">
      <c r="A25" s="4">
        <v>11</v>
      </c>
      <c r="B25" s="5" t="s">
        <v>57</v>
      </c>
      <c r="C25" s="4" t="s">
        <v>17</v>
      </c>
      <c r="D25" s="4">
        <v>20</v>
      </c>
      <c r="E25" s="6">
        <v>1600</v>
      </c>
      <c r="F25" s="6">
        <f t="shared" si="0"/>
        <v>32000</v>
      </c>
      <c r="H25" s="18">
        <f>H24+F29</f>
        <v>118430</v>
      </c>
    </row>
    <row r="26" spans="1:8">
      <c r="A26" s="4">
        <v>12</v>
      </c>
      <c r="B26" s="5" t="s">
        <v>58</v>
      </c>
      <c r="C26" s="4" t="s">
        <v>39</v>
      </c>
      <c r="D26" s="4">
        <v>1</v>
      </c>
      <c r="E26" s="6">
        <v>41000</v>
      </c>
      <c r="F26" s="6">
        <f t="shared" si="0"/>
        <v>41000</v>
      </c>
    </row>
    <row r="27" spans="1:8">
      <c r="A27" s="4">
        <v>13</v>
      </c>
      <c r="B27" s="5" t="s">
        <v>59</v>
      </c>
      <c r="C27" s="4" t="s">
        <v>50</v>
      </c>
      <c r="D27" s="4">
        <v>20</v>
      </c>
      <c r="E27" s="6">
        <v>8000</v>
      </c>
      <c r="F27" s="6">
        <f t="shared" si="0"/>
        <v>160000</v>
      </c>
    </row>
    <row r="28" spans="1:8">
      <c r="A28" s="26" t="s">
        <v>18</v>
      </c>
      <c r="B28" s="27"/>
      <c r="C28" s="27"/>
      <c r="D28" s="27"/>
      <c r="E28" s="28"/>
      <c r="F28" s="7">
        <f>SUM(F15:F27)</f>
        <v>914300</v>
      </c>
    </row>
    <row r="29" spans="1:8">
      <c r="A29" s="26" t="s">
        <v>19</v>
      </c>
      <c r="B29" s="27"/>
      <c r="C29" s="27"/>
      <c r="D29" s="27"/>
      <c r="E29" s="28"/>
      <c r="F29" s="7">
        <f>F28*0.1</f>
        <v>91430</v>
      </c>
    </row>
    <row r="32" spans="1:8">
      <c r="E32" s="29" t="s">
        <v>20</v>
      </c>
      <c r="F32" s="22"/>
    </row>
    <row r="33" spans="5:6">
      <c r="E33" s="29" t="s">
        <v>21</v>
      </c>
      <c r="F33" s="22"/>
    </row>
    <row r="37" spans="5:6">
      <c r="E37" s="29" t="s">
        <v>41</v>
      </c>
      <c r="F37" s="22"/>
    </row>
  </sheetData>
  <mergeCells count="10">
    <mergeCell ref="A29:E29"/>
    <mergeCell ref="E32:F32"/>
    <mergeCell ref="E33:F33"/>
    <mergeCell ref="E37:F37"/>
    <mergeCell ref="A28:E28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39"/>
  <sheetViews>
    <sheetView workbookViewId="0">
      <selection activeCell="H31" sqref="H31"/>
    </sheetView>
  </sheetViews>
  <sheetFormatPr defaultRowHeight="15"/>
  <cols>
    <col min="1" max="1" width="9.140625" style="1"/>
    <col min="2" max="2" width="39.28515625" style="1" bestFit="1" customWidth="1"/>
    <col min="3" max="16384" width="9.140625" style="1"/>
  </cols>
  <sheetData>
    <row r="2" spans="1:6" ht="16.5">
      <c r="A2" s="32" t="s">
        <v>0</v>
      </c>
      <c r="B2" s="22"/>
      <c r="C2" s="22"/>
      <c r="D2" s="22"/>
      <c r="E2" s="22"/>
      <c r="F2" s="22"/>
    </row>
    <row r="3" spans="1:6" ht="15.75">
      <c r="A3" s="33" t="s">
        <v>1</v>
      </c>
      <c r="B3" s="22"/>
      <c r="C3" s="22"/>
      <c r="D3" s="22"/>
      <c r="E3" s="22"/>
      <c r="F3" s="22"/>
    </row>
    <row r="4" spans="1:6" ht="16.5">
      <c r="A4" s="32" t="s">
        <v>2</v>
      </c>
      <c r="B4" s="22"/>
      <c r="C4" s="22"/>
      <c r="D4" s="22"/>
      <c r="E4" s="22"/>
      <c r="F4" s="22"/>
    </row>
    <row r="7" spans="1:6" ht="20.25">
      <c r="A7" s="34" t="s">
        <v>3</v>
      </c>
      <c r="B7" s="22"/>
      <c r="C7" s="22"/>
      <c r="D7" s="22"/>
      <c r="E7" s="22"/>
      <c r="F7" s="22"/>
    </row>
    <row r="8" spans="1:6" ht="15.75">
      <c r="A8" s="35" t="s">
        <v>60</v>
      </c>
      <c r="B8" s="35"/>
      <c r="C8" s="35"/>
      <c r="D8" s="35"/>
      <c r="E8" s="35"/>
      <c r="F8" s="35"/>
    </row>
    <row r="9" spans="1:6" ht="16.5">
      <c r="A9" s="31" t="s">
        <v>61</v>
      </c>
      <c r="B9" s="31"/>
      <c r="C9" s="31"/>
      <c r="D9" s="31"/>
      <c r="E9" s="31"/>
      <c r="F9" s="31"/>
    </row>
    <row r="10" spans="1:6" ht="15.75">
      <c r="A10" s="37" t="s">
        <v>62</v>
      </c>
      <c r="B10" s="37"/>
      <c r="C10" s="37"/>
      <c r="D10" s="37"/>
      <c r="E10" s="37"/>
      <c r="F10" s="37"/>
    </row>
    <row r="11" spans="1:6" ht="15.75">
      <c r="A11" s="8"/>
      <c r="B11" s="8"/>
      <c r="C11" s="8"/>
      <c r="D11" s="8"/>
      <c r="E11" s="8"/>
      <c r="F11" s="8"/>
    </row>
    <row r="12" spans="1:6" ht="15.75">
      <c r="A12" s="9" t="s">
        <v>63</v>
      </c>
      <c r="B12" s="10"/>
      <c r="C12" s="10"/>
      <c r="D12" s="10"/>
      <c r="E12" s="10"/>
      <c r="F12" s="10"/>
    </row>
    <row r="13" spans="1:6" ht="15.75">
      <c r="A13" s="9" t="s">
        <v>64</v>
      </c>
      <c r="B13" s="10"/>
      <c r="C13" s="10"/>
      <c r="D13" s="10"/>
      <c r="E13" s="10"/>
      <c r="F13" s="10"/>
    </row>
    <row r="14" spans="1:6" ht="15.75">
      <c r="A14" s="9" t="s">
        <v>7</v>
      </c>
      <c r="B14" s="10"/>
      <c r="C14" s="10"/>
      <c r="D14" s="10"/>
      <c r="E14" s="10"/>
      <c r="F14" s="10"/>
    </row>
    <row r="15" spans="1:6" ht="28.5">
      <c r="A15" s="11" t="s">
        <v>8</v>
      </c>
      <c r="B15" s="11" t="s">
        <v>65</v>
      </c>
      <c r="C15" s="11" t="s">
        <v>66</v>
      </c>
      <c r="D15" s="12" t="s">
        <v>67</v>
      </c>
      <c r="E15" s="13" t="s">
        <v>68</v>
      </c>
      <c r="F15" s="14" t="s">
        <v>69</v>
      </c>
    </row>
    <row r="16" spans="1:6" ht="15.75">
      <c r="A16" s="15">
        <v>1</v>
      </c>
      <c r="B16" s="15">
        <v>2</v>
      </c>
      <c r="C16" s="15">
        <v>3</v>
      </c>
      <c r="D16" s="15">
        <v>4</v>
      </c>
      <c r="E16" s="15">
        <v>5</v>
      </c>
      <c r="F16" s="15" t="s">
        <v>70</v>
      </c>
    </row>
    <row r="17" spans="1:8">
      <c r="A17" s="4">
        <v>1</v>
      </c>
      <c r="B17" s="5" t="s">
        <v>71</v>
      </c>
      <c r="C17" s="4" t="s">
        <v>50</v>
      </c>
      <c r="D17" s="4">
        <v>24</v>
      </c>
      <c r="E17" s="6">
        <v>3100</v>
      </c>
      <c r="F17" s="6">
        <f t="shared" ref="F17:F29" si="0">D17*E17</f>
        <v>74400</v>
      </c>
    </row>
    <row r="18" spans="1:8">
      <c r="A18" s="4">
        <v>2</v>
      </c>
      <c r="B18" s="5" t="s">
        <v>72</v>
      </c>
      <c r="C18" s="4" t="s">
        <v>39</v>
      </c>
      <c r="D18" s="4">
        <v>2</v>
      </c>
      <c r="E18" s="6">
        <v>38000</v>
      </c>
      <c r="F18" s="6">
        <f t="shared" si="0"/>
        <v>76000</v>
      </c>
    </row>
    <row r="19" spans="1:8">
      <c r="A19" s="4">
        <v>3</v>
      </c>
      <c r="B19" s="5" t="s">
        <v>73</v>
      </c>
      <c r="C19" s="4" t="s">
        <v>74</v>
      </c>
      <c r="D19" s="4">
        <v>24</v>
      </c>
      <c r="E19" s="6">
        <v>5600</v>
      </c>
      <c r="F19" s="6">
        <f t="shared" si="0"/>
        <v>134400</v>
      </c>
    </row>
    <row r="20" spans="1:8">
      <c r="A20" s="4">
        <v>4</v>
      </c>
      <c r="B20" s="5" t="s">
        <v>14</v>
      </c>
      <c r="C20" s="4" t="s">
        <v>15</v>
      </c>
      <c r="D20" s="4">
        <v>10</v>
      </c>
      <c r="E20" s="6">
        <v>54000</v>
      </c>
      <c r="F20" s="6"/>
      <c r="G20" s="1">
        <f>D20*E20</f>
        <v>540000</v>
      </c>
      <c r="H20" s="1">
        <f>G20*0.05</f>
        <v>27000</v>
      </c>
    </row>
    <row r="21" spans="1:8">
      <c r="A21" s="4">
        <v>5</v>
      </c>
      <c r="B21" s="5" t="s">
        <v>75</v>
      </c>
      <c r="C21" s="4" t="s">
        <v>17</v>
      </c>
      <c r="D21" s="4">
        <v>10</v>
      </c>
      <c r="E21" s="6">
        <v>10000</v>
      </c>
      <c r="F21" s="6">
        <f t="shared" si="0"/>
        <v>100000</v>
      </c>
    </row>
    <row r="22" spans="1:8">
      <c r="A22" s="4">
        <v>6</v>
      </c>
      <c r="B22" s="5" t="s">
        <v>76</v>
      </c>
      <c r="C22" s="4" t="s">
        <v>74</v>
      </c>
      <c r="D22" s="4">
        <v>24</v>
      </c>
      <c r="E22" s="6">
        <v>12000</v>
      </c>
      <c r="F22" s="6">
        <f t="shared" si="0"/>
        <v>288000</v>
      </c>
    </row>
    <row r="23" spans="1:8">
      <c r="A23" s="4">
        <v>7</v>
      </c>
      <c r="B23" s="5" t="s">
        <v>77</v>
      </c>
      <c r="C23" s="4" t="s">
        <v>27</v>
      </c>
      <c r="D23" s="4">
        <v>24</v>
      </c>
      <c r="E23" s="6">
        <v>18000</v>
      </c>
      <c r="F23" s="6">
        <f t="shared" si="0"/>
        <v>432000</v>
      </c>
    </row>
    <row r="24" spans="1:8">
      <c r="A24" s="4">
        <v>8</v>
      </c>
      <c r="B24" s="5" t="s">
        <v>78</v>
      </c>
      <c r="C24" s="4" t="s">
        <v>35</v>
      </c>
      <c r="D24" s="4">
        <v>2</v>
      </c>
      <c r="E24" s="6">
        <v>6500</v>
      </c>
      <c r="F24" s="6">
        <f t="shared" si="0"/>
        <v>13000</v>
      </c>
    </row>
    <row r="25" spans="1:8">
      <c r="A25" s="4">
        <v>9</v>
      </c>
      <c r="B25" s="5" t="s">
        <v>79</v>
      </c>
      <c r="C25" s="4" t="s">
        <v>35</v>
      </c>
      <c r="D25" s="4">
        <v>5</v>
      </c>
      <c r="E25" s="6">
        <v>6500</v>
      </c>
      <c r="F25" s="6">
        <f t="shared" si="0"/>
        <v>32500</v>
      </c>
    </row>
    <row r="26" spans="1:8">
      <c r="A26" s="4">
        <v>10</v>
      </c>
      <c r="B26" s="5" t="s">
        <v>80</v>
      </c>
      <c r="C26" s="4" t="s">
        <v>81</v>
      </c>
      <c r="D26" s="4">
        <v>10</v>
      </c>
      <c r="E26" s="6">
        <v>25500</v>
      </c>
      <c r="F26" s="6">
        <f t="shared" si="0"/>
        <v>255000</v>
      </c>
    </row>
    <row r="27" spans="1:8">
      <c r="A27" s="4">
        <v>11</v>
      </c>
      <c r="B27" s="5" t="s">
        <v>82</v>
      </c>
      <c r="C27" s="4" t="s">
        <v>50</v>
      </c>
      <c r="D27" s="4">
        <v>10</v>
      </c>
      <c r="E27" s="6">
        <v>25500</v>
      </c>
      <c r="F27" s="6">
        <f t="shared" si="0"/>
        <v>255000</v>
      </c>
    </row>
    <row r="28" spans="1:8">
      <c r="A28" s="4">
        <v>12</v>
      </c>
      <c r="B28" s="5" t="s">
        <v>14</v>
      </c>
      <c r="C28" s="4" t="s">
        <v>15</v>
      </c>
      <c r="D28" s="4">
        <v>10</v>
      </c>
      <c r="E28" s="6">
        <v>54000</v>
      </c>
      <c r="F28" s="6"/>
      <c r="G28" s="1">
        <f>D28*E28</f>
        <v>540000</v>
      </c>
      <c r="H28" s="1">
        <f t="shared" ref="H28" si="1">G28*0.05</f>
        <v>27000</v>
      </c>
    </row>
    <row r="29" spans="1:8">
      <c r="A29" s="4">
        <v>13</v>
      </c>
      <c r="B29" s="5" t="s">
        <v>77</v>
      </c>
      <c r="C29" s="4" t="s">
        <v>27</v>
      </c>
      <c r="D29" s="4">
        <v>24</v>
      </c>
      <c r="E29" s="6">
        <v>18000</v>
      </c>
      <c r="F29" s="6">
        <f t="shared" si="0"/>
        <v>432000</v>
      </c>
    </row>
    <row r="30" spans="1:8">
      <c r="A30" s="38" t="s">
        <v>18</v>
      </c>
      <c r="B30" s="39"/>
      <c r="C30" s="39"/>
      <c r="D30" s="39"/>
      <c r="E30" s="40"/>
      <c r="F30" s="16">
        <f>SUM(F17:F29)</f>
        <v>2092300</v>
      </c>
      <c r="H30" s="18">
        <f>F31+H28+H20</f>
        <v>263230</v>
      </c>
    </row>
    <row r="31" spans="1:8">
      <c r="A31" s="38" t="s">
        <v>19</v>
      </c>
      <c r="B31" s="39"/>
      <c r="C31" s="39"/>
      <c r="D31" s="39"/>
      <c r="E31" s="40"/>
      <c r="F31" s="16">
        <f>F30*0.1</f>
        <v>209230</v>
      </c>
    </row>
    <row r="33" spans="1:6">
      <c r="A33" s="17" t="s">
        <v>83</v>
      </c>
    </row>
    <row r="34" spans="1:6" ht="15.75">
      <c r="A34" s="35" t="s">
        <v>84</v>
      </c>
      <c r="B34" s="35"/>
      <c r="E34" s="36" t="s">
        <v>20</v>
      </c>
      <c r="F34" s="22"/>
    </row>
    <row r="35" spans="1:6" ht="15.75">
      <c r="A35" s="35" t="s">
        <v>85</v>
      </c>
      <c r="B35" s="35"/>
      <c r="E35" s="36" t="s">
        <v>21</v>
      </c>
      <c r="F35" s="22"/>
    </row>
    <row r="39" spans="1:6">
      <c r="E39" s="36" t="s">
        <v>41</v>
      </c>
      <c r="F39" s="22"/>
    </row>
  </sheetData>
  <mergeCells count="14">
    <mergeCell ref="A35:B35"/>
    <mergeCell ref="E35:F35"/>
    <mergeCell ref="E39:F39"/>
    <mergeCell ref="A10:F10"/>
    <mergeCell ref="A30:E30"/>
    <mergeCell ref="A31:E31"/>
    <mergeCell ref="A34:B34"/>
    <mergeCell ref="E34:F34"/>
    <mergeCell ref="A9:F9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F22" sqref="F22"/>
    </sheetView>
  </sheetViews>
  <sheetFormatPr defaultRowHeight="15"/>
  <cols>
    <col min="1" max="1" width="9.140625" style="19"/>
    <col min="2" max="2" width="39.28515625" style="19" bestFit="1" customWidth="1"/>
    <col min="3" max="16384" width="9.140625" style="19"/>
  </cols>
  <sheetData>
    <row r="2" spans="1:6" ht="16.5">
      <c r="A2" s="32" t="s">
        <v>0</v>
      </c>
      <c r="B2" s="22"/>
      <c r="C2" s="22"/>
      <c r="D2" s="22"/>
      <c r="E2" s="22"/>
      <c r="F2" s="22"/>
    </row>
    <row r="3" spans="1:6" ht="15.75">
      <c r="A3" s="33" t="s">
        <v>1</v>
      </c>
      <c r="B3" s="22"/>
      <c r="C3" s="22"/>
      <c r="D3" s="22"/>
      <c r="E3" s="22"/>
      <c r="F3" s="22"/>
    </row>
    <row r="4" spans="1:6" ht="16.5">
      <c r="A4" s="32" t="s">
        <v>2</v>
      </c>
      <c r="B4" s="22"/>
      <c r="C4" s="22"/>
      <c r="D4" s="22"/>
      <c r="E4" s="22"/>
      <c r="F4" s="22"/>
    </row>
    <row r="7" spans="1:6" ht="20.25">
      <c r="A7" s="34" t="s">
        <v>3</v>
      </c>
      <c r="B7" s="22"/>
      <c r="C7" s="22"/>
      <c r="D7" s="22"/>
      <c r="E7" s="22"/>
      <c r="F7" s="22"/>
    </row>
    <row r="8" spans="1:6" ht="15.75">
      <c r="A8" s="35" t="s">
        <v>60</v>
      </c>
      <c r="B8" s="35"/>
      <c r="C8" s="35"/>
      <c r="D8" s="35"/>
      <c r="E8" s="35"/>
      <c r="F8" s="35"/>
    </row>
    <row r="9" spans="1:6" ht="16.5">
      <c r="A9" s="31" t="s">
        <v>61</v>
      </c>
      <c r="B9" s="31"/>
      <c r="C9" s="31"/>
      <c r="D9" s="31"/>
      <c r="E9" s="31"/>
      <c r="F9" s="31"/>
    </row>
    <row r="10" spans="1:6" ht="15.75">
      <c r="A10" s="37" t="s">
        <v>62</v>
      </c>
      <c r="B10" s="37"/>
      <c r="C10" s="37"/>
      <c r="D10" s="37"/>
      <c r="E10" s="37"/>
      <c r="F10" s="37"/>
    </row>
    <row r="11" spans="1:6" ht="15.75">
      <c r="A11" s="8"/>
      <c r="B11" s="8"/>
      <c r="C11" s="8"/>
      <c r="D11" s="8"/>
      <c r="E11" s="8"/>
      <c r="F11" s="8"/>
    </row>
    <row r="12" spans="1:6" ht="15.75">
      <c r="A12" s="9" t="s">
        <v>63</v>
      </c>
      <c r="B12" s="10"/>
      <c r="C12" s="10"/>
      <c r="D12" s="10"/>
      <c r="E12" s="10"/>
      <c r="F12" s="10"/>
    </row>
    <row r="13" spans="1:6" ht="15.75">
      <c r="A13" s="9" t="s">
        <v>64</v>
      </c>
      <c r="B13" s="10"/>
      <c r="C13" s="10"/>
      <c r="D13" s="10"/>
      <c r="E13" s="10"/>
      <c r="F13" s="10"/>
    </row>
    <row r="14" spans="1:6" ht="15.75">
      <c r="A14" s="9" t="s">
        <v>7</v>
      </c>
      <c r="B14" s="10"/>
      <c r="C14" s="10"/>
      <c r="D14" s="10"/>
      <c r="E14" s="10"/>
      <c r="F14" s="10"/>
    </row>
    <row r="15" spans="1:6" ht="28.5">
      <c r="A15" s="11" t="s">
        <v>8</v>
      </c>
      <c r="B15" s="11" t="s">
        <v>65</v>
      </c>
      <c r="C15" s="11" t="s">
        <v>66</v>
      </c>
      <c r="D15" s="12" t="s">
        <v>67</v>
      </c>
      <c r="E15" s="13" t="s">
        <v>68</v>
      </c>
      <c r="F15" s="14" t="s">
        <v>69</v>
      </c>
    </row>
    <row r="16" spans="1:6" ht="15.75">
      <c r="A16" s="15">
        <v>1</v>
      </c>
      <c r="B16" s="15">
        <v>2</v>
      </c>
      <c r="C16" s="15">
        <v>3</v>
      </c>
      <c r="D16" s="15">
        <v>4</v>
      </c>
      <c r="E16" s="15">
        <v>5</v>
      </c>
      <c r="F16" s="15" t="s">
        <v>70</v>
      </c>
    </row>
    <row r="17" spans="1:6">
      <c r="A17" s="4">
        <v>1</v>
      </c>
      <c r="B17" s="5" t="s">
        <v>14</v>
      </c>
      <c r="C17" s="4" t="s">
        <v>15</v>
      </c>
      <c r="D17" s="4">
        <v>10</v>
      </c>
      <c r="E17" s="6">
        <v>54000</v>
      </c>
      <c r="F17" s="6">
        <f>D17*E17</f>
        <v>540000</v>
      </c>
    </row>
    <row r="18" spans="1:6">
      <c r="A18" s="4">
        <v>2</v>
      </c>
      <c r="B18" s="5" t="s">
        <v>45</v>
      </c>
      <c r="C18" s="4" t="s">
        <v>15</v>
      </c>
      <c r="D18" s="4">
        <v>2</v>
      </c>
      <c r="E18" s="6">
        <v>108000</v>
      </c>
      <c r="F18" s="6">
        <f>D18*E18</f>
        <v>216000</v>
      </c>
    </row>
    <row r="19" spans="1:6" ht="15.75" thickBot="1">
      <c r="A19" s="4">
        <v>3</v>
      </c>
      <c r="B19" s="41" t="s">
        <v>45</v>
      </c>
      <c r="C19" s="42" t="s">
        <v>15</v>
      </c>
      <c r="D19" s="42">
        <v>3</v>
      </c>
      <c r="E19" s="43">
        <v>108000</v>
      </c>
      <c r="F19" s="44">
        <f>D19*E19</f>
        <v>324000</v>
      </c>
    </row>
    <row r="20" spans="1:6">
      <c r="A20" s="38" t="s">
        <v>18</v>
      </c>
      <c r="B20" s="39"/>
      <c r="C20" s="39"/>
      <c r="D20" s="39"/>
      <c r="E20" s="40"/>
      <c r="F20" s="16">
        <f>SUM(F17:F19)</f>
        <v>1080000</v>
      </c>
    </row>
    <row r="21" spans="1:6">
      <c r="A21" s="38" t="s">
        <v>19</v>
      </c>
      <c r="B21" s="39"/>
      <c r="C21" s="39"/>
      <c r="D21" s="39"/>
      <c r="E21" s="40"/>
      <c r="F21" s="16">
        <f>F20*5%</f>
        <v>54000</v>
      </c>
    </row>
    <row r="23" spans="1:6">
      <c r="A23" s="17" t="s">
        <v>83</v>
      </c>
    </row>
    <row r="24" spans="1:6" ht="15.75">
      <c r="A24" s="35" t="s">
        <v>84</v>
      </c>
      <c r="B24" s="35"/>
      <c r="E24" s="36" t="s">
        <v>20</v>
      </c>
      <c r="F24" s="22"/>
    </row>
    <row r="25" spans="1:6" ht="15.75">
      <c r="A25" s="35" t="s">
        <v>85</v>
      </c>
      <c r="B25" s="35"/>
      <c r="E25" s="36" t="s">
        <v>21</v>
      </c>
      <c r="F25" s="22"/>
    </row>
    <row r="29" spans="1:6">
      <c r="E29" s="36" t="s">
        <v>41</v>
      </c>
      <c r="F29" s="22"/>
    </row>
  </sheetData>
  <mergeCells count="14">
    <mergeCell ref="E29:F29"/>
    <mergeCell ref="A10:F10"/>
    <mergeCell ref="A20:E20"/>
    <mergeCell ref="A21:E21"/>
    <mergeCell ref="A24:B24"/>
    <mergeCell ref="E24:F24"/>
    <mergeCell ref="A25:B25"/>
    <mergeCell ref="E25:F25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T3</vt:lpstr>
      <vt:lpstr>T5</vt:lpstr>
      <vt:lpstr>T7</vt:lpstr>
      <vt:lpstr>T9</vt:lpstr>
      <vt:lpstr>t10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2013-10-16T01:31:11Z</dcterms:created>
  <dcterms:modified xsi:type="dcterms:W3CDTF">2013-11-26T01:23:09Z</dcterms:modified>
</cp:coreProperties>
</file>