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0" i="1"/>
  <c r="I17"/>
  <c r="G16"/>
  <c r="I16" s="1"/>
  <c r="J16" s="1"/>
  <c r="I24"/>
  <c r="H24"/>
  <c r="J28"/>
  <c r="I28"/>
  <c r="G28"/>
  <c r="H28"/>
  <c r="K18"/>
  <c r="K17"/>
  <c r="K15"/>
  <c r="I15"/>
  <c r="J15" s="1"/>
  <c r="H15"/>
  <c r="F15"/>
  <c r="G14"/>
  <c r="I14" s="1"/>
  <c r="J14" s="1"/>
  <c r="F14"/>
  <c r="G13"/>
  <c r="H13" s="1"/>
  <c r="F13"/>
  <c r="G12"/>
  <c r="I12" s="1"/>
  <c r="J12" s="1"/>
  <c r="F12"/>
  <c r="G11"/>
  <c r="H11" s="1"/>
  <c r="F11"/>
  <c r="G10"/>
  <c r="I10" s="1"/>
  <c r="J10" s="1"/>
  <c r="F10"/>
  <c r="F17" s="1"/>
  <c r="F19" s="1"/>
  <c r="H16" l="1"/>
  <c r="H10"/>
  <c r="I11"/>
  <c r="J11" s="1"/>
  <c r="I18" s="1"/>
  <c r="I19" s="1"/>
  <c r="H12"/>
  <c r="I13"/>
  <c r="J13" s="1"/>
  <c r="H14"/>
  <c r="H17" l="1"/>
  <c r="H18" s="1"/>
  <c r="H19" s="1"/>
</calcChain>
</file>

<file path=xl/sharedStrings.xml><?xml version="1.0" encoding="utf-8"?>
<sst xmlns="http://schemas.openxmlformats.org/spreadsheetml/2006/main" count="48" uniqueCount="32">
  <si>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</si>
  <si>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</si>
  <si>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</si>
  <si>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</si>
  <si>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 xml:space="preserve">Tên đơn vị:  </t>
  </si>
  <si>
    <t xml:space="preserve">Điạ chỉ: </t>
  </si>
  <si>
    <t xml:space="preserve">MST:  </t>
  </si>
  <si>
    <t>STT</t>
  </si>
  <si>
    <t>Tên hàng</t>
  </si>
  <si>
    <t>ĐVT</t>
  </si>
  <si>
    <t>SL</t>
  </si>
  <si>
    <t>Đơn giá</t>
  </si>
  <si>
    <t>Thành Tiền</t>
  </si>
  <si>
    <t>gia trc VAT</t>
  </si>
  <si>
    <t>Giá sau CK</t>
  </si>
  <si>
    <t>Thành tiền</t>
  </si>
  <si>
    <t xml:space="preserve">Bút bi TL 027 </t>
  </si>
  <si>
    <t>Cây</t>
  </si>
  <si>
    <t>Bút lông dầu-PM04</t>
  </si>
  <si>
    <t>Bút dạ quang HL 03</t>
  </si>
  <si>
    <t>Bút lông bảng WB03</t>
  </si>
  <si>
    <t>Giấy Carbonless IMP K210/2 - 3L</t>
  </si>
  <si>
    <t>Thùng</t>
  </si>
  <si>
    <t>Bút xoá CP02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</si>
  <si>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</si>
  <si>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</si>
  <si>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</si>
  <si>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</si>
  <si>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</si>
  <si>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Hứa Tuyết Bình</t>
  </si>
  <si>
    <t>(Xuất kèm HĐGTGT số :  PN/12P  -  0000376    Ngày  14  tháng  05  năm 2013)</t>
  </si>
  <si>
    <t>Đơn giáSAU VAT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</si>
</sst>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,###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center" wrapText="1"/>
    </xf>
    <xf numFmtId="0" fontId="5" fillId="0" borderId="1" xfId="0" applyNumberFormat="1" applyFont="1" applyFill="1" applyBorder="1" applyAlignment="1"/>
    <xf numFmtId="3" fontId="5" fillId="3" borderId="1" xfId="0" applyNumberFormat="1" applyFont="1" applyFill="1" applyBorder="1" applyAlignment="1"/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3" fontId="6" fillId="0" borderId="1" xfId="1" applyNumberFormat="1" applyFont="1" applyFill="1" applyBorder="1" applyAlignment="1"/>
    <xf numFmtId="3" fontId="6" fillId="0" borderId="1" xfId="0" applyNumberFormat="1" applyFont="1" applyFill="1" applyBorder="1" applyAlignment="1"/>
    <xf numFmtId="0" fontId="6" fillId="0" borderId="1" xfId="0" applyFont="1" applyBorder="1"/>
    <xf numFmtId="164" fontId="5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3" fontId="5" fillId="0" borderId="2" xfId="0" applyNumberFormat="1" applyFont="1" applyFill="1" applyBorder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tabSelected="1" workbookViewId="0">
      <selection activeCell="M18" sqref="M18"/>
    </sheetView>
  </sheetViews>
  <sheetFormatPr defaultRowHeight="15"/>
  <cols>
    <col min="1" max="1" width="15" style="1" bestFit="1" customWidth="1"/>
    <col min="2" max="2" width="32.42578125" style="1" bestFit="1" customWidth="1"/>
    <col min="3" max="3" width="6.28515625" style="1" bestFit="1" customWidth="1"/>
    <col min="4" max="4" width="5.5703125" style="1" bestFit="1" customWidth="1"/>
    <col min="5" max="5" width="8.5703125" style="1" hidden="1" customWidth="1"/>
    <col min="6" max="6" width="11.28515625" style="1" hidden="1" customWidth="1"/>
    <col min="7" max="7" width="12.140625" style="1" hidden="1" customWidth="1"/>
    <col min="8" max="8" width="11.28515625" style="1" hidden="1" customWidth="1"/>
    <col min="9" max="9" width="12.140625" style="2" bestFit="1" customWidth="1"/>
    <col min="10" max="10" width="11.140625" style="2" bestFit="1" customWidth="1"/>
    <col min="11" max="11" width="10.140625" style="1" bestFit="1" customWidth="1"/>
    <col min="12" max="17" width="9.140625" style="2"/>
    <col min="18" max="16384" width="9.140625" style="1"/>
  </cols>
  <sheetData>
    <row r="1" spans="1:17" ht="16.5">
      <c r="A1" s="14" t="s">
        <v>0</v>
      </c>
    </row>
    <row r="2" spans="1:17" ht="15.75">
      <c r="A2" s="15" t="s">
        <v>1</v>
      </c>
    </row>
    <row r="3" spans="1:17" ht="16.5">
      <c r="A3" s="19" t="s">
        <v>2</v>
      </c>
      <c r="B3" s="19"/>
      <c r="C3" s="19"/>
      <c r="D3" s="19"/>
      <c r="E3" s="19"/>
      <c r="F3" s="19"/>
      <c r="G3" s="19"/>
      <c r="H3" s="19"/>
      <c r="I3" s="19"/>
      <c r="J3" s="19"/>
    </row>
    <row r="4" spans="1:17" ht="20.25">
      <c r="A4" s="23" t="s">
        <v>3</v>
      </c>
      <c r="B4" s="18"/>
      <c r="C4" s="18"/>
      <c r="D4" s="18"/>
      <c r="E4" s="18"/>
      <c r="F4" s="18"/>
    </row>
    <row r="5" spans="1:17">
      <c r="A5" s="24" t="s">
        <v>30</v>
      </c>
      <c r="B5" s="18"/>
      <c r="C5" s="18"/>
      <c r="D5" s="18"/>
      <c r="E5" s="18"/>
      <c r="F5" s="18"/>
    </row>
    <row r="6" spans="1:17" ht="15.75">
      <c r="A6" s="3" t="s">
        <v>4</v>
      </c>
    </row>
    <row r="7" spans="1:17" ht="15.75">
      <c r="A7" s="3" t="s">
        <v>5</v>
      </c>
    </row>
    <row r="8" spans="1:17" ht="15.75">
      <c r="A8" s="3" t="s">
        <v>6</v>
      </c>
    </row>
    <row r="9" spans="1:17" ht="31.5">
      <c r="A9" s="4" t="s">
        <v>7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5" t="s">
        <v>13</v>
      </c>
      <c r="H9" s="5"/>
      <c r="I9" s="6" t="s">
        <v>14</v>
      </c>
      <c r="J9" s="6" t="s">
        <v>15</v>
      </c>
    </row>
    <row r="10" spans="1:17" ht="15.75">
      <c r="A10" s="7">
        <v>1</v>
      </c>
      <c r="B10" s="8" t="s">
        <v>16</v>
      </c>
      <c r="C10" s="7" t="s">
        <v>17</v>
      </c>
      <c r="D10" s="7">
        <v>1200</v>
      </c>
      <c r="E10" s="9">
        <v>2200</v>
      </c>
      <c r="F10" s="9">
        <f t="shared" ref="F10:F15" si="0">D10*E10</f>
        <v>2640000</v>
      </c>
      <c r="G10" s="10">
        <f>E10/1.1</f>
        <v>1999.9999999999998</v>
      </c>
      <c r="H10" s="10">
        <f>G10*D10</f>
        <v>2399999.9999999995</v>
      </c>
      <c r="I10" s="11">
        <f>G10-(G10*3%)</f>
        <v>1939.9999999999998</v>
      </c>
      <c r="J10" s="11">
        <f>I10*D10</f>
        <v>2327999.9999999995</v>
      </c>
    </row>
    <row r="11" spans="1:17" ht="15.75">
      <c r="A11" s="7">
        <v>2</v>
      </c>
      <c r="B11" s="12" t="s">
        <v>18</v>
      </c>
      <c r="C11" s="7" t="s">
        <v>17</v>
      </c>
      <c r="D11" s="7">
        <v>108</v>
      </c>
      <c r="E11" s="9">
        <v>6500</v>
      </c>
      <c r="F11" s="9">
        <f t="shared" si="0"/>
        <v>702000</v>
      </c>
      <c r="G11" s="10">
        <f t="shared" ref="G11:G14" si="1">E11/1.1</f>
        <v>5909.090909090909</v>
      </c>
      <c r="H11" s="10">
        <f t="shared" ref="H11:H14" si="2">G11*D11</f>
        <v>638181.81818181812</v>
      </c>
      <c r="I11" s="11">
        <f>G11-(G11*4%)</f>
        <v>5672.727272727273</v>
      </c>
      <c r="J11" s="11">
        <f t="shared" ref="J11:J15" si="3">I11*D11</f>
        <v>612654.54545454553</v>
      </c>
    </row>
    <row r="12" spans="1:17" ht="15.75">
      <c r="A12" s="7">
        <v>3</v>
      </c>
      <c r="B12" s="8" t="s">
        <v>19</v>
      </c>
      <c r="C12" s="7" t="s">
        <v>17</v>
      </c>
      <c r="D12" s="7">
        <v>50</v>
      </c>
      <c r="E12" s="9">
        <v>5100</v>
      </c>
      <c r="F12" s="9">
        <f t="shared" si="0"/>
        <v>255000</v>
      </c>
      <c r="G12" s="10">
        <f t="shared" si="1"/>
        <v>4636.363636363636</v>
      </c>
      <c r="H12" s="10">
        <f t="shared" si="2"/>
        <v>231818.18181818179</v>
      </c>
      <c r="I12" s="11">
        <f t="shared" ref="I12:I13" si="4">G12-(G12*4%)</f>
        <v>4450.909090909091</v>
      </c>
      <c r="J12" s="11">
        <f t="shared" si="3"/>
        <v>222545.45454545456</v>
      </c>
    </row>
    <row r="13" spans="1:17" ht="15.75">
      <c r="A13" s="7">
        <v>4</v>
      </c>
      <c r="B13" s="8" t="s">
        <v>20</v>
      </c>
      <c r="C13" s="7" t="s">
        <v>17</v>
      </c>
      <c r="D13" s="7">
        <v>360</v>
      </c>
      <c r="E13" s="9">
        <v>5100</v>
      </c>
      <c r="F13" s="9">
        <f t="shared" si="0"/>
        <v>1836000</v>
      </c>
      <c r="G13" s="10">
        <f t="shared" si="1"/>
        <v>4636.363636363636</v>
      </c>
      <c r="H13" s="10">
        <f t="shared" si="2"/>
        <v>1669090.9090909089</v>
      </c>
      <c r="I13" s="11">
        <f t="shared" si="4"/>
        <v>4450.909090909091</v>
      </c>
      <c r="J13" s="11">
        <f t="shared" si="3"/>
        <v>1602327.2727272727</v>
      </c>
    </row>
    <row r="14" spans="1:17" ht="15.75">
      <c r="A14" s="7">
        <v>5</v>
      </c>
      <c r="B14" s="12" t="s">
        <v>21</v>
      </c>
      <c r="C14" s="7" t="s">
        <v>22</v>
      </c>
      <c r="D14" s="7">
        <v>20</v>
      </c>
      <c r="E14" s="9">
        <v>288000</v>
      </c>
      <c r="F14" s="9">
        <f t="shared" si="0"/>
        <v>5760000</v>
      </c>
      <c r="G14" s="10">
        <f t="shared" si="1"/>
        <v>261818.18181818179</v>
      </c>
      <c r="H14" s="10">
        <f t="shared" si="2"/>
        <v>5236363.6363636358</v>
      </c>
      <c r="I14" s="11">
        <f>G14</f>
        <v>261818.18181818179</v>
      </c>
      <c r="J14" s="11">
        <f t="shared" si="3"/>
        <v>5236363.6363636358</v>
      </c>
    </row>
    <row r="15" spans="1:17" ht="15.75">
      <c r="A15" s="7">
        <v>6</v>
      </c>
      <c r="B15" s="12" t="s">
        <v>23</v>
      </c>
      <c r="C15" s="7" t="s">
        <v>17</v>
      </c>
      <c r="D15" s="7">
        <v>24</v>
      </c>
      <c r="E15" s="9"/>
      <c r="F15" s="9">
        <f t="shared" si="0"/>
        <v>0</v>
      </c>
      <c r="G15" s="10">
        <v>14157</v>
      </c>
      <c r="H15" s="10">
        <f>D15*G15</f>
        <v>339768</v>
      </c>
      <c r="I15" s="11">
        <f>G15</f>
        <v>14157</v>
      </c>
      <c r="J15" s="11">
        <f t="shared" si="3"/>
        <v>339768</v>
      </c>
      <c r="K15" s="1">
        <f>14500/1.1</f>
        <v>13181.81818181818</v>
      </c>
    </row>
    <row r="16" spans="1:17" s="16" customFormat="1" ht="15.75">
      <c r="A16" s="7"/>
      <c r="B16" s="12" t="s">
        <v>23</v>
      </c>
      <c r="C16" s="7" t="s">
        <v>17</v>
      </c>
      <c r="D16" s="7">
        <v>120</v>
      </c>
      <c r="E16" s="9">
        <v>14500</v>
      </c>
      <c r="F16" s="9"/>
      <c r="G16" s="10">
        <f>E16/1.1</f>
        <v>13181.81818181818</v>
      </c>
      <c r="H16" s="10">
        <f>D16*G16</f>
        <v>1581818.1818181816</v>
      </c>
      <c r="I16" s="11">
        <f>G16-(G16*4%)</f>
        <v>12654.545454545452</v>
      </c>
      <c r="J16" s="11">
        <f>I16*D16</f>
        <v>1518545.4545454544</v>
      </c>
      <c r="L16" s="2"/>
      <c r="M16" s="2"/>
      <c r="N16" s="2"/>
      <c r="O16" s="2"/>
      <c r="P16" s="2"/>
      <c r="Q16" s="2"/>
    </row>
    <row r="17" spans="1:11" ht="15.75">
      <c r="A17" s="22" t="s">
        <v>24</v>
      </c>
      <c r="B17" s="22"/>
      <c r="C17" s="22"/>
      <c r="D17" s="22"/>
      <c r="E17" s="22"/>
      <c r="F17" s="13">
        <f>SUM(F10:F15)</f>
        <v>11193000</v>
      </c>
      <c r="G17" s="10"/>
      <c r="H17" s="10">
        <f>SUM(H10:H15)</f>
        <v>10515222.545454543</v>
      </c>
      <c r="I17" s="20">
        <f>SUM(J10:J16)</f>
        <v>11860204.363636363</v>
      </c>
      <c r="J17" s="21"/>
      <c r="K17" s="1">
        <f>K15*4%</f>
        <v>527.27272727272725</v>
      </c>
    </row>
    <row r="18" spans="1:11" ht="15.75">
      <c r="A18" s="22" t="s">
        <v>25</v>
      </c>
      <c r="B18" s="22"/>
      <c r="C18" s="22"/>
      <c r="D18" s="22"/>
      <c r="E18" s="22"/>
      <c r="F18" s="13"/>
      <c r="G18" s="10"/>
      <c r="H18" s="10">
        <f>H17*10%</f>
        <v>1051522.2545454544</v>
      </c>
      <c r="I18" s="20">
        <f>I17*10%</f>
        <v>1186020.4363636363</v>
      </c>
      <c r="J18" s="21"/>
      <c r="K18" s="1">
        <f>K15-K17</f>
        <v>12654.545454545452</v>
      </c>
    </row>
    <row r="19" spans="1:11" ht="15.75">
      <c r="A19" s="22" t="s">
        <v>26</v>
      </c>
      <c r="B19" s="22"/>
      <c r="C19" s="22"/>
      <c r="D19" s="22"/>
      <c r="E19" s="22"/>
      <c r="F19" s="13">
        <f>F17+F18</f>
        <v>11193000</v>
      </c>
      <c r="G19" s="10"/>
      <c r="H19" s="10">
        <f>H18+H17</f>
        <v>11566744.799999997</v>
      </c>
      <c r="I19" s="20">
        <f>I18+I17</f>
        <v>13046224.799999999</v>
      </c>
      <c r="J19" s="21"/>
    </row>
    <row r="20" spans="1:11">
      <c r="K20" s="2">
        <f>I19-I24</f>
        <v>13022820.436363636</v>
      </c>
    </row>
    <row r="21" spans="1:11">
      <c r="E21" s="17" t="s">
        <v>27</v>
      </c>
      <c r="F21" s="18"/>
    </row>
    <row r="22" spans="1:11">
      <c r="E22" s="17" t="s">
        <v>28</v>
      </c>
      <c r="F22" s="18"/>
    </row>
    <row r="24" spans="1:11">
      <c r="H24" s="2">
        <f>G15-G28</f>
        <v>975.18181818181984</v>
      </c>
      <c r="I24" s="2">
        <f>H24*D15</f>
        <v>23404.363636363676</v>
      </c>
    </row>
    <row r="25" spans="1:11">
      <c r="E25" s="17" t="s">
        <v>29</v>
      </c>
      <c r="F25" s="18"/>
    </row>
    <row r="27" spans="1:11" ht="47.25">
      <c r="A27" s="4" t="s">
        <v>7</v>
      </c>
      <c r="B27" s="4" t="s">
        <v>8</v>
      </c>
      <c r="C27" s="4" t="s">
        <v>9</v>
      </c>
      <c r="D27" s="4" t="s">
        <v>10</v>
      </c>
      <c r="E27" s="4" t="s">
        <v>31</v>
      </c>
      <c r="F27" s="4" t="s">
        <v>12</v>
      </c>
      <c r="G27" s="5" t="s">
        <v>13</v>
      </c>
      <c r="H27" s="5"/>
      <c r="I27" s="6" t="s">
        <v>14</v>
      </c>
      <c r="J27" s="6" t="s">
        <v>15</v>
      </c>
    </row>
    <row r="28" spans="1:11" ht="15.75">
      <c r="A28" s="7">
        <v>6</v>
      </c>
      <c r="B28" s="12" t="s">
        <v>23</v>
      </c>
      <c r="C28" s="7" t="s">
        <v>17</v>
      </c>
      <c r="D28" s="7">
        <v>120</v>
      </c>
      <c r="E28" s="9">
        <v>14500</v>
      </c>
      <c r="F28" s="9"/>
      <c r="G28" s="10">
        <f>E28/1.1</f>
        <v>13181.81818181818</v>
      </c>
      <c r="H28" s="10">
        <f>D28*G28</f>
        <v>1581818.1818181816</v>
      </c>
      <c r="I28" s="11">
        <f>G28-(G28*4%)</f>
        <v>12654.545454545452</v>
      </c>
      <c r="J28" s="11">
        <f>I28*D28</f>
        <v>1518545.4545454544</v>
      </c>
    </row>
  </sheetData>
  <mergeCells count="12">
    <mergeCell ref="E22:F22"/>
    <mergeCell ref="E25:F25"/>
    <mergeCell ref="A3:J3"/>
    <mergeCell ref="I17:J17"/>
    <mergeCell ref="A18:E18"/>
    <mergeCell ref="I18:J18"/>
    <mergeCell ref="A19:E19"/>
    <mergeCell ref="I19:J19"/>
    <mergeCell ref="E21:F21"/>
    <mergeCell ref="A4:F4"/>
    <mergeCell ref="A5:F5"/>
    <mergeCell ref="A17:E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2013-05-17T07:44:22Z</dcterms:created>
  <dcterms:modified xsi:type="dcterms:W3CDTF">2013-05-25T02:40:34Z</dcterms:modified>
</cp:coreProperties>
</file>