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CONGNO_MEKELONG" sheetId="1" r:id="rId1"/>
    <sheet name="HĐĐ_T1" sheetId="3" r:id="rId2"/>
  </sheets>
  <calcPr calcId="124519"/>
</workbook>
</file>

<file path=xl/calcChain.xml><?xml version="1.0" encoding="utf-8"?>
<calcChain xmlns="http://schemas.openxmlformats.org/spreadsheetml/2006/main">
  <c r="N22" i="1"/>
  <c r="N21"/>
  <c r="N20"/>
  <c r="N19"/>
  <c r="N18"/>
  <c r="N17"/>
  <c r="N16"/>
  <c r="N15"/>
  <c r="N14"/>
  <c r="N13"/>
  <c r="N12"/>
  <c r="G61"/>
  <c r="G60"/>
  <c r="G59"/>
  <c r="G58"/>
  <c r="G57"/>
  <c r="G56"/>
  <c r="A62"/>
  <c r="G54"/>
  <c r="G53"/>
  <c r="G52"/>
  <c r="G51"/>
  <c r="G50"/>
  <c r="A55"/>
  <c r="G48"/>
  <c r="G47"/>
  <c r="G46"/>
  <c r="A49"/>
  <c r="G44"/>
  <c r="A45"/>
  <c r="G42"/>
  <c r="G41"/>
  <c r="G40"/>
  <c r="G39"/>
  <c r="G38"/>
  <c r="G37"/>
  <c r="G36"/>
  <c r="A43"/>
  <c r="G35"/>
  <c r="G34"/>
  <c r="G33"/>
  <c r="G31"/>
  <c r="G30"/>
  <c r="A32"/>
  <c r="G28"/>
  <c r="G27"/>
  <c r="G26"/>
  <c r="G25"/>
  <c r="G24"/>
  <c r="G23"/>
  <c r="G22"/>
  <c r="G21"/>
  <c r="G20"/>
  <c r="G19"/>
  <c r="G18"/>
  <c r="G17"/>
  <c r="G16"/>
  <c r="G15"/>
  <c r="G14"/>
  <c r="G13"/>
  <c r="G12"/>
  <c r="G63"/>
  <c r="F26" i="3"/>
  <c r="F25"/>
  <c r="F24"/>
  <c r="F23"/>
  <c r="F22"/>
  <c r="F21"/>
  <c r="F20"/>
  <c r="F19"/>
  <c r="F18"/>
  <c r="F17"/>
  <c r="G64" i="1"/>
  <c r="G65"/>
  <c r="A29"/>
  <c r="F27" i="3" l="1"/>
  <c r="F28" s="1"/>
</calcChain>
</file>

<file path=xl/sharedStrings.xml><?xml version="1.0" encoding="utf-8"?>
<sst xmlns="http://schemas.openxmlformats.org/spreadsheetml/2006/main" count="230" uniqueCount="104">
  <si>
    <t>CÔNG TY TNHH TM DV VĂN PHÒNG PHẨM PHƯƠNG NAM</t>
  </si>
  <si>
    <t>Điạ chỉ: B18/19K - Đường Bình Hưng - Bình Chánh - TP.HCM</t>
  </si>
  <si>
    <t>Điện thoại: (08)37583302</t>
  </si>
  <si>
    <t>MST: 0307229914</t>
  </si>
  <si>
    <t>BẢNG CHI TIẾT CÔNG NỢ PHẢI THU</t>
  </si>
  <si>
    <t>Công ty TNHH Mekelong VN</t>
  </si>
  <si>
    <t>Điạ chỉ: Đường 12, KCX Tân Thuận, P.Tân Thuận Đông, Quận 7,TP.HCM</t>
  </si>
  <si>
    <t>Điện thoại: 3770 0058/59</t>
  </si>
  <si>
    <t>Người giao dịch: Chị Vui</t>
  </si>
  <si>
    <t>Ngày</t>
  </si>
  <si>
    <t>Số CT</t>
  </si>
  <si>
    <t>Tên hàng</t>
  </si>
  <si>
    <t>ĐVT</t>
  </si>
  <si>
    <t>SL</t>
  </si>
  <si>
    <t>Đơn giá</t>
  </si>
  <si>
    <t>Thành Tiền</t>
  </si>
  <si>
    <t>20/11/2013</t>
  </si>
  <si>
    <t>HDBH-11/140</t>
  </si>
  <si>
    <t>Giấy trắng A4 72 Excel</t>
  </si>
  <si>
    <t>Ram</t>
  </si>
  <si>
    <t xml:space="preserve"> </t>
  </si>
  <si>
    <t>Nhãn Tomy 122</t>
  </si>
  <si>
    <t>Xấp</t>
  </si>
  <si>
    <t>04/12/2013</t>
  </si>
  <si>
    <t>HDBH-12/24</t>
  </si>
  <si>
    <t>Tẩy bồn cầu Gift 1000ml</t>
  </si>
  <si>
    <t>Chai</t>
  </si>
  <si>
    <t>Cuộn rác Trí Quang có lõi trung</t>
  </si>
  <si>
    <t>Cuộn</t>
  </si>
  <si>
    <t>Xịt mũi Raid  600 ml</t>
  </si>
  <si>
    <t>07/12/2013</t>
  </si>
  <si>
    <t>HDBH-12/61</t>
  </si>
  <si>
    <t>Bao thư trắng TKK 25x35 (A4), F80</t>
  </si>
  <si>
    <t>Bìa 1 nút My Clear khổ F</t>
  </si>
  <si>
    <t>Cái</t>
  </si>
  <si>
    <t>Kẹp bướm 32 mm</t>
  </si>
  <si>
    <t>Hộp</t>
  </si>
  <si>
    <t>Kẹp bướm 19 mm</t>
  </si>
  <si>
    <t>Giấy vệ sinh cuộn AN AN</t>
  </si>
  <si>
    <t>Bút bi TL 027 ( xanh, đỏ, đen )</t>
  </si>
  <si>
    <t xml:space="preserve">Cây </t>
  </si>
  <si>
    <t>11/12/2013</t>
  </si>
  <si>
    <t>HDBH-12/98</t>
  </si>
  <si>
    <t xml:space="preserve">Cộng: </t>
  </si>
  <si>
    <t xml:space="preserve">Tổng cộng: </t>
  </si>
  <si>
    <t>Quý công ty xem xét công nợ như trên. Mọi thắc mắc xin vui lòng liên hệ: (08)37583302</t>
  </si>
  <si>
    <t>Khách hàng xác nhận</t>
  </si>
  <si>
    <t>Kế toán</t>
  </si>
  <si>
    <t>Người lập phiếu</t>
  </si>
  <si>
    <t>Địa chỉ: B18/19K - Đường Liên Ấp - Bình Hưng - Bình Chánh - Tp.HCM</t>
  </si>
  <si>
    <t>BẢNG KÊ DANH MỤC HÀNG HÓA</t>
  </si>
  <si>
    <t>MST: 0301483382</t>
  </si>
  <si>
    <t>STT</t>
  </si>
  <si>
    <t>(Ký, ghi rõ họ tên)</t>
  </si>
  <si>
    <t>Giấy Excell A4 72</t>
  </si>
  <si>
    <t>Lau sàn Gift</t>
  </si>
  <si>
    <t>Khăn giấy hộp Pupply</t>
  </si>
  <si>
    <t>Accor nhựa UNC</t>
  </si>
  <si>
    <t>Tập TT 96T</t>
  </si>
  <si>
    <t>Lau kính Gift</t>
  </si>
  <si>
    <t>Giấy Excell A3 82</t>
  </si>
  <si>
    <t>Giấy Excell A3 72</t>
  </si>
  <si>
    <t xml:space="preserve">Băng keo si 3p5 </t>
  </si>
  <si>
    <t>Bìa nhựa 40lá</t>
  </si>
  <si>
    <t>Quyển</t>
  </si>
  <si>
    <t>THÁNG 10+11</t>
  </si>
  <si>
    <t>Kẹp Bướm 15 mm</t>
  </si>
  <si>
    <t>Khăn hộp Puply New Supreme 180sh</t>
  </si>
  <si>
    <t xml:space="preserve">Hộp </t>
  </si>
  <si>
    <t>Bấm kim 10 Plus</t>
  </si>
  <si>
    <t>Dao rọc trong lớn 280 TTH</t>
  </si>
  <si>
    <t>Cây</t>
  </si>
  <si>
    <t>File rổ nhựa 1 ngăn</t>
  </si>
  <si>
    <t>Gift glass cleaner 580ml</t>
  </si>
  <si>
    <t>Keo nước Win Q GL -  01</t>
  </si>
  <si>
    <t>Dấu 6 số tự động Deli 7506</t>
  </si>
  <si>
    <t>Dấu 8 số tự động Deli 7508</t>
  </si>
  <si>
    <t>Giấy trắng A3 72 Excel</t>
  </si>
  <si>
    <t>Nước Lau Sàn Sunlight</t>
  </si>
  <si>
    <t>Tẩy bồn cầu Gift 750ml</t>
  </si>
  <si>
    <t xml:space="preserve">VAT 10%: </t>
  </si>
  <si>
    <t>Tên đơn vị: CÔNG TY TNHH MEKELONG VN</t>
  </si>
  <si>
    <t>Teân HH-DV</t>
  </si>
  <si>
    <t>ÑVT</t>
  </si>
  <si>
    <t>Soá löôïng</t>
  </si>
  <si>
    <t>Ñôn gía</t>
  </si>
  <si>
    <t>Thaønh tieàn</t>
  </si>
  <si>
    <t>6 = 4 x 5</t>
  </si>
  <si>
    <t>Giấy vệ sinh An An</t>
  </si>
  <si>
    <t>Xịt muỗi Raid</t>
  </si>
  <si>
    <t>Tổng số tiền bằng chữ: Hai triệu, tám trăm hai mươi mốt ngàn, bảy trăm đồng</t>
  </si>
  <si>
    <t>Hứa Tuyết Bình</t>
  </si>
  <si>
    <t>23/12/2013</t>
  </si>
  <si>
    <t>HDBH-12/168</t>
  </si>
  <si>
    <t>25/12/2013</t>
  </si>
  <si>
    <t>HDBH-12/201</t>
  </si>
  <si>
    <t>30/12/2013</t>
  </si>
  <si>
    <t>HDBH-12/230</t>
  </si>
  <si>
    <t>Từ ngày 20/11/2013 đến ngày 31/12/2013</t>
  </si>
  <si>
    <t>Soá: 1012</t>
  </si>
  <si>
    <t xml:space="preserve"> Ngaøy         27      thaùng       1       naêm   2014</t>
  </si>
  <si>
    <t xml:space="preserve">     (Ñính keøm hoaù ñôn soá: PN/12P-0001012)</t>
  </si>
  <si>
    <t>Điạ chỉ: Đường số 12,KCX Tân Thuận, P.Tân Thuận Đông, Quận 7.TPHCM</t>
  </si>
  <si>
    <t>Tẩy bồn cầu Gift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</si>
</sst>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#,###"/>
    <numFmt numFmtId="165" formatCode="_(* #,##0_);_(* \(#,##0\);_(* &quot;-&quot;??_);_(@_)"/>
  </numFmts>
  <fonts count="13">
    <font>
      <sz val="10"/>
      <name val="Arial"/>
    </font>
    <font>
      <sz val="10"/>
      <name val="Arial"/>
    </font>
    <font>
      <b/>
      <sz val="13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1"/>
      <name val="VNI-Times"/>
    </font>
    <font>
      <b/>
      <sz val="12"/>
      <color indexed="10"/>
      <name val="VNI-Times"/>
    </font>
    <font>
      <sz val="11"/>
      <name val="VNI-Times"/>
    </font>
    <font>
      <b/>
      <sz val="10"/>
      <name val="VNI-Times"/>
    </font>
    <font>
      <i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</borders>
  <cellStyleXfs count="2">
    <xf numFmtId="0" fontId="0" fillId="0" borderId="0" applyNumberFormat="0" applyFont="0" applyFill="0" applyBorder="0" applyAlignment="0" applyProtection="0"/>
    <xf numFmtId="43" fontId="1" fillId="0" borderId="0" applyNumberFormat="0" applyFont="0" applyFill="0" applyBorder="0" applyAlignment="0" applyProtection="0"/>
  </cellStyleXfs>
  <cellXfs count="57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center" wrapText="1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left"/>
    </xf>
    <xf numFmtId="164" fontId="0" fillId="0" borderId="1" xfId="0" applyNumberFormat="1" applyFont="1" applyFill="1" applyBorder="1" applyAlignment="1">
      <alignment horizontal="right"/>
    </xf>
    <xf numFmtId="164" fontId="5" fillId="0" borderId="1" xfId="0" applyNumberFormat="1" applyFont="1" applyFill="1" applyBorder="1" applyAlignment="1">
      <alignment horizontal="right"/>
    </xf>
    <xf numFmtId="0" fontId="6" fillId="0" borderId="0" xfId="0" applyNumberFormat="1" applyFont="1" applyFill="1" applyBorder="1" applyAlignment="1">
      <alignment horizontal="left"/>
    </xf>
    <xf numFmtId="0" fontId="7" fillId="0" borderId="2" xfId="0" applyNumberFormat="1" applyFont="1" applyFill="1" applyBorder="1" applyAlignment="1">
      <alignment horizontal="left" wrapText="1"/>
    </xf>
    <xf numFmtId="0" fontId="7" fillId="0" borderId="2" xfId="0" applyNumberFormat="1" applyFont="1" applyFill="1" applyBorder="1" applyAlignment="1">
      <alignment horizontal="center" wrapText="1"/>
    </xf>
    <xf numFmtId="0" fontId="7" fillId="0" borderId="2" xfId="0" applyNumberFormat="1" applyFont="1" applyFill="1" applyBorder="1" applyAlignment="1">
      <alignment horizontal="right" wrapText="1"/>
    </xf>
    <xf numFmtId="3" fontId="7" fillId="0" borderId="3" xfId="0" applyNumberFormat="1" applyFont="1" applyFill="1" applyBorder="1" applyAlignment="1">
      <alignment horizontal="right" wrapText="1"/>
    </xf>
    <xf numFmtId="0" fontId="7" fillId="0" borderId="4" xfId="0" applyNumberFormat="1" applyFont="1" applyFill="1" applyBorder="1" applyAlignment="1">
      <alignment horizontal="left" wrapText="1"/>
    </xf>
    <xf numFmtId="0" fontId="7" fillId="0" borderId="4" xfId="0" applyNumberFormat="1" applyFont="1" applyFill="1" applyBorder="1" applyAlignment="1">
      <alignment horizontal="center" wrapText="1"/>
    </xf>
    <xf numFmtId="0" fontId="7" fillId="0" borderId="4" xfId="0" applyNumberFormat="1" applyFont="1" applyFill="1" applyBorder="1" applyAlignment="1">
      <alignment horizontal="right" wrapText="1"/>
    </xf>
    <xf numFmtId="3" fontId="7" fillId="0" borderId="5" xfId="0" applyNumberFormat="1" applyFont="1" applyFill="1" applyBorder="1" applyAlignment="1">
      <alignment horizontal="right" wrapText="1"/>
    </xf>
    <xf numFmtId="0" fontId="7" fillId="0" borderId="6" xfId="0" applyNumberFormat="1" applyFont="1" applyFill="1" applyBorder="1" applyAlignment="1">
      <alignment horizontal="left" wrapText="1"/>
    </xf>
    <xf numFmtId="0" fontId="7" fillId="0" borderId="6" xfId="0" applyNumberFormat="1" applyFont="1" applyFill="1" applyBorder="1" applyAlignment="1">
      <alignment horizontal="center" wrapText="1"/>
    </xf>
    <xf numFmtId="0" fontId="7" fillId="0" borderId="6" xfId="0" applyNumberFormat="1" applyFont="1" applyFill="1" applyBorder="1" applyAlignment="1">
      <alignment horizontal="right" wrapText="1"/>
    </xf>
    <xf numFmtId="3" fontId="7" fillId="0" borderId="7" xfId="0" applyNumberFormat="1" applyFont="1" applyFill="1" applyBorder="1" applyAlignment="1">
      <alignment horizontal="right" wrapText="1"/>
    </xf>
    <xf numFmtId="0" fontId="10" fillId="0" borderId="0" xfId="0" applyFont="1" applyAlignment="1">
      <alignment horizontal="center" vertical="center"/>
    </xf>
    <xf numFmtId="0" fontId="3" fillId="0" borderId="0" xfId="0" applyNumberFormat="1" applyFont="1" applyFill="1" applyBorder="1" applyAlignment="1">
      <alignment wrapText="1"/>
    </xf>
    <xf numFmtId="0" fontId="11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 wrapText="1"/>
    </xf>
    <xf numFmtId="165" fontId="11" fillId="3" borderId="4" xfId="1" applyNumberFormat="1" applyFont="1" applyFill="1" applyBorder="1" applyAlignment="1">
      <alignment horizontal="center" vertical="center"/>
    </xf>
    <xf numFmtId="165" fontId="11" fillId="3" borderId="4" xfId="1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/>
    </xf>
    <xf numFmtId="0" fontId="0" fillId="0" borderId="8" xfId="0" applyNumberFormat="1" applyFont="1" applyFill="1" applyBorder="1" applyAlignment="1">
      <alignment horizontal="center"/>
    </xf>
    <xf numFmtId="3" fontId="7" fillId="0" borderId="4" xfId="0" applyNumberFormat="1" applyFont="1" applyFill="1" applyBorder="1" applyAlignment="1">
      <alignment horizontal="right" wrapText="1"/>
    </xf>
    <xf numFmtId="0" fontId="12" fillId="0" borderId="0" xfId="0" applyFont="1" applyAlignment="1"/>
    <xf numFmtId="3" fontId="0" fillId="0" borderId="0" xfId="0" applyNumberFormat="1" applyFont="1" applyFill="1" applyBorder="1" applyAlignment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 applyAlignment="1">
      <alignment horizontal="right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164" fontId="5" fillId="0" borderId="8" xfId="0" applyNumberFormat="1" applyFont="1" applyBorder="1" applyAlignment="1">
      <alignment horizontal="right"/>
    </xf>
    <xf numFmtId="164" fontId="5" fillId="0" borderId="9" xfId="0" applyNumberFormat="1" applyFont="1" applyBorder="1" applyAlignment="1">
      <alignment horizontal="right"/>
    </xf>
    <xf numFmtId="164" fontId="5" fillId="0" borderId="10" xfId="0" applyNumberFormat="1" applyFont="1" applyBorder="1" applyAlignment="1">
      <alignment horizontal="right"/>
    </xf>
    <xf numFmtId="3" fontId="3" fillId="0" borderId="11" xfId="0" applyNumberFormat="1" applyFont="1" applyFill="1" applyBorder="1" applyAlignment="1">
      <alignment horizontal="right" wrapText="1"/>
    </xf>
    <xf numFmtId="0" fontId="3" fillId="0" borderId="12" xfId="0" applyNumberFormat="1" applyFont="1" applyFill="1" applyBorder="1" applyAlignment="1">
      <alignment horizontal="right" wrapText="1"/>
    </xf>
    <xf numFmtId="0" fontId="3" fillId="0" borderId="13" xfId="0" applyNumberFormat="1" applyFont="1" applyFill="1" applyBorder="1" applyAlignment="1">
      <alignment horizontal="right" wrapText="1"/>
    </xf>
    <xf numFmtId="0" fontId="4" fillId="0" borderId="14" xfId="0" applyNumberFormat="1" applyFont="1" applyFill="1" applyBorder="1" applyAlignment="1">
      <alignment horizontal="center" vertical="center" wrapText="1"/>
    </xf>
    <xf numFmtId="0" fontId="4" fillId="0" borderId="15" xfId="0" applyNumberFormat="1" applyFont="1" applyFill="1" applyBorder="1" applyAlignment="1">
      <alignment horizontal="center" vertical="center" wrapText="1"/>
    </xf>
    <xf numFmtId="0" fontId="4" fillId="0" borderId="16" xfId="0" applyNumberFormat="1" applyFont="1" applyFill="1" applyBorder="1" applyAlignment="1">
      <alignment horizontal="center" vertical="center" wrapText="1"/>
    </xf>
    <xf numFmtId="0" fontId="4" fillId="0" borderId="17" xfId="0" applyNumberFormat="1" applyFont="1" applyFill="1" applyBorder="1" applyAlignment="1">
      <alignment horizontal="center" vertical="center" wrapText="1"/>
    </xf>
    <xf numFmtId="0" fontId="4" fillId="0" borderId="11" xfId="0" applyNumberFormat="1" applyFont="1" applyFill="1" applyBorder="1" applyAlignment="1">
      <alignment horizontal="center" vertical="center" wrapText="1"/>
    </xf>
    <xf numFmtId="0" fontId="4" fillId="0" borderId="18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topLeftCell="A37" workbookViewId="0">
      <selection activeCell="I29" sqref="I29"/>
    </sheetView>
  </sheetViews>
  <sheetFormatPr defaultRowHeight="12.75"/>
  <cols>
    <col min="1" max="1" width="10" bestFit="1" customWidth="1"/>
    <col min="2" max="2" width="13" bestFit="1" customWidth="1"/>
    <col min="3" max="3" width="40" bestFit="1" customWidth="1"/>
    <col min="4" max="5" width="8" bestFit="1" customWidth="1"/>
    <col min="6" max="6" width="13" bestFit="1" customWidth="1"/>
    <col min="7" max="7" width="14" bestFit="1" customWidth="1"/>
  </cols>
  <sheetData>
    <row r="1" spans="1:14" ht="16.5">
      <c r="A1" s="1" t="s">
        <v>0</v>
      </c>
    </row>
    <row r="2" spans="1:14" ht="15.75">
      <c r="A2" s="2" t="s">
        <v>1</v>
      </c>
    </row>
    <row r="3" spans="1:14" ht="15.75">
      <c r="A3" s="2" t="s">
        <v>2</v>
      </c>
    </row>
    <row r="4" spans="1:14" ht="15.75">
      <c r="A4" s="2" t="s">
        <v>3</v>
      </c>
    </row>
    <row r="5" spans="1:14" ht="20.25">
      <c r="A5" s="49" t="s">
        <v>4</v>
      </c>
      <c r="B5" s="36"/>
      <c r="C5" s="36"/>
      <c r="D5" s="36"/>
      <c r="E5" s="36"/>
      <c r="F5" s="36"/>
      <c r="G5" s="36"/>
    </row>
    <row r="6" spans="1:14">
      <c r="A6" s="50" t="s">
        <v>98</v>
      </c>
      <c r="B6" s="36"/>
      <c r="C6" s="36"/>
      <c r="D6" s="36"/>
      <c r="E6" s="36"/>
      <c r="F6" s="36"/>
      <c r="G6" s="36"/>
    </row>
    <row r="7" spans="1:14" ht="16.5">
      <c r="A7" s="1" t="s">
        <v>5</v>
      </c>
    </row>
    <row r="8" spans="1:14" ht="15.75">
      <c r="A8" s="2" t="s">
        <v>6</v>
      </c>
    </row>
    <row r="9" spans="1:14" ht="15.75">
      <c r="A9" s="2" t="s">
        <v>7</v>
      </c>
    </row>
    <row r="10" spans="1:14" ht="15.75">
      <c r="A10" s="2" t="s">
        <v>8</v>
      </c>
    </row>
    <row r="11" spans="1:14" ht="16.5" thickBot="1">
      <c r="A11" s="3" t="s">
        <v>9</v>
      </c>
      <c r="B11" s="3" t="s">
        <v>10</v>
      </c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</row>
    <row r="12" spans="1:14" ht="38.25">
      <c r="A12" s="43" t="s">
        <v>65</v>
      </c>
      <c r="B12" s="44"/>
      <c r="C12" s="9" t="s">
        <v>54</v>
      </c>
      <c r="D12" s="10" t="s">
        <v>19</v>
      </c>
      <c r="E12" s="10">
        <v>20</v>
      </c>
      <c r="F12" s="11">
        <v>49000</v>
      </c>
      <c r="G12" s="12">
        <f>E12*F12</f>
        <v>980000</v>
      </c>
      <c r="I12" s="28">
        <v>1</v>
      </c>
      <c r="J12" s="13" t="s">
        <v>54</v>
      </c>
      <c r="K12" s="14" t="s">
        <v>19</v>
      </c>
      <c r="L12" s="14">
        <v>13</v>
      </c>
      <c r="M12" s="15">
        <v>49000</v>
      </c>
      <c r="N12" s="29">
        <f>L12*M12</f>
        <v>637000</v>
      </c>
    </row>
    <row r="13" spans="1:14" ht="38.25">
      <c r="A13" s="45"/>
      <c r="B13" s="46"/>
      <c r="C13" s="13" t="s">
        <v>29</v>
      </c>
      <c r="D13" s="14" t="s">
        <v>26</v>
      </c>
      <c r="E13" s="14">
        <v>1</v>
      </c>
      <c r="F13" s="15">
        <v>59000</v>
      </c>
      <c r="G13" s="16">
        <f t="shared" ref="G13:G28" si="0">E13*F13</f>
        <v>59000</v>
      </c>
      <c r="I13" s="28">
        <v>2</v>
      </c>
      <c r="J13" s="13" t="s">
        <v>88</v>
      </c>
      <c r="K13" s="14" t="s">
        <v>28</v>
      </c>
      <c r="L13" s="14">
        <v>40</v>
      </c>
      <c r="M13" s="15">
        <v>3700</v>
      </c>
      <c r="N13" s="29">
        <f t="shared" ref="N13:N21" si="1">L13*M13</f>
        <v>148000</v>
      </c>
    </row>
    <row r="14" spans="1:14" ht="25.5">
      <c r="A14" s="45"/>
      <c r="B14" s="46"/>
      <c r="C14" s="13" t="s">
        <v>55</v>
      </c>
      <c r="D14" s="14" t="s">
        <v>26</v>
      </c>
      <c r="E14" s="14">
        <v>1</v>
      </c>
      <c r="F14" s="15">
        <v>28000</v>
      </c>
      <c r="G14" s="16">
        <f t="shared" si="0"/>
        <v>28000</v>
      </c>
      <c r="I14" s="28">
        <v>3</v>
      </c>
      <c r="J14" s="13" t="s">
        <v>103</v>
      </c>
      <c r="K14" s="14" t="s">
        <v>26</v>
      </c>
      <c r="L14" s="14">
        <v>1</v>
      </c>
      <c r="M14" s="15">
        <v>31000</v>
      </c>
      <c r="N14" s="29">
        <f t="shared" si="1"/>
        <v>31000</v>
      </c>
    </row>
    <row r="15" spans="1:14" ht="25.5">
      <c r="A15" s="45"/>
      <c r="B15" s="46"/>
      <c r="C15" s="13" t="s">
        <v>25</v>
      </c>
      <c r="D15" s="14" t="s">
        <v>26</v>
      </c>
      <c r="E15" s="14">
        <v>2</v>
      </c>
      <c r="F15" s="15">
        <v>28500</v>
      </c>
      <c r="G15" s="16">
        <f t="shared" si="0"/>
        <v>57000</v>
      </c>
      <c r="I15" s="28">
        <v>4</v>
      </c>
      <c r="J15" s="13" t="s">
        <v>89</v>
      </c>
      <c r="K15" s="14" t="s">
        <v>26</v>
      </c>
      <c r="L15" s="14">
        <v>2</v>
      </c>
      <c r="M15" s="15">
        <v>59000</v>
      </c>
      <c r="N15" s="29">
        <f t="shared" si="1"/>
        <v>118000</v>
      </c>
    </row>
    <row r="16" spans="1:14" ht="25.5">
      <c r="A16" s="45"/>
      <c r="B16" s="46"/>
      <c r="C16" s="13" t="s">
        <v>27</v>
      </c>
      <c r="D16" s="14" t="s">
        <v>28</v>
      </c>
      <c r="E16" s="14">
        <v>5</v>
      </c>
      <c r="F16" s="15">
        <v>17500</v>
      </c>
      <c r="G16" s="16">
        <f t="shared" si="0"/>
        <v>87500</v>
      </c>
      <c r="I16" s="28">
        <v>5</v>
      </c>
      <c r="J16" s="13" t="s">
        <v>55</v>
      </c>
      <c r="K16" s="14" t="s">
        <v>26</v>
      </c>
      <c r="L16" s="14">
        <v>1</v>
      </c>
      <c r="M16" s="15">
        <v>27000</v>
      </c>
      <c r="N16" s="29">
        <f t="shared" si="1"/>
        <v>27000</v>
      </c>
    </row>
    <row r="17" spans="1:14">
      <c r="A17" s="45"/>
      <c r="B17" s="46"/>
      <c r="C17" s="13" t="s">
        <v>38</v>
      </c>
      <c r="D17" s="14" t="s">
        <v>28</v>
      </c>
      <c r="E17" s="14">
        <v>60</v>
      </c>
      <c r="F17" s="15">
        <v>3700</v>
      </c>
      <c r="G17" s="16">
        <f t="shared" si="0"/>
        <v>222000</v>
      </c>
      <c r="I17" s="28">
        <v>6</v>
      </c>
      <c r="J17" s="5" t="s">
        <v>75</v>
      </c>
      <c r="K17" s="4" t="s">
        <v>34</v>
      </c>
      <c r="L17" s="4">
        <v>1</v>
      </c>
      <c r="M17" s="6">
        <v>200500</v>
      </c>
      <c r="N17" s="29">
        <f t="shared" si="1"/>
        <v>200500</v>
      </c>
    </row>
    <row r="18" spans="1:14">
      <c r="A18" s="45"/>
      <c r="B18" s="46"/>
      <c r="C18" s="13" t="s">
        <v>56</v>
      </c>
      <c r="D18" s="14" t="s">
        <v>36</v>
      </c>
      <c r="E18" s="14">
        <v>2</v>
      </c>
      <c r="F18" s="15">
        <v>21000</v>
      </c>
      <c r="G18" s="16">
        <f t="shared" si="0"/>
        <v>42000</v>
      </c>
      <c r="I18" s="28">
        <v>7</v>
      </c>
      <c r="J18" s="5" t="s">
        <v>76</v>
      </c>
      <c r="K18" s="4" t="s">
        <v>34</v>
      </c>
      <c r="L18" s="4">
        <v>1</v>
      </c>
      <c r="M18" s="6">
        <v>289500</v>
      </c>
      <c r="N18" s="29">
        <f t="shared" si="1"/>
        <v>289500</v>
      </c>
    </row>
    <row r="19" spans="1:14" ht="38.25">
      <c r="A19" s="45"/>
      <c r="B19" s="46"/>
      <c r="C19" s="13" t="s">
        <v>39</v>
      </c>
      <c r="D19" s="14" t="s">
        <v>40</v>
      </c>
      <c r="E19" s="14">
        <v>10</v>
      </c>
      <c r="F19" s="15">
        <v>2530</v>
      </c>
      <c r="G19" s="16">
        <f t="shared" si="0"/>
        <v>25300</v>
      </c>
      <c r="I19" s="28">
        <v>8</v>
      </c>
      <c r="J19" s="13" t="s">
        <v>54</v>
      </c>
      <c r="K19" s="14" t="s">
        <v>19</v>
      </c>
      <c r="L19" s="14">
        <v>12</v>
      </c>
      <c r="M19" s="15">
        <v>49000</v>
      </c>
      <c r="N19" s="29">
        <f t="shared" si="1"/>
        <v>588000</v>
      </c>
    </row>
    <row r="20" spans="1:14" ht="38.25">
      <c r="A20" s="45"/>
      <c r="B20" s="46"/>
      <c r="C20" s="13" t="s">
        <v>57</v>
      </c>
      <c r="D20" s="14" t="s">
        <v>36</v>
      </c>
      <c r="E20" s="14">
        <v>2</v>
      </c>
      <c r="F20" s="15">
        <v>15000</v>
      </c>
      <c r="G20" s="16">
        <f t="shared" si="0"/>
        <v>30000</v>
      </c>
      <c r="I20" s="28">
        <v>9</v>
      </c>
      <c r="J20" s="13" t="s">
        <v>88</v>
      </c>
      <c r="K20" s="14" t="s">
        <v>26</v>
      </c>
      <c r="L20" s="14">
        <v>50</v>
      </c>
      <c r="M20" s="15">
        <v>3700</v>
      </c>
      <c r="N20" s="29">
        <f t="shared" si="1"/>
        <v>185000</v>
      </c>
    </row>
    <row r="21" spans="1:14" ht="25.5">
      <c r="A21" s="45"/>
      <c r="B21" s="46"/>
      <c r="C21" s="13" t="s">
        <v>58</v>
      </c>
      <c r="D21" s="14" t="s">
        <v>64</v>
      </c>
      <c r="E21" s="14">
        <v>10</v>
      </c>
      <c r="F21" s="15">
        <v>3600</v>
      </c>
      <c r="G21" s="16">
        <f t="shared" si="0"/>
        <v>36000</v>
      </c>
      <c r="I21" s="28">
        <v>10</v>
      </c>
      <c r="J21" s="13" t="s">
        <v>103</v>
      </c>
      <c r="K21" s="14" t="s">
        <v>26</v>
      </c>
      <c r="L21" s="14">
        <v>1</v>
      </c>
      <c r="M21" s="15">
        <v>31000</v>
      </c>
      <c r="N21" s="29">
        <f t="shared" si="1"/>
        <v>31000</v>
      </c>
    </row>
    <row r="22" spans="1:14">
      <c r="A22" s="45"/>
      <c r="B22" s="46"/>
      <c r="C22" s="13" t="s">
        <v>59</v>
      </c>
      <c r="D22" s="14" t="s">
        <v>26</v>
      </c>
      <c r="E22" s="14">
        <v>2</v>
      </c>
      <c r="F22" s="15">
        <v>21000</v>
      </c>
      <c r="G22" s="16">
        <f t="shared" si="0"/>
        <v>42000</v>
      </c>
      <c r="N22" s="31">
        <f>SUM(N12:N21)</f>
        <v>2255000</v>
      </c>
    </row>
    <row r="23" spans="1:14">
      <c r="A23" s="45"/>
      <c r="B23" s="46"/>
      <c r="C23" s="13" t="s">
        <v>60</v>
      </c>
      <c r="D23" s="14" t="s">
        <v>19</v>
      </c>
      <c r="E23" s="14">
        <v>1</v>
      </c>
      <c r="F23" s="15">
        <v>118000</v>
      </c>
      <c r="G23" s="16">
        <f t="shared" si="0"/>
        <v>118000</v>
      </c>
    </row>
    <row r="24" spans="1:14">
      <c r="A24" s="45"/>
      <c r="B24" s="46"/>
      <c r="C24" s="13" t="s">
        <v>61</v>
      </c>
      <c r="D24" s="14" t="s">
        <v>19</v>
      </c>
      <c r="E24" s="14">
        <v>1</v>
      </c>
      <c r="F24" s="15">
        <v>98000</v>
      </c>
      <c r="G24" s="16">
        <f t="shared" si="0"/>
        <v>98000</v>
      </c>
    </row>
    <row r="25" spans="1:14">
      <c r="A25" s="45"/>
      <c r="B25" s="46"/>
      <c r="C25" s="13" t="s">
        <v>62</v>
      </c>
      <c r="D25" s="14" t="s">
        <v>28</v>
      </c>
      <c r="E25" s="14">
        <v>1</v>
      </c>
      <c r="F25" s="15">
        <v>10500</v>
      </c>
      <c r="G25" s="16">
        <f t="shared" si="0"/>
        <v>10500</v>
      </c>
    </row>
    <row r="26" spans="1:14">
      <c r="A26" s="45"/>
      <c r="B26" s="46"/>
      <c r="C26" s="13" t="s">
        <v>32</v>
      </c>
      <c r="D26" s="14" t="s">
        <v>34</v>
      </c>
      <c r="E26" s="14">
        <v>10</v>
      </c>
      <c r="F26" s="15">
        <v>850</v>
      </c>
      <c r="G26" s="16">
        <f t="shared" si="0"/>
        <v>8500</v>
      </c>
    </row>
    <row r="27" spans="1:14">
      <c r="A27" s="45"/>
      <c r="B27" s="46"/>
      <c r="C27" s="13" t="s">
        <v>33</v>
      </c>
      <c r="D27" s="14" t="s">
        <v>34</v>
      </c>
      <c r="E27" s="14">
        <v>10</v>
      </c>
      <c r="F27" s="15">
        <v>3100</v>
      </c>
      <c r="G27" s="16">
        <f t="shared" si="0"/>
        <v>31000</v>
      </c>
    </row>
    <row r="28" spans="1:14" ht="13.5" thickBot="1">
      <c r="A28" s="47"/>
      <c r="B28" s="48"/>
      <c r="C28" s="17" t="s">
        <v>63</v>
      </c>
      <c r="D28" s="18" t="s">
        <v>34</v>
      </c>
      <c r="E28" s="18">
        <v>3</v>
      </c>
      <c r="F28" s="19">
        <v>58000</v>
      </c>
      <c r="G28" s="20">
        <f t="shared" si="0"/>
        <v>174000</v>
      </c>
    </row>
    <row r="29" spans="1:14" ht="15.75">
      <c r="A29" s="40">
        <f>SUM(G12:G28)</f>
        <v>2048800</v>
      </c>
      <c r="B29" s="41"/>
      <c r="C29" s="41"/>
      <c r="D29" s="41"/>
      <c r="E29" s="41"/>
      <c r="F29" s="41"/>
      <c r="G29" s="42"/>
    </row>
    <row r="30" spans="1:14">
      <c r="A30" s="4" t="s">
        <v>16</v>
      </c>
      <c r="B30" s="4" t="s">
        <v>17</v>
      </c>
      <c r="C30" s="5" t="s">
        <v>18</v>
      </c>
      <c r="D30" s="4" t="s">
        <v>19</v>
      </c>
      <c r="E30" s="4">
        <v>10</v>
      </c>
      <c r="F30" s="6">
        <v>49000</v>
      </c>
      <c r="G30" s="6">
        <f>E30*F30</f>
        <v>490000</v>
      </c>
    </row>
    <row r="31" spans="1:14">
      <c r="A31" s="4" t="s">
        <v>20</v>
      </c>
      <c r="B31" s="4" t="s">
        <v>20</v>
      </c>
      <c r="C31" s="5" t="s">
        <v>21</v>
      </c>
      <c r="D31" s="4" t="s">
        <v>22</v>
      </c>
      <c r="E31" s="4">
        <v>1</v>
      </c>
      <c r="F31" s="6">
        <v>7800</v>
      </c>
      <c r="G31" s="6">
        <f>E31*F31</f>
        <v>7800</v>
      </c>
    </row>
    <row r="32" spans="1:14">
      <c r="A32" s="37">
        <f>SUM(G30:G31)</f>
        <v>497800</v>
      </c>
      <c r="B32" s="38"/>
      <c r="C32" s="38"/>
      <c r="D32" s="38"/>
      <c r="E32" s="38"/>
      <c r="F32" s="38"/>
      <c r="G32" s="39"/>
    </row>
    <row r="33" spans="1:7">
      <c r="A33" s="4" t="s">
        <v>23</v>
      </c>
      <c r="B33" s="4" t="s">
        <v>24</v>
      </c>
      <c r="C33" s="5" t="s">
        <v>25</v>
      </c>
      <c r="D33" s="4" t="s">
        <v>26</v>
      </c>
      <c r="E33" s="4">
        <v>2</v>
      </c>
      <c r="F33" s="6">
        <v>31000</v>
      </c>
      <c r="G33" s="6">
        <f t="shared" ref="G33:G42" si="2">E33*F33</f>
        <v>62000</v>
      </c>
    </row>
    <row r="34" spans="1:7">
      <c r="A34" s="4" t="s">
        <v>20</v>
      </c>
      <c r="B34" s="4" t="s">
        <v>20</v>
      </c>
      <c r="C34" s="5" t="s">
        <v>27</v>
      </c>
      <c r="D34" s="4" t="s">
        <v>28</v>
      </c>
      <c r="E34" s="4">
        <v>5</v>
      </c>
      <c r="F34" s="6">
        <v>17500</v>
      </c>
      <c r="G34" s="6">
        <f t="shared" si="2"/>
        <v>87500</v>
      </c>
    </row>
    <row r="35" spans="1:7">
      <c r="A35" s="4" t="s">
        <v>20</v>
      </c>
      <c r="B35" s="4" t="s">
        <v>20</v>
      </c>
      <c r="C35" s="5" t="s">
        <v>29</v>
      </c>
      <c r="D35" s="4" t="s">
        <v>26</v>
      </c>
      <c r="E35" s="4">
        <v>2</v>
      </c>
      <c r="F35" s="6">
        <v>59000</v>
      </c>
      <c r="G35" s="6">
        <f t="shared" si="2"/>
        <v>118000</v>
      </c>
    </row>
    <row r="36" spans="1:7">
      <c r="A36" s="4" t="s">
        <v>30</v>
      </c>
      <c r="B36" s="4" t="s">
        <v>31</v>
      </c>
      <c r="C36" s="5" t="s">
        <v>32</v>
      </c>
      <c r="D36" s="4" t="s">
        <v>22</v>
      </c>
      <c r="E36" s="4">
        <v>10</v>
      </c>
      <c r="F36" s="6">
        <v>850</v>
      </c>
      <c r="G36" s="6">
        <f t="shared" si="2"/>
        <v>8500</v>
      </c>
    </row>
    <row r="37" spans="1:7">
      <c r="A37" s="4" t="s">
        <v>20</v>
      </c>
      <c r="B37" s="4" t="s">
        <v>20</v>
      </c>
      <c r="C37" s="5" t="s">
        <v>33</v>
      </c>
      <c r="D37" s="4" t="s">
        <v>34</v>
      </c>
      <c r="E37" s="4">
        <v>10</v>
      </c>
      <c r="F37" s="6">
        <v>3100</v>
      </c>
      <c r="G37" s="6">
        <f t="shared" si="2"/>
        <v>31000</v>
      </c>
    </row>
    <row r="38" spans="1:7">
      <c r="A38" s="4" t="s">
        <v>20</v>
      </c>
      <c r="B38" s="4" t="s">
        <v>20</v>
      </c>
      <c r="C38" s="5" t="s">
        <v>35</v>
      </c>
      <c r="D38" s="4" t="s">
        <v>36</v>
      </c>
      <c r="E38" s="4">
        <v>1</v>
      </c>
      <c r="F38" s="6">
        <v>9900</v>
      </c>
      <c r="G38" s="6">
        <f t="shared" si="2"/>
        <v>9900</v>
      </c>
    </row>
    <row r="39" spans="1:7">
      <c r="A39" s="4" t="s">
        <v>20</v>
      </c>
      <c r="B39" s="4" t="s">
        <v>20</v>
      </c>
      <c r="C39" s="5" t="s">
        <v>66</v>
      </c>
      <c r="D39" s="4" t="s">
        <v>36</v>
      </c>
      <c r="E39" s="4">
        <v>1</v>
      </c>
      <c r="F39" s="6">
        <v>4000</v>
      </c>
      <c r="G39" s="6">
        <f t="shared" si="2"/>
        <v>4000</v>
      </c>
    </row>
    <row r="40" spans="1:7">
      <c r="A40" s="4" t="s">
        <v>20</v>
      </c>
      <c r="B40" s="4" t="s">
        <v>20</v>
      </c>
      <c r="C40" s="5" t="s">
        <v>37</v>
      </c>
      <c r="D40" s="4" t="s">
        <v>36</v>
      </c>
      <c r="E40" s="4">
        <v>1</v>
      </c>
      <c r="F40" s="6">
        <v>6500</v>
      </c>
      <c r="G40" s="6">
        <f t="shared" si="2"/>
        <v>6500</v>
      </c>
    </row>
    <row r="41" spans="1:7">
      <c r="A41" s="4" t="s">
        <v>20</v>
      </c>
      <c r="B41" s="4" t="s">
        <v>20</v>
      </c>
      <c r="C41" s="5" t="s">
        <v>38</v>
      </c>
      <c r="D41" s="4" t="s">
        <v>28</v>
      </c>
      <c r="E41" s="4">
        <v>40</v>
      </c>
      <c r="F41" s="6">
        <v>3700</v>
      </c>
      <c r="G41" s="6">
        <f t="shared" si="2"/>
        <v>148000</v>
      </c>
    </row>
    <row r="42" spans="1:7">
      <c r="A42" s="4" t="s">
        <v>20</v>
      </c>
      <c r="B42" s="4" t="s">
        <v>20</v>
      </c>
      <c r="C42" s="5" t="s">
        <v>39</v>
      </c>
      <c r="D42" s="4" t="s">
        <v>40</v>
      </c>
      <c r="E42" s="4">
        <v>20</v>
      </c>
      <c r="F42" s="6">
        <v>2530</v>
      </c>
      <c r="G42" s="6">
        <f t="shared" si="2"/>
        <v>50600</v>
      </c>
    </row>
    <row r="43" spans="1:7">
      <c r="A43" s="37">
        <f>SUM(G36:G42)</f>
        <v>258500</v>
      </c>
      <c r="B43" s="38"/>
      <c r="C43" s="38"/>
      <c r="D43" s="38"/>
      <c r="E43" s="38"/>
      <c r="F43" s="38"/>
      <c r="G43" s="39"/>
    </row>
    <row r="44" spans="1:7">
      <c r="A44" s="4" t="s">
        <v>41</v>
      </c>
      <c r="B44" s="4" t="s">
        <v>42</v>
      </c>
      <c r="C44" s="5" t="s">
        <v>18</v>
      </c>
      <c r="D44" s="4" t="s">
        <v>19</v>
      </c>
      <c r="E44" s="4">
        <v>10</v>
      </c>
      <c r="F44" s="6">
        <v>49000</v>
      </c>
      <c r="G44" s="6">
        <f>E44*F44</f>
        <v>490000</v>
      </c>
    </row>
    <row r="45" spans="1:7">
      <c r="A45" s="37">
        <f>SUM(G44:G44)</f>
        <v>490000</v>
      </c>
      <c r="B45" s="38"/>
      <c r="C45" s="38"/>
      <c r="D45" s="38"/>
      <c r="E45" s="38"/>
      <c r="F45" s="38"/>
      <c r="G45" s="39"/>
    </row>
    <row r="46" spans="1:7">
      <c r="A46" s="4" t="s">
        <v>92</v>
      </c>
      <c r="B46" s="4" t="s">
        <v>93</v>
      </c>
      <c r="C46" s="5" t="s">
        <v>18</v>
      </c>
      <c r="D46" s="4" t="s">
        <v>19</v>
      </c>
      <c r="E46" s="4">
        <v>10</v>
      </c>
      <c r="F46" s="6">
        <v>49000</v>
      </c>
      <c r="G46" s="6">
        <f>E46*F46</f>
        <v>490000</v>
      </c>
    </row>
    <row r="47" spans="1:7">
      <c r="A47" s="4" t="s">
        <v>20</v>
      </c>
      <c r="B47" s="4" t="s">
        <v>20</v>
      </c>
      <c r="C47" s="5" t="s">
        <v>67</v>
      </c>
      <c r="D47" s="4" t="s">
        <v>68</v>
      </c>
      <c r="E47" s="4">
        <v>4</v>
      </c>
      <c r="F47" s="6">
        <v>21000</v>
      </c>
      <c r="G47" s="6">
        <f>E47*F47</f>
        <v>84000</v>
      </c>
    </row>
    <row r="48" spans="1:7">
      <c r="A48" s="4" t="s">
        <v>20</v>
      </c>
      <c r="B48" s="4" t="s">
        <v>20</v>
      </c>
      <c r="C48" s="5" t="s">
        <v>69</v>
      </c>
      <c r="D48" s="4" t="s">
        <v>34</v>
      </c>
      <c r="E48" s="4">
        <v>2</v>
      </c>
      <c r="F48" s="6">
        <v>27000</v>
      </c>
      <c r="G48" s="6">
        <f>E48*F48</f>
        <v>54000</v>
      </c>
    </row>
    <row r="49" spans="1:7">
      <c r="A49" s="37">
        <f>SUM(G46:G48)</f>
        <v>628000</v>
      </c>
      <c r="B49" s="38"/>
      <c r="C49" s="38"/>
      <c r="D49" s="38"/>
      <c r="E49" s="38"/>
      <c r="F49" s="38"/>
      <c r="G49" s="39"/>
    </row>
    <row r="50" spans="1:7">
      <c r="A50" s="4" t="s">
        <v>94</v>
      </c>
      <c r="B50" s="4" t="s">
        <v>95</v>
      </c>
      <c r="C50" s="5" t="s">
        <v>70</v>
      </c>
      <c r="D50" s="4" t="s">
        <v>71</v>
      </c>
      <c r="E50" s="4">
        <v>5</v>
      </c>
      <c r="F50" s="6">
        <v>6000</v>
      </c>
      <c r="G50" s="6">
        <f>E50*F50</f>
        <v>30000</v>
      </c>
    </row>
    <row r="51" spans="1:7">
      <c r="A51" s="4" t="s">
        <v>20</v>
      </c>
      <c r="B51" s="4" t="s">
        <v>20</v>
      </c>
      <c r="C51" s="5" t="s">
        <v>72</v>
      </c>
      <c r="D51" s="4" t="s">
        <v>34</v>
      </c>
      <c r="E51" s="4">
        <v>2</v>
      </c>
      <c r="F51" s="6">
        <v>12500</v>
      </c>
      <c r="G51" s="6">
        <f>E51*F51</f>
        <v>25000</v>
      </c>
    </row>
    <row r="52" spans="1:7">
      <c r="A52" s="4" t="s">
        <v>20</v>
      </c>
      <c r="B52" s="4" t="s">
        <v>20</v>
      </c>
      <c r="C52" s="5" t="s">
        <v>73</v>
      </c>
      <c r="D52" s="4" t="s">
        <v>26</v>
      </c>
      <c r="E52" s="4">
        <v>2</v>
      </c>
      <c r="F52" s="6">
        <v>21000</v>
      </c>
      <c r="G52" s="6">
        <f>E52*F52</f>
        <v>42000</v>
      </c>
    </row>
    <row r="53" spans="1:7">
      <c r="A53" s="4" t="s">
        <v>20</v>
      </c>
      <c r="B53" s="4" t="s">
        <v>20</v>
      </c>
      <c r="C53" s="5" t="s">
        <v>38</v>
      </c>
      <c r="D53" s="4" t="s">
        <v>28</v>
      </c>
      <c r="E53" s="4">
        <v>40</v>
      </c>
      <c r="F53" s="6">
        <v>3700</v>
      </c>
      <c r="G53" s="6">
        <f>E53*F53</f>
        <v>148000</v>
      </c>
    </row>
    <row r="54" spans="1:7">
      <c r="A54" s="4" t="s">
        <v>20</v>
      </c>
      <c r="B54" s="4" t="s">
        <v>20</v>
      </c>
      <c r="C54" s="5" t="s">
        <v>74</v>
      </c>
      <c r="D54" s="4" t="s">
        <v>26</v>
      </c>
      <c r="E54" s="4">
        <v>12</v>
      </c>
      <c r="F54" s="6">
        <v>2900</v>
      </c>
      <c r="G54" s="6">
        <f>E54*F54</f>
        <v>34800</v>
      </c>
    </row>
    <row r="55" spans="1:7">
      <c r="A55" s="37">
        <f>SUM(G50:G54)</f>
        <v>279800</v>
      </c>
      <c r="B55" s="38"/>
      <c r="C55" s="38"/>
      <c r="D55" s="38"/>
      <c r="E55" s="38"/>
      <c r="F55" s="38"/>
      <c r="G55" s="39"/>
    </row>
    <row r="56" spans="1:7">
      <c r="A56" s="4" t="s">
        <v>96</v>
      </c>
      <c r="B56" s="4" t="s">
        <v>97</v>
      </c>
      <c r="C56" s="5" t="s">
        <v>75</v>
      </c>
      <c r="D56" s="4" t="s">
        <v>34</v>
      </c>
      <c r="E56" s="4">
        <v>1</v>
      </c>
      <c r="F56" s="6">
        <v>200500</v>
      </c>
      <c r="G56" s="6">
        <f t="shared" ref="G56:G61" si="3">E56*F56</f>
        <v>200500</v>
      </c>
    </row>
    <row r="57" spans="1:7">
      <c r="A57" s="4" t="s">
        <v>20</v>
      </c>
      <c r="B57" s="4" t="s">
        <v>20</v>
      </c>
      <c r="C57" s="5" t="s">
        <v>76</v>
      </c>
      <c r="D57" s="4" t="s">
        <v>34</v>
      </c>
      <c r="E57" s="4">
        <v>1</v>
      </c>
      <c r="F57" s="6">
        <v>289500</v>
      </c>
      <c r="G57" s="6">
        <f t="shared" si="3"/>
        <v>289500</v>
      </c>
    </row>
    <row r="58" spans="1:7">
      <c r="A58" s="4" t="s">
        <v>20</v>
      </c>
      <c r="B58" s="4" t="s">
        <v>20</v>
      </c>
      <c r="C58" s="5" t="s">
        <v>77</v>
      </c>
      <c r="D58" s="4" t="s">
        <v>19</v>
      </c>
      <c r="E58" s="4">
        <v>2</v>
      </c>
      <c r="F58" s="6">
        <v>98000</v>
      </c>
      <c r="G58" s="6">
        <f t="shared" si="3"/>
        <v>196000</v>
      </c>
    </row>
    <row r="59" spans="1:7">
      <c r="A59" s="4" t="s">
        <v>20</v>
      </c>
      <c r="B59" s="4" t="s">
        <v>20</v>
      </c>
      <c r="C59" s="5" t="s">
        <v>29</v>
      </c>
      <c r="D59" s="4" t="s">
        <v>26</v>
      </c>
      <c r="E59" s="4">
        <v>2</v>
      </c>
      <c r="F59" s="6">
        <v>59000</v>
      </c>
      <c r="G59" s="6">
        <f t="shared" si="3"/>
        <v>118000</v>
      </c>
    </row>
    <row r="60" spans="1:7">
      <c r="A60" s="4" t="s">
        <v>20</v>
      </c>
      <c r="B60" s="4" t="s">
        <v>20</v>
      </c>
      <c r="C60" s="5" t="s">
        <v>78</v>
      </c>
      <c r="D60" s="4" t="s">
        <v>26</v>
      </c>
      <c r="E60" s="4">
        <v>1</v>
      </c>
      <c r="F60" s="6">
        <v>28000</v>
      </c>
      <c r="G60" s="6">
        <f t="shared" si="3"/>
        <v>28000</v>
      </c>
    </row>
    <row r="61" spans="1:7">
      <c r="A61" s="4" t="s">
        <v>20</v>
      </c>
      <c r="B61" s="4" t="s">
        <v>20</v>
      </c>
      <c r="C61" s="5" t="s">
        <v>79</v>
      </c>
      <c r="D61" s="4" t="s">
        <v>26</v>
      </c>
      <c r="E61" s="4">
        <v>2</v>
      </c>
      <c r="F61" s="6">
        <v>28500</v>
      </c>
      <c r="G61" s="6">
        <f t="shared" si="3"/>
        <v>57000</v>
      </c>
    </row>
    <row r="62" spans="1:7">
      <c r="A62" s="37">
        <f>SUM(G56:G61)</f>
        <v>889000</v>
      </c>
      <c r="B62" s="38"/>
      <c r="C62" s="38"/>
      <c r="D62" s="38"/>
      <c r="E62" s="38"/>
      <c r="F62" s="38"/>
      <c r="G62" s="39"/>
    </row>
    <row r="63" spans="1:7">
      <c r="A63" s="32" t="s">
        <v>43</v>
      </c>
      <c r="B63" s="33"/>
      <c r="C63" s="33"/>
      <c r="D63" s="33"/>
      <c r="E63" s="33"/>
      <c r="F63" s="34"/>
      <c r="G63" s="7">
        <f>SUM(G12:G62)</f>
        <v>5359400</v>
      </c>
    </row>
    <row r="64" spans="1:7">
      <c r="A64" s="32" t="s">
        <v>80</v>
      </c>
      <c r="B64" s="33"/>
      <c r="C64" s="33"/>
      <c r="D64" s="33"/>
      <c r="E64" s="33"/>
      <c r="F64" s="34"/>
      <c r="G64" s="7">
        <f>G63*0.1</f>
        <v>535940</v>
      </c>
    </row>
    <row r="65" spans="1:7">
      <c r="A65" s="32" t="s">
        <v>44</v>
      </c>
      <c r="B65" s="33"/>
      <c r="C65" s="33"/>
      <c r="D65" s="33"/>
      <c r="E65" s="33"/>
      <c r="F65" s="34"/>
      <c r="G65" s="7">
        <f>G63+G64</f>
        <v>5895340</v>
      </c>
    </row>
    <row r="66" spans="1:7" ht="15">
      <c r="A66" s="8" t="s">
        <v>45</v>
      </c>
    </row>
    <row r="68" spans="1:7">
      <c r="A68" s="35" t="s">
        <v>46</v>
      </c>
      <c r="B68" s="36"/>
      <c r="C68" s="35" t="s">
        <v>47</v>
      </c>
      <c r="D68" s="36"/>
      <c r="E68" s="35" t="s">
        <v>48</v>
      </c>
      <c r="F68" s="36"/>
      <c r="G68" s="36"/>
    </row>
  </sheetData>
  <mergeCells count="16">
    <mergeCell ref="A5:G5"/>
    <mergeCell ref="A6:G6"/>
    <mergeCell ref="A32:G32"/>
    <mergeCell ref="A43:G43"/>
    <mergeCell ref="A45:G45"/>
    <mergeCell ref="A49:G49"/>
    <mergeCell ref="A29:G29"/>
    <mergeCell ref="A12:B28"/>
    <mergeCell ref="A55:G55"/>
    <mergeCell ref="A62:G62"/>
    <mergeCell ref="A63:F63"/>
    <mergeCell ref="A64:F64"/>
    <mergeCell ref="A65:F65"/>
    <mergeCell ref="A68:B68"/>
    <mergeCell ref="C68:D68"/>
    <mergeCell ref="E68:G68"/>
  </mergeCells>
  <pageMargins left="0.2" right="0.26" top="0.52" bottom="1" header="0.16" footer="0.5"/>
  <pageSetup paperSize="9" scale="95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F36"/>
  <sheetViews>
    <sheetView workbookViewId="0">
      <selection activeCell="A17" sqref="A17:F26"/>
    </sheetView>
  </sheetViews>
  <sheetFormatPr defaultColWidth="9.140625" defaultRowHeight="12.75"/>
  <cols>
    <col min="1" max="1" width="7" bestFit="1" customWidth="1"/>
    <col min="2" max="2" width="35" bestFit="1" customWidth="1"/>
    <col min="3" max="4" width="8" bestFit="1" customWidth="1"/>
    <col min="5" max="5" width="13" bestFit="1" customWidth="1"/>
    <col min="6" max="6" width="14" bestFit="1" customWidth="1"/>
  </cols>
  <sheetData>
    <row r="2" spans="1:6" ht="16.5">
      <c r="A2" s="55" t="s">
        <v>0</v>
      </c>
      <c r="B2" s="55"/>
      <c r="C2" s="55"/>
      <c r="D2" s="55"/>
      <c r="E2" s="55"/>
      <c r="F2" s="55"/>
    </row>
    <row r="3" spans="1:6" ht="15.75">
      <c r="A3" s="56" t="s">
        <v>49</v>
      </c>
      <c r="B3" s="56"/>
      <c r="C3" s="56"/>
      <c r="D3" s="56"/>
      <c r="E3" s="56"/>
      <c r="F3" s="56"/>
    </row>
    <row r="4" spans="1:6" ht="16.5">
      <c r="A4" s="55" t="s">
        <v>3</v>
      </c>
      <c r="B4" s="55"/>
      <c r="C4" s="55"/>
      <c r="D4" s="55"/>
      <c r="E4" s="55"/>
      <c r="F4" s="55"/>
    </row>
    <row r="7" spans="1:6" ht="20.25">
      <c r="A7" s="49" t="s">
        <v>50</v>
      </c>
      <c r="B7" s="49"/>
      <c r="C7" s="49"/>
      <c r="D7" s="49"/>
      <c r="E7" s="49"/>
      <c r="F7" s="49"/>
    </row>
    <row r="8" spans="1:6" ht="15.75">
      <c r="A8" s="54" t="s">
        <v>99</v>
      </c>
      <c r="B8" s="54"/>
      <c r="C8" s="54"/>
      <c r="D8" s="54"/>
      <c r="E8" s="54"/>
      <c r="F8" s="54"/>
    </row>
    <row r="9" spans="1:6" ht="16.5">
      <c r="A9" s="51" t="s">
        <v>100</v>
      </c>
      <c r="B9" s="51"/>
      <c r="C9" s="51"/>
      <c r="D9" s="51"/>
      <c r="E9" s="51"/>
      <c r="F9" s="51"/>
    </row>
    <row r="10" spans="1:6" ht="15.75">
      <c r="A10" s="53" t="s">
        <v>101</v>
      </c>
      <c r="B10" s="53"/>
      <c r="C10" s="53"/>
      <c r="D10" s="53"/>
      <c r="E10" s="53"/>
      <c r="F10" s="53"/>
    </row>
    <row r="11" spans="1:6" ht="15.75">
      <c r="A11" s="21"/>
      <c r="B11" s="21"/>
      <c r="C11" s="21"/>
      <c r="D11" s="21"/>
      <c r="E11" s="21"/>
      <c r="F11" s="21"/>
    </row>
    <row r="12" spans="1:6" ht="15.75">
      <c r="A12" s="2" t="s">
        <v>81</v>
      </c>
      <c r="B12" s="22"/>
      <c r="C12" s="22"/>
      <c r="D12" s="22"/>
      <c r="E12" s="22"/>
      <c r="F12" s="22"/>
    </row>
    <row r="13" spans="1:6" ht="15.75">
      <c r="A13" s="2" t="s">
        <v>102</v>
      </c>
      <c r="B13" s="22"/>
      <c r="C13" s="22"/>
      <c r="D13" s="22"/>
      <c r="E13" s="22"/>
      <c r="F13" s="22"/>
    </row>
    <row r="14" spans="1:6" ht="15.75">
      <c r="A14" s="2" t="s">
        <v>51</v>
      </c>
      <c r="B14" s="22"/>
      <c r="C14" s="22"/>
      <c r="D14" s="22"/>
      <c r="E14" s="22"/>
      <c r="F14" s="22"/>
    </row>
    <row r="15" spans="1:6" ht="28.5">
      <c r="A15" s="23" t="s">
        <v>52</v>
      </c>
      <c r="B15" s="23" t="s">
        <v>82</v>
      </c>
      <c r="C15" s="23" t="s">
        <v>83</v>
      </c>
      <c r="D15" s="24" t="s">
        <v>84</v>
      </c>
      <c r="E15" s="25" t="s">
        <v>85</v>
      </c>
      <c r="F15" s="26" t="s">
        <v>86</v>
      </c>
    </row>
    <row r="16" spans="1:6" ht="15.75">
      <c r="A16" s="27">
        <v>1</v>
      </c>
      <c r="B16" s="27">
        <v>2</v>
      </c>
      <c r="C16" s="27">
        <v>3</v>
      </c>
      <c r="D16" s="27">
        <v>4</v>
      </c>
      <c r="E16" s="27">
        <v>5</v>
      </c>
      <c r="F16" s="27" t="s">
        <v>87</v>
      </c>
    </row>
    <row r="17" spans="1:6">
      <c r="A17" s="28">
        <v>1</v>
      </c>
      <c r="B17" s="13" t="s">
        <v>54</v>
      </c>
      <c r="C17" s="14" t="s">
        <v>19</v>
      </c>
      <c r="D17" s="14">
        <v>13</v>
      </c>
      <c r="E17" s="15">
        <v>49000</v>
      </c>
      <c r="F17" s="29">
        <f>D17*E17</f>
        <v>637000</v>
      </c>
    </row>
    <row r="18" spans="1:6">
      <c r="A18" s="28">
        <v>2</v>
      </c>
      <c r="B18" s="13" t="s">
        <v>88</v>
      </c>
      <c r="C18" s="14" t="s">
        <v>28</v>
      </c>
      <c r="D18" s="14">
        <v>40</v>
      </c>
      <c r="E18" s="15">
        <v>3700</v>
      </c>
      <c r="F18" s="29">
        <f t="shared" ref="F18:F26" si="0">D18*E18</f>
        <v>148000</v>
      </c>
    </row>
    <row r="19" spans="1:6">
      <c r="A19" s="28">
        <v>3</v>
      </c>
      <c r="B19" s="13" t="s">
        <v>103</v>
      </c>
      <c r="C19" s="14" t="s">
        <v>26</v>
      </c>
      <c r="D19" s="14">
        <v>1</v>
      </c>
      <c r="E19" s="15">
        <v>31000</v>
      </c>
      <c r="F19" s="29">
        <f t="shared" si="0"/>
        <v>31000</v>
      </c>
    </row>
    <row r="20" spans="1:6">
      <c r="A20" s="28">
        <v>4</v>
      </c>
      <c r="B20" s="13" t="s">
        <v>89</v>
      </c>
      <c r="C20" s="14" t="s">
        <v>26</v>
      </c>
      <c r="D20" s="14">
        <v>2</v>
      </c>
      <c r="E20" s="15">
        <v>59000</v>
      </c>
      <c r="F20" s="29">
        <f t="shared" si="0"/>
        <v>118000</v>
      </c>
    </row>
    <row r="21" spans="1:6">
      <c r="A21" s="28">
        <v>5</v>
      </c>
      <c r="B21" s="13" t="s">
        <v>55</v>
      </c>
      <c r="C21" s="14" t="s">
        <v>26</v>
      </c>
      <c r="D21" s="14">
        <v>1</v>
      </c>
      <c r="E21" s="15">
        <v>27000</v>
      </c>
      <c r="F21" s="29">
        <f t="shared" si="0"/>
        <v>27000</v>
      </c>
    </row>
    <row r="22" spans="1:6">
      <c r="A22" s="28">
        <v>6</v>
      </c>
      <c r="B22" s="5" t="s">
        <v>75</v>
      </c>
      <c r="C22" s="4" t="s">
        <v>34</v>
      </c>
      <c r="D22" s="4">
        <v>1</v>
      </c>
      <c r="E22" s="6">
        <v>200500</v>
      </c>
      <c r="F22" s="29">
        <f t="shared" si="0"/>
        <v>200500</v>
      </c>
    </row>
    <row r="23" spans="1:6">
      <c r="A23" s="28">
        <v>7</v>
      </c>
      <c r="B23" s="5" t="s">
        <v>76</v>
      </c>
      <c r="C23" s="4" t="s">
        <v>34</v>
      </c>
      <c r="D23" s="4">
        <v>1</v>
      </c>
      <c r="E23" s="6">
        <v>289500</v>
      </c>
      <c r="F23" s="29">
        <f t="shared" si="0"/>
        <v>289500</v>
      </c>
    </row>
    <row r="24" spans="1:6">
      <c r="A24" s="28">
        <v>8</v>
      </c>
      <c r="B24" s="13" t="s">
        <v>54</v>
      </c>
      <c r="C24" s="14" t="s">
        <v>19</v>
      </c>
      <c r="D24" s="14">
        <v>12</v>
      </c>
      <c r="E24" s="15">
        <v>49000</v>
      </c>
      <c r="F24" s="29">
        <f t="shared" si="0"/>
        <v>588000</v>
      </c>
    </row>
    <row r="25" spans="1:6">
      <c r="A25" s="28">
        <v>9</v>
      </c>
      <c r="B25" s="13" t="s">
        <v>88</v>
      </c>
      <c r="C25" s="14" t="s">
        <v>26</v>
      </c>
      <c r="D25" s="14">
        <v>50</v>
      </c>
      <c r="E25" s="15">
        <v>3700</v>
      </c>
      <c r="F25" s="29">
        <f t="shared" si="0"/>
        <v>185000</v>
      </c>
    </row>
    <row r="26" spans="1:6">
      <c r="A26" s="28">
        <v>10</v>
      </c>
      <c r="B26" s="13" t="s">
        <v>103</v>
      </c>
      <c r="C26" s="14" t="s">
        <v>26</v>
      </c>
      <c r="D26" s="14">
        <v>1</v>
      </c>
      <c r="E26" s="15">
        <v>31000</v>
      </c>
      <c r="F26" s="29">
        <f t="shared" si="0"/>
        <v>31000</v>
      </c>
    </row>
    <row r="27" spans="1:6">
      <c r="A27" s="32" t="s">
        <v>43</v>
      </c>
      <c r="B27" s="33"/>
      <c r="C27" s="33"/>
      <c r="D27" s="33"/>
      <c r="E27" s="34"/>
      <c r="F27" s="7">
        <f>SUM(F17:F26)</f>
        <v>2255000</v>
      </c>
    </row>
    <row r="28" spans="1:6">
      <c r="A28" s="32" t="s">
        <v>44</v>
      </c>
      <c r="B28" s="33"/>
      <c r="C28" s="33"/>
      <c r="D28" s="33"/>
      <c r="E28" s="34"/>
      <c r="F28" s="7">
        <f>F27</f>
        <v>2255000</v>
      </c>
    </row>
    <row r="30" spans="1:6">
      <c r="A30" s="30" t="s">
        <v>90</v>
      </c>
    </row>
    <row r="31" spans="1:6" ht="15.75">
      <c r="A31" s="54"/>
      <c r="B31" s="54"/>
      <c r="E31" s="52" t="s">
        <v>48</v>
      </c>
      <c r="F31" s="52"/>
    </row>
    <row r="32" spans="1:6" ht="15.75">
      <c r="A32" s="54"/>
      <c r="B32" s="54"/>
      <c r="E32" s="52" t="s">
        <v>53</v>
      </c>
      <c r="F32" s="52"/>
    </row>
    <row r="36" spans="5:6">
      <c r="E36" s="52" t="s">
        <v>91</v>
      </c>
      <c r="F36" s="52"/>
    </row>
  </sheetData>
  <mergeCells count="14">
    <mergeCell ref="A2:F2"/>
    <mergeCell ref="A3:F3"/>
    <mergeCell ref="A4:F4"/>
    <mergeCell ref="A7:F7"/>
    <mergeCell ref="A8:F8"/>
    <mergeCell ref="A9:F9"/>
    <mergeCell ref="E36:F36"/>
    <mergeCell ref="A10:F10"/>
    <mergeCell ref="A27:E27"/>
    <mergeCell ref="A28:E28"/>
    <mergeCell ref="A31:B31"/>
    <mergeCell ref="E31:F31"/>
    <mergeCell ref="A32:B32"/>
    <mergeCell ref="E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CONGNO_MEKELONG</vt:lpstr>
      <vt:lpstr>HĐĐ_T1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phuongnam</cp:lastModifiedBy>
  <cp:lastPrinted>2001-12-31T17:46:58Z</cp:lastPrinted>
  <dcterms:created xsi:type="dcterms:W3CDTF">2014-02-16T18:42:03Z</dcterms:created>
  <dcterms:modified xsi:type="dcterms:W3CDTF">2014-10-15T01:47:37Z</dcterms:modified>
</cp:coreProperties>
</file>