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kimanh " sheetId="1" r:id="rId1"/>
    <sheet name="xuat hđ T05" sheetId="2" r:id="rId2"/>
    <sheet name="Sheet3" sheetId="3" r:id="rId3"/>
    <sheet name="CON LAI CHUA XHĐ" sheetId="4" r:id="rId4"/>
    <sheet name="CN từ tháng 5 trở về sau" sheetId="5" r:id="rId5"/>
    <sheet name="HĐ của những đơn hàng còn lại" sheetId="6" r:id="rId6"/>
  </sheets>
  <calcPr calcId="124519"/>
</workbook>
</file>

<file path=xl/calcChain.xml><?xml version="1.0" encoding="utf-8"?>
<calcChain xmlns="http://schemas.openxmlformats.org/spreadsheetml/2006/main">
  <c r="A59" i="6"/>
  <c r="G43"/>
  <c r="G44"/>
  <c r="G45"/>
  <c r="G46"/>
  <c r="G47"/>
  <c r="G48"/>
  <c r="G49"/>
  <c r="G50"/>
  <c r="G51"/>
  <c r="G52"/>
  <c r="G53"/>
  <c r="G54"/>
  <c r="G55"/>
  <c r="G56"/>
  <c r="G57"/>
  <c r="G58"/>
  <c r="G42"/>
  <c r="G145"/>
  <c r="A146" s="1"/>
  <c r="G142"/>
  <c r="G143"/>
  <c r="G141"/>
  <c r="A144" s="1"/>
  <c r="G135"/>
  <c r="G136"/>
  <c r="G137"/>
  <c r="G138"/>
  <c r="G139"/>
  <c r="G134"/>
  <c r="A140" s="1"/>
  <c r="G131"/>
  <c r="G132"/>
  <c r="G130"/>
  <c r="G128"/>
  <c r="G127"/>
  <c r="A129" s="1"/>
  <c r="G124"/>
  <c r="G125"/>
  <c r="G123"/>
  <c r="A126" s="1"/>
  <c r="G118"/>
  <c r="G119"/>
  <c r="G120"/>
  <c r="G121"/>
  <c r="G117"/>
  <c r="A122" s="1"/>
  <c r="G105"/>
  <c r="A106" s="1"/>
  <c r="G97"/>
  <c r="G98"/>
  <c r="G99"/>
  <c r="G100"/>
  <c r="G101"/>
  <c r="G102"/>
  <c r="G103"/>
  <c r="G96"/>
  <c r="A104" s="1"/>
  <c r="G92"/>
  <c r="G93"/>
  <c r="G94"/>
  <c r="G91"/>
  <c r="A95" s="1"/>
  <c r="G89"/>
  <c r="A90" s="1"/>
  <c r="G84"/>
  <c r="G85"/>
  <c r="G86"/>
  <c r="G87"/>
  <c r="G83"/>
  <c r="G107" s="1"/>
  <c r="G71"/>
  <c r="G72"/>
  <c r="G70"/>
  <c r="G68"/>
  <c r="A69" s="1"/>
  <c r="G66"/>
  <c r="A67" s="1"/>
  <c r="G64"/>
  <c r="G63"/>
  <c r="A65" s="1"/>
  <c r="G61"/>
  <c r="G60"/>
  <c r="A62" s="1"/>
  <c r="G37"/>
  <c r="G38"/>
  <c r="G39"/>
  <c r="G40"/>
  <c r="G20"/>
  <c r="G21"/>
  <c r="G22"/>
  <c r="G19"/>
  <c r="G14"/>
  <c r="G15"/>
  <c r="G16"/>
  <c r="G17"/>
  <c r="G13"/>
  <c r="A18" s="1"/>
  <c r="G11"/>
  <c r="A12" s="1"/>
  <c r="G8"/>
  <c r="G9"/>
  <c r="G7"/>
  <c r="A10" s="1"/>
  <c r="G5"/>
  <c r="G24" s="1"/>
  <c r="G36"/>
  <c r="A41" s="1"/>
  <c r="G24" i="5"/>
  <c r="G23"/>
  <c r="G22"/>
  <c r="G21"/>
  <c r="A25" s="1"/>
  <c r="A20"/>
  <c r="G19"/>
  <c r="G17"/>
  <c r="G16"/>
  <c r="G15"/>
  <c r="G14"/>
  <c r="G13"/>
  <c r="G12"/>
  <c r="G11"/>
  <c r="G10"/>
  <c r="G9"/>
  <c r="G8"/>
  <c r="G26" s="1"/>
  <c r="G27" s="1"/>
  <c r="G61" i="1"/>
  <c r="A87" i="4"/>
  <c r="G62" i="1"/>
  <c r="F41" i="2"/>
  <c r="G203" i="4"/>
  <c r="A195"/>
  <c r="G186"/>
  <c r="G187"/>
  <c r="G188"/>
  <c r="G189"/>
  <c r="G190"/>
  <c r="G191"/>
  <c r="G192"/>
  <c r="G193"/>
  <c r="G194"/>
  <c r="A174"/>
  <c r="G173"/>
  <c r="A172"/>
  <c r="G170"/>
  <c r="G171"/>
  <c r="G169"/>
  <c r="A168"/>
  <c r="G163"/>
  <c r="G164"/>
  <c r="G165"/>
  <c r="G166"/>
  <c r="G167"/>
  <c r="G162"/>
  <c r="A161"/>
  <c r="G159"/>
  <c r="G160"/>
  <c r="G158"/>
  <c r="A157"/>
  <c r="G156"/>
  <c r="G155"/>
  <c r="A154"/>
  <c r="G152"/>
  <c r="G153"/>
  <c r="G151"/>
  <c r="G175" s="1"/>
  <c r="A150"/>
  <c r="G146"/>
  <c r="G147"/>
  <c r="G148"/>
  <c r="G149"/>
  <c r="G145"/>
  <c r="G135"/>
  <c r="A134"/>
  <c r="G133"/>
  <c r="A132"/>
  <c r="G125"/>
  <c r="G126"/>
  <c r="G127"/>
  <c r="G128"/>
  <c r="G129"/>
  <c r="G130"/>
  <c r="G131"/>
  <c r="G124"/>
  <c r="A123"/>
  <c r="G120"/>
  <c r="G121"/>
  <c r="G122"/>
  <c r="G119"/>
  <c r="A118"/>
  <c r="G117"/>
  <c r="A116"/>
  <c r="G112"/>
  <c r="G113"/>
  <c r="G114"/>
  <c r="G115"/>
  <c r="G111"/>
  <c r="G101"/>
  <c r="G102" s="1"/>
  <c r="A100"/>
  <c r="G98"/>
  <c r="G99"/>
  <c r="G97"/>
  <c r="A96"/>
  <c r="G95"/>
  <c r="A94"/>
  <c r="G92"/>
  <c r="G93"/>
  <c r="G91"/>
  <c r="G89"/>
  <c r="G88"/>
  <c r="A90" s="1"/>
  <c r="G70"/>
  <c r="G71"/>
  <c r="G72"/>
  <c r="G73"/>
  <c r="G74"/>
  <c r="G75"/>
  <c r="G76"/>
  <c r="G78"/>
  <c r="G79"/>
  <c r="G80"/>
  <c r="G81"/>
  <c r="G82"/>
  <c r="G83"/>
  <c r="G84"/>
  <c r="G85"/>
  <c r="G86"/>
  <c r="G69"/>
  <c r="G64"/>
  <c r="G65"/>
  <c r="G66"/>
  <c r="G67"/>
  <c r="G63"/>
  <c r="A68" s="1"/>
  <c r="G44"/>
  <c r="G45"/>
  <c r="G46"/>
  <c r="G47"/>
  <c r="G48"/>
  <c r="G43"/>
  <c r="A49" s="1"/>
  <c r="G38"/>
  <c r="G39"/>
  <c r="G40"/>
  <c r="G41"/>
  <c r="G37"/>
  <c r="A42" s="1"/>
  <c r="A36"/>
  <c r="G32"/>
  <c r="G33"/>
  <c r="G31"/>
  <c r="A30"/>
  <c r="G13"/>
  <c r="G14"/>
  <c r="G15"/>
  <c r="G16"/>
  <c r="G17"/>
  <c r="G18"/>
  <c r="G19"/>
  <c r="G20"/>
  <c r="G21"/>
  <c r="G22"/>
  <c r="G23"/>
  <c r="G24"/>
  <c r="G25"/>
  <c r="G26"/>
  <c r="G27"/>
  <c r="G12"/>
  <c r="A28" s="1"/>
  <c r="G201"/>
  <c r="G200"/>
  <c r="G199"/>
  <c r="G198"/>
  <c r="A202" s="1"/>
  <c r="G196"/>
  <c r="A197" s="1"/>
  <c r="G185"/>
  <c r="F41" i="3"/>
  <c r="F45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2"/>
  <c r="F43"/>
  <c r="F44"/>
  <c r="F46"/>
  <c r="F47"/>
  <c r="F48"/>
  <c r="F49"/>
  <c r="F50"/>
  <c r="F51"/>
  <c r="F52"/>
  <c r="F53"/>
  <c r="F54"/>
  <c r="F55"/>
  <c r="F12"/>
  <c r="F56" s="1"/>
  <c r="G56" s="1"/>
  <c r="G124" i="1"/>
  <c r="F17" i="2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16"/>
  <c r="G242" i="1"/>
  <c r="G241"/>
  <c r="G240"/>
  <c r="G239"/>
  <c r="G237"/>
  <c r="A238" s="1"/>
  <c r="G235"/>
  <c r="G234"/>
  <c r="G233"/>
  <c r="G232"/>
  <c r="G231"/>
  <c r="G230"/>
  <c r="G229"/>
  <c r="G228"/>
  <c r="G227"/>
  <c r="G226"/>
  <c r="N13"/>
  <c r="N14"/>
  <c r="N15"/>
  <c r="N16"/>
  <c r="N17"/>
  <c r="N18"/>
  <c r="N19"/>
  <c r="N20"/>
  <c r="N21"/>
  <c r="N12"/>
  <c r="A73" i="6" l="1"/>
  <c r="A133"/>
  <c r="A23"/>
  <c r="G147"/>
  <c r="G74"/>
  <c r="G150" s="1"/>
  <c r="A88"/>
  <c r="A18" i="5"/>
  <c r="G244" i="1"/>
  <c r="G50" i="4"/>
  <c r="G51" s="1"/>
  <c r="A34"/>
  <c r="G204"/>
  <c r="F57" i="3"/>
  <c r="F42" i="2"/>
  <c r="N22" i="1"/>
  <c r="H61" s="1"/>
  <c r="A243"/>
  <c r="A236"/>
  <c r="G245" l="1"/>
  <c r="G251"/>
  <c r="H50" i="4"/>
  <c r="G210" s="1"/>
</calcChain>
</file>

<file path=xl/sharedStrings.xml><?xml version="1.0" encoding="utf-8"?>
<sst xmlns="http://schemas.openxmlformats.org/spreadsheetml/2006/main" count="1882" uniqueCount="193">
  <si>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</si>
  <si>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</si>
  <si>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</si>
  <si>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</si>
  <si>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</si>
  <si>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20/11/2013 đến ngày 31/12/2013</t>
  </si>
  <si>
    <t>Công ty TNHH Mekelong VN</t>
  </si>
  <si>
    <t>Điạ chỉ: Đường 12, KCX Tân Thuận, P.Tân Thuận Đông, Quận 7,TP.HCM</t>
  </si>
  <si>
    <t>Điện thoại: 3770 0058/59</t>
  </si>
  <si>
    <t>Người giao dịch: Chị Vui</t>
  </si>
  <si>
    <t>Ngày</t>
  </si>
  <si>
    <t>Số CT</t>
  </si>
  <si>
    <t>Tên hàng</t>
  </si>
  <si>
    <t>ĐVT</t>
  </si>
  <si>
    <t>SL</t>
  </si>
  <si>
    <t>Đơn giá</t>
  </si>
  <si>
    <t>Thành Tiền</t>
  </si>
  <si>
    <t>THÁNG 10+11</t>
  </si>
  <si>
    <t>Giấy Excell A4 72</t>
  </si>
  <si>
    <t>Ram</t>
  </si>
  <si>
    <t>Xịt mũi Raid  600 ml</t>
  </si>
  <si>
    <t>Chai</t>
  </si>
  <si>
    <t>Giấy vệ sinh An An</t>
  </si>
  <si>
    <t>Cuộn</t>
  </si>
  <si>
    <t>Lau sàn Gift</t>
  </si>
  <si>
    <t>Tẩy bồn cầu Gift</t>
  </si>
  <si>
    <t>Tẩy bồn cầu Gift 1000ml</t>
  </si>
  <si>
    <t>Xịt muỗi Raid</t>
  </si>
  <si>
    <t>Cuộn rác Trí Quang có lõi trung</t>
  </si>
  <si>
    <t>Giấy vệ sinh cuộn AN AN</t>
  </si>
  <si>
    <t>Dấu 6 số tự động Deli 7506</t>
  </si>
  <si>
    <t>Cái</t>
  </si>
  <si>
    <t>Khăn giấy hộp Pupply</t>
  </si>
  <si>
    <t>Hộp</t>
  </si>
  <si>
    <t>Dấu 8 số tự động Deli 7508</t>
  </si>
  <si>
    <t>Bút bi TL 027 ( xanh, đỏ, đen )</t>
  </si>
  <si>
    <t xml:space="preserve">Cây </t>
  </si>
  <si>
    <t>Accor nhựa UNC</t>
  </si>
  <si>
    <t>Tập TT 96T</t>
  </si>
  <si>
    <t>Quyển</t>
  </si>
  <si>
    <t>Lau kính Gift</t>
  </si>
  <si>
    <t>Giấy Excell A3 82</t>
  </si>
  <si>
    <t>Giấy Excell A3 72</t>
  </si>
  <si>
    <t xml:space="preserve">Băng keo si 3p5 </t>
  </si>
  <si>
    <t>Bao thư trắng TKK 25x35 (A4), F80</t>
  </si>
  <si>
    <t>Bìa 1 nút My Clear khổ F</t>
  </si>
  <si>
    <t>Bìa nhựa 40lá</t>
  </si>
  <si>
    <t>20/11/2013</t>
  </si>
  <si>
    <t>HDBH-11/140</t>
  </si>
  <si>
    <t>Giấy trắng A4 72 Excel</t>
  </si>
  <si>
    <t xml:space="preserve"> </t>
  </si>
  <si>
    <t>Nhãn Tomy 122</t>
  </si>
  <si>
    <t>Xấp</t>
  </si>
  <si>
    <t>04/12/2013</t>
  </si>
  <si>
    <t>HDBH-12/24</t>
  </si>
  <si>
    <t>07/12/2013</t>
  </si>
  <si>
    <t>HDBH-12/61</t>
  </si>
  <si>
    <t>Kẹp bướm 32 mm</t>
  </si>
  <si>
    <t>Kẹp Bướm 15 mm</t>
  </si>
  <si>
    <t>Kẹp bướm 19 mm</t>
  </si>
  <si>
    <t>11/12/2013</t>
  </si>
  <si>
    <t>HDBH-12/98</t>
  </si>
  <si>
    <t>23/12/2013</t>
  </si>
  <si>
    <t>HDBH-12/168</t>
  </si>
  <si>
    <t>Khăn hộp Puply New Supreme 180sh</t>
  </si>
  <si>
    <t xml:space="preserve">Hộp </t>
  </si>
  <si>
    <t>Bấm kim 10 Plus</t>
  </si>
  <si>
    <t>25/12/2013</t>
  </si>
  <si>
    <t>HDBH-12/201</t>
  </si>
  <si>
    <t>Dao rọc trong lớn 280 TTH</t>
  </si>
  <si>
    <t>Cây</t>
  </si>
  <si>
    <t>File rổ nhựa 1 ngăn</t>
  </si>
  <si>
    <t>Gift glass cleaner 580ml</t>
  </si>
  <si>
    <t>Keo nước Win Q GL -  01</t>
  </si>
  <si>
    <t>30/12/2013</t>
  </si>
  <si>
    <t>HDBH-12/230</t>
  </si>
  <si>
    <t>Giấy trắng A3 72 Excel</t>
  </si>
  <si>
    <t>Nước Lau Sàn Sunlight</t>
  </si>
  <si>
    <t>Tẩy bồn cầu Gift 750ml</t>
  </si>
  <si>
    <t xml:space="preserve">Cộng: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</si>
  <si>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</si>
  <si>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</si>
  <si>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</si>
  <si>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</si>
  <si>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</si>
  <si>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Từ ngày 1/1/2014 đến ngày 20/02/2014</t>
  </si>
  <si>
    <t>06/01/2014</t>
  </si>
  <si>
    <t>HDBH-01/10</t>
  </si>
  <si>
    <t>Tập TT 96 T</t>
  </si>
  <si>
    <t>10/01/2014</t>
  </si>
  <si>
    <t>HDBH-01/78</t>
  </si>
  <si>
    <t>Giấy trắng A4 82 Excel</t>
  </si>
  <si>
    <t>Bìa còng bật 2 mặt 7P F4 GL</t>
  </si>
  <si>
    <t xml:space="preserve">Cái </t>
  </si>
  <si>
    <t>Bút lông dầu Pillot(xanh,đỏ, đen)</t>
  </si>
  <si>
    <t xml:space="preserve">Bìa lá A 4 TL </t>
  </si>
  <si>
    <t>Sổ lò xo A4 dày</t>
  </si>
  <si>
    <t>Cuốn</t>
  </si>
  <si>
    <t>HDBH-01/80</t>
  </si>
  <si>
    <t>Bấm 2 lỗ Eagle 837(20 tờ) ĐL</t>
  </si>
  <si>
    <t>Bìa 3 dây giấy góc 10F</t>
  </si>
  <si>
    <t>17/01/2014</t>
  </si>
  <si>
    <t>HDBH-01/126</t>
  </si>
  <si>
    <t>Kẹp giấy  C62</t>
  </si>
  <si>
    <t>Nước lau sàn Gift</t>
  </si>
  <si>
    <t>20/01/2014</t>
  </si>
  <si>
    <t>HDBH-01/145</t>
  </si>
  <si>
    <t>Nhãn có keo dán đủ cỡ Tomy 109</t>
  </si>
  <si>
    <t>23/01/2014</t>
  </si>
  <si>
    <t>HDBH-01/169</t>
  </si>
  <si>
    <t>12/02/2014</t>
  </si>
  <si>
    <t>Pin Maxell 2A</t>
  </si>
  <si>
    <t>Cục</t>
  </si>
  <si>
    <t>Pin Maxell 3A</t>
  </si>
  <si>
    <t>HDBH-02/62</t>
  </si>
  <si>
    <t>18/02/2014</t>
  </si>
  <si>
    <t>HDBH-02/92</t>
  </si>
  <si>
    <t>Nhãn có keo dán đủ cỡ Tomy 105</t>
  </si>
  <si>
    <t>Từ ngày 21/2/2014 đến ngày 14/03/2014</t>
  </si>
  <si>
    <t>25/02/2014</t>
  </si>
  <si>
    <t>HDBH-02/137</t>
  </si>
  <si>
    <t>HDBH-02/157</t>
  </si>
  <si>
    <t>Hóa đơn 1 liên thường</t>
  </si>
  <si>
    <t>04/03/2014</t>
  </si>
  <si>
    <t>HDBH-03/33</t>
  </si>
  <si>
    <t>Bao thư trắng TKK 25x35 (A4), F100</t>
  </si>
  <si>
    <t xml:space="preserve">Tập VT 96T </t>
  </si>
  <si>
    <t>Nhãn có keo dán đủ cỡ Tomy 107</t>
  </si>
  <si>
    <t>Nhãn có keo dán đủ cỡ Tomy 104</t>
  </si>
  <si>
    <t>05/03/2014</t>
  </si>
  <si>
    <t>HDBH-03/64</t>
  </si>
  <si>
    <t>Kéo đồi mồi S120</t>
  </si>
  <si>
    <t>Mực dấu sao đỏ</t>
  </si>
  <si>
    <t>Thước mica dẻo win 30 cm</t>
  </si>
  <si>
    <t>Bút lông bảng WB-03 (xanh,đỏ,đen)</t>
  </si>
  <si>
    <t>13/03/2014</t>
  </si>
  <si>
    <t>HDBH-03/139</t>
  </si>
  <si>
    <t>Từ ngày 15/03/2014 đến ngày 29/04/2014</t>
  </si>
  <si>
    <t>17/03/2014</t>
  </si>
  <si>
    <t>HDBH-03/162</t>
  </si>
  <si>
    <t xml:space="preserve">Bìa phân trang nhựa 12 số   T- L </t>
  </si>
  <si>
    <t>Bộ</t>
  </si>
  <si>
    <t>Khăn hộp Puply</t>
  </si>
  <si>
    <t>Nước lau kính</t>
  </si>
  <si>
    <t>19/03/2014</t>
  </si>
  <si>
    <t>HDBH-03/161</t>
  </si>
  <si>
    <t>22/03/2014</t>
  </si>
  <si>
    <t>HDBH-03/240</t>
  </si>
  <si>
    <t xml:space="preserve">Máy tính Casio DZ 12 S </t>
  </si>
  <si>
    <t>Lò xo 32li</t>
  </si>
  <si>
    <t>27/03/2014</t>
  </si>
  <si>
    <t>HDBH-03/274</t>
  </si>
  <si>
    <t>Bút chì gỗ có gôm Gstar</t>
  </si>
  <si>
    <t>02/04/2014</t>
  </si>
  <si>
    <t>HDBH-04/17</t>
  </si>
  <si>
    <t>Giấy A3 72</t>
  </si>
  <si>
    <t>19/04/2014</t>
  </si>
  <si>
    <t>HDBH-04/182</t>
  </si>
  <si>
    <t>28/04/2014</t>
  </si>
  <si>
    <t>HDBH-04/271</t>
  </si>
  <si>
    <t xml:space="preserve">DA XUAT HD T 01 </t>
  </si>
  <si>
    <t>08/05/2014</t>
  </si>
  <si>
    <t>HDBH-05/65</t>
  </si>
  <si>
    <t>Bút bi TL-027</t>
  </si>
  <si>
    <t>HDBH-05/75</t>
  </si>
  <si>
    <t>19/05/2014</t>
  </si>
  <si>
    <t>HDBH-05/150</t>
  </si>
  <si>
    <t>Từ ngày 30/04/2014 đến ngày 26/05/2014</t>
  </si>
  <si>
    <t xml:space="preserve">TC </t>
  </si>
  <si>
    <t xml:space="preserve">trong trong hang fax 5 </t>
  </si>
  <si>
    <t>Địa chỉ: B18/19K - Đường Liên Ấp - Bình Hưng - Bình Chánh - Tp.HCM</t>
  </si>
  <si>
    <t>BẢNG KÊ DANH MỤC HÀNG HÓA</t>
  </si>
  <si>
    <t>STT</t>
  </si>
  <si>
    <t>(Ký, ghi rõ họ tên)</t>
  </si>
  <si>
    <t>Lê Thị Kim Anh</t>
  </si>
  <si>
    <t xml:space="preserve"> CÒN 5 CHƯA XuẤT</t>
  </si>
  <si>
    <t>Băng cá nhân</t>
  </si>
  <si>
    <t xml:space="preserve">Tên đơn vị: Công ty TNHH Mekelong VN </t>
  </si>
  <si>
    <t>Điạ chỉ: Đường số 12, KCX Tân Thuận, P.Tân Thuận Đông, Quận 7, TPHCM</t>
  </si>
  <si>
    <t>MST: 0301483382</t>
  </si>
  <si>
    <t>Soá: 1287</t>
  </si>
  <si>
    <t xml:space="preserve"> Ngaøy        28     thaùng       05       naêm   2014</t>
  </si>
  <si>
    <t xml:space="preserve">     (Ñính keøm hoaù ñôn soá: PN/12P-0001287)</t>
  </si>
  <si>
    <t xml:space="preserve"> CÒN 1 CHƯA XuẤT </t>
  </si>
  <si>
    <t>da xuat  hd T01:  2.255.000</t>
  </si>
  <si>
    <t>da xuat  hd T01:  2,255,000</t>
  </si>
  <si>
    <t>còn 40 chưa xuất</t>
  </si>
  <si>
    <t>da thu tm 5/6/2014</t>
  </si>
  <si>
    <t xml:space="preserve">tu  t05  tro ve sau   lam cn rieng  de xuat 1 hoa don </t>
  </si>
  <si>
    <t xml:space="preserve">nhung mat hang da xuat hdon T05 khong cho vao cong no nua </t>
  </si>
  <si>
    <t xml:space="preserve">con lai xuat 1 hdon  ( de rieng 1 sheet ) </t>
  </si>
  <si>
    <t xml:space="preserve">mau cam da dut diem khong quan tam nua </t>
  </si>
  <si>
    <t>tc</t>
  </si>
</sst>
</file>

<file path=xl/styles.xml><?xml version="1.0" encoding="utf-8"?>
<styleSheet xmlns="http://schemas.openxmlformats.org/spreadsheetml/2006/main">
  <numFmts count="1">
    <numFmt numFmtId="164" formatCode="#,###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VNI-Times"/>
    </font>
    <font>
      <b/>
      <sz val="11"/>
      <color indexed="10"/>
      <name val="VNI-Times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VNI-Times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282">
    <xf numFmtId="0" fontId="0" fillId="0" borderId="0" xfId="0"/>
    <xf numFmtId="0" fontId="1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left"/>
    </xf>
    <xf numFmtId="0" fontId="7" fillId="0" borderId="2" xfId="1" applyNumberFormat="1" applyFont="1" applyFill="1" applyBorder="1" applyAlignment="1">
      <alignment horizontal="left" wrapText="1"/>
    </xf>
    <xf numFmtId="0" fontId="7" fillId="0" borderId="2" xfId="1" applyNumberFormat="1" applyFont="1" applyFill="1" applyBorder="1" applyAlignment="1">
      <alignment horizontal="center" wrapText="1"/>
    </xf>
    <xf numFmtId="0" fontId="7" fillId="0" borderId="2" xfId="1" applyNumberFormat="1" applyFont="1" applyFill="1" applyBorder="1" applyAlignment="1">
      <alignment horizontal="right" wrapText="1"/>
    </xf>
    <xf numFmtId="3" fontId="7" fillId="0" borderId="3" xfId="1" applyNumberFormat="1" applyFont="1" applyFill="1" applyBorder="1" applyAlignment="1">
      <alignment horizontal="right" wrapText="1"/>
    </xf>
    <xf numFmtId="0" fontId="7" fillId="0" borderId="4" xfId="1" applyNumberFormat="1" applyFont="1" applyFill="1" applyBorder="1" applyAlignment="1">
      <alignment horizontal="left" wrapText="1"/>
    </xf>
    <xf numFmtId="0" fontId="7" fillId="0" borderId="4" xfId="1" applyNumberFormat="1" applyFont="1" applyFill="1" applyBorder="1" applyAlignment="1">
      <alignment horizontal="center" wrapText="1"/>
    </xf>
    <xf numFmtId="0" fontId="7" fillId="0" borderId="4" xfId="1" applyNumberFormat="1" applyFont="1" applyFill="1" applyBorder="1" applyAlignment="1">
      <alignment horizontal="right" wrapText="1"/>
    </xf>
    <xf numFmtId="3" fontId="7" fillId="0" borderId="5" xfId="1" applyNumberFormat="1" applyFont="1" applyFill="1" applyBorder="1" applyAlignment="1">
      <alignment horizontal="right" wrapText="1"/>
    </xf>
    <xf numFmtId="0" fontId="7" fillId="0" borderId="6" xfId="1" applyNumberFormat="1" applyFont="1" applyFill="1" applyBorder="1" applyAlignment="1">
      <alignment horizontal="left" wrapText="1"/>
    </xf>
    <xf numFmtId="0" fontId="7" fillId="0" borderId="6" xfId="1" applyNumberFormat="1" applyFont="1" applyFill="1" applyBorder="1" applyAlignment="1">
      <alignment horizontal="center" wrapText="1"/>
    </xf>
    <xf numFmtId="0" fontId="7" fillId="0" borderId="6" xfId="1" applyNumberFormat="1" applyFont="1" applyFill="1" applyBorder="1" applyAlignment="1">
      <alignment horizontal="right" wrapText="1"/>
    </xf>
    <xf numFmtId="3" fontId="0" fillId="0" borderId="0" xfId="0" applyNumberFormat="1"/>
    <xf numFmtId="0" fontId="7" fillId="0" borderId="0" xfId="2" applyNumberFormat="1" applyFont="1" applyFill="1" applyBorder="1" applyAlignment="1"/>
    <xf numFmtId="0" fontId="2" fillId="0" borderId="0" xfId="2" applyNumberFormat="1" applyFont="1" applyFill="1" applyBorder="1" applyAlignment="1">
      <alignment horizontal="left"/>
    </xf>
    <xf numFmtId="0" fontId="3" fillId="0" borderId="0" xfId="2" applyNumberFormat="1" applyFont="1" applyFill="1" applyBorder="1" applyAlignment="1">
      <alignment horizontal="left"/>
    </xf>
    <xf numFmtId="0" fontId="3" fillId="2" borderId="1" xfId="2" applyNumberFormat="1" applyFont="1" applyFill="1" applyBorder="1" applyAlignment="1">
      <alignment horizontal="center" wrapText="1"/>
    </xf>
    <xf numFmtId="0" fontId="7" fillId="0" borderId="1" xfId="2" applyNumberFormat="1" applyFont="1" applyFill="1" applyBorder="1" applyAlignment="1">
      <alignment horizontal="center"/>
    </xf>
    <xf numFmtId="0" fontId="7" fillId="0" borderId="1" xfId="2" applyNumberFormat="1" applyFont="1" applyFill="1" applyBorder="1" applyAlignment="1">
      <alignment horizontal="left"/>
    </xf>
    <xf numFmtId="164" fontId="7" fillId="0" borderId="1" xfId="2" applyNumberFormat="1" applyFont="1" applyFill="1" applyBorder="1" applyAlignment="1">
      <alignment horizontal="right"/>
    </xf>
    <xf numFmtId="164" fontId="5" fillId="0" borderId="1" xfId="2" applyNumberFormat="1" applyFont="1" applyFill="1" applyBorder="1" applyAlignment="1">
      <alignment horizontal="right"/>
    </xf>
    <xf numFmtId="0" fontId="7" fillId="0" borderId="0" xfId="3" applyNumberFormat="1" applyFont="1" applyFill="1" applyBorder="1" applyAlignment="1"/>
    <xf numFmtId="0" fontId="2" fillId="0" borderId="0" xfId="3" applyNumberFormat="1" applyFont="1" applyFill="1" applyBorder="1" applyAlignment="1">
      <alignment horizontal="left"/>
    </xf>
    <xf numFmtId="0" fontId="3" fillId="0" borderId="0" xfId="3" applyNumberFormat="1" applyFont="1" applyFill="1" applyBorder="1" applyAlignment="1">
      <alignment horizontal="left"/>
    </xf>
    <xf numFmtId="0" fontId="3" fillId="2" borderId="1" xfId="3" applyNumberFormat="1" applyFont="1" applyFill="1" applyBorder="1" applyAlignment="1">
      <alignment horizontal="center" wrapText="1"/>
    </xf>
    <xf numFmtId="0" fontId="7" fillId="0" borderId="1" xfId="3" applyNumberFormat="1" applyFont="1" applyFill="1" applyBorder="1" applyAlignment="1">
      <alignment horizontal="center"/>
    </xf>
    <xf numFmtId="0" fontId="7" fillId="0" borderId="1" xfId="3" applyNumberFormat="1" applyFont="1" applyFill="1" applyBorder="1" applyAlignment="1">
      <alignment horizontal="left"/>
    </xf>
    <xf numFmtId="164" fontId="7" fillId="0" borderId="1" xfId="3" applyNumberFormat="1" applyFont="1" applyFill="1" applyBorder="1" applyAlignment="1">
      <alignment horizontal="right"/>
    </xf>
    <xf numFmtId="0" fontId="7" fillId="0" borderId="0" xfId="4" applyNumberFormat="1" applyFont="1" applyFill="1" applyBorder="1" applyAlignment="1"/>
    <xf numFmtId="0" fontId="7" fillId="0" borderId="1" xfId="4" applyNumberFormat="1" applyFont="1" applyFill="1" applyBorder="1" applyAlignment="1">
      <alignment horizontal="center"/>
    </xf>
    <xf numFmtId="0" fontId="7" fillId="0" borderId="1" xfId="4" applyNumberFormat="1" applyFont="1" applyFill="1" applyBorder="1" applyAlignment="1">
      <alignment horizontal="left"/>
    </xf>
    <xf numFmtId="164" fontId="7" fillId="0" borderId="1" xfId="4" applyNumberFormat="1" applyFont="1" applyFill="1" applyBorder="1" applyAlignment="1">
      <alignment horizontal="right"/>
    </xf>
    <xf numFmtId="0" fontId="7" fillId="0" borderId="20" xfId="4" applyNumberFormat="1" applyFont="1" applyFill="1" applyBorder="1" applyAlignment="1">
      <alignment horizontal="center"/>
    </xf>
    <xf numFmtId="164" fontId="7" fillId="0" borderId="20" xfId="4" applyNumberFormat="1" applyFont="1" applyFill="1" applyBorder="1" applyAlignment="1">
      <alignment horizontal="right"/>
    </xf>
    <xf numFmtId="0" fontId="7" fillId="0" borderId="4" xfId="4" applyNumberFormat="1" applyFont="1" applyFill="1" applyBorder="1" applyAlignment="1">
      <alignment horizontal="center"/>
    </xf>
    <xf numFmtId="164" fontId="7" fillId="0" borderId="4" xfId="4" applyNumberFormat="1" applyFont="1" applyFill="1" applyBorder="1" applyAlignment="1">
      <alignment horizontal="right"/>
    </xf>
    <xf numFmtId="0" fontId="9" fillId="0" borderId="0" xfId="4" applyNumberFormat="1" applyFont="1" applyFill="1" applyBorder="1" applyAlignment="1">
      <alignment horizontal="left"/>
    </xf>
    <xf numFmtId="0" fontId="3" fillId="2" borderId="1" xfId="4" applyNumberFormat="1" applyFont="1" applyFill="1" applyBorder="1" applyAlignment="1">
      <alignment horizontal="center" vertical="center" wrapText="1"/>
    </xf>
    <xf numFmtId="0" fontId="7" fillId="0" borderId="20" xfId="4" applyNumberFormat="1" applyFont="1" applyFill="1" applyBorder="1" applyAlignment="1">
      <alignment horizontal="left"/>
    </xf>
    <xf numFmtId="0" fontId="7" fillId="0" borderId="4" xfId="4" applyNumberFormat="1" applyFont="1" applyFill="1" applyBorder="1" applyAlignment="1">
      <alignment horizontal="left"/>
    </xf>
    <xf numFmtId="3" fontId="0" fillId="3" borderId="0" xfId="0" applyNumberFormat="1" applyFill="1"/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0" borderId="20" xfId="0" applyNumberFormat="1" applyFont="1" applyFill="1" applyBorder="1" applyAlignment="1">
      <alignment horizontal="center"/>
    </xf>
    <xf numFmtId="0" fontId="0" fillId="0" borderId="20" xfId="0" applyNumberFormat="1" applyFont="1" applyFill="1" applyBorder="1" applyAlignment="1">
      <alignment horizontal="left"/>
    </xf>
    <xf numFmtId="164" fontId="0" fillId="0" borderId="20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left"/>
    </xf>
    <xf numFmtId="164" fontId="5" fillId="3" borderId="1" xfId="2" applyNumberFormat="1" applyFont="1" applyFill="1" applyBorder="1" applyAlignment="1">
      <alignment horizontal="right"/>
    </xf>
    <xf numFmtId="164" fontId="5" fillId="3" borderId="1" xfId="3" applyNumberFormat="1" applyFont="1" applyFill="1" applyBorder="1" applyAlignment="1">
      <alignment horizontal="right"/>
    </xf>
    <xf numFmtId="164" fontId="5" fillId="3" borderId="1" xfId="4" applyNumberFormat="1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right"/>
    </xf>
    <xf numFmtId="0" fontId="0" fillId="3" borderId="0" xfId="0" applyFill="1"/>
    <xf numFmtId="0" fontId="1" fillId="4" borderId="0" xfId="1" applyNumberFormat="1" applyFont="1" applyFill="1" applyBorder="1" applyAlignment="1"/>
    <xf numFmtId="0" fontId="7" fillId="4" borderId="0" xfId="1" applyNumberFormat="1" applyFont="1" applyFill="1" applyBorder="1" applyAlignment="1"/>
    <xf numFmtId="3" fontId="0" fillId="4" borderId="0" xfId="0" applyNumberFormat="1" applyFill="1"/>
    <xf numFmtId="0" fontId="1" fillId="4" borderId="8" xfId="1" applyNumberFormat="1" applyFont="1" applyFill="1" applyBorder="1" applyAlignment="1">
      <alignment horizontal="center"/>
    </xf>
    <xf numFmtId="0" fontId="7" fillId="4" borderId="4" xfId="1" applyNumberFormat="1" applyFont="1" applyFill="1" applyBorder="1" applyAlignment="1">
      <alignment horizontal="left" wrapText="1"/>
    </xf>
    <xf numFmtId="0" fontId="7" fillId="4" borderId="4" xfId="1" applyNumberFormat="1" applyFont="1" applyFill="1" applyBorder="1" applyAlignment="1">
      <alignment horizontal="center" wrapText="1"/>
    </xf>
    <xf numFmtId="0" fontId="7" fillId="4" borderId="19" xfId="1" applyNumberFormat="1" applyFont="1" applyFill="1" applyBorder="1" applyAlignment="1">
      <alignment horizontal="right" wrapText="1"/>
    </xf>
    <xf numFmtId="3" fontId="0" fillId="4" borderId="4" xfId="0" applyNumberFormat="1" applyFill="1" applyBorder="1"/>
    <xf numFmtId="0" fontId="1" fillId="4" borderId="1" xfId="1" applyNumberFormat="1" applyFont="1" applyFill="1" applyBorder="1" applyAlignment="1">
      <alignment horizontal="left"/>
    </xf>
    <xf numFmtId="0" fontId="1" fillId="4" borderId="1" xfId="1" applyNumberFormat="1" applyFont="1" applyFill="1" applyBorder="1" applyAlignment="1">
      <alignment horizontal="center"/>
    </xf>
    <xf numFmtId="164" fontId="1" fillId="4" borderId="8" xfId="1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164" fontId="5" fillId="0" borderId="21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left"/>
    </xf>
    <xf numFmtId="0" fontId="7" fillId="5" borderId="1" xfId="4" applyNumberFormat="1" applyFont="1" applyFill="1" applyBorder="1" applyAlignment="1">
      <alignment horizontal="center"/>
    </xf>
    <xf numFmtId="0" fontId="7" fillId="5" borderId="1" xfId="4" applyNumberFormat="1" applyFont="1" applyFill="1" applyBorder="1" applyAlignment="1">
      <alignment horizontal="left"/>
    </xf>
    <xf numFmtId="164" fontId="7" fillId="5" borderId="1" xfId="4" applyNumberFormat="1" applyFont="1" applyFill="1" applyBorder="1" applyAlignment="1">
      <alignment horizontal="right"/>
    </xf>
    <xf numFmtId="0" fontId="0" fillId="5" borderId="0" xfId="0" applyFill="1"/>
    <xf numFmtId="3" fontId="0" fillId="5" borderId="0" xfId="0" applyNumberFormat="1" applyFill="1"/>
    <xf numFmtId="0" fontId="7" fillId="5" borderId="1" xfId="2" applyNumberFormat="1" applyFont="1" applyFill="1" applyBorder="1" applyAlignment="1">
      <alignment horizontal="center"/>
    </xf>
    <xf numFmtId="0" fontId="7" fillId="5" borderId="1" xfId="2" applyNumberFormat="1" applyFont="1" applyFill="1" applyBorder="1" applyAlignment="1">
      <alignment horizontal="left"/>
    </xf>
    <xf numFmtId="164" fontId="7" fillId="5" borderId="1" xfId="2" applyNumberFormat="1" applyFont="1" applyFill="1" applyBorder="1" applyAlignment="1">
      <alignment horizontal="right"/>
    </xf>
    <xf numFmtId="0" fontId="0" fillId="0" borderId="4" xfId="0" applyNumberFormat="1" applyFont="1" applyFill="1" applyBorder="1" applyAlignment="1">
      <alignment horizontal="center"/>
    </xf>
    <xf numFmtId="0" fontId="0" fillId="0" borderId="4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right"/>
    </xf>
    <xf numFmtId="0" fontId="0" fillId="0" borderId="0" xfId="0" applyFill="1"/>
    <xf numFmtId="3" fontId="0" fillId="0" borderId="0" xfId="0" applyNumberFormat="1" applyFill="1"/>
    <xf numFmtId="0" fontId="1" fillId="5" borderId="1" xfId="1" applyNumberFormat="1" applyFont="1" applyFill="1" applyBorder="1" applyAlignment="1">
      <alignment horizontal="center"/>
    </xf>
    <xf numFmtId="0" fontId="1" fillId="5" borderId="1" xfId="1" applyNumberFormat="1" applyFont="1" applyFill="1" applyBorder="1" applyAlignment="1">
      <alignment horizontal="left"/>
    </xf>
    <xf numFmtId="164" fontId="1" fillId="5" borderId="1" xfId="1" applyNumberFormat="1" applyFont="1" applyFill="1" applyBorder="1" applyAlignment="1">
      <alignment horizontal="right"/>
    </xf>
    <xf numFmtId="0" fontId="7" fillId="5" borderId="1" xfId="3" applyNumberFormat="1" applyFont="1" applyFill="1" applyBorder="1" applyAlignment="1">
      <alignment horizontal="center"/>
    </xf>
    <xf numFmtId="0" fontId="7" fillId="5" borderId="1" xfId="3" applyNumberFormat="1" applyFont="1" applyFill="1" applyBorder="1" applyAlignment="1">
      <alignment horizontal="left"/>
    </xf>
    <xf numFmtId="164" fontId="7" fillId="5" borderId="1" xfId="3" applyNumberFormat="1" applyFont="1" applyFill="1" applyBorder="1" applyAlignment="1">
      <alignment horizontal="right"/>
    </xf>
    <xf numFmtId="0" fontId="7" fillId="4" borderId="1" xfId="2" applyNumberFormat="1" applyFont="1" applyFill="1" applyBorder="1" applyAlignment="1">
      <alignment horizontal="center"/>
    </xf>
    <xf numFmtId="0" fontId="7" fillId="4" borderId="1" xfId="2" applyNumberFormat="1" applyFont="1" applyFill="1" applyBorder="1" applyAlignment="1">
      <alignment horizontal="left"/>
    </xf>
    <xf numFmtId="164" fontId="7" fillId="4" borderId="1" xfId="2" applyNumberFormat="1" applyFont="1" applyFill="1" applyBorder="1" applyAlignment="1">
      <alignment horizontal="right"/>
    </xf>
    <xf numFmtId="0" fontId="0" fillId="4" borderId="0" xfId="0" applyFill="1"/>
    <xf numFmtId="0" fontId="14" fillId="4" borderId="1" xfId="2" applyNumberFormat="1" applyFont="1" applyFill="1" applyBorder="1" applyAlignment="1">
      <alignment horizontal="center"/>
    </xf>
    <xf numFmtId="0" fontId="14" fillId="4" borderId="1" xfId="2" applyNumberFormat="1" applyFont="1" applyFill="1" applyBorder="1" applyAlignment="1">
      <alignment horizontal="left"/>
    </xf>
    <xf numFmtId="164" fontId="14" fillId="4" borderId="1" xfId="2" applyNumberFormat="1" applyFont="1" applyFill="1" applyBorder="1" applyAlignment="1">
      <alignment horizontal="right"/>
    </xf>
    <xf numFmtId="0" fontId="10" fillId="4" borderId="0" xfId="0" applyFont="1" applyFill="1"/>
    <xf numFmtId="3" fontId="10" fillId="4" borderId="0" xfId="0" applyNumberFormat="1" applyFont="1" applyFill="1"/>
    <xf numFmtId="0" fontId="11" fillId="4" borderId="0" xfId="0" applyFont="1" applyFill="1"/>
    <xf numFmtId="0" fontId="15" fillId="4" borderId="0" xfId="0" applyFont="1" applyFill="1"/>
    <xf numFmtId="0" fontId="7" fillId="0" borderId="1" xfId="1" applyNumberFormat="1" applyFont="1" applyFill="1" applyBorder="1" applyAlignment="1">
      <alignment horizontal="left"/>
    </xf>
    <xf numFmtId="0" fontId="7" fillId="5" borderId="1" xfId="1" applyNumberFormat="1" applyFont="1" applyFill="1" applyBorder="1" applyAlignment="1">
      <alignment horizontal="left"/>
    </xf>
    <xf numFmtId="0" fontId="1" fillId="5" borderId="0" xfId="1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NumberFormat="1" applyFont="1" applyFill="1" applyBorder="1" applyAlignment="1"/>
    <xf numFmtId="0" fontId="5" fillId="2" borderId="20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right"/>
    </xf>
    <xf numFmtId="0" fontId="7" fillId="0" borderId="4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1" fillId="0" borderId="0" xfId="1" applyNumberFormat="1" applyFont="1" applyFill="1" applyBorder="1" applyAlignment="1"/>
    <xf numFmtId="0" fontId="0" fillId="0" borderId="0" xfId="0" applyNumberFormat="1" applyFont="1" applyFill="1" applyBorder="1" applyAlignment="1"/>
    <xf numFmtId="0" fontId="7" fillId="0" borderId="0" xfId="3" applyNumberFormat="1" applyFont="1" applyFill="1" applyBorder="1" applyAlignment="1"/>
    <xf numFmtId="0" fontId="7" fillId="0" borderId="0" xfId="2" applyNumberFormat="1" applyFont="1" applyFill="1" applyBorder="1" applyAlignment="1"/>
    <xf numFmtId="0" fontId="1" fillId="0" borderId="0" xfId="1" applyNumberFormat="1" applyFont="1" applyFill="1" applyBorder="1" applyAlignment="1"/>
    <xf numFmtId="0" fontId="1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/>
    <xf numFmtId="3" fontId="0" fillId="0" borderId="0" xfId="0" applyNumberFormat="1" applyFill="1" applyBorder="1"/>
    <xf numFmtId="0" fontId="7" fillId="0" borderId="0" xfId="1" applyNumberFormat="1" applyFont="1" applyFill="1" applyBorder="1" applyAlignment="1">
      <alignment horizontal="left" wrapText="1"/>
    </xf>
    <xf numFmtId="0" fontId="7" fillId="0" borderId="0" xfId="1" applyNumberFormat="1" applyFont="1" applyFill="1" applyBorder="1" applyAlignment="1">
      <alignment horizontal="center" wrapText="1"/>
    </xf>
    <xf numFmtId="0" fontId="7" fillId="0" borderId="0" xfId="1" applyNumberFormat="1" applyFont="1" applyFill="1" applyBorder="1" applyAlignment="1">
      <alignment horizontal="right" wrapText="1"/>
    </xf>
    <xf numFmtId="0" fontId="1" fillId="0" borderId="0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right"/>
    </xf>
    <xf numFmtId="164" fontId="0" fillId="5" borderId="0" xfId="0" applyNumberFormat="1" applyFill="1"/>
    <xf numFmtId="164" fontId="10" fillId="4" borderId="0" xfId="0" applyNumberFormat="1" applyFont="1" applyFill="1"/>
    <xf numFmtId="164" fontId="1" fillId="5" borderId="0" xfId="1" applyNumberFormat="1" applyFont="1" applyFill="1" applyBorder="1" applyAlignment="1"/>
    <xf numFmtId="0" fontId="0" fillId="0" borderId="4" xfId="0" applyNumberFormat="1" applyFont="1" applyFill="1" applyBorder="1" applyAlignment="1">
      <alignment horizontal="left"/>
    </xf>
    <xf numFmtId="164" fontId="0" fillId="0" borderId="0" xfId="0" applyNumberFormat="1"/>
    <xf numFmtId="0" fontId="0" fillId="5" borderId="0" xfId="0" applyFill="1" applyAlignment="1">
      <alignment horizontal="right"/>
    </xf>
    <xf numFmtId="0" fontId="1" fillId="0" borderId="1" xfId="4" applyNumberFormat="1" applyFont="1" applyFill="1" applyBorder="1" applyAlignment="1">
      <alignment horizontal="center"/>
    </xf>
    <xf numFmtId="0" fontId="1" fillId="0" borderId="1" xfId="4" applyNumberFormat="1" applyFont="1" applyFill="1" applyBorder="1" applyAlignment="1">
      <alignment horizontal="left"/>
    </xf>
    <xf numFmtId="164" fontId="1" fillId="0" borderId="1" xfId="4" applyNumberFormat="1" applyFont="1" applyFill="1" applyBorder="1" applyAlignment="1">
      <alignment horizontal="right"/>
    </xf>
    <xf numFmtId="0" fontId="20" fillId="0" borderId="0" xfId="0" applyFont="1" applyFill="1"/>
    <xf numFmtId="0" fontId="19" fillId="0" borderId="0" xfId="0" applyFont="1" applyFill="1"/>
    <xf numFmtId="3" fontId="19" fillId="0" borderId="0" xfId="0" applyNumberFormat="1" applyFont="1" applyFill="1"/>
    <xf numFmtId="0" fontId="11" fillId="0" borderId="0" xfId="0" applyFont="1" applyFill="1"/>
    <xf numFmtId="0" fontId="14" fillId="0" borderId="1" xfId="2" applyNumberFormat="1" applyFont="1" applyFill="1" applyBorder="1" applyAlignment="1">
      <alignment horizontal="center"/>
    </xf>
    <xf numFmtId="0" fontId="14" fillId="0" borderId="1" xfId="2" applyNumberFormat="1" applyFont="1" applyFill="1" applyBorder="1" applyAlignment="1">
      <alignment horizontal="left"/>
    </xf>
    <xf numFmtId="164" fontId="14" fillId="0" borderId="1" xfId="2" applyNumberFormat="1" applyFont="1" applyFill="1" applyBorder="1" applyAlignment="1">
      <alignment horizontal="right"/>
    </xf>
    <xf numFmtId="0" fontId="15" fillId="0" borderId="0" xfId="0" applyFont="1" applyFill="1"/>
    <xf numFmtId="0" fontId="10" fillId="0" borderId="0" xfId="0" applyFont="1" applyFill="1"/>
    <xf numFmtId="3" fontId="10" fillId="0" borderId="0" xfId="0" applyNumberFormat="1" applyFont="1" applyFill="1"/>
    <xf numFmtId="0" fontId="7" fillId="0" borderId="22" xfId="1" applyNumberFormat="1" applyFont="1" applyFill="1" applyBorder="1" applyAlignment="1">
      <alignment horizontal="left" wrapText="1"/>
    </xf>
    <xf numFmtId="0" fontId="1" fillId="0" borderId="10" xfId="1" applyNumberFormat="1" applyFont="1" applyFill="1" applyBorder="1" applyAlignment="1">
      <alignment horizontal="left"/>
    </xf>
    <xf numFmtId="0" fontId="7" fillId="0" borderId="10" xfId="1" applyNumberFormat="1" applyFont="1" applyFill="1" applyBorder="1" applyAlignment="1">
      <alignment horizontal="left"/>
    </xf>
    <xf numFmtId="0" fontId="7" fillId="0" borderId="10" xfId="2" applyNumberFormat="1" applyFont="1" applyFill="1" applyBorder="1" applyAlignment="1">
      <alignment horizontal="left"/>
    </xf>
    <xf numFmtId="0" fontId="14" fillId="0" borderId="10" xfId="2" applyNumberFormat="1" applyFont="1" applyFill="1" applyBorder="1" applyAlignment="1">
      <alignment horizontal="left"/>
    </xf>
    <xf numFmtId="0" fontId="7" fillId="0" borderId="10" xfId="3" applyNumberFormat="1" applyFont="1" applyFill="1" applyBorder="1" applyAlignment="1">
      <alignment horizontal="left"/>
    </xf>
    <xf numFmtId="0" fontId="7" fillId="0" borderId="10" xfId="4" applyNumberFormat="1" applyFont="1" applyFill="1" applyBorder="1" applyAlignment="1">
      <alignment horizontal="left"/>
    </xf>
    <xf numFmtId="0" fontId="3" fillId="2" borderId="20" xfId="1" applyNumberFormat="1" applyFont="1" applyFill="1" applyBorder="1" applyAlignment="1">
      <alignment horizontal="center" wrapText="1"/>
    </xf>
    <xf numFmtId="0" fontId="8" fillId="0" borderId="4" xfId="1" applyNumberFormat="1" applyFont="1" applyFill="1" applyBorder="1" applyAlignment="1">
      <alignment vertical="center" wrapText="1"/>
    </xf>
    <xf numFmtId="0" fontId="7" fillId="6" borderId="10" xfId="4" applyNumberFormat="1" applyFont="1" applyFill="1" applyBorder="1" applyAlignment="1">
      <alignment horizontal="left"/>
    </xf>
    <xf numFmtId="0" fontId="7" fillId="6" borderId="1" xfId="4" applyNumberFormat="1" applyFont="1" applyFill="1" applyBorder="1" applyAlignment="1">
      <alignment horizontal="center"/>
    </xf>
    <xf numFmtId="164" fontId="7" fillId="6" borderId="1" xfId="4" applyNumberFormat="1" applyFont="1" applyFill="1" applyBorder="1" applyAlignment="1">
      <alignment horizontal="right"/>
    </xf>
    <xf numFmtId="3" fontId="7" fillId="6" borderId="5" xfId="1" applyNumberFormat="1" applyFont="1" applyFill="1" applyBorder="1" applyAlignment="1">
      <alignment horizontal="right" wrapText="1"/>
    </xf>
    <xf numFmtId="0" fontId="0" fillId="6" borderId="0" xfId="0" applyFill="1"/>
    <xf numFmtId="3" fontId="0" fillId="6" borderId="0" xfId="0" applyNumberFormat="1" applyFill="1"/>
    <xf numFmtId="0" fontId="7" fillId="6" borderId="10" xfId="2" applyNumberFormat="1" applyFont="1" applyFill="1" applyBorder="1" applyAlignment="1">
      <alignment horizontal="left"/>
    </xf>
    <xf numFmtId="0" fontId="7" fillId="6" borderId="1" xfId="2" applyNumberFormat="1" applyFont="1" applyFill="1" applyBorder="1" applyAlignment="1">
      <alignment horizontal="center"/>
    </xf>
    <xf numFmtId="164" fontId="7" fillId="6" borderId="1" xfId="2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1" fillId="0" borderId="0" xfId="1" applyNumberFormat="1" applyFont="1" applyFill="1" applyBorder="1" applyAlignment="1"/>
    <xf numFmtId="0" fontId="7" fillId="0" borderId="0" xfId="2" applyNumberFormat="1" applyFont="1" applyFill="1" applyBorder="1" applyAlignment="1"/>
    <xf numFmtId="0" fontId="7" fillId="0" borderId="0" xfId="3" applyNumberFormat="1" applyFont="1" applyFill="1" applyBorder="1" applyAlignment="1"/>
    <xf numFmtId="0" fontId="0" fillId="0" borderId="0" xfId="0" applyNumberFormat="1" applyFont="1" applyFill="1" applyBorder="1" applyAlignment="1"/>
    <xf numFmtId="0" fontId="15" fillId="0" borderId="0" xfId="0" applyFont="1"/>
    <xf numFmtId="164" fontId="0" fillId="0" borderId="0" xfId="0" applyNumberFormat="1" applyFill="1"/>
    <xf numFmtId="3" fontId="0" fillId="7" borderId="0" xfId="0" applyNumberFormat="1" applyFill="1"/>
    <xf numFmtId="0" fontId="7" fillId="4" borderId="2" xfId="1" applyNumberFormat="1" applyFont="1" applyFill="1" applyBorder="1" applyAlignment="1">
      <alignment horizontal="left" wrapText="1"/>
    </xf>
    <xf numFmtId="0" fontId="7" fillId="4" borderId="2" xfId="1" applyNumberFormat="1" applyFont="1" applyFill="1" applyBorder="1" applyAlignment="1">
      <alignment horizontal="center" wrapText="1"/>
    </xf>
    <xf numFmtId="0" fontId="7" fillId="4" borderId="2" xfId="1" applyNumberFormat="1" applyFont="1" applyFill="1" applyBorder="1" applyAlignment="1">
      <alignment horizontal="right" wrapText="1"/>
    </xf>
    <xf numFmtId="3" fontId="7" fillId="4" borderId="3" xfId="1" applyNumberFormat="1" applyFont="1" applyFill="1" applyBorder="1" applyAlignment="1">
      <alignment horizontal="right" wrapText="1"/>
    </xf>
    <xf numFmtId="0" fontId="7" fillId="4" borderId="4" xfId="1" applyNumberFormat="1" applyFont="1" applyFill="1" applyBorder="1" applyAlignment="1">
      <alignment horizontal="right" wrapText="1"/>
    </xf>
    <xf numFmtId="3" fontId="7" fillId="4" borderId="5" xfId="1" applyNumberFormat="1" applyFont="1" applyFill="1" applyBorder="1" applyAlignment="1">
      <alignment horizontal="right" wrapText="1"/>
    </xf>
    <xf numFmtId="3" fontId="1" fillId="4" borderId="0" xfId="1" applyNumberFormat="1" applyFont="1" applyFill="1" applyBorder="1" applyAlignment="1"/>
    <xf numFmtId="0" fontId="7" fillId="4" borderId="6" xfId="1" applyNumberFormat="1" applyFont="1" applyFill="1" applyBorder="1" applyAlignment="1">
      <alignment horizontal="left" wrapText="1"/>
    </xf>
    <xf numFmtId="0" fontId="7" fillId="4" borderId="6" xfId="1" applyNumberFormat="1" applyFont="1" applyFill="1" applyBorder="1" applyAlignment="1">
      <alignment horizontal="center" wrapText="1"/>
    </xf>
    <xf numFmtId="0" fontId="7" fillId="4" borderId="6" xfId="1" applyNumberFormat="1" applyFont="1" applyFill="1" applyBorder="1" applyAlignment="1">
      <alignment horizontal="right" wrapText="1"/>
    </xf>
    <xf numFmtId="3" fontId="7" fillId="4" borderId="7" xfId="1" applyNumberFormat="1" applyFont="1" applyFill="1" applyBorder="1" applyAlignment="1">
      <alignment horizontal="right" wrapText="1"/>
    </xf>
    <xf numFmtId="0" fontId="21" fillId="0" borderId="0" xfId="0" applyFont="1"/>
    <xf numFmtId="0" fontId="21" fillId="5" borderId="0" xfId="0" applyFont="1" applyFill="1"/>
    <xf numFmtId="164" fontId="21" fillId="5" borderId="0" xfId="0" applyNumberFormat="1" applyFont="1" applyFill="1"/>
    <xf numFmtId="0" fontId="21" fillId="0" borderId="0" xfId="0" applyFont="1" applyFill="1"/>
    <xf numFmtId="3" fontId="11" fillId="0" borderId="0" xfId="0" applyNumberFormat="1" applyFont="1" applyFill="1"/>
    <xf numFmtId="164" fontId="5" fillId="0" borderId="1" xfId="3" applyNumberFormat="1" applyFont="1" applyFill="1" applyBorder="1" applyAlignment="1">
      <alignment horizontal="right"/>
    </xf>
    <xf numFmtId="164" fontId="5" fillId="0" borderId="1" xfId="4" applyNumberFormat="1" applyFont="1" applyFill="1" applyBorder="1" applyAlignment="1">
      <alignment horizontal="right"/>
    </xf>
    <xf numFmtId="164" fontId="0" fillId="3" borderId="0" xfId="0" applyNumberFormat="1" applyFill="1"/>
    <xf numFmtId="164" fontId="5" fillId="0" borderId="8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10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right"/>
    </xf>
    <xf numFmtId="164" fontId="5" fillId="0" borderId="13" xfId="0" applyNumberFormat="1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5" fillId="0" borderId="8" xfId="4" applyNumberFormat="1" applyFont="1" applyBorder="1" applyAlignment="1">
      <alignment horizontal="right"/>
    </xf>
    <xf numFmtId="164" fontId="5" fillId="0" borderId="9" xfId="4" applyNumberFormat="1" applyFont="1" applyBorder="1" applyAlignment="1">
      <alignment horizontal="right"/>
    </xf>
    <xf numFmtId="164" fontId="5" fillId="0" borderId="10" xfId="4" applyNumberFormat="1" applyFont="1" applyBorder="1" applyAlignment="1">
      <alignment horizontal="right"/>
    </xf>
    <xf numFmtId="0" fontId="5" fillId="0" borderId="8" xfId="4" applyFont="1" applyBorder="1" applyAlignment="1">
      <alignment horizontal="right"/>
    </xf>
    <xf numFmtId="0" fontId="5" fillId="0" borderId="9" xfId="4" applyFont="1" applyBorder="1" applyAlignment="1">
      <alignment horizontal="right"/>
    </xf>
    <xf numFmtId="0" fontId="5" fillId="0" borderId="10" xfId="4" applyFont="1" applyBorder="1" applyAlignment="1">
      <alignment horizontal="right"/>
    </xf>
    <xf numFmtId="0" fontId="8" fillId="0" borderId="0" xfId="4" applyNumberFormat="1" applyFont="1" applyFill="1" applyBorder="1" applyAlignment="1">
      <alignment horizontal="center"/>
    </xf>
    <xf numFmtId="0" fontId="8" fillId="0" borderId="0" xfId="4" applyNumberFormat="1" applyFont="1" applyFill="1" applyBorder="1" applyAlignment="1"/>
    <xf numFmtId="164" fontId="5" fillId="0" borderId="11" xfId="4" applyNumberFormat="1" applyFont="1" applyBorder="1" applyAlignment="1">
      <alignment horizontal="right"/>
    </xf>
    <xf numFmtId="164" fontId="5" fillId="0" borderId="12" xfId="4" applyNumberFormat="1" applyFont="1" applyBorder="1" applyAlignment="1">
      <alignment horizontal="right"/>
    </xf>
    <xf numFmtId="164" fontId="5" fillId="0" borderId="13" xfId="4" applyNumberFormat="1" applyFont="1" applyBorder="1" applyAlignment="1">
      <alignment horizontal="right"/>
    </xf>
    <xf numFmtId="164" fontId="5" fillId="0" borderId="8" xfId="3" applyNumberFormat="1" applyFont="1" applyBorder="1" applyAlignment="1">
      <alignment horizontal="right"/>
    </xf>
    <xf numFmtId="164" fontId="5" fillId="0" borderId="9" xfId="3" applyNumberFormat="1" applyFont="1" applyBorder="1" applyAlignment="1">
      <alignment horizontal="right"/>
    </xf>
    <xf numFmtId="164" fontId="5" fillId="0" borderId="10" xfId="3" applyNumberFormat="1" applyFont="1" applyBorder="1" applyAlignment="1">
      <alignment horizontal="right"/>
    </xf>
    <xf numFmtId="0" fontId="5" fillId="0" borderId="8" xfId="3" applyFont="1" applyBorder="1" applyAlignment="1">
      <alignment horizontal="right"/>
    </xf>
    <xf numFmtId="0" fontId="5" fillId="0" borderId="9" xfId="3" applyFont="1" applyBorder="1" applyAlignment="1">
      <alignment horizontal="right"/>
    </xf>
    <xf numFmtId="0" fontId="5" fillId="0" borderId="10" xfId="3" applyFont="1" applyBorder="1" applyAlignment="1">
      <alignment horizontal="right"/>
    </xf>
    <xf numFmtId="0" fontId="9" fillId="0" borderId="0" xfId="4" applyNumberFormat="1" applyFont="1" applyFill="1" applyBorder="1" applyAlignment="1">
      <alignment horizontal="center"/>
    </xf>
    <xf numFmtId="164" fontId="5" fillId="0" borderId="8" xfId="2" applyNumberFormat="1" applyFont="1" applyBorder="1" applyAlignment="1">
      <alignment horizontal="right"/>
    </xf>
    <xf numFmtId="164" fontId="5" fillId="0" borderId="9" xfId="2" applyNumberFormat="1" applyFont="1" applyBorder="1" applyAlignment="1">
      <alignment horizontal="right"/>
    </xf>
    <xf numFmtId="164" fontId="5" fillId="0" borderId="10" xfId="2" applyNumberFormat="1" applyFont="1" applyBorder="1" applyAlignment="1">
      <alignment horizontal="right"/>
    </xf>
    <xf numFmtId="0" fontId="4" fillId="0" borderId="0" xfId="3" applyNumberFormat="1" applyFont="1" applyFill="1" applyBorder="1" applyAlignment="1">
      <alignment horizontal="center"/>
    </xf>
    <xf numFmtId="0" fontId="7" fillId="0" borderId="0" xfId="3" applyNumberFormat="1" applyFont="1" applyFill="1" applyBorder="1" applyAlignment="1"/>
    <xf numFmtId="0" fontId="7" fillId="0" borderId="0" xfId="3" applyNumberFormat="1" applyFont="1" applyFill="1" applyBorder="1" applyAlignment="1">
      <alignment horizontal="center"/>
    </xf>
    <xf numFmtId="0" fontId="5" fillId="0" borderId="8" xfId="2" applyFont="1" applyBorder="1" applyAlignment="1">
      <alignment horizontal="right"/>
    </xf>
    <xf numFmtId="0" fontId="5" fillId="0" borderId="9" xfId="2" applyFont="1" applyBorder="1" applyAlignment="1">
      <alignment horizontal="right"/>
    </xf>
    <xf numFmtId="0" fontId="5" fillId="0" borderId="10" xfId="2" applyFont="1" applyBorder="1" applyAlignment="1">
      <alignment horizontal="right"/>
    </xf>
    <xf numFmtId="0" fontId="4" fillId="0" borderId="0" xfId="2" applyNumberFormat="1" applyFont="1" applyFill="1" applyBorder="1" applyAlignment="1">
      <alignment horizontal="center"/>
    </xf>
    <xf numFmtId="0" fontId="7" fillId="0" borderId="0" xfId="2" applyNumberFormat="1" applyFont="1" applyFill="1" applyBorder="1" applyAlignment="1"/>
    <xf numFmtId="0" fontId="7" fillId="0" borderId="0" xfId="2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center"/>
    </xf>
    <xf numFmtId="164" fontId="5" fillId="0" borderId="8" xfId="1" applyNumberFormat="1" applyFont="1" applyBorder="1" applyAlignment="1">
      <alignment horizontal="right"/>
    </xf>
    <xf numFmtId="164" fontId="5" fillId="0" borderId="9" xfId="1" applyNumberFormat="1" applyFont="1" applyBorder="1" applyAlignment="1">
      <alignment horizontal="right"/>
    </xf>
    <xf numFmtId="164" fontId="5" fillId="0" borderId="10" xfId="1" applyNumberFormat="1" applyFont="1" applyBorder="1" applyAlignment="1">
      <alignment horizontal="right"/>
    </xf>
    <xf numFmtId="3" fontId="3" fillId="4" borderId="11" xfId="1" applyNumberFormat="1" applyFont="1" applyFill="1" applyBorder="1" applyAlignment="1">
      <alignment horizontal="right" wrapText="1"/>
    </xf>
    <xf numFmtId="0" fontId="3" fillId="4" borderId="12" xfId="1" applyNumberFormat="1" applyFont="1" applyFill="1" applyBorder="1" applyAlignment="1">
      <alignment horizontal="right" wrapText="1"/>
    </xf>
    <xf numFmtId="0" fontId="3" fillId="4" borderId="13" xfId="1" applyNumberFormat="1" applyFont="1" applyFill="1" applyBorder="1" applyAlignment="1">
      <alignment horizontal="right" wrapText="1"/>
    </xf>
    <xf numFmtId="0" fontId="4" fillId="4" borderId="14" xfId="1" applyNumberFormat="1" applyFont="1" applyFill="1" applyBorder="1" applyAlignment="1">
      <alignment horizontal="center" vertical="center" wrapText="1"/>
    </xf>
    <xf numFmtId="0" fontId="4" fillId="4" borderId="15" xfId="1" applyNumberFormat="1" applyFont="1" applyFill="1" applyBorder="1" applyAlignment="1">
      <alignment horizontal="center" vertical="center" wrapText="1"/>
    </xf>
    <xf numFmtId="0" fontId="4" fillId="4" borderId="16" xfId="1" applyNumberFormat="1" applyFont="1" applyFill="1" applyBorder="1" applyAlignment="1">
      <alignment horizontal="center" vertical="center" wrapText="1"/>
    </xf>
    <xf numFmtId="0" fontId="4" fillId="4" borderId="17" xfId="1" applyNumberFormat="1" applyFont="1" applyFill="1" applyBorder="1" applyAlignment="1">
      <alignment horizontal="center" vertical="center" wrapText="1"/>
    </xf>
    <xf numFmtId="0" fontId="4" fillId="4" borderId="11" xfId="1" applyNumberFormat="1" applyFont="1" applyFill="1" applyBorder="1" applyAlignment="1">
      <alignment horizontal="center" vertical="center" wrapText="1"/>
    </xf>
    <xf numFmtId="0" fontId="4" fillId="4" borderId="18" xfId="1" applyNumberFormat="1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right"/>
    </xf>
    <xf numFmtId="0" fontId="5" fillId="0" borderId="9" xfId="1" applyFont="1" applyBorder="1" applyAlignment="1">
      <alignment horizontal="right"/>
    </xf>
    <xf numFmtId="0" fontId="5" fillId="0" borderId="10" xfId="1" applyFont="1" applyBorder="1" applyAlignment="1">
      <alignment horizontal="right"/>
    </xf>
    <xf numFmtId="0" fontId="1" fillId="0" borderId="0" xfId="1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6" fillId="0" borderId="0" xfId="0" applyNumberFormat="1" applyFont="1" applyFill="1" applyBorder="1" applyAlignment="1"/>
    <xf numFmtId="0" fontId="12" fillId="0" borderId="0" xfId="0" applyFont="1" applyAlignment="1">
      <alignment horizontal="center"/>
    </xf>
    <xf numFmtId="0" fontId="4" fillId="0" borderId="14" xfId="1" applyNumberFormat="1" applyFont="1" applyFill="1" applyBorder="1" applyAlignment="1">
      <alignment horizontal="center" vertical="center" wrapText="1"/>
    </xf>
    <xf numFmtId="0" fontId="4" fillId="0" borderId="15" xfId="1" applyNumberFormat="1" applyFont="1" applyFill="1" applyBorder="1" applyAlignment="1">
      <alignment horizontal="center" vertical="center" wrapText="1"/>
    </xf>
    <xf numFmtId="0" fontId="4" fillId="0" borderId="16" xfId="1" applyNumberFormat="1" applyFont="1" applyFill="1" applyBorder="1" applyAlignment="1">
      <alignment horizontal="center" vertical="center" wrapText="1"/>
    </xf>
    <xf numFmtId="0" fontId="4" fillId="0" borderId="17" xfId="1" applyNumberFormat="1" applyFont="1" applyFill="1" applyBorder="1" applyAlignment="1">
      <alignment horizontal="center" vertical="center" wrapText="1"/>
    </xf>
    <xf numFmtId="0" fontId="4" fillId="0" borderId="11" xfId="1" applyNumberFormat="1" applyFont="1" applyFill="1" applyBorder="1" applyAlignment="1">
      <alignment horizontal="center" vertical="center" wrapText="1"/>
    </xf>
    <xf numFmtId="0" fontId="4" fillId="0" borderId="18" xfId="1" applyNumberFormat="1" applyFont="1" applyFill="1" applyBorder="1" applyAlignment="1">
      <alignment horizontal="center" vertical="center" wrapText="1"/>
    </xf>
    <xf numFmtId="3" fontId="3" fillId="0" borderId="11" xfId="1" applyNumberFormat="1" applyFont="1" applyFill="1" applyBorder="1" applyAlignment="1">
      <alignment horizontal="right" wrapText="1"/>
    </xf>
    <xf numFmtId="0" fontId="3" fillId="0" borderId="12" xfId="1" applyNumberFormat="1" applyFont="1" applyFill="1" applyBorder="1" applyAlignment="1">
      <alignment horizontal="right" wrapText="1"/>
    </xf>
    <xf numFmtId="0" fontId="3" fillId="0" borderId="13" xfId="1" applyNumberFormat="1" applyFont="1" applyFill="1" applyBorder="1" applyAlignment="1">
      <alignment horizontal="right" wrapText="1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1"/>
  <sheetViews>
    <sheetView tabSelected="1" topLeftCell="A17" workbookViewId="0">
      <selection activeCell="J5" sqref="J5"/>
    </sheetView>
  </sheetViews>
  <sheetFormatPr defaultRowHeight="15"/>
  <cols>
    <col min="2" max="2" width="11.7109375" customWidth="1"/>
    <col min="3" max="3" width="34.28515625" customWidth="1"/>
    <col min="7" max="7" width="13.85546875" customWidth="1"/>
    <col min="8" max="8" width="11.85546875" customWidth="1"/>
    <col min="10" max="10" width="27.42578125" customWidth="1"/>
    <col min="14" max="14" width="11.7109375" style="21" bestFit="1" customWidth="1"/>
  </cols>
  <sheetData>
    <row r="1" spans="1:14" ht="16.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.75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ht="15.75">
      <c r="A3" s="3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ht="15.75">
      <c r="A4" s="3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ht="20.25">
      <c r="A5" s="243" t="s">
        <v>4</v>
      </c>
      <c r="B5" s="244"/>
      <c r="C5" s="244"/>
      <c r="D5" s="244"/>
      <c r="E5" s="244"/>
      <c r="F5" s="244"/>
      <c r="G5" s="244"/>
      <c r="H5" s="1"/>
      <c r="I5" s="1"/>
      <c r="J5" s="1"/>
      <c r="K5" s="1"/>
      <c r="L5" s="1"/>
      <c r="M5" s="1"/>
    </row>
    <row r="6" spans="1:14">
      <c r="A6" s="245" t="s">
        <v>5</v>
      </c>
      <c r="B6" s="244"/>
      <c r="C6" s="244"/>
      <c r="D6" s="244"/>
      <c r="E6" s="244"/>
      <c r="F6" s="244"/>
      <c r="G6" s="244"/>
      <c r="H6" s="1"/>
      <c r="I6" s="1"/>
      <c r="J6" s="1"/>
      <c r="K6" s="1"/>
      <c r="L6" s="1"/>
      <c r="M6" s="1"/>
    </row>
    <row r="7" spans="1:14" ht="16.5">
      <c r="A7" s="2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 ht="15.75">
      <c r="A8" s="3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5.75">
      <c r="A9" s="3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ht="15.75">
      <c r="A10" s="3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ht="32.25" thickBot="1">
      <c r="A11" s="4" t="s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1"/>
      <c r="I11" s="67"/>
      <c r="J11" s="68" t="s">
        <v>160</v>
      </c>
      <c r="K11" s="67"/>
      <c r="L11" s="67"/>
      <c r="M11" s="67"/>
      <c r="N11" s="69"/>
    </row>
    <row r="12" spans="1:14" s="104" customFormat="1">
      <c r="A12" s="252" t="s">
        <v>17</v>
      </c>
      <c r="B12" s="253"/>
      <c r="C12" s="182" t="s">
        <v>18</v>
      </c>
      <c r="D12" s="183" t="s">
        <v>19</v>
      </c>
      <c r="E12" s="183">
        <v>20</v>
      </c>
      <c r="F12" s="184">
        <v>49000</v>
      </c>
      <c r="G12" s="185">
        <v>980000</v>
      </c>
      <c r="H12" s="67"/>
      <c r="I12" s="70">
        <v>1</v>
      </c>
      <c r="J12" s="71" t="s">
        <v>18</v>
      </c>
      <c r="K12" s="72" t="s">
        <v>19</v>
      </c>
      <c r="L12" s="72">
        <v>13</v>
      </c>
      <c r="M12" s="73">
        <v>49000</v>
      </c>
      <c r="N12" s="74">
        <f>M12*L12</f>
        <v>637000</v>
      </c>
    </row>
    <row r="13" spans="1:14" s="104" customFormat="1">
      <c r="A13" s="254"/>
      <c r="B13" s="255"/>
      <c r="C13" s="71" t="s">
        <v>20</v>
      </c>
      <c r="D13" s="72" t="s">
        <v>21</v>
      </c>
      <c r="E13" s="72">
        <v>1</v>
      </c>
      <c r="F13" s="186">
        <v>59000</v>
      </c>
      <c r="G13" s="187">
        <v>59000</v>
      </c>
      <c r="H13" s="67"/>
      <c r="I13" s="70">
        <v>2</v>
      </c>
      <c r="J13" s="71" t="s">
        <v>22</v>
      </c>
      <c r="K13" s="72" t="s">
        <v>23</v>
      </c>
      <c r="L13" s="72">
        <v>40</v>
      </c>
      <c r="M13" s="73">
        <v>3700</v>
      </c>
      <c r="N13" s="74">
        <f t="shared" ref="N13:N21" si="0">M13*L13</f>
        <v>148000</v>
      </c>
    </row>
    <row r="14" spans="1:14" s="104" customFormat="1">
      <c r="A14" s="254"/>
      <c r="B14" s="255"/>
      <c r="C14" s="71" t="s">
        <v>24</v>
      </c>
      <c r="D14" s="72" t="s">
        <v>21</v>
      </c>
      <c r="E14" s="72">
        <v>1</v>
      </c>
      <c r="F14" s="186">
        <v>28000</v>
      </c>
      <c r="G14" s="187">
        <v>28000</v>
      </c>
      <c r="H14" s="67"/>
      <c r="I14" s="70">
        <v>3</v>
      </c>
      <c r="J14" s="71" t="s">
        <v>25</v>
      </c>
      <c r="K14" s="72" t="s">
        <v>21</v>
      </c>
      <c r="L14" s="72">
        <v>1</v>
      </c>
      <c r="M14" s="73">
        <v>31000</v>
      </c>
      <c r="N14" s="74">
        <f t="shared" si="0"/>
        <v>31000</v>
      </c>
    </row>
    <row r="15" spans="1:14" s="104" customFormat="1">
      <c r="A15" s="254"/>
      <c r="B15" s="255"/>
      <c r="C15" s="71" t="s">
        <v>26</v>
      </c>
      <c r="D15" s="72" t="s">
        <v>21</v>
      </c>
      <c r="E15" s="72">
        <v>2</v>
      </c>
      <c r="F15" s="186">
        <v>28500</v>
      </c>
      <c r="G15" s="187">
        <v>57000</v>
      </c>
      <c r="H15" s="67"/>
      <c r="I15" s="70">
        <v>4</v>
      </c>
      <c r="J15" s="71" t="s">
        <v>27</v>
      </c>
      <c r="K15" s="72" t="s">
        <v>21</v>
      </c>
      <c r="L15" s="72">
        <v>2</v>
      </c>
      <c r="M15" s="73">
        <v>59000</v>
      </c>
      <c r="N15" s="74">
        <f t="shared" si="0"/>
        <v>118000</v>
      </c>
    </row>
    <row r="16" spans="1:14" s="104" customFormat="1">
      <c r="A16" s="254"/>
      <c r="B16" s="255"/>
      <c r="C16" s="71" t="s">
        <v>28</v>
      </c>
      <c r="D16" s="72" t="s">
        <v>23</v>
      </c>
      <c r="E16" s="72">
        <v>5</v>
      </c>
      <c r="F16" s="186">
        <v>17500</v>
      </c>
      <c r="G16" s="187">
        <v>87500</v>
      </c>
      <c r="H16" s="67"/>
      <c r="I16" s="70">
        <v>5</v>
      </c>
      <c r="J16" s="71" t="s">
        <v>24</v>
      </c>
      <c r="K16" s="72" t="s">
        <v>21</v>
      </c>
      <c r="L16" s="72">
        <v>1</v>
      </c>
      <c r="M16" s="73">
        <v>27000</v>
      </c>
      <c r="N16" s="74">
        <f t="shared" si="0"/>
        <v>27000</v>
      </c>
    </row>
    <row r="17" spans="1:14" s="104" customFormat="1">
      <c r="A17" s="254"/>
      <c r="B17" s="255"/>
      <c r="C17" s="71" t="s">
        <v>29</v>
      </c>
      <c r="D17" s="72" t="s">
        <v>23</v>
      </c>
      <c r="E17" s="72">
        <v>60</v>
      </c>
      <c r="F17" s="186">
        <v>3700</v>
      </c>
      <c r="G17" s="187">
        <v>222000</v>
      </c>
      <c r="H17" s="67"/>
      <c r="I17" s="70">
        <v>6</v>
      </c>
      <c r="J17" s="75" t="s">
        <v>30</v>
      </c>
      <c r="K17" s="76" t="s">
        <v>31</v>
      </c>
      <c r="L17" s="76">
        <v>1</v>
      </c>
      <c r="M17" s="77">
        <v>200500</v>
      </c>
      <c r="N17" s="74">
        <f t="shared" si="0"/>
        <v>200500</v>
      </c>
    </row>
    <row r="18" spans="1:14" s="104" customFormat="1">
      <c r="A18" s="254"/>
      <c r="B18" s="255"/>
      <c r="C18" s="71" t="s">
        <v>32</v>
      </c>
      <c r="D18" s="72" t="s">
        <v>33</v>
      </c>
      <c r="E18" s="72">
        <v>2</v>
      </c>
      <c r="F18" s="186">
        <v>21000</v>
      </c>
      <c r="G18" s="187">
        <v>42000</v>
      </c>
      <c r="H18" s="67"/>
      <c r="I18" s="70">
        <v>7</v>
      </c>
      <c r="J18" s="75" t="s">
        <v>34</v>
      </c>
      <c r="K18" s="76" t="s">
        <v>31</v>
      </c>
      <c r="L18" s="76">
        <v>1</v>
      </c>
      <c r="M18" s="77">
        <v>289500</v>
      </c>
      <c r="N18" s="74">
        <f t="shared" si="0"/>
        <v>289500</v>
      </c>
    </row>
    <row r="19" spans="1:14" s="104" customFormat="1">
      <c r="A19" s="254"/>
      <c r="B19" s="255"/>
      <c r="C19" s="71" t="s">
        <v>35</v>
      </c>
      <c r="D19" s="72" t="s">
        <v>36</v>
      </c>
      <c r="E19" s="72">
        <v>10</v>
      </c>
      <c r="F19" s="186">
        <v>2530</v>
      </c>
      <c r="G19" s="187">
        <v>25300</v>
      </c>
      <c r="H19" s="67"/>
      <c r="I19" s="70">
        <v>8</v>
      </c>
      <c r="J19" s="71" t="s">
        <v>18</v>
      </c>
      <c r="K19" s="72" t="s">
        <v>19</v>
      </c>
      <c r="L19" s="72">
        <v>12</v>
      </c>
      <c r="M19" s="73">
        <v>49000</v>
      </c>
      <c r="N19" s="74">
        <f t="shared" si="0"/>
        <v>588000</v>
      </c>
    </row>
    <row r="20" spans="1:14" s="104" customFormat="1">
      <c r="A20" s="254"/>
      <c r="B20" s="255"/>
      <c r="C20" s="71" t="s">
        <v>37</v>
      </c>
      <c r="D20" s="72" t="s">
        <v>33</v>
      </c>
      <c r="E20" s="72">
        <v>2</v>
      </c>
      <c r="F20" s="186">
        <v>15000</v>
      </c>
      <c r="G20" s="187">
        <v>30000</v>
      </c>
      <c r="H20" s="67"/>
      <c r="I20" s="70">
        <v>9</v>
      </c>
      <c r="J20" s="71" t="s">
        <v>22</v>
      </c>
      <c r="K20" s="72" t="s">
        <v>21</v>
      </c>
      <c r="L20" s="72">
        <v>50</v>
      </c>
      <c r="M20" s="73">
        <v>3700</v>
      </c>
      <c r="N20" s="74">
        <f t="shared" si="0"/>
        <v>185000</v>
      </c>
    </row>
    <row r="21" spans="1:14" s="104" customFormat="1">
      <c r="A21" s="254"/>
      <c r="B21" s="255"/>
      <c r="C21" s="71" t="s">
        <v>38</v>
      </c>
      <c r="D21" s="72" t="s">
        <v>39</v>
      </c>
      <c r="E21" s="72">
        <v>10</v>
      </c>
      <c r="F21" s="186">
        <v>3600</v>
      </c>
      <c r="G21" s="187">
        <v>36000</v>
      </c>
      <c r="H21" s="67"/>
      <c r="I21" s="70">
        <v>10</v>
      </c>
      <c r="J21" s="71" t="s">
        <v>25</v>
      </c>
      <c r="K21" s="72" t="s">
        <v>21</v>
      </c>
      <c r="L21" s="72">
        <v>1</v>
      </c>
      <c r="M21" s="73">
        <v>31000</v>
      </c>
      <c r="N21" s="74">
        <f t="shared" si="0"/>
        <v>31000</v>
      </c>
    </row>
    <row r="22" spans="1:14" s="104" customFormat="1">
      <c r="A22" s="254"/>
      <c r="B22" s="255"/>
      <c r="C22" s="71" t="s">
        <v>40</v>
      </c>
      <c r="D22" s="72" t="s">
        <v>21</v>
      </c>
      <c r="E22" s="72">
        <v>2</v>
      </c>
      <c r="F22" s="186">
        <v>21000</v>
      </c>
      <c r="G22" s="187">
        <v>42000</v>
      </c>
      <c r="H22" s="67"/>
      <c r="I22" s="67"/>
      <c r="J22" s="67"/>
      <c r="K22" s="67"/>
      <c r="L22" s="67"/>
      <c r="M22" s="67"/>
      <c r="N22" s="74">
        <f>SUM(N12:N21)</f>
        <v>2255000</v>
      </c>
    </row>
    <row r="23" spans="1:14" s="104" customFormat="1">
      <c r="A23" s="254"/>
      <c r="B23" s="255"/>
      <c r="C23" s="71" t="s">
        <v>41</v>
      </c>
      <c r="D23" s="72" t="s">
        <v>19</v>
      </c>
      <c r="E23" s="72">
        <v>1</v>
      </c>
      <c r="F23" s="186">
        <v>118000</v>
      </c>
      <c r="G23" s="187">
        <v>118000</v>
      </c>
      <c r="H23" s="67"/>
      <c r="I23" s="67"/>
      <c r="J23" s="67"/>
      <c r="K23" s="67"/>
      <c r="L23" s="67"/>
      <c r="M23" s="67"/>
      <c r="N23" s="69"/>
    </row>
    <row r="24" spans="1:14" s="104" customFormat="1">
      <c r="A24" s="254"/>
      <c r="B24" s="255"/>
      <c r="C24" s="71" t="s">
        <v>42</v>
      </c>
      <c r="D24" s="72" t="s">
        <v>19</v>
      </c>
      <c r="E24" s="72">
        <v>1</v>
      </c>
      <c r="F24" s="186">
        <v>98000</v>
      </c>
      <c r="G24" s="187">
        <v>98000</v>
      </c>
      <c r="H24" s="67" t="s">
        <v>191</v>
      </c>
      <c r="I24" s="67"/>
      <c r="J24" s="67"/>
      <c r="K24" s="67"/>
      <c r="L24" s="67"/>
      <c r="M24" s="67"/>
      <c r="N24" s="69"/>
    </row>
    <row r="25" spans="1:14" s="104" customFormat="1">
      <c r="A25" s="254"/>
      <c r="B25" s="255"/>
      <c r="C25" s="71" t="s">
        <v>43</v>
      </c>
      <c r="D25" s="72" t="s">
        <v>23</v>
      </c>
      <c r="E25" s="72">
        <v>1</v>
      </c>
      <c r="F25" s="186">
        <v>10500</v>
      </c>
      <c r="G25" s="187">
        <v>10500</v>
      </c>
      <c r="H25" s="67"/>
      <c r="I25" s="67"/>
      <c r="J25" s="67"/>
      <c r="K25" s="67"/>
      <c r="L25" s="67"/>
      <c r="M25" s="67"/>
      <c r="N25" s="69"/>
    </row>
    <row r="26" spans="1:14" s="104" customFormat="1">
      <c r="A26" s="254"/>
      <c r="B26" s="255"/>
      <c r="C26" s="71" t="s">
        <v>44</v>
      </c>
      <c r="D26" s="72" t="s">
        <v>31</v>
      </c>
      <c r="E26" s="72">
        <v>10</v>
      </c>
      <c r="F26" s="186">
        <v>850</v>
      </c>
      <c r="G26" s="187">
        <v>8500</v>
      </c>
      <c r="H26" s="67"/>
      <c r="I26" s="67"/>
      <c r="J26" s="67"/>
      <c r="K26" s="67"/>
      <c r="L26" s="67"/>
      <c r="M26" s="67"/>
      <c r="N26" s="69"/>
    </row>
    <row r="27" spans="1:14" s="104" customFormat="1">
      <c r="A27" s="254"/>
      <c r="B27" s="255"/>
      <c r="C27" s="71" t="s">
        <v>45</v>
      </c>
      <c r="D27" s="72" t="s">
        <v>31</v>
      </c>
      <c r="E27" s="72">
        <v>10</v>
      </c>
      <c r="F27" s="186">
        <v>3100</v>
      </c>
      <c r="G27" s="187">
        <v>31000</v>
      </c>
      <c r="H27" s="67"/>
      <c r="I27" s="67"/>
      <c r="J27" s="188"/>
      <c r="K27" s="67"/>
      <c r="L27" s="67"/>
      <c r="M27" s="67"/>
      <c r="N27" s="69"/>
    </row>
    <row r="28" spans="1:14" s="104" customFormat="1" ht="15.75" thickBot="1">
      <c r="A28" s="256"/>
      <c r="B28" s="257"/>
      <c r="C28" s="189" t="s">
        <v>46</v>
      </c>
      <c r="D28" s="190" t="s">
        <v>31</v>
      </c>
      <c r="E28" s="190">
        <v>3</v>
      </c>
      <c r="F28" s="191">
        <v>58000</v>
      </c>
      <c r="G28" s="192">
        <v>174000</v>
      </c>
      <c r="H28" s="67"/>
      <c r="I28" s="67"/>
      <c r="J28" s="67"/>
      <c r="K28" s="67"/>
      <c r="L28" s="67"/>
      <c r="M28" s="67"/>
      <c r="N28" s="69"/>
    </row>
    <row r="29" spans="1:14" s="104" customFormat="1" ht="15.75">
      <c r="A29" s="249">
        <v>2048800</v>
      </c>
      <c r="B29" s="250"/>
      <c r="C29" s="250"/>
      <c r="D29" s="250"/>
      <c r="E29" s="250"/>
      <c r="F29" s="250"/>
      <c r="G29" s="251"/>
      <c r="H29" s="67" t="s">
        <v>187</v>
      </c>
      <c r="I29" s="67"/>
      <c r="J29" s="67"/>
      <c r="K29" s="67"/>
      <c r="L29" s="67"/>
      <c r="M29" s="67"/>
      <c r="N29" s="69"/>
    </row>
    <row r="30" spans="1:14" s="84" customFormat="1">
      <c r="A30" s="95" t="s">
        <v>47</v>
      </c>
      <c r="B30" s="95" t="s">
        <v>48</v>
      </c>
      <c r="C30" s="96" t="s">
        <v>49</v>
      </c>
      <c r="D30" s="95" t="s">
        <v>19</v>
      </c>
      <c r="E30" s="95">
        <v>10</v>
      </c>
      <c r="F30" s="97">
        <v>49000</v>
      </c>
      <c r="G30" s="97">
        <v>490000</v>
      </c>
      <c r="H30" s="114"/>
      <c r="I30" s="114"/>
      <c r="J30" s="139"/>
      <c r="K30" s="114"/>
      <c r="L30" s="114"/>
      <c r="M30" s="114"/>
      <c r="N30" s="85"/>
    </row>
    <row r="31" spans="1:14" s="93" customFormat="1" ht="15.75">
      <c r="A31" s="5" t="s">
        <v>50</v>
      </c>
      <c r="B31" s="5" t="s">
        <v>50</v>
      </c>
      <c r="C31" s="6" t="s">
        <v>51</v>
      </c>
      <c r="D31" s="5" t="s">
        <v>52</v>
      </c>
      <c r="E31" s="5">
        <v>1</v>
      </c>
      <c r="F31" s="7">
        <v>7800</v>
      </c>
      <c r="G31" s="7">
        <v>7800</v>
      </c>
      <c r="H31" s="124"/>
      <c r="I31" s="193" t="s">
        <v>189</v>
      </c>
      <c r="J31" s="193"/>
      <c r="K31" s="193"/>
      <c r="L31" s="193"/>
      <c r="M31" s="124"/>
      <c r="N31" s="94"/>
    </row>
    <row r="32" spans="1:14" ht="15.75">
      <c r="A32" s="246">
        <v>497800</v>
      </c>
      <c r="B32" s="247"/>
      <c r="C32" s="247"/>
      <c r="D32" s="247"/>
      <c r="E32" s="247"/>
      <c r="F32" s="247"/>
      <c r="G32" s="248"/>
      <c r="H32" s="1"/>
      <c r="I32" s="193"/>
      <c r="J32" s="193"/>
      <c r="K32" s="193"/>
      <c r="L32" s="193"/>
      <c r="M32" s="1"/>
    </row>
    <row r="33" spans="1:14" s="84" customFormat="1" ht="15.75">
      <c r="A33" s="95" t="s">
        <v>53</v>
      </c>
      <c r="B33" s="95" t="s">
        <v>54</v>
      </c>
      <c r="C33" s="96" t="s">
        <v>26</v>
      </c>
      <c r="D33" s="95" t="s">
        <v>21</v>
      </c>
      <c r="E33" s="95">
        <v>2</v>
      </c>
      <c r="F33" s="97">
        <v>31000</v>
      </c>
      <c r="G33" s="97">
        <v>62000</v>
      </c>
      <c r="I33" s="193" t="s">
        <v>188</v>
      </c>
      <c r="J33" s="193"/>
      <c r="K33" s="193"/>
      <c r="L33" s="193"/>
      <c r="N33" s="85"/>
    </row>
    <row r="34" spans="1:14" s="84" customFormat="1" ht="15.75">
      <c r="A34" s="95" t="s">
        <v>50</v>
      </c>
      <c r="B34" s="95" t="s">
        <v>50</v>
      </c>
      <c r="C34" s="113" t="s">
        <v>28</v>
      </c>
      <c r="D34" s="95" t="s">
        <v>23</v>
      </c>
      <c r="E34" s="95">
        <v>5</v>
      </c>
      <c r="F34" s="97">
        <v>17500</v>
      </c>
      <c r="G34" s="97">
        <v>87500</v>
      </c>
      <c r="I34" s="193" t="s">
        <v>190</v>
      </c>
      <c r="J34" s="193"/>
      <c r="K34" s="193"/>
      <c r="L34" s="193"/>
      <c r="N34" s="85"/>
    </row>
    <row r="35" spans="1:14" s="84" customFormat="1" ht="15.75">
      <c r="A35" s="95" t="s">
        <v>50</v>
      </c>
      <c r="B35" s="95" t="s">
        <v>50</v>
      </c>
      <c r="C35" s="96" t="s">
        <v>20</v>
      </c>
      <c r="D35" s="95" t="s">
        <v>21</v>
      </c>
      <c r="E35" s="95">
        <v>2</v>
      </c>
      <c r="F35" s="97">
        <v>59000</v>
      </c>
      <c r="G35" s="97">
        <v>118000</v>
      </c>
      <c r="I35" s="194"/>
      <c r="J35" s="195"/>
      <c r="K35" s="194"/>
      <c r="L35" s="194"/>
      <c r="N35" s="85"/>
    </row>
    <row r="36" spans="1:14" s="93" customFormat="1">
      <c r="A36" s="5" t="s">
        <v>55</v>
      </c>
      <c r="B36" s="5" t="s">
        <v>56</v>
      </c>
      <c r="C36" s="112" t="s">
        <v>44</v>
      </c>
      <c r="D36" s="5" t="s">
        <v>52</v>
      </c>
      <c r="E36" s="5">
        <v>10</v>
      </c>
      <c r="F36" s="7">
        <v>850</v>
      </c>
      <c r="G36" s="7">
        <v>8500</v>
      </c>
      <c r="N36" s="94"/>
    </row>
    <row r="37" spans="1:14" s="84" customFormat="1">
      <c r="A37" s="95" t="s">
        <v>50</v>
      </c>
      <c r="B37" s="95" t="s">
        <v>50</v>
      </c>
      <c r="C37" s="96" t="s">
        <v>45</v>
      </c>
      <c r="D37" s="95" t="s">
        <v>31</v>
      </c>
      <c r="E37" s="95">
        <v>10</v>
      </c>
      <c r="F37" s="97">
        <v>3100</v>
      </c>
      <c r="G37" s="97">
        <v>31000</v>
      </c>
      <c r="J37" s="137"/>
      <c r="N37" s="85"/>
    </row>
    <row r="38" spans="1:14" s="84" customFormat="1">
      <c r="A38" s="95" t="s">
        <v>50</v>
      </c>
      <c r="B38" s="95" t="s">
        <v>50</v>
      </c>
      <c r="C38" s="96" t="s">
        <v>57</v>
      </c>
      <c r="D38" s="95" t="s">
        <v>33</v>
      </c>
      <c r="E38" s="95">
        <v>1</v>
      </c>
      <c r="F38" s="97">
        <v>9900</v>
      </c>
      <c r="G38" s="97">
        <v>9900</v>
      </c>
      <c r="J38" s="137"/>
      <c r="L38" s="137"/>
      <c r="N38" s="85"/>
    </row>
    <row r="39" spans="1:14" s="84" customFormat="1">
      <c r="A39" s="95" t="s">
        <v>50</v>
      </c>
      <c r="B39" s="95" t="s">
        <v>50</v>
      </c>
      <c r="C39" s="96" t="s">
        <v>58</v>
      </c>
      <c r="D39" s="95" t="s">
        <v>33</v>
      </c>
      <c r="E39" s="95">
        <v>1</v>
      </c>
      <c r="F39" s="97">
        <v>4000</v>
      </c>
      <c r="G39" s="97">
        <v>4000</v>
      </c>
      <c r="J39" s="137"/>
      <c r="N39" s="85"/>
    </row>
    <row r="40" spans="1:14" s="84" customFormat="1">
      <c r="A40" s="95" t="s">
        <v>50</v>
      </c>
      <c r="B40" s="95" t="s">
        <v>50</v>
      </c>
      <c r="C40" s="96" t="s">
        <v>59</v>
      </c>
      <c r="D40" s="95" t="s">
        <v>33</v>
      </c>
      <c r="E40" s="95">
        <v>1</v>
      </c>
      <c r="F40" s="97">
        <v>6500</v>
      </c>
      <c r="G40" s="97">
        <v>6500</v>
      </c>
      <c r="J40" s="137"/>
      <c r="N40" s="85"/>
    </row>
    <row r="41" spans="1:14">
      <c r="A41" s="5" t="s">
        <v>50</v>
      </c>
      <c r="B41" s="5" t="s">
        <v>50</v>
      </c>
      <c r="C41" s="6" t="s">
        <v>71</v>
      </c>
      <c r="D41" s="5" t="s">
        <v>23</v>
      </c>
      <c r="E41" s="5">
        <v>40</v>
      </c>
      <c r="F41" s="7">
        <v>3700</v>
      </c>
      <c r="G41" s="7">
        <v>148000</v>
      </c>
    </row>
    <row r="42" spans="1:14">
      <c r="A42" s="5" t="s">
        <v>50</v>
      </c>
      <c r="B42" s="5" t="s">
        <v>50</v>
      </c>
      <c r="C42" s="6" t="s">
        <v>35</v>
      </c>
      <c r="D42" s="5" t="s">
        <v>36</v>
      </c>
      <c r="E42" s="5">
        <v>20</v>
      </c>
      <c r="F42" s="7">
        <v>2530</v>
      </c>
      <c r="G42" s="7">
        <v>50600</v>
      </c>
    </row>
    <row r="43" spans="1:14">
      <c r="A43" s="246">
        <v>258500</v>
      </c>
      <c r="B43" s="247"/>
      <c r="C43" s="247"/>
      <c r="D43" s="247"/>
      <c r="E43" s="247"/>
      <c r="F43" s="247"/>
      <c r="G43" s="248"/>
    </row>
    <row r="44" spans="1:14" s="84" customFormat="1">
      <c r="A44" s="95" t="s">
        <v>60</v>
      </c>
      <c r="B44" s="95" t="s">
        <v>61</v>
      </c>
      <c r="C44" s="96" t="s">
        <v>49</v>
      </c>
      <c r="D44" s="95" t="s">
        <v>19</v>
      </c>
      <c r="E44" s="95">
        <v>10</v>
      </c>
      <c r="F44" s="97">
        <v>49000</v>
      </c>
      <c r="G44" s="97">
        <v>490000</v>
      </c>
      <c r="J44" s="137"/>
      <c r="N44" s="85"/>
    </row>
    <row r="45" spans="1:14">
      <c r="A45" s="246">
        <v>490000</v>
      </c>
      <c r="B45" s="247"/>
      <c r="C45" s="247"/>
      <c r="D45" s="247"/>
      <c r="E45" s="247"/>
      <c r="F45" s="247"/>
      <c r="G45" s="248"/>
    </row>
    <row r="46" spans="1:14" s="84" customFormat="1">
      <c r="A46" s="95" t="s">
        <v>62</v>
      </c>
      <c r="B46" s="95" t="s">
        <v>63</v>
      </c>
      <c r="C46" s="96" t="s">
        <v>49</v>
      </c>
      <c r="D46" s="95" t="s">
        <v>19</v>
      </c>
      <c r="E46" s="95">
        <v>10</v>
      </c>
      <c r="F46" s="97">
        <v>49000</v>
      </c>
      <c r="G46" s="97">
        <v>490000</v>
      </c>
      <c r="J46" s="137"/>
      <c r="N46" s="85"/>
    </row>
    <row r="47" spans="1:14">
      <c r="A47" s="5" t="s">
        <v>50</v>
      </c>
      <c r="B47" s="5" t="s">
        <v>50</v>
      </c>
      <c r="C47" s="6" t="s">
        <v>64</v>
      </c>
      <c r="D47" s="5" t="s">
        <v>65</v>
      </c>
      <c r="E47" s="5">
        <v>4</v>
      </c>
      <c r="F47" s="7">
        <v>21000</v>
      </c>
      <c r="G47" s="7">
        <v>84000</v>
      </c>
    </row>
    <row r="48" spans="1:14" s="84" customFormat="1">
      <c r="A48" s="95" t="s">
        <v>50</v>
      </c>
      <c r="B48" s="95" t="s">
        <v>50</v>
      </c>
      <c r="C48" s="96" t="s">
        <v>66</v>
      </c>
      <c r="D48" s="95" t="s">
        <v>31</v>
      </c>
      <c r="E48" s="95">
        <v>2</v>
      </c>
      <c r="F48" s="97">
        <v>27000</v>
      </c>
      <c r="G48" s="97">
        <v>54000</v>
      </c>
      <c r="J48" s="137"/>
      <c r="N48" s="85"/>
    </row>
    <row r="49" spans="1:8">
      <c r="A49" s="246">
        <v>628000</v>
      </c>
      <c r="B49" s="247"/>
      <c r="C49" s="247"/>
      <c r="D49" s="247"/>
      <c r="E49" s="247"/>
      <c r="F49" s="247"/>
      <c r="G49" s="248"/>
    </row>
    <row r="50" spans="1:8">
      <c r="A50" s="5" t="s">
        <v>67</v>
      </c>
      <c r="B50" s="5" t="s">
        <v>68</v>
      </c>
      <c r="C50" s="6" t="s">
        <v>69</v>
      </c>
      <c r="D50" s="5" t="s">
        <v>70</v>
      </c>
      <c r="E50" s="5">
        <v>5</v>
      </c>
      <c r="F50" s="7">
        <v>6000</v>
      </c>
      <c r="G50" s="7">
        <v>30000</v>
      </c>
    </row>
    <row r="51" spans="1:8">
      <c r="A51" s="5" t="s">
        <v>50</v>
      </c>
      <c r="B51" s="5" t="s">
        <v>50</v>
      </c>
      <c r="C51" s="6" t="s">
        <v>71</v>
      </c>
      <c r="D51" s="5" t="s">
        <v>31</v>
      </c>
      <c r="E51" s="5">
        <v>2</v>
      </c>
      <c r="F51" s="7">
        <v>12500</v>
      </c>
      <c r="G51" s="7">
        <v>25000</v>
      </c>
    </row>
    <row r="52" spans="1:8">
      <c r="A52" s="5" t="s">
        <v>50</v>
      </c>
      <c r="B52" s="5" t="s">
        <v>50</v>
      </c>
      <c r="C52" s="6" t="s">
        <v>72</v>
      </c>
      <c r="D52" s="5" t="s">
        <v>21</v>
      </c>
      <c r="E52" s="5">
        <v>2</v>
      </c>
      <c r="F52" s="7">
        <v>21000</v>
      </c>
      <c r="G52" s="7">
        <v>42000</v>
      </c>
    </row>
    <row r="53" spans="1:8">
      <c r="A53" s="5" t="s">
        <v>50</v>
      </c>
      <c r="B53" s="5" t="s">
        <v>50</v>
      </c>
      <c r="C53" s="6" t="s">
        <v>29</v>
      </c>
      <c r="D53" s="5" t="s">
        <v>23</v>
      </c>
      <c r="E53" s="5">
        <v>40</v>
      </c>
      <c r="F53" s="7">
        <v>3700</v>
      </c>
      <c r="G53" s="7">
        <v>148000</v>
      </c>
    </row>
    <row r="54" spans="1:8">
      <c r="A54" s="5" t="s">
        <v>50</v>
      </c>
      <c r="B54" s="5" t="s">
        <v>50</v>
      </c>
      <c r="C54" s="6" t="s">
        <v>73</v>
      </c>
      <c r="D54" s="5" t="s">
        <v>21</v>
      </c>
      <c r="E54" s="5">
        <v>12</v>
      </c>
      <c r="F54" s="7">
        <v>2900</v>
      </c>
      <c r="G54" s="7">
        <v>34800</v>
      </c>
    </row>
    <row r="55" spans="1:8">
      <c r="A55" s="246">
        <v>279800</v>
      </c>
      <c r="B55" s="247"/>
      <c r="C55" s="247"/>
      <c r="D55" s="247"/>
      <c r="E55" s="247"/>
      <c r="F55" s="247"/>
      <c r="G55" s="248"/>
    </row>
    <row r="56" spans="1:8">
      <c r="A56" s="5" t="s">
        <v>50</v>
      </c>
      <c r="B56" s="5" t="s">
        <v>50</v>
      </c>
      <c r="C56" s="6" t="s">
        <v>76</v>
      </c>
      <c r="D56" s="5" t="s">
        <v>19</v>
      </c>
      <c r="E56" s="5">
        <v>2</v>
      </c>
      <c r="F56" s="7">
        <v>98000</v>
      </c>
      <c r="G56" s="7">
        <v>196000</v>
      </c>
    </row>
    <row r="57" spans="1:8">
      <c r="A57" s="5" t="s">
        <v>50</v>
      </c>
      <c r="B57" s="5" t="s">
        <v>50</v>
      </c>
      <c r="C57" s="6" t="s">
        <v>20</v>
      </c>
      <c r="D57" s="5" t="s">
        <v>21</v>
      </c>
      <c r="E57" s="5">
        <v>2</v>
      </c>
      <c r="F57" s="7">
        <v>59000</v>
      </c>
      <c r="G57" s="7">
        <v>118000</v>
      </c>
    </row>
    <row r="58" spans="1:8">
      <c r="A58" s="5" t="s">
        <v>50</v>
      </c>
      <c r="B58" s="5" t="s">
        <v>50</v>
      </c>
      <c r="C58" s="6" t="s">
        <v>77</v>
      </c>
      <c r="D58" s="5" t="s">
        <v>21</v>
      </c>
      <c r="E58" s="5">
        <v>1</v>
      </c>
      <c r="F58" s="7">
        <v>28000</v>
      </c>
      <c r="G58" s="7">
        <v>28000</v>
      </c>
    </row>
    <row r="59" spans="1:8">
      <c r="A59" s="5" t="s">
        <v>50</v>
      </c>
      <c r="B59" s="5" t="s">
        <v>50</v>
      </c>
      <c r="C59" s="6" t="s">
        <v>78</v>
      </c>
      <c r="D59" s="5" t="s">
        <v>21</v>
      </c>
      <c r="E59" s="5">
        <v>2</v>
      </c>
      <c r="F59" s="7">
        <v>28500</v>
      </c>
      <c r="G59" s="7">
        <v>57000</v>
      </c>
    </row>
    <row r="60" spans="1:8">
      <c r="A60" s="246">
        <v>889000</v>
      </c>
      <c r="B60" s="247"/>
      <c r="C60" s="247"/>
      <c r="D60" s="247"/>
      <c r="E60" s="247"/>
      <c r="F60" s="247"/>
      <c r="G60" s="248"/>
      <c r="H60" t="s">
        <v>185</v>
      </c>
    </row>
    <row r="61" spans="1:8">
      <c r="A61" s="258" t="s">
        <v>79</v>
      </c>
      <c r="B61" s="259"/>
      <c r="C61" s="259"/>
      <c r="D61" s="259"/>
      <c r="E61" s="259"/>
      <c r="F61" s="260"/>
      <c r="G61" s="8">
        <f>A60+A55+A49+A45+A43+A32</f>
        <v>3043100</v>
      </c>
      <c r="H61" s="181">
        <f>G61-N22</f>
        <v>788100</v>
      </c>
    </row>
    <row r="62" spans="1:8">
      <c r="A62" s="258" t="s">
        <v>80</v>
      </c>
      <c r="B62" s="259"/>
      <c r="C62" s="259"/>
      <c r="D62" s="259"/>
      <c r="E62" s="259"/>
      <c r="F62" s="260"/>
      <c r="G62" s="8">
        <f>G61</f>
        <v>3043100</v>
      </c>
    </row>
    <row r="63" spans="1:8" ht="15.75">
      <c r="A63" s="9" t="s">
        <v>81</v>
      </c>
      <c r="B63" s="1"/>
      <c r="C63" s="1"/>
      <c r="D63" s="1"/>
      <c r="E63" s="1"/>
      <c r="F63" s="1"/>
      <c r="G63" s="1"/>
    </row>
    <row r="65" spans="1:14">
      <c r="A65" s="261" t="s">
        <v>82</v>
      </c>
      <c r="B65" s="244"/>
      <c r="C65" s="261" t="s">
        <v>83</v>
      </c>
      <c r="D65" s="244"/>
      <c r="E65" s="261" t="s">
        <v>84</v>
      </c>
      <c r="F65" s="244"/>
      <c r="G65" s="244"/>
    </row>
    <row r="67" spans="1:14" ht="20.25">
      <c r="A67" s="240" t="s">
        <v>4</v>
      </c>
      <c r="B67" s="241"/>
      <c r="C67" s="241"/>
      <c r="D67" s="241"/>
      <c r="E67" s="241"/>
      <c r="F67" s="241"/>
      <c r="G67" s="241"/>
    </row>
    <row r="68" spans="1:14">
      <c r="A68" s="242" t="s">
        <v>85</v>
      </c>
      <c r="B68" s="241"/>
      <c r="C68" s="241"/>
      <c r="D68" s="241"/>
      <c r="E68" s="241"/>
      <c r="F68" s="241"/>
      <c r="G68" s="241"/>
    </row>
    <row r="69" spans="1:14" ht="16.5">
      <c r="A69" s="23" t="s">
        <v>6</v>
      </c>
      <c r="B69" s="22"/>
      <c r="C69" s="22"/>
      <c r="D69" s="22"/>
      <c r="E69" s="22"/>
      <c r="F69" s="22"/>
      <c r="G69" s="22"/>
    </row>
    <row r="70" spans="1:14" ht="15.75">
      <c r="A70" s="24" t="s">
        <v>7</v>
      </c>
      <c r="B70" s="22"/>
      <c r="C70" s="22"/>
      <c r="D70" s="22"/>
      <c r="E70" s="22"/>
      <c r="F70" s="22"/>
      <c r="G70" s="22"/>
    </row>
    <row r="71" spans="1:14" ht="15.75">
      <c r="A71" s="24" t="s">
        <v>8</v>
      </c>
      <c r="B71" s="22"/>
      <c r="C71" s="22"/>
      <c r="D71" s="22"/>
      <c r="E71" s="22"/>
      <c r="F71" s="22"/>
      <c r="G71" s="22"/>
    </row>
    <row r="72" spans="1:14" ht="15.75">
      <c r="A72" s="24" t="s">
        <v>9</v>
      </c>
      <c r="B72" s="22"/>
      <c r="C72" s="22"/>
      <c r="D72" s="22"/>
      <c r="E72" s="22"/>
      <c r="F72" s="22"/>
      <c r="G72" s="22"/>
    </row>
    <row r="73" spans="1:14" ht="31.5">
      <c r="A73" s="25" t="s">
        <v>10</v>
      </c>
      <c r="B73" s="25" t="s">
        <v>11</v>
      </c>
      <c r="C73" s="25" t="s">
        <v>12</v>
      </c>
      <c r="D73" s="25" t="s">
        <v>13</v>
      </c>
      <c r="E73" s="25" t="s">
        <v>14</v>
      </c>
      <c r="F73" s="25" t="s">
        <v>15</v>
      </c>
      <c r="G73" s="25" t="s">
        <v>16</v>
      </c>
    </row>
    <row r="74" spans="1:14" s="104" customFormat="1">
      <c r="A74" s="101" t="s">
        <v>86</v>
      </c>
      <c r="B74" s="101" t="s">
        <v>87</v>
      </c>
      <c r="C74" s="102" t="s">
        <v>88</v>
      </c>
      <c r="D74" s="101" t="s">
        <v>39</v>
      </c>
      <c r="E74" s="101">
        <v>10</v>
      </c>
      <c r="F74" s="103">
        <v>3600</v>
      </c>
      <c r="G74" s="103">
        <v>36000</v>
      </c>
      <c r="H74" s="110" t="s">
        <v>175</v>
      </c>
      <c r="N74" s="69"/>
    </row>
    <row r="75" spans="1:14">
      <c r="A75" s="26" t="s">
        <v>50</v>
      </c>
      <c r="B75" s="26" t="s">
        <v>50</v>
      </c>
      <c r="C75" s="27" t="s">
        <v>29</v>
      </c>
      <c r="D75" s="26" t="s">
        <v>23</v>
      </c>
      <c r="E75" s="26">
        <v>40</v>
      </c>
      <c r="F75" s="28">
        <v>3700</v>
      </c>
      <c r="G75" s="28">
        <v>148000</v>
      </c>
    </row>
    <row r="76" spans="1:14">
      <c r="A76" s="26" t="s">
        <v>50</v>
      </c>
      <c r="B76" s="26" t="s">
        <v>50</v>
      </c>
      <c r="C76" s="27" t="s">
        <v>49</v>
      </c>
      <c r="D76" s="26" t="s">
        <v>19</v>
      </c>
      <c r="E76" s="26">
        <v>10</v>
      </c>
      <c r="F76" s="28">
        <v>49000</v>
      </c>
      <c r="G76" s="28">
        <v>490000</v>
      </c>
    </row>
    <row r="77" spans="1:14">
      <c r="A77" s="26" t="s">
        <v>50</v>
      </c>
      <c r="B77" s="26" t="s">
        <v>50</v>
      </c>
      <c r="C77" s="27" t="s">
        <v>72</v>
      </c>
      <c r="D77" s="26" t="s">
        <v>21</v>
      </c>
      <c r="E77" s="26">
        <v>1</v>
      </c>
      <c r="F77" s="28">
        <v>21000</v>
      </c>
      <c r="G77" s="28">
        <v>21000</v>
      </c>
    </row>
    <row r="78" spans="1:14">
      <c r="A78" s="26" t="s">
        <v>50</v>
      </c>
      <c r="B78" s="26" t="s">
        <v>50</v>
      </c>
      <c r="C78" s="27" t="s">
        <v>35</v>
      </c>
      <c r="D78" s="26" t="s">
        <v>36</v>
      </c>
      <c r="E78" s="26">
        <v>20</v>
      </c>
      <c r="F78" s="28">
        <v>2530</v>
      </c>
      <c r="G78" s="28">
        <v>50600</v>
      </c>
    </row>
    <row r="79" spans="1:14">
      <c r="A79" s="231">
        <v>745600</v>
      </c>
      <c r="B79" s="232"/>
      <c r="C79" s="232"/>
      <c r="D79" s="232"/>
      <c r="E79" s="232"/>
      <c r="F79" s="232"/>
      <c r="G79" s="233"/>
    </row>
    <row r="80" spans="1:14" s="93" customFormat="1">
      <c r="A80" s="26" t="s">
        <v>89</v>
      </c>
      <c r="B80" s="26" t="s">
        <v>90</v>
      </c>
      <c r="C80" s="27" t="s">
        <v>91</v>
      </c>
      <c r="D80" s="26" t="s">
        <v>19</v>
      </c>
      <c r="E80" s="26">
        <v>2</v>
      </c>
      <c r="F80" s="28">
        <v>59000</v>
      </c>
      <c r="G80" s="28">
        <v>118000</v>
      </c>
      <c r="N80" s="94"/>
    </row>
    <row r="81" spans="1:14" s="93" customFormat="1">
      <c r="A81" s="26" t="s">
        <v>50</v>
      </c>
      <c r="B81" s="26" t="s">
        <v>50</v>
      </c>
      <c r="C81" s="27" t="s">
        <v>66</v>
      </c>
      <c r="D81" s="26" t="s">
        <v>31</v>
      </c>
      <c r="E81" s="26">
        <v>3</v>
      </c>
      <c r="F81" s="28">
        <v>27000</v>
      </c>
      <c r="G81" s="28">
        <v>81000</v>
      </c>
      <c r="N81" s="94"/>
    </row>
    <row r="82" spans="1:14">
      <c r="A82" s="26" t="s">
        <v>50</v>
      </c>
      <c r="B82" s="26" t="s">
        <v>50</v>
      </c>
      <c r="C82" s="27" t="s">
        <v>59</v>
      </c>
      <c r="D82" s="26" t="s">
        <v>33</v>
      </c>
      <c r="E82" s="26">
        <v>1</v>
      </c>
      <c r="F82" s="28">
        <v>6500</v>
      </c>
      <c r="G82" s="28">
        <v>6500</v>
      </c>
    </row>
    <row r="83" spans="1:14">
      <c r="A83" s="26" t="s">
        <v>50</v>
      </c>
      <c r="B83" s="26" t="s">
        <v>50</v>
      </c>
      <c r="C83" s="27" t="s">
        <v>57</v>
      </c>
      <c r="D83" s="26" t="s">
        <v>33</v>
      </c>
      <c r="E83" s="26">
        <v>1</v>
      </c>
      <c r="F83" s="28">
        <v>9900</v>
      </c>
      <c r="G83" s="28">
        <v>9900</v>
      </c>
    </row>
    <row r="84" spans="1:14">
      <c r="A84" s="26" t="s">
        <v>50</v>
      </c>
      <c r="B84" s="26" t="s">
        <v>50</v>
      </c>
      <c r="C84" s="27" t="s">
        <v>29</v>
      </c>
      <c r="D84" s="26" t="s">
        <v>23</v>
      </c>
      <c r="E84" s="26">
        <v>40</v>
      </c>
      <c r="F84" s="28">
        <v>3700</v>
      </c>
      <c r="G84" s="28">
        <v>148000</v>
      </c>
    </row>
    <row r="85" spans="1:14" s="93" customFormat="1">
      <c r="A85" s="26" t="s">
        <v>50</v>
      </c>
      <c r="B85" s="26" t="s">
        <v>50</v>
      </c>
      <c r="C85" s="27" t="s">
        <v>64</v>
      </c>
      <c r="D85" s="26" t="s">
        <v>65</v>
      </c>
      <c r="E85" s="26">
        <v>3</v>
      </c>
      <c r="F85" s="28">
        <v>21000</v>
      </c>
      <c r="G85" s="28">
        <v>63000</v>
      </c>
      <c r="N85" s="94"/>
    </row>
    <row r="86" spans="1:14">
      <c r="A86" s="26" t="s">
        <v>50</v>
      </c>
      <c r="B86" s="26" t="s">
        <v>50</v>
      </c>
      <c r="C86" s="27" t="s">
        <v>58</v>
      </c>
      <c r="D86" s="26" t="s">
        <v>33</v>
      </c>
      <c r="E86" s="26">
        <v>1</v>
      </c>
      <c r="F86" s="28">
        <v>4000</v>
      </c>
      <c r="G86" s="28">
        <v>4000</v>
      </c>
    </row>
    <row r="87" spans="1:14" s="93" customFormat="1">
      <c r="A87" s="26" t="s">
        <v>50</v>
      </c>
      <c r="B87" s="26" t="s">
        <v>50</v>
      </c>
      <c r="C87" s="27" t="s">
        <v>92</v>
      </c>
      <c r="D87" s="26" t="s">
        <v>93</v>
      </c>
      <c r="E87" s="26">
        <v>2</v>
      </c>
      <c r="F87" s="28">
        <v>25000</v>
      </c>
      <c r="G87" s="28">
        <v>50000</v>
      </c>
      <c r="N87" s="94"/>
    </row>
    <row r="88" spans="1:14">
      <c r="A88" s="26" t="s">
        <v>50</v>
      </c>
      <c r="B88" s="26" t="s">
        <v>50</v>
      </c>
      <c r="C88" s="27" t="s">
        <v>94</v>
      </c>
      <c r="D88" s="26" t="s">
        <v>70</v>
      </c>
      <c r="E88" s="26">
        <v>12</v>
      </c>
      <c r="F88" s="28">
        <v>3200</v>
      </c>
      <c r="G88" s="28">
        <v>38400</v>
      </c>
    </row>
    <row r="89" spans="1:14" s="93" customFormat="1">
      <c r="A89" s="26" t="s">
        <v>50</v>
      </c>
      <c r="B89" s="26" t="s">
        <v>50</v>
      </c>
      <c r="C89" s="27" t="s">
        <v>45</v>
      </c>
      <c r="D89" s="26" t="s">
        <v>31</v>
      </c>
      <c r="E89" s="26">
        <v>10</v>
      </c>
      <c r="F89" s="28">
        <v>3100</v>
      </c>
      <c r="G89" s="28">
        <v>31000</v>
      </c>
      <c r="J89" s="180"/>
      <c r="N89" s="94"/>
    </row>
    <row r="90" spans="1:14" s="93" customFormat="1">
      <c r="A90" s="26" t="s">
        <v>50</v>
      </c>
      <c r="B90" s="26" t="s">
        <v>50</v>
      </c>
      <c r="C90" s="27" t="s">
        <v>95</v>
      </c>
      <c r="D90" s="26" t="s">
        <v>31</v>
      </c>
      <c r="E90" s="26">
        <v>20</v>
      </c>
      <c r="F90" s="28">
        <v>1800</v>
      </c>
      <c r="G90" s="28">
        <v>36000</v>
      </c>
      <c r="N90" s="94"/>
    </row>
    <row r="91" spans="1:14" s="84" customFormat="1">
      <c r="A91" s="86" t="s">
        <v>50</v>
      </c>
      <c r="B91" s="86" t="s">
        <v>50</v>
      </c>
      <c r="C91" s="87" t="s">
        <v>96</v>
      </c>
      <c r="D91" s="86" t="s">
        <v>97</v>
      </c>
      <c r="E91" s="86">
        <v>3</v>
      </c>
      <c r="F91" s="88">
        <v>38000</v>
      </c>
      <c r="G91" s="88">
        <v>114000</v>
      </c>
      <c r="H91" s="84" t="s">
        <v>169</v>
      </c>
      <c r="N91" s="85"/>
    </row>
    <row r="92" spans="1:14" s="84" customFormat="1">
      <c r="A92" s="86" t="s">
        <v>89</v>
      </c>
      <c r="B92" s="86" t="s">
        <v>98</v>
      </c>
      <c r="C92" s="87" t="s">
        <v>91</v>
      </c>
      <c r="D92" s="86" t="s">
        <v>19</v>
      </c>
      <c r="E92" s="86">
        <v>2</v>
      </c>
      <c r="F92" s="88">
        <v>59000</v>
      </c>
      <c r="G92" s="88">
        <v>118000</v>
      </c>
      <c r="J92" s="137"/>
      <c r="N92" s="85"/>
    </row>
    <row r="93" spans="1:14" s="84" customFormat="1">
      <c r="A93" s="86" t="s">
        <v>50</v>
      </c>
      <c r="B93" s="86" t="s">
        <v>50</v>
      </c>
      <c r="C93" s="87" t="s">
        <v>66</v>
      </c>
      <c r="D93" s="86" t="s">
        <v>31</v>
      </c>
      <c r="E93" s="86">
        <v>3</v>
      </c>
      <c r="F93" s="88">
        <v>27000</v>
      </c>
      <c r="G93" s="88">
        <v>81000</v>
      </c>
      <c r="J93" s="137"/>
      <c r="N93" s="85"/>
    </row>
    <row r="94" spans="1:14">
      <c r="A94" s="26" t="s">
        <v>50</v>
      </c>
      <c r="B94" s="26" t="s">
        <v>50</v>
      </c>
      <c r="C94" s="27" t="s">
        <v>59</v>
      </c>
      <c r="D94" s="26" t="s">
        <v>33</v>
      </c>
      <c r="E94" s="26">
        <v>1</v>
      </c>
      <c r="F94" s="28">
        <v>6500</v>
      </c>
      <c r="G94" s="28">
        <v>6500</v>
      </c>
    </row>
    <row r="95" spans="1:14">
      <c r="A95" s="26" t="s">
        <v>50</v>
      </c>
      <c r="B95" s="26" t="s">
        <v>50</v>
      </c>
      <c r="C95" s="27" t="s">
        <v>57</v>
      </c>
      <c r="D95" s="26" t="s">
        <v>33</v>
      </c>
      <c r="E95" s="26">
        <v>1</v>
      </c>
      <c r="F95" s="28">
        <v>9900</v>
      </c>
      <c r="G95" s="28">
        <v>9900</v>
      </c>
    </row>
    <row r="96" spans="1:14">
      <c r="A96" s="26" t="s">
        <v>50</v>
      </c>
      <c r="B96" s="26" t="s">
        <v>50</v>
      </c>
      <c r="C96" s="27" t="s">
        <v>29</v>
      </c>
      <c r="D96" s="26" t="s">
        <v>23</v>
      </c>
      <c r="E96" s="26">
        <v>40</v>
      </c>
      <c r="F96" s="28">
        <v>3700</v>
      </c>
      <c r="G96" s="28">
        <v>148000</v>
      </c>
    </row>
    <row r="97" spans="1:14" s="84" customFormat="1">
      <c r="A97" s="86" t="s">
        <v>50</v>
      </c>
      <c r="B97" s="86" t="s">
        <v>50</v>
      </c>
      <c r="C97" s="87" t="s">
        <v>64</v>
      </c>
      <c r="D97" s="86" t="s">
        <v>65</v>
      </c>
      <c r="E97" s="86">
        <v>3</v>
      </c>
      <c r="F97" s="88">
        <v>21000</v>
      </c>
      <c r="G97" s="88">
        <v>63000</v>
      </c>
      <c r="J97" s="137"/>
      <c r="N97" s="85"/>
    </row>
    <row r="98" spans="1:14">
      <c r="A98" s="26" t="s">
        <v>50</v>
      </c>
      <c r="B98" s="26" t="s">
        <v>50</v>
      </c>
      <c r="C98" s="27" t="s">
        <v>58</v>
      </c>
      <c r="D98" s="26" t="s">
        <v>33</v>
      </c>
      <c r="E98" s="26">
        <v>1</v>
      </c>
      <c r="F98" s="28">
        <v>4000</v>
      </c>
      <c r="G98" s="28">
        <v>4000</v>
      </c>
    </row>
    <row r="99" spans="1:14" s="93" customFormat="1">
      <c r="A99" s="26" t="s">
        <v>50</v>
      </c>
      <c r="B99" s="26" t="s">
        <v>50</v>
      </c>
      <c r="C99" s="27" t="s">
        <v>92</v>
      </c>
      <c r="D99" s="26" t="s">
        <v>93</v>
      </c>
      <c r="E99" s="26">
        <v>2</v>
      </c>
      <c r="F99" s="28">
        <v>25000</v>
      </c>
      <c r="G99" s="28">
        <v>50000</v>
      </c>
      <c r="N99" s="94"/>
    </row>
    <row r="100" spans="1:14" s="84" customFormat="1">
      <c r="A100" s="86" t="s">
        <v>50</v>
      </c>
      <c r="B100" s="86" t="s">
        <v>50</v>
      </c>
      <c r="C100" s="87" t="s">
        <v>99</v>
      </c>
      <c r="D100" s="86" t="s">
        <v>31</v>
      </c>
      <c r="E100" s="86">
        <v>1</v>
      </c>
      <c r="F100" s="88">
        <v>38000</v>
      </c>
      <c r="G100" s="88">
        <v>38000</v>
      </c>
      <c r="J100" s="137"/>
      <c r="N100" s="85"/>
    </row>
    <row r="101" spans="1:14">
      <c r="A101" s="26" t="s">
        <v>50</v>
      </c>
      <c r="B101" s="26" t="s">
        <v>50</v>
      </c>
      <c r="C101" s="27" t="s">
        <v>94</v>
      </c>
      <c r="D101" s="26" t="s">
        <v>70</v>
      </c>
      <c r="E101" s="26">
        <v>12</v>
      </c>
      <c r="F101" s="28">
        <v>3200</v>
      </c>
      <c r="G101" s="28">
        <v>38400</v>
      </c>
    </row>
    <row r="102" spans="1:14" s="84" customFormat="1">
      <c r="A102" s="86" t="s">
        <v>50</v>
      </c>
      <c r="B102" s="86" t="s">
        <v>50</v>
      </c>
      <c r="C102" s="87" t="s">
        <v>45</v>
      </c>
      <c r="D102" s="86" t="s">
        <v>31</v>
      </c>
      <c r="E102" s="86">
        <v>10</v>
      </c>
      <c r="F102" s="88">
        <v>3100</v>
      </c>
      <c r="G102" s="88">
        <v>31000</v>
      </c>
      <c r="J102" s="137"/>
      <c r="N102" s="85"/>
    </row>
    <row r="103" spans="1:14" s="84" customFormat="1">
      <c r="A103" s="86" t="s">
        <v>50</v>
      </c>
      <c r="B103" s="86" t="s">
        <v>50</v>
      </c>
      <c r="C103" s="87" t="s">
        <v>95</v>
      </c>
      <c r="D103" s="86" t="s">
        <v>31</v>
      </c>
      <c r="E103" s="86">
        <v>20</v>
      </c>
      <c r="F103" s="88">
        <v>1800</v>
      </c>
      <c r="G103" s="88">
        <v>36000</v>
      </c>
      <c r="J103" s="137"/>
      <c r="N103" s="85"/>
    </row>
    <row r="104" spans="1:14" s="108" customFormat="1">
      <c r="A104" s="105" t="s">
        <v>50</v>
      </c>
      <c r="B104" s="105" t="s">
        <v>50</v>
      </c>
      <c r="C104" s="106" t="s">
        <v>96</v>
      </c>
      <c r="D104" s="105" t="s">
        <v>97</v>
      </c>
      <c r="E104" s="105">
        <v>3</v>
      </c>
      <c r="F104" s="107">
        <v>38000</v>
      </c>
      <c r="G104" s="107">
        <v>114000</v>
      </c>
      <c r="H104" s="111" t="s">
        <v>183</v>
      </c>
      <c r="I104" s="110"/>
      <c r="J104" s="138"/>
      <c r="K104" s="138"/>
      <c r="N104" s="109"/>
    </row>
    <row r="105" spans="1:14" s="84" customFormat="1">
      <c r="A105" s="86" t="s">
        <v>50</v>
      </c>
      <c r="B105" s="86" t="s">
        <v>50</v>
      </c>
      <c r="C105" s="87" t="s">
        <v>100</v>
      </c>
      <c r="D105" s="86" t="s">
        <v>31</v>
      </c>
      <c r="E105" s="86">
        <v>10</v>
      </c>
      <c r="F105" s="88">
        <v>10500</v>
      </c>
      <c r="G105" s="88">
        <v>105000</v>
      </c>
      <c r="J105" s="137"/>
      <c r="N105" s="85"/>
    </row>
    <row r="106" spans="1:14">
      <c r="A106" s="231">
        <v>842800</v>
      </c>
      <c r="B106" s="232"/>
      <c r="C106" s="232"/>
      <c r="D106" s="232"/>
      <c r="E106" s="232"/>
      <c r="F106" s="232"/>
      <c r="G106" s="233"/>
    </row>
    <row r="107" spans="1:14" s="84" customFormat="1">
      <c r="A107" s="86" t="s">
        <v>101</v>
      </c>
      <c r="B107" s="86" t="s">
        <v>102</v>
      </c>
      <c r="C107" s="87" t="s">
        <v>44</v>
      </c>
      <c r="D107" s="86" t="s">
        <v>52</v>
      </c>
      <c r="E107" s="86">
        <v>20</v>
      </c>
      <c r="F107" s="88">
        <v>850</v>
      </c>
      <c r="G107" s="88">
        <v>17000</v>
      </c>
      <c r="J107" s="137"/>
      <c r="N107" s="85"/>
    </row>
    <row r="108" spans="1:14" s="84" customFormat="1">
      <c r="A108" s="86" t="s">
        <v>50</v>
      </c>
      <c r="B108" s="86" t="s">
        <v>50</v>
      </c>
      <c r="C108" s="87" t="s">
        <v>103</v>
      </c>
      <c r="D108" s="86" t="s">
        <v>65</v>
      </c>
      <c r="E108" s="86">
        <v>10</v>
      </c>
      <c r="F108" s="88">
        <v>2700</v>
      </c>
      <c r="G108" s="88">
        <v>27000</v>
      </c>
      <c r="J108" s="137"/>
      <c r="N108" s="85"/>
    </row>
    <row r="109" spans="1:14">
      <c r="A109" s="26" t="s">
        <v>50</v>
      </c>
      <c r="B109" s="26" t="s">
        <v>50</v>
      </c>
      <c r="C109" s="27" t="s">
        <v>20</v>
      </c>
      <c r="D109" s="26" t="s">
        <v>21</v>
      </c>
      <c r="E109" s="26">
        <v>2</v>
      </c>
      <c r="F109" s="28">
        <v>59000</v>
      </c>
      <c r="G109" s="28">
        <v>118000</v>
      </c>
    </row>
    <row r="110" spans="1:14" s="84" customFormat="1">
      <c r="A110" s="86" t="s">
        <v>50</v>
      </c>
      <c r="B110" s="86" t="s">
        <v>50</v>
      </c>
      <c r="C110" s="87" t="s">
        <v>104</v>
      </c>
      <c r="D110" s="86" t="s">
        <v>21</v>
      </c>
      <c r="E110" s="86">
        <v>1</v>
      </c>
      <c r="F110" s="88">
        <v>27000</v>
      </c>
      <c r="G110" s="88">
        <v>27000</v>
      </c>
      <c r="J110" s="137"/>
      <c r="N110" s="85"/>
    </row>
    <row r="111" spans="1:14">
      <c r="A111" s="26" t="s">
        <v>50</v>
      </c>
      <c r="B111" s="26" t="s">
        <v>50</v>
      </c>
      <c r="C111" s="27" t="s">
        <v>26</v>
      </c>
      <c r="D111" s="26" t="s">
        <v>21</v>
      </c>
      <c r="E111" s="26">
        <v>2</v>
      </c>
      <c r="F111" s="28">
        <v>31000</v>
      </c>
      <c r="G111" s="28">
        <v>62000</v>
      </c>
    </row>
    <row r="112" spans="1:14">
      <c r="A112" s="231">
        <v>251000</v>
      </c>
      <c r="B112" s="232"/>
      <c r="C112" s="232"/>
      <c r="D112" s="232"/>
      <c r="E112" s="232"/>
      <c r="F112" s="232"/>
      <c r="G112" s="233"/>
    </row>
    <row r="113" spans="1:14" s="84" customFormat="1">
      <c r="A113" s="86" t="s">
        <v>105</v>
      </c>
      <c r="B113" s="86" t="s">
        <v>106</v>
      </c>
      <c r="C113" s="87" t="s">
        <v>107</v>
      </c>
      <c r="D113" s="86" t="s">
        <v>52</v>
      </c>
      <c r="E113" s="86">
        <v>10</v>
      </c>
      <c r="F113" s="88">
        <v>7900</v>
      </c>
      <c r="G113" s="88">
        <v>79000</v>
      </c>
      <c r="J113" s="137"/>
      <c r="N113" s="85"/>
    </row>
    <row r="114" spans="1:14">
      <c r="A114" s="231">
        <v>79000</v>
      </c>
      <c r="B114" s="232"/>
      <c r="C114" s="232"/>
      <c r="D114" s="232"/>
      <c r="E114" s="232"/>
      <c r="F114" s="232"/>
      <c r="G114" s="233"/>
    </row>
    <row r="115" spans="1:14">
      <c r="A115" s="26" t="s">
        <v>108</v>
      </c>
      <c r="B115" s="26" t="s">
        <v>109</v>
      </c>
      <c r="C115" s="27" t="s">
        <v>28</v>
      </c>
      <c r="D115" s="26" t="s">
        <v>23</v>
      </c>
      <c r="E115" s="26">
        <v>5</v>
      </c>
      <c r="F115" s="28">
        <v>17500</v>
      </c>
      <c r="G115" s="28">
        <v>87500</v>
      </c>
    </row>
    <row r="116" spans="1:14">
      <c r="A116" s="26" t="s">
        <v>50</v>
      </c>
      <c r="B116" s="26" t="s">
        <v>50</v>
      </c>
      <c r="C116" s="27" t="s">
        <v>49</v>
      </c>
      <c r="D116" s="26" t="s">
        <v>19</v>
      </c>
      <c r="E116" s="26">
        <v>5</v>
      </c>
      <c r="F116" s="28">
        <v>49000</v>
      </c>
      <c r="G116" s="28">
        <v>245000</v>
      </c>
    </row>
    <row r="117" spans="1:14">
      <c r="A117" s="231">
        <v>332500</v>
      </c>
      <c r="B117" s="232"/>
      <c r="C117" s="232"/>
      <c r="D117" s="232"/>
      <c r="E117" s="232"/>
      <c r="F117" s="232"/>
      <c r="G117" s="233"/>
    </row>
    <row r="118" spans="1:14" s="84" customFormat="1">
      <c r="A118" s="86" t="s">
        <v>50</v>
      </c>
      <c r="B118" s="86" t="s">
        <v>50</v>
      </c>
      <c r="C118" s="87" t="s">
        <v>111</v>
      </c>
      <c r="D118" s="86" t="s">
        <v>112</v>
      </c>
      <c r="E118" s="86">
        <v>12</v>
      </c>
      <c r="F118" s="88">
        <v>2900</v>
      </c>
      <c r="G118" s="88">
        <v>34800</v>
      </c>
      <c r="J118" s="137"/>
      <c r="N118" s="85"/>
    </row>
    <row r="119" spans="1:14" s="84" customFormat="1">
      <c r="A119" s="86" t="s">
        <v>50</v>
      </c>
      <c r="B119" s="86" t="s">
        <v>50</v>
      </c>
      <c r="C119" s="87" t="s">
        <v>113</v>
      </c>
      <c r="D119" s="86" t="s">
        <v>112</v>
      </c>
      <c r="E119" s="86">
        <v>12</v>
      </c>
      <c r="F119" s="88">
        <v>2900</v>
      </c>
      <c r="G119" s="88">
        <v>34800</v>
      </c>
      <c r="J119" s="137"/>
      <c r="N119" s="85"/>
    </row>
    <row r="120" spans="1:14" s="84" customFormat="1">
      <c r="A120" s="86" t="s">
        <v>50</v>
      </c>
      <c r="B120" s="86" t="s">
        <v>50</v>
      </c>
      <c r="C120" s="87" t="s">
        <v>45</v>
      </c>
      <c r="D120" s="86" t="s">
        <v>31</v>
      </c>
      <c r="E120" s="86">
        <v>10</v>
      </c>
      <c r="F120" s="88">
        <v>3100</v>
      </c>
      <c r="G120" s="88">
        <v>31000</v>
      </c>
      <c r="J120" s="137"/>
      <c r="N120" s="85"/>
    </row>
    <row r="121" spans="1:14">
      <c r="A121" s="26" t="s">
        <v>50</v>
      </c>
      <c r="B121" s="26" t="s">
        <v>50</v>
      </c>
      <c r="C121" s="27" t="s">
        <v>49</v>
      </c>
      <c r="D121" s="26" t="s">
        <v>19</v>
      </c>
      <c r="E121" s="26">
        <v>10</v>
      </c>
      <c r="F121" s="28">
        <v>49000</v>
      </c>
      <c r="G121" s="28">
        <v>490000</v>
      </c>
    </row>
    <row r="122" spans="1:14">
      <c r="A122" s="231">
        <v>703100</v>
      </c>
      <c r="B122" s="232"/>
      <c r="C122" s="232"/>
      <c r="D122" s="232"/>
      <c r="E122" s="232"/>
      <c r="F122" s="232"/>
      <c r="G122" s="233"/>
    </row>
    <row r="123" spans="1:14">
      <c r="A123" s="26" t="s">
        <v>110</v>
      </c>
      <c r="B123" s="26" t="s">
        <v>114</v>
      </c>
      <c r="C123" s="27" t="s">
        <v>35</v>
      </c>
      <c r="D123" s="26" t="s">
        <v>36</v>
      </c>
      <c r="E123" s="26">
        <v>20</v>
      </c>
      <c r="F123" s="28">
        <v>2530</v>
      </c>
      <c r="G123" s="28">
        <v>50600</v>
      </c>
    </row>
    <row r="124" spans="1:14" s="84" customFormat="1">
      <c r="A124" s="86" t="s">
        <v>50</v>
      </c>
      <c r="B124" s="86" t="s">
        <v>50</v>
      </c>
      <c r="C124" s="87" t="s">
        <v>88</v>
      </c>
      <c r="D124" s="86" t="s">
        <v>39</v>
      </c>
      <c r="E124" s="86">
        <v>10</v>
      </c>
      <c r="F124" s="88">
        <v>3600</v>
      </c>
      <c r="G124" s="88">
        <f>E124*F124</f>
        <v>36000</v>
      </c>
      <c r="J124" s="137"/>
      <c r="N124" s="85"/>
    </row>
    <row r="125" spans="1:14" s="84" customFormat="1">
      <c r="A125" s="86" t="s">
        <v>50</v>
      </c>
      <c r="B125" s="86" t="s">
        <v>50</v>
      </c>
      <c r="C125" s="87" t="s">
        <v>45</v>
      </c>
      <c r="D125" s="86" t="s">
        <v>31</v>
      </c>
      <c r="E125" s="86">
        <v>10</v>
      </c>
      <c r="F125" s="88">
        <v>3100</v>
      </c>
      <c r="G125" s="88">
        <v>31000</v>
      </c>
      <c r="J125" s="137"/>
      <c r="N125" s="85"/>
    </row>
    <row r="126" spans="1:14">
      <c r="A126" s="231">
        <v>117600</v>
      </c>
      <c r="B126" s="232"/>
      <c r="C126" s="232"/>
      <c r="D126" s="232"/>
      <c r="E126" s="232"/>
      <c r="F126" s="232"/>
      <c r="G126" s="233"/>
    </row>
    <row r="127" spans="1:14">
      <c r="A127" s="26" t="s">
        <v>115</v>
      </c>
      <c r="B127" s="26" t="s">
        <v>116</v>
      </c>
      <c r="C127" s="27" t="s">
        <v>29</v>
      </c>
      <c r="D127" s="26" t="s">
        <v>23</v>
      </c>
      <c r="E127" s="26">
        <v>40</v>
      </c>
      <c r="F127" s="28">
        <v>3700</v>
      </c>
      <c r="G127" s="28">
        <v>148000</v>
      </c>
    </row>
    <row r="128" spans="1:14" s="93" customFormat="1">
      <c r="A128" s="26" t="s">
        <v>50</v>
      </c>
      <c r="B128" s="26" t="s">
        <v>50</v>
      </c>
      <c r="C128" s="27" t="s">
        <v>117</v>
      </c>
      <c r="D128" s="26" t="s">
        <v>52</v>
      </c>
      <c r="E128" s="26">
        <v>2</v>
      </c>
      <c r="F128" s="28">
        <v>7800</v>
      </c>
      <c r="G128" s="28">
        <v>15600</v>
      </c>
      <c r="N128" s="94"/>
    </row>
    <row r="129" spans="1:14">
      <c r="A129" s="26" t="s">
        <v>50</v>
      </c>
      <c r="B129" s="26" t="s">
        <v>50</v>
      </c>
      <c r="C129" s="27" t="s">
        <v>92</v>
      </c>
      <c r="D129" s="26" t="s">
        <v>93</v>
      </c>
      <c r="E129" s="26">
        <v>7</v>
      </c>
      <c r="F129" s="28">
        <v>25000</v>
      </c>
      <c r="G129" s="28">
        <v>175000</v>
      </c>
    </row>
    <row r="130" spans="1:14" s="84" customFormat="1">
      <c r="A130" s="86" t="s">
        <v>50</v>
      </c>
      <c r="B130" s="86" t="s">
        <v>50</v>
      </c>
      <c r="C130" s="87" t="s">
        <v>35</v>
      </c>
      <c r="D130" s="86" t="s">
        <v>36</v>
      </c>
      <c r="E130" s="86">
        <v>20</v>
      </c>
      <c r="F130" s="88">
        <v>2530</v>
      </c>
      <c r="G130" s="88">
        <v>50600</v>
      </c>
      <c r="J130" s="137"/>
      <c r="N130" s="85"/>
    </row>
    <row r="131" spans="1:14">
      <c r="A131" s="231">
        <v>389200</v>
      </c>
      <c r="B131" s="232"/>
      <c r="C131" s="232"/>
      <c r="D131" s="232"/>
      <c r="E131" s="232"/>
      <c r="F131" s="232"/>
      <c r="G131" s="233"/>
    </row>
    <row r="132" spans="1:14">
      <c r="A132" s="237" t="s">
        <v>79</v>
      </c>
      <c r="B132" s="238"/>
      <c r="C132" s="238"/>
      <c r="D132" s="238"/>
      <c r="E132" s="238"/>
      <c r="F132" s="239"/>
      <c r="G132" s="62">
        <v>4505600</v>
      </c>
    </row>
    <row r="133" spans="1:14">
      <c r="A133" s="237" t="s">
        <v>80</v>
      </c>
      <c r="B133" s="238"/>
      <c r="C133" s="238"/>
      <c r="D133" s="238"/>
      <c r="E133" s="238"/>
      <c r="F133" s="239"/>
      <c r="G133" s="29">
        <v>4505600</v>
      </c>
    </row>
    <row r="135" spans="1:14" ht="20.25">
      <c r="A135" s="234" t="s">
        <v>4</v>
      </c>
      <c r="B135" s="235"/>
      <c r="C135" s="235"/>
      <c r="D135" s="235"/>
      <c r="E135" s="235"/>
      <c r="F135" s="235"/>
      <c r="G135" s="235"/>
    </row>
    <row r="136" spans="1:14">
      <c r="A136" s="236" t="s">
        <v>118</v>
      </c>
      <c r="B136" s="235"/>
      <c r="C136" s="235"/>
      <c r="D136" s="235"/>
      <c r="E136" s="235"/>
      <c r="F136" s="235"/>
      <c r="G136" s="235"/>
    </row>
    <row r="137" spans="1:14" ht="16.5">
      <c r="A137" s="31" t="s">
        <v>6</v>
      </c>
      <c r="B137" s="30"/>
      <c r="C137" s="30"/>
      <c r="D137" s="30"/>
      <c r="E137" s="30"/>
      <c r="F137" s="30"/>
      <c r="G137" s="30"/>
    </row>
    <row r="138" spans="1:14" ht="15.75">
      <c r="A138" s="32" t="s">
        <v>7</v>
      </c>
      <c r="B138" s="30"/>
      <c r="C138" s="30"/>
      <c r="D138" s="30"/>
      <c r="E138" s="30"/>
      <c r="F138" s="30"/>
      <c r="G138" s="30"/>
    </row>
    <row r="139" spans="1:14" ht="15.75">
      <c r="A139" s="32" t="s">
        <v>8</v>
      </c>
      <c r="B139" s="30"/>
      <c r="C139" s="30"/>
      <c r="D139" s="30"/>
      <c r="E139" s="30"/>
      <c r="F139" s="30"/>
      <c r="G139" s="30"/>
    </row>
    <row r="140" spans="1:14" ht="15.75">
      <c r="A140" s="32" t="s">
        <v>9</v>
      </c>
      <c r="B140" s="30"/>
      <c r="C140" s="30"/>
      <c r="D140" s="30"/>
      <c r="E140" s="30"/>
      <c r="F140" s="30"/>
      <c r="G140" s="30"/>
    </row>
    <row r="141" spans="1:14" ht="31.5">
      <c r="A141" s="33" t="s">
        <v>10</v>
      </c>
      <c r="B141" s="33" t="s">
        <v>11</v>
      </c>
      <c r="C141" s="33" t="s">
        <v>12</v>
      </c>
      <c r="D141" s="33" t="s">
        <v>13</v>
      </c>
      <c r="E141" s="33" t="s">
        <v>14</v>
      </c>
      <c r="F141" s="33" t="s">
        <v>15</v>
      </c>
      <c r="G141" s="33" t="s">
        <v>16</v>
      </c>
    </row>
    <row r="142" spans="1:14">
      <c r="A142" s="34" t="s">
        <v>119</v>
      </c>
      <c r="B142" s="34" t="s">
        <v>120</v>
      </c>
      <c r="C142" s="35" t="s">
        <v>20</v>
      </c>
      <c r="D142" s="34" t="s">
        <v>21</v>
      </c>
      <c r="E142" s="34">
        <v>2</v>
      </c>
      <c r="F142" s="36">
        <v>59000</v>
      </c>
      <c r="G142" s="36">
        <v>118000</v>
      </c>
    </row>
    <row r="143" spans="1:14">
      <c r="A143" s="34" t="s">
        <v>50</v>
      </c>
      <c r="B143" s="34" t="s">
        <v>50</v>
      </c>
      <c r="C143" s="35" t="s">
        <v>26</v>
      </c>
      <c r="D143" s="34" t="s">
        <v>21</v>
      </c>
      <c r="E143" s="34">
        <v>2</v>
      </c>
      <c r="F143" s="36">
        <v>31000</v>
      </c>
      <c r="G143" s="36">
        <v>62000</v>
      </c>
    </row>
    <row r="144" spans="1:14">
      <c r="A144" s="34" t="s">
        <v>50</v>
      </c>
      <c r="B144" s="34" t="s">
        <v>50</v>
      </c>
      <c r="C144" s="35" t="s">
        <v>104</v>
      </c>
      <c r="D144" s="34" t="s">
        <v>21</v>
      </c>
      <c r="E144" s="34">
        <v>1</v>
      </c>
      <c r="F144" s="36">
        <v>27000</v>
      </c>
      <c r="G144" s="36">
        <v>27000</v>
      </c>
    </row>
    <row r="145" spans="1:14" s="93" customFormat="1">
      <c r="A145" s="34" t="s">
        <v>50</v>
      </c>
      <c r="B145" s="34" t="s">
        <v>50</v>
      </c>
      <c r="C145" s="35" t="s">
        <v>64</v>
      </c>
      <c r="D145" s="34" t="s">
        <v>65</v>
      </c>
      <c r="E145" s="34">
        <v>5</v>
      </c>
      <c r="F145" s="36">
        <v>21000</v>
      </c>
      <c r="G145" s="36">
        <v>105000</v>
      </c>
      <c r="N145" s="94"/>
    </row>
    <row r="146" spans="1:14">
      <c r="A146" s="34" t="s">
        <v>50</v>
      </c>
      <c r="B146" s="34" t="s">
        <v>50</v>
      </c>
      <c r="C146" s="35" t="s">
        <v>49</v>
      </c>
      <c r="D146" s="34" t="s">
        <v>19</v>
      </c>
      <c r="E146" s="34">
        <v>5</v>
      </c>
      <c r="F146" s="36">
        <v>49000</v>
      </c>
      <c r="G146" s="36">
        <v>245000</v>
      </c>
    </row>
    <row r="147" spans="1:14">
      <c r="A147" s="224">
        <v>557000</v>
      </c>
      <c r="B147" s="225"/>
      <c r="C147" s="225"/>
      <c r="D147" s="225"/>
      <c r="E147" s="225"/>
      <c r="F147" s="225"/>
      <c r="G147" s="226"/>
    </row>
    <row r="148" spans="1:14">
      <c r="A148" s="34" t="s">
        <v>119</v>
      </c>
      <c r="B148" s="34" t="s">
        <v>121</v>
      </c>
      <c r="C148" s="35" t="s">
        <v>122</v>
      </c>
      <c r="D148" s="34" t="s">
        <v>39</v>
      </c>
      <c r="E148" s="34">
        <v>10</v>
      </c>
      <c r="F148" s="36">
        <v>3000</v>
      </c>
      <c r="G148" s="36">
        <v>30000</v>
      </c>
    </row>
    <row r="149" spans="1:14">
      <c r="A149" s="224">
        <v>30000</v>
      </c>
      <c r="B149" s="225"/>
      <c r="C149" s="225"/>
      <c r="D149" s="225"/>
      <c r="E149" s="225"/>
      <c r="F149" s="225"/>
      <c r="G149" s="226"/>
    </row>
    <row r="150" spans="1:14">
      <c r="A150" s="34" t="s">
        <v>123</v>
      </c>
      <c r="B150" s="34" t="s">
        <v>124</v>
      </c>
      <c r="C150" s="35" t="s">
        <v>49</v>
      </c>
      <c r="D150" s="34" t="s">
        <v>19</v>
      </c>
      <c r="E150" s="34">
        <v>10</v>
      </c>
      <c r="F150" s="36">
        <v>49000</v>
      </c>
      <c r="G150" s="36">
        <v>490000</v>
      </c>
    </row>
    <row r="151" spans="1:14">
      <c r="A151" s="34" t="s">
        <v>50</v>
      </c>
      <c r="B151" s="34" t="s">
        <v>50</v>
      </c>
      <c r="C151" s="35" t="s">
        <v>125</v>
      </c>
      <c r="D151" s="34" t="s">
        <v>31</v>
      </c>
      <c r="E151" s="34">
        <v>50</v>
      </c>
      <c r="F151" s="36">
        <v>850</v>
      </c>
      <c r="G151" s="36">
        <v>42500</v>
      </c>
    </row>
    <row r="152" spans="1:14">
      <c r="A152" s="34" t="s">
        <v>50</v>
      </c>
      <c r="B152" s="34" t="s">
        <v>50</v>
      </c>
      <c r="C152" s="35" t="s">
        <v>126</v>
      </c>
      <c r="D152" s="34" t="s">
        <v>39</v>
      </c>
      <c r="E152" s="34">
        <v>10</v>
      </c>
      <c r="F152" s="36">
        <v>4200</v>
      </c>
      <c r="G152" s="36">
        <v>42000</v>
      </c>
    </row>
    <row r="153" spans="1:14" s="84" customFormat="1">
      <c r="A153" s="98" t="s">
        <v>50</v>
      </c>
      <c r="B153" s="98" t="s">
        <v>50</v>
      </c>
      <c r="C153" s="99" t="s">
        <v>51</v>
      </c>
      <c r="D153" s="98" t="s">
        <v>52</v>
      </c>
      <c r="E153" s="98">
        <v>1</v>
      </c>
      <c r="F153" s="100">
        <v>7900</v>
      </c>
      <c r="G153" s="100">
        <v>7900</v>
      </c>
      <c r="J153" s="137"/>
      <c r="N153" s="85"/>
    </row>
    <row r="154" spans="1:14" s="84" customFormat="1">
      <c r="A154" s="98" t="s">
        <v>50</v>
      </c>
      <c r="B154" s="98" t="s">
        <v>50</v>
      </c>
      <c r="C154" s="99" t="s">
        <v>127</v>
      </c>
      <c r="D154" s="98" t="s">
        <v>52</v>
      </c>
      <c r="E154" s="98">
        <v>1</v>
      </c>
      <c r="F154" s="100">
        <v>7900</v>
      </c>
      <c r="G154" s="100">
        <v>7900</v>
      </c>
      <c r="J154" s="137"/>
      <c r="N154" s="85"/>
    </row>
    <row r="155" spans="1:14" s="93" customFormat="1">
      <c r="A155" s="34" t="s">
        <v>50</v>
      </c>
      <c r="B155" s="34" t="s">
        <v>50</v>
      </c>
      <c r="C155" s="35" t="s">
        <v>128</v>
      </c>
      <c r="D155" s="34" t="s">
        <v>52</v>
      </c>
      <c r="E155" s="34">
        <v>1</v>
      </c>
      <c r="F155" s="36">
        <v>7900</v>
      </c>
      <c r="G155" s="36">
        <v>7900</v>
      </c>
      <c r="N155" s="94"/>
    </row>
    <row r="156" spans="1:14">
      <c r="A156" s="224">
        <v>598200</v>
      </c>
      <c r="B156" s="225"/>
      <c r="C156" s="225"/>
      <c r="D156" s="225"/>
      <c r="E156" s="225"/>
      <c r="F156" s="225"/>
      <c r="G156" s="226"/>
    </row>
    <row r="157" spans="1:14">
      <c r="A157" s="34" t="s">
        <v>129</v>
      </c>
      <c r="B157" s="34" t="s">
        <v>130</v>
      </c>
      <c r="C157" s="35" t="s">
        <v>29</v>
      </c>
      <c r="D157" s="34" t="s">
        <v>23</v>
      </c>
      <c r="E157" s="34">
        <v>40</v>
      </c>
      <c r="F157" s="36">
        <v>3700</v>
      </c>
      <c r="G157" s="36">
        <v>148000</v>
      </c>
    </row>
    <row r="158" spans="1:14" s="84" customFormat="1">
      <c r="A158" s="98" t="s">
        <v>50</v>
      </c>
      <c r="B158" s="98" t="s">
        <v>50</v>
      </c>
      <c r="C158" s="99" t="s">
        <v>66</v>
      </c>
      <c r="D158" s="98" t="s">
        <v>31</v>
      </c>
      <c r="E158" s="98">
        <v>5</v>
      </c>
      <c r="F158" s="100">
        <v>27000</v>
      </c>
      <c r="G158" s="100">
        <v>135000</v>
      </c>
      <c r="J158" s="137"/>
      <c r="N158" s="85"/>
    </row>
    <row r="159" spans="1:14">
      <c r="A159" s="34" t="s">
        <v>50</v>
      </c>
      <c r="B159" s="34" t="s">
        <v>50</v>
      </c>
      <c r="C159" s="35" t="s">
        <v>71</v>
      </c>
      <c r="D159" s="34" t="s">
        <v>31</v>
      </c>
      <c r="E159" s="34">
        <v>3</v>
      </c>
      <c r="F159" s="36">
        <v>12500</v>
      </c>
      <c r="G159" s="36">
        <v>37500</v>
      </c>
    </row>
    <row r="160" spans="1:14">
      <c r="A160" s="34" t="s">
        <v>50</v>
      </c>
      <c r="B160" s="34" t="s">
        <v>50</v>
      </c>
      <c r="C160" s="35" t="s">
        <v>131</v>
      </c>
      <c r="D160" s="34" t="s">
        <v>31</v>
      </c>
      <c r="E160" s="34">
        <v>9</v>
      </c>
      <c r="F160" s="36">
        <v>7800</v>
      </c>
      <c r="G160" s="36">
        <v>70200</v>
      </c>
    </row>
    <row r="161" spans="1:10">
      <c r="A161" s="34" t="s">
        <v>50</v>
      </c>
      <c r="B161" s="34" t="s">
        <v>50</v>
      </c>
      <c r="C161" s="35" t="s">
        <v>35</v>
      </c>
      <c r="D161" s="34" t="s">
        <v>36</v>
      </c>
      <c r="E161" s="34">
        <v>5</v>
      </c>
      <c r="F161" s="36">
        <v>2530</v>
      </c>
      <c r="G161" s="36">
        <v>12650</v>
      </c>
    </row>
    <row r="162" spans="1:10">
      <c r="A162" s="34" t="s">
        <v>50</v>
      </c>
      <c r="B162" s="34" t="s">
        <v>50</v>
      </c>
      <c r="C162" s="35" t="s">
        <v>35</v>
      </c>
      <c r="D162" s="34" t="s">
        <v>36</v>
      </c>
      <c r="E162" s="34">
        <v>5</v>
      </c>
      <c r="F162" s="36">
        <v>2530</v>
      </c>
      <c r="G162" s="36">
        <v>12650</v>
      </c>
    </row>
    <row r="163" spans="1:10">
      <c r="A163" s="34" t="s">
        <v>50</v>
      </c>
      <c r="B163" s="34" t="s">
        <v>50</v>
      </c>
      <c r="C163" s="35" t="s">
        <v>132</v>
      </c>
      <c r="D163" s="34" t="s">
        <v>21</v>
      </c>
      <c r="E163" s="34">
        <v>2</v>
      </c>
      <c r="F163" s="36">
        <v>98000</v>
      </c>
      <c r="G163" s="36">
        <v>196000</v>
      </c>
    </row>
    <row r="164" spans="1:10">
      <c r="A164" s="34" t="s">
        <v>50</v>
      </c>
      <c r="B164" s="34" t="s">
        <v>50</v>
      </c>
      <c r="C164" s="35" t="s">
        <v>133</v>
      </c>
      <c r="D164" s="34" t="s">
        <v>70</v>
      </c>
      <c r="E164" s="34">
        <v>3</v>
      </c>
      <c r="F164" s="36">
        <v>3700</v>
      </c>
      <c r="G164" s="36">
        <v>11100</v>
      </c>
    </row>
    <row r="165" spans="1:10">
      <c r="A165" s="34" t="s">
        <v>50</v>
      </c>
      <c r="B165" s="34" t="s">
        <v>50</v>
      </c>
      <c r="C165" s="35" t="s">
        <v>134</v>
      </c>
      <c r="D165" s="34" t="s">
        <v>70</v>
      </c>
      <c r="E165" s="34">
        <v>12</v>
      </c>
      <c r="F165" s="36">
        <v>6850</v>
      </c>
      <c r="G165" s="36">
        <v>82200</v>
      </c>
    </row>
    <row r="166" spans="1:10">
      <c r="A166" s="224">
        <v>705300</v>
      </c>
      <c r="B166" s="225"/>
      <c r="C166" s="225"/>
      <c r="D166" s="225"/>
      <c r="E166" s="225"/>
      <c r="F166" s="225"/>
      <c r="G166" s="226"/>
    </row>
    <row r="167" spans="1:10">
      <c r="A167" s="34" t="s">
        <v>135</v>
      </c>
      <c r="B167" s="34" t="s">
        <v>136</v>
      </c>
      <c r="C167" s="35" t="s">
        <v>29</v>
      </c>
      <c r="D167" s="34" t="s">
        <v>23</v>
      </c>
      <c r="E167" s="34">
        <v>40</v>
      </c>
      <c r="F167" s="36">
        <v>3700</v>
      </c>
      <c r="G167" s="36">
        <v>148000</v>
      </c>
    </row>
    <row r="168" spans="1:10">
      <c r="A168" s="224">
        <v>148000</v>
      </c>
      <c r="B168" s="225"/>
      <c r="C168" s="225"/>
      <c r="D168" s="225"/>
      <c r="E168" s="225"/>
      <c r="F168" s="225"/>
      <c r="G168" s="226"/>
    </row>
    <row r="169" spans="1:10">
      <c r="A169" s="227" t="s">
        <v>79</v>
      </c>
      <c r="B169" s="228"/>
      <c r="C169" s="228"/>
      <c r="D169" s="228"/>
      <c r="E169" s="228"/>
      <c r="F169" s="229"/>
      <c r="G169" s="63">
        <v>2038500</v>
      </c>
    </row>
    <row r="172" spans="1:10">
      <c r="A172" s="230" t="s">
        <v>4</v>
      </c>
      <c r="B172" s="220"/>
      <c r="C172" s="220"/>
      <c r="D172" s="220"/>
      <c r="E172" s="220"/>
      <c r="F172" s="220"/>
      <c r="G172" s="220"/>
    </row>
    <row r="173" spans="1:10">
      <c r="A173" s="219" t="s">
        <v>137</v>
      </c>
      <c r="B173" s="220"/>
      <c r="C173" s="220"/>
      <c r="D173" s="220"/>
      <c r="E173" s="220"/>
      <c r="F173" s="220"/>
      <c r="G173" s="220"/>
      <c r="J173" t="s">
        <v>189</v>
      </c>
    </row>
    <row r="174" spans="1:10">
      <c r="A174" s="45" t="s">
        <v>6</v>
      </c>
      <c r="B174" s="37"/>
      <c r="C174" s="37"/>
      <c r="D174" s="37"/>
      <c r="E174" s="37"/>
      <c r="F174" s="37"/>
      <c r="G174" s="37"/>
    </row>
    <row r="175" spans="1:10">
      <c r="A175" s="45" t="s">
        <v>7</v>
      </c>
      <c r="B175" s="37"/>
      <c r="C175" s="37"/>
      <c r="D175" s="37"/>
      <c r="E175" s="37"/>
      <c r="F175" s="37"/>
      <c r="G175" s="37"/>
      <c r="J175" t="s">
        <v>188</v>
      </c>
    </row>
    <row r="176" spans="1:10">
      <c r="A176" s="45" t="s">
        <v>8</v>
      </c>
      <c r="B176" s="37"/>
      <c r="C176" s="37"/>
      <c r="D176" s="37"/>
      <c r="E176" s="37"/>
      <c r="F176" s="37"/>
      <c r="G176" s="37"/>
      <c r="J176" t="s">
        <v>190</v>
      </c>
    </row>
    <row r="177" spans="1:14">
      <c r="A177" s="45" t="s">
        <v>9</v>
      </c>
      <c r="B177" s="37"/>
      <c r="C177" s="37"/>
      <c r="D177" s="37"/>
      <c r="E177" s="37"/>
      <c r="F177" s="37"/>
      <c r="G177" s="37"/>
    </row>
    <row r="178" spans="1:14" ht="31.5">
      <c r="A178" s="46" t="s">
        <v>10</v>
      </c>
      <c r="B178" s="46" t="s">
        <v>11</v>
      </c>
      <c r="C178" s="46" t="s">
        <v>12</v>
      </c>
      <c r="D178" s="46" t="s">
        <v>13</v>
      </c>
      <c r="E178" s="46" t="s">
        <v>14</v>
      </c>
      <c r="F178" s="46" t="s">
        <v>15</v>
      </c>
      <c r="G178" s="46" t="s">
        <v>16</v>
      </c>
    </row>
    <row r="179" spans="1:14" s="84" customFormat="1">
      <c r="A179" s="81" t="s">
        <v>138</v>
      </c>
      <c r="B179" s="81" t="s">
        <v>139</v>
      </c>
      <c r="C179" s="82" t="s">
        <v>140</v>
      </c>
      <c r="D179" s="81" t="s">
        <v>141</v>
      </c>
      <c r="E179" s="81">
        <v>7</v>
      </c>
      <c r="F179" s="83">
        <v>9000</v>
      </c>
      <c r="G179" s="83">
        <v>63000</v>
      </c>
      <c r="J179" s="137"/>
      <c r="N179" s="85"/>
    </row>
    <row r="180" spans="1:14">
      <c r="A180" s="38" t="s">
        <v>50</v>
      </c>
      <c r="B180" s="38" t="s">
        <v>50</v>
      </c>
      <c r="C180" s="39" t="s">
        <v>92</v>
      </c>
      <c r="D180" s="38" t="s">
        <v>93</v>
      </c>
      <c r="E180" s="38">
        <v>5</v>
      </c>
      <c r="F180" s="40">
        <v>25000</v>
      </c>
      <c r="G180" s="40">
        <v>125000</v>
      </c>
    </row>
    <row r="181" spans="1:14" s="84" customFormat="1">
      <c r="A181" s="81" t="s">
        <v>50</v>
      </c>
      <c r="B181" s="81" t="s">
        <v>50</v>
      </c>
      <c r="C181" s="82" t="s">
        <v>45</v>
      </c>
      <c r="D181" s="81" t="s">
        <v>31</v>
      </c>
      <c r="E181" s="81">
        <v>10</v>
      </c>
      <c r="F181" s="83">
        <v>3100</v>
      </c>
      <c r="G181" s="83">
        <v>31000</v>
      </c>
      <c r="J181" s="137"/>
      <c r="N181" s="85"/>
    </row>
    <row r="182" spans="1:14">
      <c r="A182" s="38" t="s">
        <v>50</v>
      </c>
      <c r="B182" s="38" t="s">
        <v>50</v>
      </c>
      <c r="C182" s="39" t="s">
        <v>94</v>
      </c>
      <c r="D182" s="38" t="s">
        <v>70</v>
      </c>
      <c r="E182" s="38">
        <v>12</v>
      </c>
      <c r="F182" s="40">
        <v>3200</v>
      </c>
      <c r="G182" s="40">
        <v>38400</v>
      </c>
    </row>
    <row r="183" spans="1:14" s="84" customFormat="1">
      <c r="A183" s="81" t="s">
        <v>50</v>
      </c>
      <c r="B183" s="81" t="s">
        <v>50</v>
      </c>
      <c r="C183" s="82" t="s">
        <v>64</v>
      </c>
      <c r="D183" s="81" t="s">
        <v>65</v>
      </c>
      <c r="E183" s="81">
        <v>3</v>
      </c>
      <c r="F183" s="83">
        <v>21000</v>
      </c>
      <c r="G183" s="83">
        <v>63000</v>
      </c>
      <c r="J183" s="137"/>
      <c r="N183" s="85"/>
    </row>
    <row r="184" spans="1:14">
      <c r="A184" s="41" t="s">
        <v>50</v>
      </c>
      <c r="B184" s="41" t="s">
        <v>50</v>
      </c>
      <c r="C184" s="47" t="s">
        <v>72</v>
      </c>
      <c r="D184" s="41" t="s">
        <v>21</v>
      </c>
      <c r="E184" s="41">
        <v>1</v>
      </c>
      <c r="F184" s="42">
        <v>21000</v>
      </c>
      <c r="G184" s="42">
        <v>21000</v>
      </c>
    </row>
    <row r="185" spans="1:14">
      <c r="A185" s="43"/>
      <c r="B185" s="43"/>
      <c r="C185" s="48" t="s">
        <v>142</v>
      </c>
      <c r="D185" s="43" t="s">
        <v>65</v>
      </c>
      <c r="E185" s="43">
        <v>3</v>
      </c>
      <c r="F185" s="44">
        <v>21000</v>
      </c>
      <c r="G185" s="44">
        <v>63000</v>
      </c>
    </row>
    <row r="186" spans="1:14">
      <c r="A186" s="221">
        <v>425400</v>
      </c>
      <c r="B186" s="222"/>
      <c r="C186" s="222"/>
      <c r="D186" s="222"/>
      <c r="E186" s="222"/>
      <c r="F186" s="222"/>
      <c r="G186" s="223"/>
    </row>
    <row r="187" spans="1:14">
      <c r="A187" s="38" t="s">
        <v>144</v>
      </c>
      <c r="B187" s="38" t="s">
        <v>145</v>
      </c>
      <c r="C187" s="39" t="s">
        <v>45</v>
      </c>
      <c r="D187" s="38" t="s">
        <v>31</v>
      </c>
      <c r="E187" s="38">
        <v>50</v>
      </c>
      <c r="F187" s="40">
        <v>3100</v>
      </c>
      <c r="G187" s="40">
        <v>155000</v>
      </c>
      <c r="H187" s="179" t="s">
        <v>186</v>
      </c>
    </row>
    <row r="188" spans="1:14">
      <c r="A188" s="38" t="s">
        <v>50</v>
      </c>
      <c r="B188" s="38" t="s">
        <v>50</v>
      </c>
      <c r="C188" s="39" t="s">
        <v>71</v>
      </c>
      <c r="D188" s="38" t="s">
        <v>31</v>
      </c>
      <c r="E188" s="38">
        <v>3</v>
      </c>
      <c r="F188" s="40">
        <v>12500</v>
      </c>
      <c r="G188" s="40">
        <v>37500</v>
      </c>
    </row>
    <row r="189" spans="1:14" s="84" customFormat="1">
      <c r="A189" s="81" t="s">
        <v>50</v>
      </c>
      <c r="B189" s="81" t="s">
        <v>50</v>
      </c>
      <c r="C189" s="82" t="s">
        <v>92</v>
      </c>
      <c r="D189" s="81" t="s">
        <v>93</v>
      </c>
      <c r="E189" s="81">
        <v>10</v>
      </c>
      <c r="F189" s="83">
        <v>25000</v>
      </c>
      <c r="G189" s="83">
        <v>250000</v>
      </c>
      <c r="J189" s="137"/>
      <c r="N189" s="85"/>
    </row>
    <row r="190" spans="1:14">
      <c r="A190" s="38" t="s">
        <v>50</v>
      </c>
      <c r="B190" s="38" t="s">
        <v>50</v>
      </c>
      <c r="C190" s="39" t="s">
        <v>95</v>
      </c>
      <c r="D190" s="38" t="s">
        <v>31</v>
      </c>
      <c r="E190" s="38">
        <v>10</v>
      </c>
      <c r="F190" s="40">
        <v>1800</v>
      </c>
      <c r="G190" s="40">
        <v>18000</v>
      </c>
    </row>
    <row r="191" spans="1:14">
      <c r="A191" s="213">
        <v>460500</v>
      </c>
      <c r="B191" s="214"/>
      <c r="C191" s="214"/>
      <c r="D191" s="214"/>
      <c r="E191" s="214"/>
      <c r="F191" s="214"/>
      <c r="G191" s="215"/>
    </row>
    <row r="192" spans="1:14" s="84" customFormat="1">
      <c r="A192" s="81" t="s">
        <v>146</v>
      </c>
      <c r="B192" s="81" t="s">
        <v>147</v>
      </c>
      <c r="C192" s="82" t="s">
        <v>148</v>
      </c>
      <c r="D192" s="81" t="s">
        <v>93</v>
      </c>
      <c r="E192" s="81">
        <v>1</v>
      </c>
      <c r="F192" s="83">
        <v>110000</v>
      </c>
      <c r="G192" s="83">
        <v>110000</v>
      </c>
      <c r="J192" s="137"/>
      <c r="N192" s="85"/>
    </row>
    <row r="193" spans="1:14">
      <c r="A193" s="38"/>
      <c r="B193" s="38"/>
      <c r="C193" s="39" t="s">
        <v>149</v>
      </c>
      <c r="D193" s="38" t="s">
        <v>31</v>
      </c>
      <c r="E193" s="38">
        <v>8</v>
      </c>
      <c r="F193" s="40">
        <v>3900</v>
      </c>
      <c r="G193" s="40">
        <v>31200</v>
      </c>
    </row>
    <row r="194" spans="1:14" s="93" customFormat="1">
      <c r="A194" s="38" t="s">
        <v>50</v>
      </c>
      <c r="B194" s="38" t="s">
        <v>50</v>
      </c>
      <c r="C194" s="39" t="s">
        <v>28</v>
      </c>
      <c r="D194" s="38" t="s">
        <v>23</v>
      </c>
      <c r="E194" s="38">
        <v>3</v>
      </c>
      <c r="F194" s="40">
        <v>17500</v>
      </c>
      <c r="G194" s="40">
        <v>52500</v>
      </c>
      <c r="N194" s="94"/>
    </row>
    <row r="195" spans="1:14">
      <c r="A195" s="213">
        <v>193700</v>
      </c>
      <c r="B195" s="214"/>
      <c r="C195" s="214"/>
      <c r="D195" s="214"/>
      <c r="E195" s="214"/>
      <c r="F195" s="214"/>
      <c r="G195" s="215"/>
    </row>
    <row r="196" spans="1:14">
      <c r="A196" s="38" t="s">
        <v>150</v>
      </c>
      <c r="B196" s="38" t="s">
        <v>151</v>
      </c>
      <c r="C196" s="39" t="s">
        <v>49</v>
      </c>
      <c r="D196" s="38" t="s">
        <v>19</v>
      </c>
      <c r="E196" s="38">
        <v>5</v>
      </c>
      <c r="F196" s="40">
        <v>49000</v>
      </c>
      <c r="G196" s="40">
        <v>245000</v>
      </c>
    </row>
    <row r="197" spans="1:14">
      <c r="A197" s="38" t="s">
        <v>50</v>
      </c>
      <c r="B197" s="38" t="s">
        <v>50</v>
      </c>
      <c r="C197" s="39" t="s">
        <v>111</v>
      </c>
      <c r="D197" s="38" t="s">
        <v>112</v>
      </c>
      <c r="E197" s="38">
        <v>12</v>
      </c>
      <c r="F197" s="40">
        <v>2900</v>
      </c>
      <c r="G197" s="40">
        <v>34800</v>
      </c>
    </row>
    <row r="198" spans="1:14" s="84" customFormat="1">
      <c r="A198" s="81" t="s">
        <v>50</v>
      </c>
      <c r="B198" s="81" t="s">
        <v>50</v>
      </c>
      <c r="C198" s="82" t="s">
        <v>140</v>
      </c>
      <c r="D198" s="81" t="s">
        <v>141</v>
      </c>
      <c r="E198" s="81">
        <v>3</v>
      </c>
      <c r="F198" s="83">
        <v>9000</v>
      </c>
      <c r="G198" s="83">
        <v>27000</v>
      </c>
      <c r="H198" s="142"/>
      <c r="J198" s="137"/>
      <c r="N198" s="85"/>
    </row>
    <row r="199" spans="1:14">
      <c r="A199" s="38" t="s">
        <v>50</v>
      </c>
      <c r="B199" s="38" t="s">
        <v>50</v>
      </c>
      <c r="C199" s="39" t="s">
        <v>152</v>
      </c>
      <c r="D199" s="38" t="s">
        <v>36</v>
      </c>
      <c r="E199" s="38">
        <v>12</v>
      </c>
      <c r="F199" s="40">
        <v>3000</v>
      </c>
      <c r="G199" s="40">
        <v>36000</v>
      </c>
    </row>
    <row r="200" spans="1:14">
      <c r="A200" s="213">
        <v>342800</v>
      </c>
      <c r="B200" s="214"/>
      <c r="C200" s="214"/>
      <c r="D200" s="214"/>
      <c r="E200" s="214"/>
      <c r="F200" s="214"/>
      <c r="G200" s="215"/>
    </row>
    <row r="201" spans="1:14">
      <c r="A201" s="38" t="s">
        <v>153</v>
      </c>
      <c r="B201" s="38" t="s">
        <v>154</v>
      </c>
      <c r="C201" s="39" t="s">
        <v>29</v>
      </c>
      <c r="D201" s="38" t="s">
        <v>23</v>
      </c>
      <c r="E201" s="38">
        <v>40</v>
      </c>
      <c r="F201" s="40">
        <v>3700</v>
      </c>
      <c r="G201" s="40">
        <v>148000</v>
      </c>
    </row>
    <row r="202" spans="1:14">
      <c r="A202" s="38" t="s">
        <v>50</v>
      </c>
      <c r="B202" s="38" t="s">
        <v>50</v>
      </c>
      <c r="C202" s="39" t="s">
        <v>49</v>
      </c>
      <c r="D202" s="38" t="s">
        <v>19</v>
      </c>
      <c r="E202" s="38">
        <v>10</v>
      </c>
      <c r="F202" s="40">
        <v>49000</v>
      </c>
      <c r="G202" s="40">
        <v>490000</v>
      </c>
    </row>
    <row r="203" spans="1:14">
      <c r="A203" s="38" t="s">
        <v>50</v>
      </c>
      <c r="B203" s="38" t="s">
        <v>50</v>
      </c>
      <c r="C203" s="39" t="s">
        <v>88</v>
      </c>
      <c r="D203" s="38" t="s">
        <v>39</v>
      </c>
      <c r="E203" s="38">
        <v>10</v>
      </c>
      <c r="F203" s="40">
        <v>3600</v>
      </c>
      <c r="G203" s="40">
        <v>36000</v>
      </c>
    </row>
    <row r="204" spans="1:14">
      <c r="A204" s="38"/>
      <c r="B204" s="38"/>
      <c r="C204" s="39" t="s">
        <v>155</v>
      </c>
      <c r="D204" s="38" t="s">
        <v>19</v>
      </c>
      <c r="E204" s="38">
        <v>1</v>
      </c>
      <c r="F204" s="40">
        <v>98000</v>
      </c>
      <c r="G204" s="40">
        <v>98000</v>
      </c>
    </row>
    <row r="205" spans="1:14" s="84" customFormat="1">
      <c r="A205" s="81" t="s">
        <v>50</v>
      </c>
      <c r="B205" s="81" t="s">
        <v>50</v>
      </c>
      <c r="C205" s="82" t="s">
        <v>35</v>
      </c>
      <c r="D205" s="81" t="s">
        <v>36</v>
      </c>
      <c r="E205" s="81">
        <v>20</v>
      </c>
      <c r="F205" s="83">
        <v>2530</v>
      </c>
      <c r="G205" s="83">
        <v>50600</v>
      </c>
      <c r="J205" s="137"/>
      <c r="N205" s="85"/>
    </row>
    <row r="206" spans="1:14">
      <c r="A206" s="38" t="s">
        <v>50</v>
      </c>
      <c r="B206" s="38" t="s">
        <v>50</v>
      </c>
      <c r="C206" s="39" t="s">
        <v>20</v>
      </c>
      <c r="D206" s="38" t="s">
        <v>21</v>
      </c>
      <c r="E206" s="38">
        <v>2</v>
      </c>
      <c r="F206" s="40">
        <v>59000</v>
      </c>
      <c r="G206" s="40">
        <v>118000</v>
      </c>
    </row>
    <row r="207" spans="1:14">
      <c r="A207" s="38" t="s">
        <v>50</v>
      </c>
      <c r="B207" s="38" t="s">
        <v>50</v>
      </c>
      <c r="C207" s="39" t="s">
        <v>26</v>
      </c>
      <c r="D207" s="38" t="s">
        <v>21</v>
      </c>
      <c r="E207" s="38">
        <v>2</v>
      </c>
      <c r="F207" s="40">
        <v>31000</v>
      </c>
      <c r="G207" s="40">
        <v>62000</v>
      </c>
    </row>
    <row r="208" spans="1:14" s="84" customFormat="1">
      <c r="A208" s="81" t="s">
        <v>50</v>
      </c>
      <c r="B208" s="81" t="s">
        <v>50</v>
      </c>
      <c r="C208" s="82" t="s">
        <v>104</v>
      </c>
      <c r="D208" s="81" t="s">
        <v>21</v>
      </c>
      <c r="E208" s="81">
        <v>1</v>
      </c>
      <c r="F208" s="83">
        <v>27000</v>
      </c>
      <c r="G208" s="83">
        <v>27000</v>
      </c>
      <c r="J208" s="137"/>
      <c r="N208" s="85"/>
    </row>
    <row r="209" spans="1:14">
      <c r="A209" s="213">
        <v>1029600</v>
      </c>
      <c r="B209" s="214"/>
      <c r="C209" s="214"/>
      <c r="D209" s="214"/>
      <c r="E209" s="214"/>
      <c r="F209" s="214"/>
      <c r="G209" s="215"/>
    </row>
    <row r="210" spans="1:14">
      <c r="A210" s="38" t="s">
        <v>156</v>
      </c>
      <c r="B210" s="38" t="s">
        <v>157</v>
      </c>
      <c r="C210" s="39" t="s">
        <v>29</v>
      </c>
      <c r="D210" s="38" t="s">
        <v>23</v>
      </c>
      <c r="E210" s="38">
        <v>40</v>
      </c>
      <c r="F210" s="40">
        <v>3700</v>
      </c>
      <c r="G210" s="40">
        <v>148000</v>
      </c>
    </row>
    <row r="211" spans="1:14">
      <c r="A211" s="38" t="s">
        <v>50</v>
      </c>
      <c r="B211" s="38" t="s">
        <v>50</v>
      </c>
      <c r="C211" s="39" t="s">
        <v>49</v>
      </c>
      <c r="D211" s="38" t="s">
        <v>19</v>
      </c>
      <c r="E211" s="38">
        <v>5</v>
      </c>
      <c r="F211" s="40">
        <v>49000</v>
      </c>
      <c r="G211" s="40">
        <v>245000</v>
      </c>
    </row>
    <row r="212" spans="1:14" s="147" customFormat="1" ht="15.75">
      <c r="A212" s="143" t="s">
        <v>50</v>
      </c>
      <c r="B212" s="143" t="s">
        <v>50</v>
      </c>
      <c r="C212" s="144" t="s">
        <v>45</v>
      </c>
      <c r="D212" s="143" t="s">
        <v>31</v>
      </c>
      <c r="E212" s="143">
        <v>12</v>
      </c>
      <c r="F212" s="145">
        <v>3100</v>
      </c>
      <c r="G212" s="145">
        <v>37200</v>
      </c>
      <c r="H212" s="146"/>
      <c r="N212" s="148"/>
    </row>
    <row r="213" spans="1:14">
      <c r="A213" s="213">
        <v>430200</v>
      </c>
      <c r="B213" s="214"/>
      <c r="C213" s="214"/>
      <c r="D213" s="214"/>
      <c r="E213" s="214"/>
      <c r="F213" s="214"/>
      <c r="G213" s="215"/>
    </row>
    <row r="214" spans="1:14">
      <c r="A214" s="38" t="s">
        <v>158</v>
      </c>
      <c r="B214" s="38" t="s">
        <v>159</v>
      </c>
      <c r="C214" s="39" t="s">
        <v>49</v>
      </c>
      <c r="D214" s="38" t="s">
        <v>19</v>
      </c>
      <c r="E214" s="38">
        <v>5</v>
      </c>
      <c r="F214" s="40">
        <v>49000</v>
      </c>
      <c r="G214" s="40">
        <v>245000</v>
      </c>
      <c r="J214" s="21"/>
      <c r="K214" s="21"/>
    </row>
    <row r="215" spans="1:14">
      <c r="A215" s="213">
        <v>245000</v>
      </c>
      <c r="B215" s="214"/>
      <c r="C215" s="214"/>
      <c r="D215" s="214"/>
      <c r="E215" s="214"/>
      <c r="F215" s="214"/>
      <c r="G215" s="215"/>
    </row>
    <row r="216" spans="1:14">
      <c r="A216" s="216" t="s">
        <v>79</v>
      </c>
      <c r="B216" s="217"/>
      <c r="C216" s="217"/>
      <c r="D216" s="217"/>
      <c r="E216" s="217"/>
      <c r="F216" s="218"/>
      <c r="G216" s="64">
        <v>3127200</v>
      </c>
    </row>
    <row r="219" spans="1:14" ht="20.25">
      <c r="A219" s="210" t="s">
        <v>4</v>
      </c>
      <c r="B219" s="211"/>
      <c r="C219" s="211"/>
      <c r="D219" s="211"/>
      <c r="E219" s="211"/>
      <c r="F219" s="211"/>
      <c r="G219" s="211"/>
    </row>
    <row r="220" spans="1:14">
      <c r="A220" s="212" t="s">
        <v>167</v>
      </c>
      <c r="B220" s="211"/>
      <c r="C220" s="211"/>
      <c r="D220" s="211"/>
      <c r="E220" s="211"/>
      <c r="F220" s="211"/>
      <c r="G220" s="211"/>
    </row>
    <row r="221" spans="1:14" ht="16.5">
      <c r="A221" s="57" t="s">
        <v>6</v>
      </c>
      <c r="B221" s="58"/>
      <c r="C221" s="58"/>
      <c r="D221" s="58"/>
      <c r="E221" s="58"/>
      <c r="F221" s="58"/>
      <c r="G221" s="58"/>
    </row>
    <row r="222" spans="1:14" ht="15.75">
      <c r="A222" s="59" t="s">
        <v>7</v>
      </c>
      <c r="B222" s="58"/>
      <c r="C222" s="58"/>
      <c r="D222" s="58"/>
      <c r="E222" s="58"/>
      <c r="F222" s="58"/>
      <c r="G222" s="58"/>
    </row>
    <row r="223" spans="1:14" ht="15.75">
      <c r="A223" s="59" t="s">
        <v>8</v>
      </c>
      <c r="B223" s="58"/>
      <c r="C223" s="58"/>
      <c r="D223" s="58"/>
      <c r="E223" s="58"/>
      <c r="F223" s="58"/>
      <c r="G223" s="58"/>
    </row>
    <row r="224" spans="1:14" ht="15.75">
      <c r="A224" s="59" t="s">
        <v>9</v>
      </c>
      <c r="B224" s="58"/>
      <c r="C224" s="58"/>
      <c r="D224" s="58"/>
      <c r="E224" s="58"/>
      <c r="F224" s="58"/>
      <c r="G224" s="58"/>
    </row>
    <row r="225" spans="1:14" ht="31.5">
      <c r="A225" s="60" t="s">
        <v>10</v>
      </c>
      <c r="B225" s="60" t="s">
        <v>11</v>
      </c>
      <c r="C225" s="60" t="s">
        <v>12</v>
      </c>
      <c r="D225" s="60" t="s">
        <v>13</v>
      </c>
      <c r="E225" s="60" t="s">
        <v>14</v>
      </c>
      <c r="F225" s="60" t="s">
        <v>15</v>
      </c>
      <c r="G225" s="60" t="s">
        <v>16</v>
      </c>
    </row>
    <row r="226" spans="1:14">
      <c r="A226" s="50" t="s">
        <v>161</v>
      </c>
      <c r="B226" s="50" t="s">
        <v>162</v>
      </c>
      <c r="C226" s="51" t="s">
        <v>20</v>
      </c>
      <c r="D226" s="50" t="s">
        <v>21</v>
      </c>
      <c r="E226" s="50">
        <v>2</v>
      </c>
      <c r="F226" s="52">
        <v>59000</v>
      </c>
      <c r="G226" s="52">
        <f t="shared" ref="G226:G235" si="1">E226*F226</f>
        <v>118000</v>
      </c>
    </row>
    <row r="227" spans="1:14">
      <c r="A227" s="50" t="s">
        <v>50</v>
      </c>
      <c r="B227" s="50" t="s">
        <v>50</v>
      </c>
      <c r="C227" s="51" t="s">
        <v>26</v>
      </c>
      <c r="D227" s="50" t="s">
        <v>21</v>
      </c>
      <c r="E227" s="50">
        <v>2</v>
      </c>
      <c r="F227" s="52">
        <v>31000</v>
      </c>
      <c r="G227" s="52">
        <f t="shared" si="1"/>
        <v>62000</v>
      </c>
    </row>
    <row r="228" spans="1:14">
      <c r="A228" s="50" t="s">
        <v>50</v>
      </c>
      <c r="B228" s="50" t="s">
        <v>50</v>
      </c>
      <c r="C228" s="51" t="s">
        <v>104</v>
      </c>
      <c r="D228" s="50" t="s">
        <v>21</v>
      </c>
      <c r="E228" s="50">
        <v>1</v>
      </c>
      <c r="F228" s="52">
        <v>27000</v>
      </c>
      <c r="G228" s="52">
        <f t="shared" si="1"/>
        <v>27000</v>
      </c>
    </row>
    <row r="229" spans="1:14">
      <c r="A229" s="50" t="s">
        <v>50</v>
      </c>
      <c r="B229" s="50" t="s">
        <v>50</v>
      </c>
      <c r="C229" s="51" t="s">
        <v>28</v>
      </c>
      <c r="D229" s="50" t="s">
        <v>23</v>
      </c>
      <c r="E229" s="50">
        <v>2</v>
      </c>
      <c r="F229" s="52">
        <v>17500</v>
      </c>
      <c r="G229" s="52">
        <f t="shared" si="1"/>
        <v>35000</v>
      </c>
    </row>
    <row r="230" spans="1:14">
      <c r="A230" s="50" t="s">
        <v>50</v>
      </c>
      <c r="B230" s="50" t="s">
        <v>50</v>
      </c>
      <c r="C230" s="51" t="s">
        <v>49</v>
      </c>
      <c r="D230" s="50" t="s">
        <v>19</v>
      </c>
      <c r="E230" s="50">
        <v>5</v>
      </c>
      <c r="F230" s="52">
        <v>49000</v>
      </c>
      <c r="G230" s="52">
        <f t="shared" si="1"/>
        <v>245000</v>
      </c>
    </row>
    <row r="231" spans="1:14">
      <c r="A231" s="50" t="s">
        <v>50</v>
      </c>
      <c r="B231" s="50" t="s">
        <v>50</v>
      </c>
      <c r="C231" s="80" t="s">
        <v>29</v>
      </c>
      <c r="D231" s="50" t="s">
        <v>23</v>
      </c>
      <c r="E231" s="50">
        <v>20</v>
      </c>
      <c r="F231" s="52">
        <v>3700</v>
      </c>
      <c r="G231" s="52">
        <f t="shared" si="1"/>
        <v>74000</v>
      </c>
    </row>
    <row r="232" spans="1:14">
      <c r="A232" s="50" t="s">
        <v>50</v>
      </c>
      <c r="B232" s="50" t="s">
        <v>50</v>
      </c>
      <c r="C232" s="51" t="s">
        <v>64</v>
      </c>
      <c r="D232" s="50" t="s">
        <v>65</v>
      </c>
      <c r="E232" s="50">
        <v>2</v>
      </c>
      <c r="F232" s="52">
        <v>21000</v>
      </c>
      <c r="G232" s="52">
        <f t="shared" si="1"/>
        <v>42000</v>
      </c>
    </row>
    <row r="233" spans="1:14">
      <c r="A233" s="50" t="s">
        <v>50</v>
      </c>
      <c r="B233" s="50" t="s">
        <v>50</v>
      </c>
      <c r="C233" s="51" t="s">
        <v>103</v>
      </c>
      <c r="D233" s="50" t="s">
        <v>65</v>
      </c>
      <c r="E233" s="50">
        <v>5</v>
      </c>
      <c r="F233" s="52">
        <v>2700</v>
      </c>
      <c r="G233" s="52">
        <f t="shared" si="1"/>
        <v>13500</v>
      </c>
    </row>
    <row r="234" spans="1:14">
      <c r="A234" s="53" t="s">
        <v>50</v>
      </c>
      <c r="B234" s="53" t="s">
        <v>50</v>
      </c>
      <c r="C234" s="54" t="s">
        <v>45</v>
      </c>
      <c r="D234" s="53" t="s">
        <v>31</v>
      </c>
      <c r="E234" s="53">
        <v>10</v>
      </c>
      <c r="F234" s="55">
        <v>3100</v>
      </c>
      <c r="G234" s="55">
        <f t="shared" si="1"/>
        <v>31000</v>
      </c>
    </row>
    <row r="235" spans="1:14" s="93" customFormat="1">
      <c r="A235" s="89"/>
      <c r="B235" s="89"/>
      <c r="C235" s="90" t="s">
        <v>163</v>
      </c>
      <c r="D235" s="91" t="s">
        <v>70</v>
      </c>
      <c r="E235" s="89">
        <v>20</v>
      </c>
      <c r="F235" s="92">
        <v>2530</v>
      </c>
      <c r="G235" s="92">
        <f t="shared" si="1"/>
        <v>50600</v>
      </c>
      <c r="N235" s="94"/>
    </row>
    <row r="236" spans="1:14">
      <c r="A236" s="207">
        <f>SUM(G226:G235)</f>
        <v>698100</v>
      </c>
      <c r="B236" s="208"/>
      <c r="C236" s="208"/>
      <c r="D236" s="208"/>
      <c r="E236" s="208"/>
      <c r="F236" s="208"/>
      <c r="G236" s="209"/>
    </row>
    <row r="237" spans="1:14">
      <c r="A237" s="50" t="s">
        <v>161</v>
      </c>
      <c r="B237" s="50" t="s">
        <v>164</v>
      </c>
      <c r="C237" s="51" t="s">
        <v>29</v>
      </c>
      <c r="D237" s="50" t="s">
        <v>23</v>
      </c>
      <c r="E237" s="50">
        <v>10</v>
      </c>
      <c r="F237" s="52">
        <v>3700</v>
      </c>
      <c r="G237" s="52">
        <f>E237*F237</f>
        <v>37000</v>
      </c>
    </row>
    <row r="238" spans="1:14">
      <c r="A238" s="201">
        <f>SUM(G237:G237)</f>
        <v>37000</v>
      </c>
      <c r="B238" s="202"/>
      <c r="C238" s="202"/>
      <c r="D238" s="202"/>
      <c r="E238" s="202"/>
      <c r="F238" s="202"/>
      <c r="G238" s="203"/>
    </row>
    <row r="239" spans="1:14">
      <c r="A239" s="50" t="s">
        <v>165</v>
      </c>
      <c r="B239" s="50" t="s">
        <v>166</v>
      </c>
      <c r="C239" s="51" t="s">
        <v>88</v>
      </c>
      <c r="D239" s="50" t="s">
        <v>39</v>
      </c>
      <c r="E239" s="50">
        <v>10</v>
      </c>
      <c r="F239" s="52">
        <v>3600</v>
      </c>
      <c r="G239" s="52">
        <f>E239*F239</f>
        <v>36000</v>
      </c>
    </row>
    <row r="240" spans="1:14">
      <c r="A240" s="50" t="s">
        <v>50</v>
      </c>
      <c r="B240" s="50" t="s">
        <v>50</v>
      </c>
      <c r="C240" s="51" t="s">
        <v>49</v>
      </c>
      <c r="D240" s="50" t="s">
        <v>19</v>
      </c>
      <c r="E240" s="50">
        <v>10</v>
      </c>
      <c r="F240" s="52">
        <v>49000</v>
      </c>
      <c r="G240" s="52">
        <f>E240*F240</f>
        <v>490000</v>
      </c>
    </row>
    <row r="241" spans="1:7">
      <c r="A241" s="50" t="s">
        <v>50</v>
      </c>
      <c r="B241" s="50" t="s">
        <v>50</v>
      </c>
      <c r="C241" s="51" t="s">
        <v>29</v>
      </c>
      <c r="D241" s="50" t="s">
        <v>23</v>
      </c>
      <c r="E241" s="50">
        <v>20</v>
      </c>
      <c r="F241" s="52">
        <v>3700</v>
      </c>
      <c r="G241" s="52">
        <f>E241*F241</f>
        <v>74000</v>
      </c>
    </row>
    <row r="242" spans="1:7">
      <c r="A242" s="50" t="s">
        <v>50</v>
      </c>
      <c r="B242" s="50" t="s">
        <v>50</v>
      </c>
      <c r="C242" s="51" t="s">
        <v>111</v>
      </c>
      <c r="D242" s="50" t="s">
        <v>112</v>
      </c>
      <c r="E242" s="50">
        <v>4</v>
      </c>
      <c r="F242" s="52">
        <v>2900</v>
      </c>
      <c r="G242" s="52">
        <f>E242*F242</f>
        <v>11600</v>
      </c>
    </row>
    <row r="243" spans="1:7">
      <c r="A243" s="201">
        <f>SUM(G239:G242)</f>
        <v>611600</v>
      </c>
      <c r="B243" s="202"/>
      <c r="C243" s="202"/>
      <c r="D243" s="202"/>
      <c r="E243" s="202"/>
      <c r="F243" s="202"/>
      <c r="G243" s="203"/>
    </row>
    <row r="244" spans="1:7">
      <c r="A244" s="204" t="s">
        <v>79</v>
      </c>
      <c r="B244" s="205"/>
      <c r="C244" s="205"/>
      <c r="D244" s="205"/>
      <c r="E244" s="205"/>
      <c r="F244" s="206"/>
      <c r="G244" s="65">
        <f>SUM(G226:G243)</f>
        <v>1346700</v>
      </c>
    </row>
    <row r="245" spans="1:7">
      <c r="A245" s="204" t="s">
        <v>80</v>
      </c>
      <c r="B245" s="205"/>
      <c r="C245" s="205"/>
      <c r="D245" s="205"/>
      <c r="E245" s="205"/>
      <c r="F245" s="206"/>
      <c r="G245" s="56">
        <f>G244</f>
        <v>1346700</v>
      </c>
    </row>
    <row r="246" spans="1:7" ht="15.75">
      <c r="A246" s="61" t="s">
        <v>81</v>
      </c>
      <c r="B246" s="58"/>
      <c r="C246" s="58"/>
      <c r="D246" s="58"/>
      <c r="E246" s="58"/>
      <c r="F246" s="58"/>
      <c r="G246" s="58"/>
    </row>
    <row r="251" spans="1:7">
      <c r="F251" s="66" t="s">
        <v>168</v>
      </c>
      <c r="G251" s="49">
        <f>G244+G216+G169+G132+H61</f>
        <v>11806100</v>
      </c>
    </row>
  </sheetData>
  <mergeCells count="52">
    <mergeCell ref="A61:F61"/>
    <mergeCell ref="A62:F62"/>
    <mergeCell ref="A65:B65"/>
    <mergeCell ref="C65:D65"/>
    <mergeCell ref="E65:G65"/>
    <mergeCell ref="A49:G49"/>
    <mergeCell ref="A29:G29"/>
    <mergeCell ref="A12:B28"/>
    <mergeCell ref="A55:G55"/>
    <mergeCell ref="A60:G60"/>
    <mergeCell ref="A5:G5"/>
    <mergeCell ref="A6:G6"/>
    <mergeCell ref="A32:G32"/>
    <mergeCell ref="A43:G43"/>
    <mergeCell ref="A45:G45"/>
    <mergeCell ref="A67:G67"/>
    <mergeCell ref="A68:G68"/>
    <mergeCell ref="A79:G79"/>
    <mergeCell ref="A106:G106"/>
    <mergeCell ref="A112:G112"/>
    <mergeCell ref="A114:G114"/>
    <mergeCell ref="A135:G135"/>
    <mergeCell ref="A136:G136"/>
    <mergeCell ref="A147:G147"/>
    <mergeCell ref="A149:G149"/>
    <mergeCell ref="A133:F133"/>
    <mergeCell ref="A117:G117"/>
    <mergeCell ref="A122:G122"/>
    <mergeCell ref="A126:G126"/>
    <mergeCell ref="A131:G131"/>
    <mergeCell ref="A132:F132"/>
    <mergeCell ref="A156:G156"/>
    <mergeCell ref="A166:G166"/>
    <mergeCell ref="A168:G168"/>
    <mergeCell ref="A169:F169"/>
    <mergeCell ref="A172:G172"/>
    <mergeCell ref="A173:G173"/>
    <mergeCell ref="A186:G186"/>
    <mergeCell ref="A191:G191"/>
    <mergeCell ref="A195:G195"/>
    <mergeCell ref="A200:G200"/>
    <mergeCell ref="A219:G219"/>
    <mergeCell ref="A220:G220"/>
    <mergeCell ref="A209:G209"/>
    <mergeCell ref="A213:G213"/>
    <mergeCell ref="A215:G215"/>
    <mergeCell ref="A216:F216"/>
    <mergeCell ref="A238:G238"/>
    <mergeCell ref="A243:G243"/>
    <mergeCell ref="A244:F244"/>
    <mergeCell ref="A245:F245"/>
    <mergeCell ref="A236:G23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50"/>
  <sheetViews>
    <sheetView topLeftCell="A13" zoomScale="115" zoomScaleNormal="115" workbookViewId="0">
      <selection activeCell="M33" sqref="M33"/>
    </sheetView>
  </sheetViews>
  <sheetFormatPr defaultRowHeight="12.75"/>
  <cols>
    <col min="1" max="1" width="6.7109375" style="116" customWidth="1"/>
    <col min="2" max="2" width="31" style="116" customWidth="1"/>
    <col min="3" max="3" width="11.5703125" style="116" customWidth="1"/>
    <col min="4" max="4" width="8.28515625" style="116" customWidth="1"/>
    <col min="5" max="5" width="10.7109375" style="116" customWidth="1"/>
    <col min="6" max="6" width="13.5703125" style="116" customWidth="1"/>
    <col min="7" max="16384" width="9.140625" style="116"/>
  </cols>
  <sheetData>
    <row r="2" spans="1:6" s="115" customFormat="1" ht="15.75">
      <c r="A2" s="270" t="s">
        <v>0</v>
      </c>
      <c r="B2" s="271"/>
      <c r="C2" s="271"/>
      <c r="D2" s="271"/>
      <c r="E2" s="271"/>
      <c r="F2" s="271"/>
    </row>
    <row r="3" spans="1:6" s="115" customFormat="1" ht="15.75">
      <c r="A3" s="270" t="s">
        <v>170</v>
      </c>
      <c r="B3" s="271"/>
      <c r="C3" s="271"/>
      <c r="D3" s="271"/>
      <c r="E3" s="271"/>
      <c r="F3" s="271"/>
    </row>
    <row r="4" spans="1:6" s="115" customFormat="1" ht="15.75">
      <c r="A4" s="270" t="s">
        <v>3</v>
      </c>
      <c r="B4" s="271"/>
      <c r="C4" s="271"/>
      <c r="D4" s="271"/>
      <c r="E4" s="271"/>
      <c r="F4" s="271"/>
    </row>
    <row r="6" spans="1:6" s="115" customFormat="1" ht="15.75"/>
    <row r="7" spans="1:6" s="115" customFormat="1" ht="15.75">
      <c r="A7" s="270" t="s">
        <v>171</v>
      </c>
      <c r="B7" s="271"/>
      <c r="C7" s="271"/>
      <c r="D7" s="271"/>
      <c r="E7" s="271"/>
      <c r="F7" s="271"/>
    </row>
    <row r="8" spans="1:6" s="78" customFormat="1" ht="15.75">
      <c r="A8" s="272" t="s">
        <v>180</v>
      </c>
      <c r="B8" s="272"/>
      <c r="C8" s="272"/>
      <c r="D8" s="272"/>
      <c r="E8" s="272"/>
      <c r="F8" s="272"/>
    </row>
    <row r="9" spans="1:6" s="78" customFormat="1" ht="15.75">
      <c r="A9" s="269" t="s">
        <v>181</v>
      </c>
      <c r="B9" s="269"/>
      <c r="C9" s="269"/>
      <c r="D9" s="269"/>
      <c r="E9" s="269"/>
      <c r="F9" s="269"/>
    </row>
    <row r="10" spans="1:6" s="78" customFormat="1" ht="15.75">
      <c r="A10" s="265" t="s">
        <v>182</v>
      </c>
      <c r="B10" s="265"/>
      <c r="C10" s="265"/>
      <c r="D10" s="265"/>
      <c r="E10" s="265"/>
      <c r="F10" s="265"/>
    </row>
    <row r="11" spans="1:6" s="115" customFormat="1" ht="16.5">
      <c r="A11" s="123"/>
      <c r="B11" s="123"/>
      <c r="C11" s="123"/>
      <c r="D11" s="123"/>
      <c r="E11" s="123"/>
      <c r="F11" s="123"/>
    </row>
    <row r="12" spans="1:6" s="115" customFormat="1" ht="13.5" customHeight="1">
      <c r="A12" s="59" t="s">
        <v>177</v>
      </c>
    </row>
    <row r="13" spans="1:6" s="115" customFormat="1" ht="17.25" customHeight="1">
      <c r="A13" s="264" t="s">
        <v>178</v>
      </c>
      <c r="B13" s="264"/>
      <c r="C13" s="264"/>
      <c r="D13" s="264"/>
      <c r="E13" s="264"/>
      <c r="F13" s="264"/>
    </row>
    <row r="14" spans="1:6" s="115" customFormat="1" ht="15.75">
      <c r="A14" s="59" t="s">
        <v>179</v>
      </c>
    </row>
    <row r="15" spans="1:6" ht="16.5" customHeight="1">
      <c r="A15" s="117" t="s">
        <v>172</v>
      </c>
      <c r="B15" s="117" t="s">
        <v>12</v>
      </c>
      <c r="C15" s="117" t="s">
        <v>13</v>
      </c>
      <c r="D15" s="117" t="s">
        <v>14</v>
      </c>
      <c r="E15" s="117" t="s">
        <v>15</v>
      </c>
      <c r="F15" s="117" t="s">
        <v>16</v>
      </c>
    </row>
    <row r="16" spans="1:6">
      <c r="A16" s="118">
        <v>1</v>
      </c>
      <c r="B16" s="39" t="s">
        <v>148</v>
      </c>
      <c r="C16" s="38" t="s">
        <v>93</v>
      </c>
      <c r="D16" s="38">
        <v>1</v>
      </c>
      <c r="E16" s="40">
        <v>110000</v>
      </c>
      <c r="F16" s="40">
        <f>D16*E16</f>
        <v>110000</v>
      </c>
    </row>
    <row r="17" spans="1:6" ht="15">
      <c r="A17" s="118">
        <v>2</v>
      </c>
      <c r="B17" s="140" t="s">
        <v>163</v>
      </c>
      <c r="C17" s="89" t="s">
        <v>70</v>
      </c>
      <c r="D17" s="89">
        <v>40</v>
      </c>
      <c r="E17" s="92">
        <v>2530</v>
      </c>
      <c r="F17" s="40">
        <f t="shared" ref="F17:F39" si="0">D17*E17</f>
        <v>101200</v>
      </c>
    </row>
    <row r="18" spans="1:6">
      <c r="A18" s="118">
        <v>3</v>
      </c>
      <c r="B18" s="27" t="s">
        <v>99</v>
      </c>
      <c r="C18" s="26" t="s">
        <v>31</v>
      </c>
      <c r="D18" s="26">
        <v>1</v>
      </c>
      <c r="E18" s="28">
        <v>38000</v>
      </c>
      <c r="F18" s="40">
        <f t="shared" si="0"/>
        <v>38000</v>
      </c>
    </row>
    <row r="19" spans="1:6">
      <c r="A19" s="118">
        <v>4</v>
      </c>
      <c r="B19" s="112" t="s">
        <v>66</v>
      </c>
      <c r="C19" s="119" t="s">
        <v>31</v>
      </c>
      <c r="D19" s="119">
        <v>10</v>
      </c>
      <c r="E19" s="120">
        <v>27000</v>
      </c>
      <c r="F19" s="40">
        <f t="shared" si="0"/>
        <v>270000</v>
      </c>
    </row>
    <row r="20" spans="1:6">
      <c r="A20" s="118">
        <v>5</v>
      </c>
      <c r="B20" s="27" t="s">
        <v>96</v>
      </c>
      <c r="C20" s="26" t="s">
        <v>97</v>
      </c>
      <c r="D20" s="26">
        <v>5</v>
      </c>
      <c r="E20" s="28">
        <v>38000</v>
      </c>
      <c r="F20" s="40">
        <f t="shared" si="0"/>
        <v>190000</v>
      </c>
    </row>
    <row r="21" spans="1:6">
      <c r="A21" s="118">
        <v>6</v>
      </c>
      <c r="B21" s="27" t="s">
        <v>104</v>
      </c>
      <c r="C21" s="26" t="s">
        <v>21</v>
      </c>
      <c r="D21" s="26">
        <v>2</v>
      </c>
      <c r="E21" s="28">
        <v>27000</v>
      </c>
      <c r="F21" s="40">
        <f t="shared" si="0"/>
        <v>54000</v>
      </c>
    </row>
    <row r="22" spans="1:6">
      <c r="A22" s="118">
        <v>7</v>
      </c>
      <c r="B22" s="112" t="s">
        <v>57</v>
      </c>
      <c r="C22" s="119" t="s">
        <v>33</v>
      </c>
      <c r="D22" s="119">
        <v>3</v>
      </c>
      <c r="E22" s="120">
        <v>6800</v>
      </c>
      <c r="F22" s="40">
        <f t="shared" si="0"/>
        <v>20400</v>
      </c>
    </row>
    <row r="23" spans="1:6">
      <c r="A23" s="118">
        <v>8</v>
      </c>
      <c r="B23" s="27" t="s">
        <v>107</v>
      </c>
      <c r="C23" s="26" t="s">
        <v>52</v>
      </c>
      <c r="D23" s="26">
        <v>12</v>
      </c>
      <c r="E23" s="28">
        <v>7900</v>
      </c>
      <c r="F23" s="40">
        <f t="shared" si="0"/>
        <v>94800</v>
      </c>
    </row>
    <row r="24" spans="1:6">
      <c r="A24" s="118">
        <v>9</v>
      </c>
      <c r="B24" s="27" t="s">
        <v>44</v>
      </c>
      <c r="C24" s="26" t="s">
        <v>52</v>
      </c>
      <c r="D24" s="26">
        <v>20</v>
      </c>
      <c r="E24" s="28">
        <v>850</v>
      </c>
      <c r="F24" s="40">
        <f t="shared" si="0"/>
        <v>17000</v>
      </c>
    </row>
    <row r="25" spans="1:6">
      <c r="A25" s="118">
        <v>10</v>
      </c>
      <c r="B25" s="112" t="s">
        <v>49</v>
      </c>
      <c r="C25" s="119" t="s">
        <v>19</v>
      </c>
      <c r="D25" s="119">
        <v>30</v>
      </c>
      <c r="E25" s="120">
        <v>49000</v>
      </c>
      <c r="F25" s="40">
        <f t="shared" si="0"/>
        <v>1470000</v>
      </c>
    </row>
    <row r="26" spans="1:6">
      <c r="A26" s="118">
        <v>11</v>
      </c>
      <c r="B26" s="27" t="s">
        <v>103</v>
      </c>
      <c r="C26" s="26" t="s">
        <v>65</v>
      </c>
      <c r="D26" s="26">
        <v>10</v>
      </c>
      <c r="E26" s="28">
        <v>2700</v>
      </c>
      <c r="F26" s="40">
        <f t="shared" si="0"/>
        <v>27000</v>
      </c>
    </row>
    <row r="27" spans="1:6">
      <c r="A27" s="118">
        <v>12</v>
      </c>
      <c r="B27" s="27" t="s">
        <v>113</v>
      </c>
      <c r="C27" s="26" t="s">
        <v>112</v>
      </c>
      <c r="D27" s="26">
        <v>12</v>
      </c>
      <c r="E27" s="28">
        <v>2900</v>
      </c>
      <c r="F27" s="40">
        <f t="shared" si="0"/>
        <v>34800</v>
      </c>
    </row>
    <row r="28" spans="1:6">
      <c r="A28" s="118">
        <v>13</v>
      </c>
      <c r="B28" s="27" t="s">
        <v>111</v>
      </c>
      <c r="C28" s="26" t="s">
        <v>112</v>
      </c>
      <c r="D28" s="26">
        <v>12</v>
      </c>
      <c r="E28" s="28">
        <v>2900</v>
      </c>
      <c r="F28" s="40">
        <f t="shared" si="0"/>
        <v>34800</v>
      </c>
    </row>
    <row r="29" spans="1:6">
      <c r="A29" s="118">
        <v>14</v>
      </c>
      <c r="B29" s="112" t="s">
        <v>45</v>
      </c>
      <c r="C29" s="119" t="s">
        <v>31</v>
      </c>
      <c r="D29" s="119">
        <v>70</v>
      </c>
      <c r="E29" s="120">
        <v>3100</v>
      </c>
      <c r="F29" s="40">
        <f t="shared" si="0"/>
        <v>217000</v>
      </c>
    </row>
    <row r="30" spans="1:6">
      <c r="A30" s="118">
        <v>15</v>
      </c>
      <c r="B30" s="39" t="s">
        <v>92</v>
      </c>
      <c r="C30" s="38" t="s">
        <v>93</v>
      </c>
      <c r="D30" s="38">
        <v>10</v>
      </c>
      <c r="E30" s="40">
        <v>25000</v>
      </c>
      <c r="F30" s="40">
        <f t="shared" si="0"/>
        <v>250000</v>
      </c>
    </row>
    <row r="31" spans="1:6">
      <c r="A31" s="118">
        <v>16</v>
      </c>
      <c r="B31" s="27" t="s">
        <v>95</v>
      </c>
      <c r="C31" s="26" t="s">
        <v>31</v>
      </c>
      <c r="D31" s="26">
        <v>20</v>
      </c>
      <c r="E31" s="28">
        <v>1800</v>
      </c>
      <c r="F31" s="40">
        <f t="shared" si="0"/>
        <v>36000</v>
      </c>
    </row>
    <row r="32" spans="1:6">
      <c r="A32" s="118">
        <v>17</v>
      </c>
      <c r="B32" s="27" t="s">
        <v>88</v>
      </c>
      <c r="C32" s="26" t="s">
        <v>39</v>
      </c>
      <c r="D32" s="26">
        <v>15</v>
      </c>
      <c r="E32" s="28">
        <v>3600</v>
      </c>
      <c r="F32" s="40">
        <f t="shared" si="0"/>
        <v>54000</v>
      </c>
    </row>
    <row r="33" spans="1:6">
      <c r="A33" s="118">
        <v>18</v>
      </c>
      <c r="B33" s="39" t="s">
        <v>140</v>
      </c>
      <c r="C33" s="38" t="s">
        <v>141</v>
      </c>
      <c r="D33" s="38">
        <v>10</v>
      </c>
      <c r="E33" s="40">
        <v>9000</v>
      </c>
      <c r="F33" s="40">
        <f t="shared" si="0"/>
        <v>90000</v>
      </c>
    </row>
    <row r="34" spans="1:6">
      <c r="A34" s="118">
        <v>19</v>
      </c>
      <c r="B34" s="27" t="s">
        <v>100</v>
      </c>
      <c r="C34" s="26" t="s">
        <v>31</v>
      </c>
      <c r="D34" s="26">
        <v>10</v>
      </c>
      <c r="E34" s="28">
        <v>10500</v>
      </c>
      <c r="F34" s="40">
        <f t="shared" si="0"/>
        <v>105000</v>
      </c>
    </row>
    <row r="35" spans="1:6">
      <c r="A35" s="118">
        <v>20</v>
      </c>
      <c r="B35" s="35" t="s">
        <v>64</v>
      </c>
      <c r="C35" s="34" t="s">
        <v>65</v>
      </c>
      <c r="D35" s="34">
        <v>6</v>
      </c>
      <c r="E35" s="36">
        <v>21000</v>
      </c>
      <c r="F35" s="40">
        <f t="shared" si="0"/>
        <v>126000</v>
      </c>
    </row>
    <row r="36" spans="1:6">
      <c r="A36" s="118">
        <v>21</v>
      </c>
      <c r="B36" s="112" t="s">
        <v>28</v>
      </c>
      <c r="C36" s="119" t="s">
        <v>23</v>
      </c>
      <c r="D36" s="119">
        <v>5</v>
      </c>
      <c r="E36" s="120">
        <v>17500</v>
      </c>
      <c r="F36" s="40">
        <f t="shared" si="0"/>
        <v>87500</v>
      </c>
    </row>
    <row r="37" spans="1:6">
      <c r="A37" s="118">
        <v>22</v>
      </c>
      <c r="B37" s="112" t="s">
        <v>26</v>
      </c>
      <c r="C37" s="119" t="s">
        <v>21</v>
      </c>
      <c r="D37" s="119">
        <v>2</v>
      </c>
      <c r="E37" s="120">
        <v>31000</v>
      </c>
      <c r="F37" s="40">
        <f t="shared" si="0"/>
        <v>62000</v>
      </c>
    </row>
    <row r="38" spans="1:6">
      <c r="A38" s="118">
        <v>23</v>
      </c>
      <c r="B38" s="112" t="s">
        <v>20</v>
      </c>
      <c r="C38" s="119" t="s">
        <v>21</v>
      </c>
      <c r="D38" s="119">
        <v>2</v>
      </c>
      <c r="E38" s="120">
        <v>59000</v>
      </c>
      <c r="F38" s="40">
        <f t="shared" si="0"/>
        <v>118000</v>
      </c>
    </row>
    <row r="39" spans="1:6">
      <c r="A39" s="118">
        <v>24</v>
      </c>
      <c r="B39" s="121" t="s">
        <v>176</v>
      </c>
      <c r="C39" s="118" t="s">
        <v>33</v>
      </c>
      <c r="D39" s="118">
        <v>1</v>
      </c>
      <c r="E39" s="122">
        <v>50000</v>
      </c>
      <c r="F39" s="40">
        <f t="shared" si="0"/>
        <v>50000</v>
      </c>
    </row>
    <row r="40" spans="1:6">
      <c r="A40" s="118">
        <v>25</v>
      </c>
      <c r="B40" s="27" t="s">
        <v>91</v>
      </c>
      <c r="C40" s="26" t="s">
        <v>19</v>
      </c>
      <c r="D40" s="26">
        <v>2</v>
      </c>
      <c r="E40" s="28">
        <v>59000</v>
      </c>
      <c r="F40" s="28">
        <v>118000</v>
      </c>
    </row>
    <row r="41" spans="1:6">
      <c r="A41" s="266" t="s">
        <v>79</v>
      </c>
      <c r="B41" s="267"/>
      <c r="C41" s="267"/>
      <c r="D41" s="267"/>
      <c r="E41" s="268"/>
      <c r="F41" s="79">
        <f>SUM(F16:F40)</f>
        <v>3775500</v>
      </c>
    </row>
    <row r="42" spans="1:6">
      <c r="A42" s="204" t="s">
        <v>80</v>
      </c>
      <c r="B42" s="205"/>
      <c r="C42" s="205"/>
      <c r="D42" s="205"/>
      <c r="E42" s="206"/>
      <c r="F42" s="56">
        <f>F41</f>
        <v>3775500</v>
      </c>
    </row>
    <row r="45" spans="1:6">
      <c r="E45" s="262" t="s">
        <v>84</v>
      </c>
      <c r="F45" s="263"/>
    </row>
    <row r="46" spans="1:6">
      <c r="E46" s="262" t="s">
        <v>173</v>
      </c>
      <c r="F46" s="263"/>
    </row>
    <row r="50" spans="5:6">
      <c r="E50" s="262" t="s">
        <v>174</v>
      </c>
      <c r="F50" s="263"/>
    </row>
  </sheetData>
  <mergeCells count="13">
    <mergeCell ref="A9:F9"/>
    <mergeCell ref="A2:F2"/>
    <mergeCell ref="A3:F3"/>
    <mergeCell ref="A4:F4"/>
    <mergeCell ref="A7:F7"/>
    <mergeCell ref="A8:F8"/>
    <mergeCell ref="E50:F50"/>
    <mergeCell ref="A13:F13"/>
    <mergeCell ref="A10:F10"/>
    <mergeCell ref="A41:E41"/>
    <mergeCell ref="A42:E42"/>
    <mergeCell ref="E45:F45"/>
    <mergeCell ref="E46:F46"/>
  </mergeCells>
  <pageMargins left="0.7" right="0.55000000000000004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3"/>
  <sheetViews>
    <sheetView topLeftCell="A9" workbookViewId="0">
      <selection activeCell="H57" sqref="H57"/>
    </sheetView>
  </sheetViews>
  <sheetFormatPr defaultRowHeight="15"/>
  <cols>
    <col min="2" max="2" width="34.28515625" customWidth="1"/>
    <col min="6" max="6" width="13.85546875" customWidth="1"/>
    <col min="7" max="7" width="11.85546875" customWidth="1"/>
    <col min="9" max="9" width="27.42578125" customWidth="1"/>
    <col min="13" max="13" width="11.7109375" style="21" bestFit="1" customWidth="1"/>
  </cols>
  <sheetData>
    <row r="1" spans="1:13" ht="16.5">
      <c r="A1" s="2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3" ht="15.75">
      <c r="A2" s="3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1:13" ht="15.75">
      <c r="A3" s="3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1:13" ht="15.75">
      <c r="A4" s="3" t="s">
        <v>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</row>
    <row r="5" spans="1:13" ht="20.25">
      <c r="A5" s="243" t="s">
        <v>4</v>
      </c>
      <c r="B5" s="244"/>
      <c r="C5" s="244"/>
      <c r="D5" s="244"/>
      <c r="E5" s="244"/>
      <c r="F5" s="244"/>
      <c r="G5" s="128"/>
      <c r="H5" s="128"/>
      <c r="I5" s="128"/>
      <c r="J5" s="128"/>
      <c r="K5" s="128"/>
      <c r="L5" s="128"/>
    </row>
    <row r="6" spans="1:13">
      <c r="A6" s="245" t="s">
        <v>5</v>
      </c>
      <c r="B6" s="244"/>
      <c r="C6" s="244"/>
      <c r="D6" s="244"/>
      <c r="E6" s="244"/>
      <c r="F6" s="244"/>
      <c r="G6" s="128"/>
      <c r="H6" s="128"/>
      <c r="I6" s="128"/>
      <c r="J6" s="128"/>
      <c r="K6" s="128"/>
      <c r="L6" s="128"/>
    </row>
    <row r="7" spans="1:13" ht="16.5">
      <c r="A7" s="2" t="s">
        <v>6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3" ht="15.75">
      <c r="A8" s="3" t="s">
        <v>7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</row>
    <row r="9" spans="1:13" ht="15.75">
      <c r="A9" s="3" t="s">
        <v>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3" ht="15.75">
      <c r="A10" s="3" t="s">
        <v>9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</row>
    <row r="11" spans="1:13" ht="31.5">
      <c r="A11" s="163" t="s">
        <v>10</v>
      </c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128"/>
      <c r="H11" s="128"/>
      <c r="I11" s="130"/>
      <c r="J11" s="128"/>
      <c r="K11" s="128"/>
      <c r="L11" s="128"/>
      <c r="M11" s="131"/>
    </row>
    <row r="12" spans="1:13" s="93" customFormat="1" ht="15" customHeight="1">
      <c r="A12" s="164">
        <v>1</v>
      </c>
      <c r="B12" s="156" t="s">
        <v>45</v>
      </c>
      <c r="C12" s="15" t="s">
        <v>31</v>
      </c>
      <c r="D12" s="15">
        <v>10</v>
      </c>
      <c r="E12" s="16">
        <v>3100</v>
      </c>
      <c r="F12" s="17">
        <f>D12*E12</f>
        <v>31000</v>
      </c>
      <c r="G12" s="128"/>
      <c r="H12" s="128"/>
      <c r="I12" s="128"/>
      <c r="J12" s="128"/>
      <c r="K12" s="128"/>
      <c r="L12" s="128"/>
      <c r="M12" s="94"/>
    </row>
    <row r="13" spans="1:13" s="93" customFormat="1">
      <c r="A13" s="164">
        <v>2</v>
      </c>
      <c r="B13" s="157" t="s">
        <v>49</v>
      </c>
      <c r="C13" s="5" t="s">
        <v>19</v>
      </c>
      <c r="D13" s="5">
        <v>10</v>
      </c>
      <c r="E13" s="7">
        <v>49000</v>
      </c>
      <c r="F13" s="17">
        <f t="shared" ref="F13:F55" si="0">D13*E13</f>
        <v>490000</v>
      </c>
      <c r="G13" s="128"/>
      <c r="H13" s="128"/>
      <c r="I13" s="128"/>
      <c r="J13" s="128"/>
      <c r="K13" s="128"/>
      <c r="L13" s="128"/>
      <c r="M13" s="94"/>
    </row>
    <row r="14" spans="1:13" s="93" customFormat="1">
      <c r="A14" s="164">
        <v>3</v>
      </c>
      <c r="B14" s="157" t="s">
        <v>26</v>
      </c>
      <c r="C14" s="5" t="s">
        <v>21</v>
      </c>
      <c r="D14" s="5">
        <v>2</v>
      </c>
      <c r="E14" s="7">
        <v>31000</v>
      </c>
      <c r="F14" s="17">
        <f t="shared" si="0"/>
        <v>62000</v>
      </c>
      <c r="M14" s="94"/>
    </row>
    <row r="15" spans="1:13" s="93" customFormat="1">
      <c r="A15" s="164">
        <v>4</v>
      </c>
      <c r="B15" s="158" t="s">
        <v>28</v>
      </c>
      <c r="C15" s="5" t="s">
        <v>23</v>
      </c>
      <c r="D15" s="5">
        <v>5</v>
      </c>
      <c r="E15" s="7">
        <v>17500</v>
      </c>
      <c r="F15" s="17">
        <f t="shared" si="0"/>
        <v>87500</v>
      </c>
      <c r="M15" s="94"/>
    </row>
    <row r="16" spans="1:13" s="93" customFormat="1">
      <c r="A16" s="164">
        <v>5</v>
      </c>
      <c r="B16" s="157" t="s">
        <v>20</v>
      </c>
      <c r="C16" s="5" t="s">
        <v>21</v>
      </c>
      <c r="D16" s="5">
        <v>2</v>
      </c>
      <c r="E16" s="7">
        <v>59000</v>
      </c>
      <c r="F16" s="17">
        <f t="shared" si="0"/>
        <v>118000</v>
      </c>
      <c r="M16" s="94"/>
    </row>
    <row r="17" spans="1:13" s="93" customFormat="1">
      <c r="A17" s="164">
        <v>6</v>
      </c>
      <c r="B17" s="157" t="s">
        <v>45</v>
      </c>
      <c r="C17" s="5" t="s">
        <v>31</v>
      </c>
      <c r="D17" s="5">
        <v>10</v>
      </c>
      <c r="E17" s="7">
        <v>3100</v>
      </c>
      <c r="F17" s="17">
        <f t="shared" si="0"/>
        <v>31000</v>
      </c>
      <c r="M17" s="94"/>
    </row>
    <row r="18" spans="1:13" s="93" customFormat="1">
      <c r="A18" s="164">
        <v>7</v>
      </c>
      <c r="B18" s="157" t="s">
        <v>57</v>
      </c>
      <c r="C18" s="5" t="s">
        <v>33</v>
      </c>
      <c r="D18" s="5">
        <v>1</v>
      </c>
      <c r="E18" s="7">
        <v>9900</v>
      </c>
      <c r="F18" s="17">
        <f t="shared" si="0"/>
        <v>9900</v>
      </c>
      <c r="M18" s="94"/>
    </row>
    <row r="19" spans="1:13" s="93" customFormat="1">
      <c r="A19" s="164">
        <v>8</v>
      </c>
      <c r="B19" s="157" t="s">
        <v>58</v>
      </c>
      <c r="C19" s="5" t="s">
        <v>33</v>
      </c>
      <c r="D19" s="5">
        <v>1</v>
      </c>
      <c r="E19" s="7">
        <v>4000</v>
      </c>
      <c r="F19" s="17">
        <f t="shared" si="0"/>
        <v>4000</v>
      </c>
      <c r="M19" s="94"/>
    </row>
    <row r="20" spans="1:13" s="93" customFormat="1">
      <c r="A20" s="164">
        <v>9</v>
      </c>
      <c r="B20" s="157" t="s">
        <v>59</v>
      </c>
      <c r="C20" s="5" t="s">
        <v>33</v>
      </c>
      <c r="D20" s="5">
        <v>1</v>
      </c>
      <c r="E20" s="7">
        <v>6500</v>
      </c>
      <c r="F20" s="17">
        <f t="shared" si="0"/>
        <v>6500</v>
      </c>
      <c r="M20" s="94"/>
    </row>
    <row r="21" spans="1:13" s="93" customFormat="1" ht="14.25" customHeight="1">
      <c r="A21" s="164">
        <v>10</v>
      </c>
      <c r="B21" s="157" t="s">
        <v>49</v>
      </c>
      <c r="C21" s="5" t="s">
        <v>19</v>
      </c>
      <c r="D21" s="5">
        <v>10</v>
      </c>
      <c r="E21" s="7">
        <v>49000</v>
      </c>
      <c r="F21" s="17">
        <f t="shared" si="0"/>
        <v>490000</v>
      </c>
      <c r="M21" s="94"/>
    </row>
    <row r="22" spans="1:13" s="93" customFormat="1" ht="14.25" customHeight="1">
      <c r="A22" s="164">
        <v>11</v>
      </c>
      <c r="B22" s="157" t="s">
        <v>49</v>
      </c>
      <c r="C22" s="5" t="s">
        <v>19</v>
      </c>
      <c r="D22" s="5">
        <v>10</v>
      </c>
      <c r="E22" s="7">
        <v>49000</v>
      </c>
      <c r="F22" s="17">
        <f t="shared" si="0"/>
        <v>490000</v>
      </c>
      <c r="M22" s="94"/>
    </row>
    <row r="23" spans="1:13" s="93" customFormat="1">
      <c r="A23" s="164">
        <v>12</v>
      </c>
      <c r="B23" s="157" t="s">
        <v>66</v>
      </c>
      <c r="C23" s="5" t="s">
        <v>31</v>
      </c>
      <c r="D23" s="5">
        <v>2</v>
      </c>
      <c r="E23" s="7">
        <v>27000</v>
      </c>
      <c r="F23" s="17">
        <f t="shared" si="0"/>
        <v>54000</v>
      </c>
      <c r="M23" s="94"/>
    </row>
    <row r="24" spans="1:13" s="93" customFormat="1">
      <c r="A24" s="164">
        <v>13</v>
      </c>
      <c r="B24" s="159" t="s">
        <v>88</v>
      </c>
      <c r="C24" s="26" t="s">
        <v>39</v>
      </c>
      <c r="D24" s="26">
        <v>5</v>
      </c>
      <c r="E24" s="28">
        <v>3600</v>
      </c>
      <c r="F24" s="17">
        <f t="shared" si="0"/>
        <v>18000</v>
      </c>
      <c r="G24" s="149"/>
      <c r="M24" s="94"/>
    </row>
    <row r="25" spans="1:13" s="93" customFormat="1">
      <c r="A25" s="164">
        <v>14</v>
      </c>
      <c r="B25" s="159" t="s">
        <v>45</v>
      </c>
      <c r="C25" s="26" t="s">
        <v>31</v>
      </c>
      <c r="D25" s="26">
        <v>10</v>
      </c>
      <c r="E25" s="28">
        <v>3100</v>
      </c>
      <c r="F25" s="17">
        <f t="shared" si="0"/>
        <v>31000</v>
      </c>
      <c r="M25" s="94"/>
    </row>
    <row r="26" spans="1:13" s="93" customFormat="1">
      <c r="A26" s="164">
        <v>15</v>
      </c>
      <c r="B26" s="159" t="s">
        <v>96</v>
      </c>
      <c r="C26" s="26" t="s">
        <v>97</v>
      </c>
      <c r="D26" s="26">
        <v>3</v>
      </c>
      <c r="E26" s="28">
        <v>38000</v>
      </c>
      <c r="F26" s="17">
        <f t="shared" si="0"/>
        <v>114000</v>
      </c>
      <c r="M26" s="94"/>
    </row>
    <row r="27" spans="1:13" s="93" customFormat="1">
      <c r="A27" s="164">
        <v>16</v>
      </c>
      <c r="B27" s="159" t="s">
        <v>91</v>
      </c>
      <c r="C27" s="26" t="s">
        <v>19</v>
      </c>
      <c r="D27" s="26">
        <v>2</v>
      </c>
      <c r="E27" s="28">
        <v>59000</v>
      </c>
      <c r="F27" s="17">
        <f t="shared" si="0"/>
        <v>118000</v>
      </c>
      <c r="M27" s="94"/>
    </row>
    <row r="28" spans="1:13" s="93" customFormat="1">
      <c r="A28" s="164">
        <v>17</v>
      </c>
      <c r="B28" s="159" t="s">
        <v>66</v>
      </c>
      <c r="C28" s="26" t="s">
        <v>31</v>
      </c>
      <c r="D28" s="26">
        <v>3</v>
      </c>
      <c r="E28" s="28">
        <v>27000</v>
      </c>
      <c r="F28" s="17">
        <f t="shared" si="0"/>
        <v>81000</v>
      </c>
      <c r="M28" s="94"/>
    </row>
    <row r="29" spans="1:13" s="93" customFormat="1">
      <c r="A29" s="164">
        <v>18</v>
      </c>
      <c r="B29" s="159" t="s">
        <v>64</v>
      </c>
      <c r="C29" s="26" t="s">
        <v>65</v>
      </c>
      <c r="D29" s="26">
        <v>3</v>
      </c>
      <c r="E29" s="28">
        <v>21000</v>
      </c>
      <c r="F29" s="17">
        <f t="shared" si="0"/>
        <v>63000</v>
      </c>
      <c r="M29" s="94"/>
    </row>
    <row r="30" spans="1:13" s="93" customFormat="1">
      <c r="A30" s="164">
        <v>19</v>
      </c>
      <c r="B30" s="159" t="s">
        <v>99</v>
      </c>
      <c r="C30" s="26" t="s">
        <v>31</v>
      </c>
      <c r="D30" s="26">
        <v>1</v>
      </c>
      <c r="E30" s="28">
        <v>38000</v>
      </c>
      <c r="F30" s="17">
        <f t="shared" si="0"/>
        <v>38000</v>
      </c>
      <c r="M30" s="94"/>
    </row>
    <row r="31" spans="1:13" s="93" customFormat="1">
      <c r="A31" s="164">
        <v>20</v>
      </c>
      <c r="B31" s="159" t="s">
        <v>45</v>
      </c>
      <c r="C31" s="26" t="s">
        <v>31</v>
      </c>
      <c r="D31" s="26">
        <v>10</v>
      </c>
      <c r="E31" s="28">
        <v>3100</v>
      </c>
      <c r="F31" s="17">
        <f t="shared" si="0"/>
        <v>31000</v>
      </c>
      <c r="M31" s="94"/>
    </row>
    <row r="32" spans="1:13" s="93" customFormat="1">
      <c r="A32" s="164">
        <v>21</v>
      </c>
      <c r="B32" s="159" t="s">
        <v>95</v>
      </c>
      <c r="C32" s="26" t="s">
        <v>31</v>
      </c>
      <c r="D32" s="26">
        <v>20</v>
      </c>
      <c r="E32" s="28">
        <v>1800</v>
      </c>
      <c r="F32" s="17">
        <f t="shared" si="0"/>
        <v>36000</v>
      </c>
      <c r="M32" s="94"/>
    </row>
    <row r="33" spans="1:13" s="154" customFormat="1">
      <c r="A33" s="164">
        <v>22</v>
      </c>
      <c r="B33" s="160" t="s">
        <v>96</v>
      </c>
      <c r="C33" s="150" t="s">
        <v>97</v>
      </c>
      <c r="D33" s="150">
        <v>2</v>
      </c>
      <c r="E33" s="152">
        <v>38000</v>
      </c>
      <c r="F33" s="17">
        <f t="shared" si="0"/>
        <v>76000</v>
      </c>
      <c r="G33" s="153"/>
      <c r="H33" s="149"/>
      <c r="M33" s="155"/>
    </row>
    <row r="34" spans="1:13" s="93" customFormat="1">
      <c r="A34" s="164">
        <v>23</v>
      </c>
      <c r="B34" s="159" t="s">
        <v>100</v>
      </c>
      <c r="C34" s="26" t="s">
        <v>31</v>
      </c>
      <c r="D34" s="26">
        <v>10</v>
      </c>
      <c r="E34" s="28">
        <v>10500</v>
      </c>
      <c r="F34" s="17">
        <f t="shared" si="0"/>
        <v>105000</v>
      </c>
      <c r="M34" s="94"/>
    </row>
    <row r="35" spans="1:13" s="93" customFormat="1">
      <c r="A35" s="164">
        <v>24</v>
      </c>
      <c r="B35" s="159" t="s">
        <v>44</v>
      </c>
      <c r="C35" s="26" t="s">
        <v>52</v>
      </c>
      <c r="D35" s="26">
        <v>20</v>
      </c>
      <c r="E35" s="28">
        <v>850</v>
      </c>
      <c r="F35" s="17">
        <f t="shared" si="0"/>
        <v>17000</v>
      </c>
      <c r="M35" s="94"/>
    </row>
    <row r="36" spans="1:13" s="93" customFormat="1">
      <c r="A36" s="164">
        <v>25</v>
      </c>
      <c r="B36" s="159" t="s">
        <v>103</v>
      </c>
      <c r="C36" s="26" t="s">
        <v>65</v>
      </c>
      <c r="D36" s="26">
        <v>10</v>
      </c>
      <c r="E36" s="28">
        <v>2700</v>
      </c>
      <c r="F36" s="17">
        <f t="shared" si="0"/>
        <v>27000</v>
      </c>
      <c r="M36" s="94"/>
    </row>
    <row r="37" spans="1:13" s="93" customFormat="1">
      <c r="A37" s="164">
        <v>26</v>
      </c>
      <c r="B37" s="159" t="s">
        <v>104</v>
      </c>
      <c r="C37" s="26" t="s">
        <v>21</v>
      </c>
      <c r="D37" s="26">
        <v>1</v>
      </c>
      <c r="E37" s="28">
        <v>27000</v>
      </c>
      <c r="F37" s="17">
        <f t="shared" si="0"/>
        <v>27000</v>
      </c>
      <c r="M37" s="94"/>
    </row>
    <row r="38" spans="1:13" s="93" customFormat="1">
      <c r="A38" s="164">
        <v>27</v>
      </c>
      <c r="B38" s="159" t="s">
        <v>107</v>
      </c>
      <c r="C38" s="26" t="s">
        <v>52</v>
      </c>
      <c r="D38" s="26">
        <v>10</v>
      </c>
      <c r="E38" s="28">
        <v>7900</v>
      </c>
      <c r="F38" s="17">
        <f t="shared" si="0"/>
        <v>79000</v>
      </c>
      <c r="M38" s="94"/>
    </row>
    <row r="39" spans="1:13" s="93" customFormat="1">
      <c r="A39" s="164">
        <v>28</v>
      </c>
      <c r="B39" s="159" t="s">
        <v>111</v>
      </c>
      <c r="C39" s="26" t="s">
        <v>112</v>
      </c>
      <c r="D39" s="26">
        <v>12</v>
      </c>
      <c r="E39" s="28">
        <v>2900</v>
      </c>
      <c r="F39" s="17">
        <f t="shared" si="0"/>
        <v>34800</v>
      </c>
      <c r="M39" s="94"/>
    </row>
    <row r="40" spans="1:13" s="93" customFormat="1">
      <c r="A40" s="164">
        <v>29</v>
      </c>
      <c r="B40" s="159" t="s">
        <v>113</v>
      </c>
      <c r="C40" s="26" t="s">
        <v>112</v>
      </c>
      <c r="D40" s="26">
        <v>12</v>
      </c>
      <c r="E40" s="28">
        <v>2900</v>
      </c>
      <c r="F40" s="17">
        <f t="shared" si="0"/>
        <v>34800</v>
      </c>
      <c r="M40" s="94"/>
    </row>
    <row r="41" spans="1:13" s="93" customFormat="1">
      <c r="A41" s="164">
        <v>30</v>
      </c>
      <c r="B41" s="159" t="s">
        <v>45</v>
      </c>
      <c r="C41" s="26" t="s">
        <v>31</v>
      </c>
      <c r="D41" s="26">
        <v>10</v>
      </c>
      <c r="E41" s="28">
        <v>3100</v>
      </c>
      <c r="F41" s="17">
        <f>D41*E41</f>
        <v>31000</v>
      </c>
      <c r="M41" s="94"/>
    </row>
    <row r="42" spans="1:13" s="93" customFormat="1">
      <c r="A42" s="164">
        <v>31</v>
      </c>
      <c r="B42" s="159" t="s">
        <v>88</v>
      </c>
      <c r="C42" s="26" t="s">
        <v>39</v>
      </c>
      <c r="D42" s="26">
        <v>10</v>
      </c>
      <c r="E42" s="28">
        <v>3600</v>
      </c>
      <c r="F42" s="17">
        <f t="shared" si="0"/>
        <v>36000</v>
      </c>
      <c r="M42" s="94"/>
    </row>
    <row r="43" spans="1:13" s="93" customFormat="1">
      <c r="A43" s="164">
        <v>32</v>
      </c>
      <c r="B43" s="159" t="s">
        <v>45</v>
      </c>
      <c r="C43" s="26" t="s">
        <v>31</v>
      </c>
      <c r="D43" s="26">
        <v>10</v>
      </c>
      <c r="E43" s="28">
        <v>3100</v>
      </c>
      <c r="F43" s="17">
        <f t="shared" si="0"/>
        <v>31000</v>
      </c>
      <c r="M43" s="94"/>
    </row>
    <row r="44" spans="1:13" s="169" customFormat="1">
      <c r="A44" s="164">
        <v>33</v>
      </c>
      <c r="B44" s="171" t="s">
        <v>35</v>
      </c>
      <c r="C44" s="172" t="s">
        <v>36</v>
      </c>
      <c r="D44" s="172">
        <v>20</v>
      </c>
      <c r="E44" s="173">
        <v>2530</v>
      </c>
      <c r="F44" s="168">
        <f t="shared" si="0"/>
        <v>50600</v>
      </c>
      <c r="M44" s="170"/>
    </row>
    <row r="45" spans="1:13" s="169" customFormat="1">
      <c r="A45" s="164">
        <v>34</v>
      </c>
      <c r="B45" s="171" t="s">
        <v>35</v>
      </c>
      <c r="C45" s="172" t="s">
        <v>36</v>
      </c>
      <c r="D45" s="172">
        <v>20</v>
      </c>
      <c r="E45" s="173">
        <v>2530</v>
      </c>
      <c r="F45" s="168">
        <f t="shared" ref="F45" si="1">D45*E45</f>
        <v>50600</v>
      </c>
      <c r="M45" s="170"/>
    </row>
    <row r="46" spans="1:13" s="93" customFormat="1">
      <c r="A46" s="164">
        <v>35</v>
      </c>
      <c r="B46" s="161" t="s">
        <v>51</v>
      </c>
      <c r="C46" s="34" t="s">
        <v>52</v>
      </c>
      <c r="D46" s="34">
        <v>1</v>
      </c>
      <c r="E46" s="36">
        <v>7900</v>
      </c>
      <c r="F46" s="17">
        <f t="shared" si="0"/>
        <v>7900</v>
      </c>
      <c r="M46" s="94"/>
    </row>
    <row r="47" spans="1:13" s="93" customFormat="1">
      <c r="A47" s="164">
        <v>36</v>
      </c>
      <c r="B47" s="161" t="s">
        <v>127</v>
      </c>
      <c r="C47" s="34" t="s">
        <v>52</v>
      </c>
      <c r="D47" s="34">
        <v>1</v>
      </c>
      <c r="E47" s="36">
        <v>7900</v>
      </c>
      <c r="F47" s="17">
        <f t="shared" si="0"/>
        <v>7900</v>
      </c>
      <c r="M47" s="94"/>
    </row>
    <row r="48" spans="1:13" s="93" customFormat="1">
      <c r="A48" s="164">
        <v>37</v>
      </c>
      <c r="B48" s="161" t="s">
        <v>66</v>
      </c>
      <c r="C48" s="34" t="s">
        <v>31</v>
      </c>
      <c r="D48" s="34">
        <v>5</v>
      </c>
      <c r="E48" s="36">
        <v>27000</v>
      </c>
      <c r="F48" s="17">
        <f t="shared" si="0"/>
        <v>135000</v>
      </c>
      <c r="M48" s="94"/>
    </row>
    <row r="49" spans="1:13" s="93" customFormat="1">
      <c r="A49" s="164">
        <v>38</v>
      </c>
      <c r="B49" s="162" t="s">
        <v>140</v>
      </c>
      <c r="C49" s="38" t="s">
        <v>141</v>
      </c>
      <c r="D49" s="38">
        <v>7</v>
      </c>
      <c r="E49" s="40">
        <v>9000</v>
      </c>
      <c r="F49" s="17">
        <f t="shared" si="0"/>
        <v>63000</v>
      </c>
      <c r="M49" s="94"/>
    </row>
    <row r="50" spans="1:13" s="93" customFormat="1">
      <c r="A50" s="164">
        <v>39</v>
      </c>
      <c r="B50" s="162" t="s">
        <v>45</v>
      </c>
      <c r="C50" s="38" t="s">
        <v>31</v>
      </c>
      <c r="D50" s="38">
        <v>10</v>
      </c>
      <c r="E50" s="40">
        <v>3100</v>
      </c>
      <c r="F50" s="17">
        <f t="shared" si="0"/>
        <v>31000</v>
      </c>
      <c r="M50" s="94"/>
    </row>
    <row r="51" spans="1:13" s="93" customFormat="1">
      <c r="A51" s="164">
        <v>40</v>
      </c>
      <c r="B51" s="162" t="s">
        <v>64</v>
      </c>
      <c r="C51" s="38" t="s">
        <v>65</v>
      </c>
      <c r="D51" s="38">
        <v>3</v>
      </c>
      <c r="E51" s="40">
        <v>21000</v>
      </c>
      <c r="F51" s="17">
        <f t="shared" si="0"/>
        <v>63000</v>
      </c>
      <c r="M51" s="94"/>
    </row>
    <row r="52" spans="1:13" s="93" customFormat="1">
      <c r="A52" s="164">
        <v>41</v>
      </c>
      <c r="B52" s="162" t="s">
        <v>92</v>
      </c>
      <c r="C52" s="38" t="s">
        <v>93</v>
      </c>
      <c r="D52" s="38">
        <v>10</v>
      </c>
      <c r="E52" s="40">
        <v>25000</v>
      </c>
      <c r="F52" s="17">
        <f t="shared" si="0"/>
        <v>250000</v>
      </c>
      <c r="M52" s="94"/>
    </row>
    <row r="53" spans="1:13" s="169" customFormat="1">
      <c r="A53" s="164">
        <v>42</v>
      </c>
      <c r="B53" s="165" t="s">
        <v>148</v>
      </c>
      <c r="C53" s="166" t="s">
        <v>93</v>
      </c>
      <c r="D53" s="166">
        <v>1</v>
      </c>
      <c r="E53" s="167">
        <v>110000</v>
      </c>
      <c r="F53" s="168">
        <f t="shared" si="0"/>
        <v>110000</v>
      </c>
      <c r="M53" s="170"/>
    </row>
    <row r="54" spans="1:13" s="93" customFormat="1">
      <c r="A54" s="164">
        <v>43</v>
      </c>
      <c r="B54" s="162" t="s">
        <v>140</v>
      </c>
      <c r="C54" s="38" t="s">
        <v>141</v>
      </c>
      <c r="D54" s="38">
        <v>3</v>
      </c>
      <c r="E54" s="40">
        <v>9000</v>
      </c>
      <c r="F54" s="17">
        <f t="shared" si="0"/>
        <v>27000</v>
      </c>
      <c r="M54" s="94"/>
    </row>
    <row r="55" spans="1:13" s="93" customFormat="1">
      <c r="A55" s="164">
        <v>44</v>
      </c>
      <c r="B55" s="162" t="s">
        <v>104</v>
      </c>
      <c r="C55" s="38" t="s">
        <v>21</v>
      </c>
      <c r="D55" s="38">
        <v>1</v>
      </c>
      <c r="E55" s="40">
        <v>27000</v>
      </c>
      <c r="F55" s="17">
        <f t="shared" si="0"/>
        <v>27000</v>
      </c>
      <c r="M55" s="94"/>
    </row>
    <row r="56" spans="1:13">
      <c r="A56" s="266" t="s">
        <v>79</v>
      </c>
      <c r="B56" s="205"/>
      <c r="C56" s="205"/>
      <c r="D56" s="205"/>
      <c r="E56" s="206"/>
      <c r="F56" s="65">
        <f>SUM(F12:F55)</f>
        <v>3725500</v>
      </c>
      <c r="G56" s="141">
        <f>F56+50000</f>
        <v>3775500</v>
      </c>
    </row>
    <row r="57" spans="1:13">
      <c r="A57" s="204" t="s">
        <v>80</v>
      </c>
      <c r="B57" s="205"/>
      <c r="C57" s="205"/>
      <c r="D57" s="205"/>
      <c r="E57" s="206"/>
      <c r="F57" s="56">
        <f>F56</f>
        <v>3725500</v>
      </c>
    </row>
    <row r="58" spans="1:13" ht="15.75">
      <c r="A58" s="61" t="s">
        <v>81</v>
      </c>
      <c r="B58" s="125"/>
      <c r="C58" s="125"/>
      <c r="D58" s="125"/>
      <c r="E58" s="125"/>
      <c r="F58" s="125"/>
    </row>
    <row r="63" spans="1:13">
      <c r="E63" s="93"/>
      <c r="F63" s="94"/>
    </row>
  </sheetData>
  <mergeCells count="4">
    <mergeCell ref="A56:E56"/>
    <mergeCell ref="A57:E57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10"/>
  <sheetViews>
    <sheetView topLeftCell="A109" workbookViewId="0">
      <selection activeCell="F25" sqref="F25"/>
    </sheetView>
  </sheetViews>
  <sheetFormatPr defaultRowHeight="15"/>
  <cols>
    <col min="1" max="1" width="10.7109375" customWidth="1"/>
    <col min="2" max="2" width="12.42578125" customWidth="1"/>
    <col min="3" max="3" width="34.28515625" customWidth="1"/>
    <col min="7" max="7" width="13.85546875" customWidth="1"/>
    <col min="8" max="8" width="11.85546875" customWidth="1"/>
    <col min="10" max="10" width="27.42578125" customWidth="1"/>
    <col min="14" max="14" width="11.7109375" style="21" bestFit="1" customWidth="1"/>
  </cols>
  <sheetData>
    <row r="1" spans="1:14" ht="16.5">
      <c r="A1" s="2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4" ht="15.75">
      <c r="A2" s="3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4" ht="15.75">
      <c r="A3" s="3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spans="1:14" ht="15.75">
      <c r="A4" s="3" t="s">
        <v>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</row>
    <row r="5" spans="1:14" ht="20.25">
      <c r="A5" s="243" t="s">
        <v>4</v>
      </c>
      <c r="B5" s="244"/>
      <c r="C5" s="244"/>
      <c r="D5" s="244"/>
      <c r="E5" s="244"/>
      <c r="F5" s="244"/>
      <c r="G5" s="244"/>
      <c r="H5" s="128"/>
      <c r="I5" s="128"/>
      <c r="J5" s="128"/>
      <c r="K5" s="128"/>
      <c r="L5" s="128"/>
      <c r="M5" s="128"/>
    </row>
    <row r="6" spans="1:14">
      <c r="A6" s="245" t="s">
        <v>5</v>
      </c>
      <c r="B6" s="244"/>
      <c r="C6" s="244"/>
      <c r="D6" s="244"/>
      <c r="E6" s="244"/>
      <c r="F6" s="244"/>
      <c r="G6" s="244"/>
      <c r="H6" s="128"/>
      <c r="I6" s="128"/>
      <c r="J6" s="128"/>
      <c r="K6" s="128"/>
      <c r="L6" s="128"/>
      <c r="M6" s="128"/>
    </row>
    <row r="7" spans="1:14" ht="16.5">
      <c r="A7" s="2" t="s">
        <v>6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</row>
    <row r="8" spans="1:14" ht="15.75">
      <c r="A8" s="3" t="s">
        <v>7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</row>
    <row r="9" spans="1:14" ht="15.75">
      <c r="A9" s="3" t="s">
        <v>8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</row>
    <row r="10" spans="1:14" ht="15.75">
      <c r="A10" s="3" t="s">
        <v>9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</row>
    <row r="11" spans="1:14" ht="32.25" thickBot="1">
      <c r="A11" s="4" t="s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128"/>
      <c r="I11" s="128"/>
      <c r="J11" s="130"/>
      <c r="K11" s="128"/>
      <c r="L11" s="128"/>
      <c r="M11" s="128"/>
      <c r="N11" s="131"/>
    </row>
    <row r="12" spans="1:14" ht="15.75" thickBot="1">
      <c r="A12" s="273" t="s">
        <v>17</v>
      </c>
      <c r="B12" s="274"/>
      <c r="C12" s="10" t="s">
        <v>18</v>
      </c>
      <c r="D12" s="11" t="s">
        <v>19</v>
      </c>
      <c r="E12" s="11">
        <v>20</v>
      </c>
      <c r="F12" s="12">
        <v>49000</v>
      </c>
      <c r="G12" s="13">
        <f>E12*F12</f>
        <v>980000</v>
      </c>
      <c r="H12" s="128"/>
      <c r="I12" s="129"/>
      <c r="J12" s="132"/>
      <c r="K12" s="133"/>
      <c r="L12" s="133"/>
      <c r="M12" s="134"/>
      <c r="N12" s="131"/>
    </row>
    <row r="13" spans="1:14" ht="15.75" thickBot="1">
      <c r="A13" s="275"/>
      <c r="B13" s="276"/>
      <c r="C13" s="14" t="s">
        <v>20</v>
      </c>
      <c r="D13" s="15" t="s">
        <v>21</v>
      </c>
      <c r="E13" s="15">
        <v>1</v>
      </c>
      <c r="F13" s="16">
        <v>59000</v>
      </c>
      <c r="G13" s="13">
        <f t="shared" ref="G13:G27" si="0">E13*F13</f>
        <v>59000</v>
      </c>
      <c r="H13" s="128"/>
      <c r="I13" s="129"/>
      <c r="J13" s="132"/>
      <c r="K13" s="133"/>
      <c r="L13" s="133"/>
      <c r="M13" s="134"/>
      <c r="N13" s="131"/>
    </row>
    <row r="14" spans="1:14" ht="15.75" thickBot="1">
      <c r="A14" s="275"/>
      <c r="B14" s="276"/>
      <c r="C14" s="14" t="s">
        <v>24</v>
      </c>
      <c r="D14" s="15" t="s">
        <v>21</v>
      </c>
      <c r="E14" s="15">
        <v>1</v>
      </c>
      <c r="F14" s="16">
        <v>28000</v>
      </c>
      <c r="G14" s="13">
        <f t="shared" si="0"/>
        <v>28000</v>
      </c>
      <c r="H14" s="128"/>
      <c r="I14" s="129"/>
      <c r="J14" s="132"/>
      <c r="K14" s="133"/>
      <c r="L14" s="133"/>
      <c r="M14" s="134"/>
      <c r="N14" s="131"/>
    </row>
    <row r="15" spans="1:14" ht="15.75" thickBot="1">
      <c r="A15" s="275"/>
      <c r="B15" s="276"/>
      <c r="C15" s="14" t="s">
        <v>26</v>
      </c>
      <c r="D15" s="15" t="s">
        <v>21</v>
      </c>
      <c r="E15" s="15">
        <v>2</v>
      </c>
      <c r="F15" s="16">
        <v>28500</v>
      </c>
      <c r="G15" s="13">
        <f t="shared" si="0"/>
        <v>57000</v>
      </c>
      <c r="H15" s="128"/>
      <c r="I15" s="129"/>
      <c r="J15" s="132"/>
      <c r="K15" s="133"/>
      <c r="L15" s="133"/>
      <c r="M15" s="134"/>
      <c r="N15" s="131"/>
    </row>
    <row r="16" spans="1:14" ht="15.75" thickBot="1">
      <c r="A16" s="275"/>
      <c r="B16" s="276"/>
      <c r="C16" s="14" t="s">
        <v>28</v>
      </c>
      <c r="D16" s="15" t="s">
        <v>23</v>
      </c>
      <c r="E16" s="15">
        <v>5</v>
      </c>
      <c r="F16" s="16">
        <v>17500</v>
      </c>
      <c r="G16" s="13">
        <f t="shared" si="0"/>
        <v>87500</v>
      </c>
      <c r="H16" s="128"/>
      <c r="I16" s="129"/>
      <c r="J16" s="132"/>
      <c r="K16" s="133"/>
      <c r="L16" s="133"/>
      <c r="M16" s="134"/>
      <c r="N16" s="131"/>
    </row>
    <row r="17" spans="1:14" ht="15.75" thickBot="1">
      <c r="A17" s="275"/>
      <c r="B17" s="276"/>
      <c r="C17" s="14" t="s">
        <v>29</v>
      </c>
      <c r="D17" s="15" t="s">
        <v>23</v>
      </c>
      <c r="E17" s="15">
        <v>60</v>
      </c>
      <c r="F17" s="16">
        <v>3700</v>
      </c>
      <c r="G17" s="13">
        <f t="shared" si="0"/>
        <v>222000</v>
      </c>
      <c r="H17" s="128"/>
      <c r="I17" s="129"/>
      <c r="J17" s="135"/>
      <c r="K17" s="129"/>
      <c r="L17" s="129"/>
      <c r="M17" s="136"/>
      <c r="N17" s="131"/>
    </row>
    <row r="18" spans="1:14" ht="15.75" thickBot="1">
      <c r="A18" s="275"/>
      <c r="B18" s="276"/>
      <c r="C18" s="14" t="s">
        <v>32</v>
      </c>
      <c r="D18" s="15" t="s">
        <v>33</v>
      </c>
      <c r="E18" s="15">
        <v>2</v>
      </c>
      <c r="F18" s="16">
        <v>21000</v>
      </c>
      <c r="G18" s="13">
        <f t="shared" si="0"/>
        <v>42000</v>
      </c>
      <c r="H18" s="128"/>
      <c r="I18" s="129"/>
      <c r="J18" s="135"/>
      <c r="K18" s="129"/>
      <c r="L18" s="129"/>
      <c r="M18" s="136"/>
      <c r="N18" s="131"/>
    </row>
    <row r="19" spans="1:14" ht="15.75" thickBot="1">
      <c r="A19" s="275"/>
      <c r="B19" s="276"/>
      <c r="C19" s="14" t="s">
        <v>35</v>
      </c>
      <c r="D19" s="15" t="s">
        <v>36</v>
      </c>
      <c r="E19" s="15">
        <v>10</v>
      </c>
      <c r="F19" s="16">
        <v>2530</v>
      </c>
      <c r="G19" s="13">
        <f t="shared" si="0"/>
        <v>25300</v>
      </c>
      <c r="H19" s="128"/>
      <c r="I19" s="129"/>
      <c r="J19" s="132"/>
      <c r="K19" s="133"/>
      <c r="L19" s="133"/>
      <c r="M19" s="134"/>
      <c r="N19" s="131"/>
    </row>
    <row r="20" spans="1:14" ht="15.75" thickBot="1">
      <c r="A20" s="275"/>
      <c r="B20" s="276"/>
      <c r="C20" s="14" t="s">
        <v>37</v>
      </c>
      <c r="D20" s="15" t="s">
        <v>33</v>
      </c>
      <c r="E20" s="15">
        <v>2</v>
      </c>
      <c r="F20" s="16">
        <v>15000</v>
      </c>
      <c r="G20" s="13">
        <f t="shared" si="0"/>
        <v>30000</v>
      </c>
      <c r="H20" s="128"/>
      <c r="I20" s="129"/>
      <c r="J20" s="132"/>
      <c r="K20" s="133"/>
      <c r="L20" s="133"/>
      <c r="M20" s="134"/>
      <c r="N20" s="131"/>
    </row>
    <row r="21" spans="1:14" ht="15.75" thickBot="1">
      <c r="A21" s="275"/>
      <c r="B21" s="276"/>
      <c r="C21" s="14" t="s">
        <v>38</v>
      </c>
      <c r="D21" s="15" t="s">
        <v>39</v>
      </c>
      <c r="E21" s="15">
        <v>10</v>
      </c>
      <c r="F21" s="16">
        <v>3600</v>
      </c>
      <c r="G21" s="13">
        <f t="shared" si="0"/>
        <v>36000</v>
      </c>
      <c r="H21" s="128"/>
      <c r="I21" s="129"/>
      <c r="J21" s="132"/>
      <c r="K21" s="133"/>
      <c r="L21" s="133"/>
      <c r="M21" s="134"/>
      <c r="N21" s="131"/>
    </row>
    <row r="22" spans="1:14" ht="15.75" thickBot="1">
      <c r="A22" s="275"/>
      <c r="B22" s="276"/>
      <c r="C22" s="14" t="s">
        <v>40</v>
      </c>
      <c r="D22" s="15" t="s">
        <v>21</v>
      </c>
      <c r="E22" s="15">
        <v>2</v>
      </c>
      <c r="F22" s="16">
        <v>21000</v>
      </c>
      <c r="G22" s="13">
        <f t="shared" si="0"/>
        <v>42000</v>
      </c>
      <c r="H22" s="128"/>
      <c r="I22" s="128"/>
      <c r="J22" s="128"/>
      <c r="K22" s="128"/>
      <c r="L22" s="128"/>
      <c r="M22" s="128"/>
      <c r="N22" s="131"/>
    </row>
    <row r="23" spans="1:14" ht="15.75" thickBot="1">
      <c r="A23" s="275"/>
      <c r="B23" s="276"/>
      <c r="C23" s="14" t="s">
        <v>41</v>
      </c>
      <c r="D23" s="15" t="s">
        <v>19</v>
      </c>
      <c r="E23" s="15">
        <v>1</v>
      </c>
      <c r="F23" s="16">
        <v>118000</v>
      </c>
      <c r="G23" s="13">
        <f t="shared" si="0"/>
        <v>118000</v>
      </c>
      <c r="H23" s="128"/>
      <c r="I23" s="128"/>
      <c r="J23" s="128"/>
      <c r="K23" s="128"/>
      <c r="L23" s="128"/>
      <c r="M23" s="128"/>
      <c r="N23" s="131"/>
    </row>
    <row r="24" spans="1:14" ht="15.75" thickBot="1">
      <c r="A24" s="275"/>
      <c r="B24" s="276"/>
      <c r="C24" s="14" t="s">
        <v>42</v>
      </c>
      <c r="D24" s="15" t="s">
        <v>19</v>
      </c>
      <c r="E24" s="15">
        <v>1</v>
      </c>
      <c r="F24" s="16">
        <v>98000</v>
      </c>
      <c r="G24" s="13">
        <f t="shared" si="0"/>
        <v>98000</v>
      </c>
      <c r="H24" s="128"/>
      <c r="I24" s="128"/>
      <c r="J24" s="128"/>
      <c r="K24" s="128"/>
      <c r="L24" s="128"/>
      <c r="M24" s="128"/>
      <c r="N24" s="131"/>
    </row>
    <row r="25" spans="1:14" ht="15.75" thickBot="1">
      <c r="A25" s="275"/>
      <c r="B25" s="276"/>
      <c r="C25" s="14" t="s">
        <v>43</v>
      </c>
      <c r="D25" s="15" t="s">
        <v>23</v>
      </c>
      <c r="E25" s="15">
        <v>1</v>
      </c>
      <c r="F25" s="16">
        <v>10500</v>
      </c>
      <c r="G25" s="13">
        <f t="shared" si="0"/>
        <v>10500</v>
      </c>
      <c r="H25" s="128"/>
      <c r="I25" s="128"/>
      <c r="J25" s="128"/>
      <c r="K25" s="128"/>
      <c r="L25" s="128"/>
      <c r="M25" s="128"/>
      <c r="N25" s="131"/>
    </row>
    <row r="26" spans="1:14" ht="15.75" thickBot="1">
      <c r="A26" s="275"/>
      <c r="B26" s="276"/>
      <c r="C26" s="14" t="s">
        <v>44</v>
      </c>
      <c r="D26" s="15" t="s">
        <v>31</v>
      </c>
      <c r="E26" s="15">
        <v>10</v>
      </c>
      <c r="F26" s="16">
        <v>850</v>
      </c>
      <c r="G26" s="13">
        <f t="shared" si="0"/>
        <v>8500</v>
      </c>
      <c r="H26" s="128"/>
      <c r="I26" s="128"/>
      <c r="J26" s="128"/>
      <c r="K26" s="128"/>
      <c r="L26" s="128"/>
      <c r="M26" s="128"/>
    </row>
    <row r="27" spans="1:14" ht="15.75" thickBot="1">
      <c r="A27" s="277"/>
      <c r="B27" s="278"/>
      <c r="C27" s="18" t="s">
        <v>46</v>
      </c>
      <c r="D27" s="19" t="s">
        <v>31</v>
      </c>
      <c r="E27" s="19">
        <v>3</v>
      </c>
      <c r="F27" s="20">
        <v>58000</v>
      </c>
      <c r="G27" s="13">
        <f t="shared" si="0"/>
        <v>174000</v>
      </c>
      <c r="H27" s="128"/>
      <c r="I27" s="128"/>
      <c r="J27" s="128"/>
      <c r="K27" s="128"/>
      <c r="L27" s="128"/>
      <c r="M27" s="128"/>
    </row>
    <row r="28" spans="1:14" ht="15.75">
      <c r="A28" s="279">
        <f>SUM(G12:G26)</f>
        <v>1843800</v>
      </c>
      <c r="B28" s="280"/>
      <c r="C28" s="280"/>
      <c r="D28" s="280"/>
      <c r="E28" s="280"/>
      <c r="F28" s="280"/>
      <c r="G28" s="281"/>
      <c r="H28" s="128"/>
      <c r="I28" s="128"/>
      <c r="J28" s="128"/>
      <c r="K28" s="128"/>
      <c r="L28" s="128"/>
      <c r="M28" s="128"/>
    </row>
    <row r="29" spans="1:14" s="93" customFormat="1">
      <c r="A29" s="5" t="s">
        <v>47</v>
      </c>
      <c r="B29" s="5" t="s">
        <v>48</v>
      </c>
      <c r="C29" s="6" t="s">
        <v>51</v>
      </c>
      <c r="D29" s="5" t="s">
        <v>52</v>
      </c>
      <c r="E29" s="5">
        <v>1</v>
      </c>
      <c r="F29" s="7">
        <v>7800</v>
      </c>
      <c r="G29" s="7">
        <v>7800</v>
      </c>
      <c r="H29" s="128"/>
      <c r="I29" s="128"/>
      <c r="J29" s="128"/>
      <c r="K29" s="128"/>
      <c r="L29" s="128"/>
      <c r="M29" s="128"/>
      <c r="N29" s="94"/>
    </row>
    <row r="30" spans="1:14">
      <c r="A30" s="246">
        <f>G29</f>
        <v>7800</v>
      </c>
      <c r="B30" s="247"/>
      <c r="C30" s="247"/>
      <c r="D30" s="247"/>
      <c r="E30" s="247"/>
      <c r="F30" s="247"/>
      <c r="G30" s="248"/>
      <c r="H30" s="128"/>
      <c r="I30" s="128"/>
      <c r="J30" s="128"/>
      <c r="K30" s="128"/>
      <c r="L30" s="128"/>
      <c r="M30" s="128"/>
    </row>
    <row r="31" spans="1:14" s="93" customFormat="1">
      <c r="A31" s="5" t="s">
        <v>55</v>
      </c>
      <c r="B31" s="5" t="s">
        <v>56</v>
      </c>
      <c r="C31" s="112" t="s">
        <v>44</v>
      </c>
      <c r="D31" s="5" t="s">
        <v>52</v>
      </c>
      <c r="E31" s="5">
        <v>10</v>
      </c>
      <c r="F31" s="7">
        <v>850</v>
      </c>
      <c r="G31" s="7">
        <f>E31*F31</f>
        <v>8500</v>
      </c>
      <c r="N31" s="94"/>
    </row>
    <row r="32" spans="1:14">
      <c r="A32" s="5" t="s">
        <v>50</v>
      </c>
      <c r="B32" s="5" t="s">
        <v>50</v>
      </c>
      <c r="C32" s="6" t="s">
        <v>71</v>
      </c>
      <c r="D32" s="5" t="s">
        <v>23</v>
      </c>
      <c r="E32" s="5">
        <v>40</v>
      </c>
      <c r="F32" s="7">
        <v>3700</v>
      </c>
      <c r="G32" s="7">
        <f t="shared" ref="G32:G33" si="1">E32*F32</f>
        <v>148000</v>
      </c>
    </row>
    <row r="33" spans="1:10">
      <c r="A33" s="5" t="s">
        <v>50</v>
      </c>
      <c r="B33" s="5" t="s">
        <v>50</v>
      </c>
      <c r="C33" s="6" t="s">
        <v>35</v>
      </c>
      <c r="D33" s="5" t="s">
        <v>36</v>
      </c>
      <c r="E33" s="5">
        <v>20</v>
      </c>
      <c r="F33" s="7">
        <v>2530</v>
      </c>
      <c r="G33" s="7">
        <f t="shared" si="1"/>
        <v>50600</v>
      </c>
    </row>
    <row r="34" spans="1:10">
      <c r="A34" s="246">
        <f>SUM(G31:G33)</f>
        <v>207100</v>
      </c>
      <c r="B34" s="247"/>
      <c r="C34" s="247"/>
      <c r="D34" s="247"/>
      <c r="E34" s="247"/>
      <c r="F34" s="247"/>
      <c r="G34" s="248"/>
    </row>
    <row r="35" spans="1:10">
      <c r="A35" s="5" t="s">
        <v>50</v>
      </c>
      <c r="B35" s="5" t="s">
        <v>50</v>
      </c>
      <c r="C35" s="6" t="s">
        <v>64</v>
      </c>
      <c r="D35" s="5" t="s">
        <v>65</v>
      </c>
      <c r="E35" s="5">
        <v>4</v>
      </c>
      <c r="F35" s="7">
        <v>21000</v>
      </c>
      <c r="G35" s="7">
        <v>84000</v>
      </c>
    </row>
    <row r="36" spans="1:10">
      <c r="A36" s="246">
        <f>G35</f>
        <v>84000</v>
      </c>
      <c r="B36" s="247"/>
      <c r="C36" s="247"/>
      <c r="D36" s="247"/>
      <c r="E36" s="247"/>
      <c r="F36" s="247"/>
      <c r="G36" s="248"/>
    </row>
    <row r="37" spans="1:10">
      <c r="A37" s="5" t="s">
        <v>67</v>
      </c>
      <c r="B37" s="5" t="s">
        <v>68</v>
      </c>
      <c r="C37" s="6" t="s">
        <v>69</v>
      </c>
      <c r="D37" s="5" t="s">
        <v>70</v>
      </c>
      <c r="E37" s="5">
        <v>5</v>
      </c>
      <c r="F37" s="7">
        <v>6000</v>
      </c>
      <c r="G37" s="7">
        <f>E37*F37</f>
        <v>30000</v>
      </c>
    </row>
    <row r="38" spans="1:10">
      <c r="A38" s="5" t="s">
        <v>50</v>
      </c>
      <c r="B38" s="5" t="s">
        <v>50</v>
      </c>
      <c r="C38" s="6" t="s">
        <v>71</v>
      </c>
      <c r="D38" s="5" t="s">
        <v>31</v>
      </c>
      <c r="E38" s="5">
        <v>2</v>
      </c>
      <c r="F38" s="7">
        <v>12500</v>
      </c>
      <c r="G38" s="7">
        <f t="shared" ref="G38:G41" si="2">E38*F38</f>
        <v>25000</v>
      </c>
    </row>
    <row r="39" spans="1:10">
      <c r="A39" s="5" t="s">
        <v>50</v>
      </c>
      <c r="B39" s="5" t="s">
        <v>50</v>
      </c>
      <c r="C39" s="6" t="s">
        <v>72</v>
      </c>
      <c r="D39" s="5" t="s">
        <v>21</v>
      </c>
      <c r="E39" s="5">
        <v>2</v>
      </c>
      <c r="F39" s="7">
        <v>21000</v>
      </c>
      <c r="G39" s="7">
        <f t="shared" si="2"/>
        <v>42000</v>
      </c>
    </row>
    <row r="40" spans="1:10">
      <c r="A40" s="5" t="s">
        <v>50</v>
      </c>
      <c r="B40" s="5" t="s">
        <v>50</v>
      </c>
      <c r="C40" s="6" t="s">
        <v>29</v>
      </c>
      <c r="D40" s="5" t="s">
        <v>23</v>
      </c>
      <c r="E40" s="5">
        <v>40</v>
      </c>
      <c r="F40" s="7">
        <v>3700</v>
      </c>
      <c r="G40" s="7">
        <f t="shared" si="2"/>
        <v>148000</v>
      </c>
    </row>
    <row r="41" spans="1:10">
      <c r="A41" s="5" t="s">
        <v>50</v>
      </c>
      <c r="B41" s="5" t="s">
        <v>50</v>
      </c>
      <c r="C41" s="6" t="s">
        <v>73</v>
      </c>
      <c r="D41" s="5" t="s">
        <v>21</v>
      </c>
      <c r="E41" s="5">
        <v>12</v>
      </c>
      <c r="F41" s="7">
        <v>2900</v>
      </c>
      <c r="G41" s="7">
        <f t="shared" si="2"/>
        <v>34800</v>
      </c>
    </row>
    <row r="42" spans="1:10">
      <c r="A42" s="246">
        <f>SUM(G37:G41)</f>
        <v>279800</v>
      </c>
      <c r="B42" s="247"/>
      <c r="C42" s="247"/>
      <c r="D42" s="247"/>
      <c r="E42" s="247"/>
      <c r="F42" s="247"/>
      <c r="G42" s="248"/>
    </row>
    <row r="43" spans="1:10">
      <c r="A43" s="5" t="s">
        <v>74</v>
      </c>
      <c r="B43" s="5" t="s">
        <v>75</v>
      </c>
      <c r="C43" s="6" t="s">
        <v>30</v>
      </c>
      <c r="D43" s="5" t="s">
        <v>31</v>
      </c>
      <c r="E43" s="5">
        <v>1</v>
      </c>
      <c r="F43" s="7">
        <v>200500</v>
      </c>
      <c r="G43" s="7">
        <f>E43*F43</f>
        <v>200500</v>
      </c>
    </row>
    <row r="44" spans="1:10">
      <c r="A44" s="5" t="s">
        <v>50</v>
      </c>
      <c r="B44" s="5" t="s">
        <v>50</v>
      </c>
      <c r="C44" s="6" t="s">
        <v>34</v>
      </c>
      <c r="D44" s="5" t="s">
        <v>31</v>
      </c>
      <c r="E44" s="5">
        <v>1</v>
      </c>
      <c r="F44" s="7">
        <v>289500</v>
      </c>
      <c r="G44" s="7">
        <f t="shared" ref="G44:G48" si="3">E44*F44</f>
        <v>289500</v>
      </c>
    </row>
    <row r="45" spans="1:10">
      <c r="A45" s="5" t="s">
        <v>50</v>
      </c>
      <c r="B45" s="5" t="s">
        <v>50</v>
      </c>
      <c r="C45" s="6" t="s">
        <v>76</v>
      </c>
      <c r="D45" s="5" t="s">
        <v>19</v>
      </c>
      <c r="E45" s="5">
        <v>2</v>
      </c>
      <c r="F45" s="7">
        <v>98000</v>
      </c>
      <c r="G45" s="7">
        <f t="shared" si="3"/>
        <v>196000</v>
      </c>
      <c r="J45" s="141"/>
    </row>
    <row r="46" spans="1:10">
      <c r="A46" s="5" t="s">
        <v>50</v>
      </c>
      <c r="B46" s="5" t="s">
        <v>50</v>
      </c>
      <c r="C46" s="6" t="s">
        <v>20</v>
      </c>
      <c r="D46" s="5" t="s">
        <v>21</v>
      </c>
      <c r="E46" s="5">
        <v>2</v>
      </c>
      <c r="F46" s="7">
        <v>59000</v>
      </c>
      <c r="G46" s="7">
        <f t="shared" si="3"/>
        <v>118000</v>
      </c>
    </row>
    <row r="47" spans="1:10">
      <c r="A47" s="5" t="s">
        <v>50</v>
      </c>
      <c r="B47" s="5" t="s">
        <v>50</v>
      </c>
      <c r="C47" s="6" t="s">
        <v>77</v>
      </c>
      <c r="D47" s="5" t="s">
        <v>21</v>
      </c>
      <c r="E47" s="5">
        <v>1</v>
      </c>
      <c r="F47" s="7">
        <v>28000</v>
      </c>
      <c r="G47" s="7">
        <f t="shared" si="3"/>
        <v>28000</v>
      </c>
    </row>
    <row r="48" spans="1:10">
      <c r="A48" s="5" t="s">
        <v>50</v>
      </c>
      <c r="B48" s="5" t="s">
        <v>50</v>
      </c>
      <c r="C48" s="6" t="s">
        <v>78</v>
      </c>
      <c r="D48" s="5" t="s">
        <v>21</v>
      </c>
      <c r="E48" s="5">
        <v>2</v>
      </c>
      <c r="F48" s="7">
        <v>28500</v>
      </c>
      <c r="G48" s="7">
        <f t="shared" si="3"/>
        <v>57000</v>
      </c>
    </row>
    <row r="49" spans="1:14">
      <c r="A49" s="246">
        <f>SUM(G43:G48)</f>
        <v>889000</v>
      </c>
      <c r="B49" s="247"/>
      <c r="C49" s="247"/>
      <c r="D49" s="247"/>
      <c r="E49" s="247"/>
      <c r="F49" s="247"/>
      <c r="G49" s="248"/>
      <c r="H49" t="s">
        <v>184</v>
      </c>
      <c r="I49" s="21"/>
    </row>
    <row r="50" spans="1:14">
      <c r="A50" s="258" t="s">
        <v>79</v>
      </c>
      <c r="B50" s="259"/>
      <c r="C50" s="259"/>
      <c r="D50" s="259"/>
      <c r="E50" s="259"/>
      <c r="F50" s="260"/>
      <c r="G50" s="8">
        <f>SUM(G12:G49)</f>
        <v>3485500</v>
      </c>
      <c r="H50" s="49">
        <f>G50-J49</f>
        <v>3485500</v>
      </c>
    </row>
    <row r="51" spans="1:14">
      <c r="A51" s="258" t="s">
        <v>80</v>
      </c>
      <c r="B51" s="259"/>
      <c r="C51" s="259"/>
      <c r="D51" s="259"/>
      <c r="E51" s="259"/>
      <c r="F51" s="260"/>
      <c r="G51" s="8">
        <f>G50</f>
        <v>3485500</v>
      </c>
    </row>
    <row r="52" spans="1:14" ht="15.75">
      <c r="A52" s="9" t="s">
        <v>81</v>
      </c>
      <c r="B52" s="128"/>
      <c r="C52" s="128"/>
      <c r="D52" s="128"/>
      <c r="E52" s="128"/>
      <c r="F52" s="128"/>
      <c r="G52" s="128"/>
    </row>
    <row r="54" spans="1:14">
      <c r="A54" s="261" t="s">
        <v>82</v>
      </c>
      <c r="B54" s="244"/>
      <c r="C54" s="261" t="s">
        <v>83</v>
      </c>
      <c r="D54" s="244"/>
      <c r="E54" s="261" t="s">
        <v>84</v>
      </c>
      <c r="F54" s="244"/>
      <c r="G54" s="244"/>
    </row>
    <row r="56" spans="1:14" ht="20.25">
      <c r="A56" s="240" t="s">
        <v>4</v>
      </c>
      <c r="B56" s="241"/>
      <c r="C56" s="241"/>
      <c r="D56" s="241"/>
      <c r="E56" s="241"/>
      <c r="F56" s="241"/>
      <c r="G56" s="241"/>
    </row>
    <row r="57" spans="1:14">
      <c r="A57" s="242" t="s">
        <v>85</v>
      </c>
      <c r="B57" s="241"/>
      <c r="C57" s="241"/>
      <c r="D57" s="241"/>
      <c r="E57" s="241"/>
      <c r="F57" s="241"/>
      <c r="G57" s="241"/>
    </row>
    <row r="58" spans="1:14" ht="16.5">
      <c r="A58" s="23" t="s">
        <v>6</v>
      </c>
      <c r="B58" s="127"/>
      <c r="C58" s="127"/>
      <c r="D58" s="127"/>
      <c r="E58" s="127"/>
      <c r="F58" s="127"/>
      <c r="G58" s="127"/>
    </row>
    <row r="59" spans="1:14" ht="15.75">
      <c r="A59" s="24" t="s">
        <v>7</v>
      </c>
      <c r="B59" s="127"/>
      <c r="C59" s="127"/>
      <c r="D59" s="127"/>
      <c r="E59" s="127"/>
      <c r="F59" s="127"/>
      <c r="G59" s="127"/>
    </row>
    <row r="60" spans="1:14" ht="15.75">
      <c r="A60" s="24" t="s">
        <v>8</v>
      </c>
      <c r="B60" s="127"/>
      <c r="C60" s="127"/>
      <c r="D60" s="127"/>
      <c r="E60" s="127"/>
      <c r="F60" s="127"/>
      <c r="G60" s="127"/>
    </row>
    <row r="61" spans="1:14" ht="15.75">
      <c r="A61" s="24" t="s">
        <v>9</v>
      </c>
      <c r="B61" s="127"/>
      <c r="C61" s="127"/>
      <c r="D61" s="127"/>
      <c r="E61" s="127"/>
      <c r="F61" s="127"/>
      <c r="G61" s="127"/>
    </row>
    <row r="62" spans="1:14" ht="31.5">
      <c r="A62" s="25" t="s">
        <v>10</v>
      </c>
      <c r="B62" s="25" t="s">
        <v>11</v>
      </c>
      <c r="C62" s="25" t="s">
        <v>12</v>
      </c>
      <c r="D62" s="25" t="s">
        <v>13</v>
      </c>
      <c r="E62" s="25" t="s">
        <v>14</v>
      </c>
      <c r="F62" s="25" t="s">
        <v>15</v>
      </c>
      <c r="G62" s="25" t="s">
        <v>16</v>
      </c>
    </row>
    <row r="63" spans="1:14" s="93" customFormat="1">
      <c r="A63" s="26" t="s">
        <v>86</v>
      </c>
      <c r="B63" s="26" t="s">
        <v>87</v>
      </c>
      <c r="C63" s="27" t="s">
        <v>88</v>
      </c>
      <c r="D63" s="26" t="s">
        <v>39</v>
      </c>
      <c r="E63" s="26">
        <v>5</v>
      </c>
      <c r="F63" s="28">
        <v>3600</v>
      </c>
      <c r="G63" s="28">
        <f>E63*F63</f>
        <v>18000</v>
      </c>
      <c r="H63" s="149"/>
      <c r="N63" s="94"/>
    </row>
    <row r="64" spans="1:14">
      <c r="C64" s="27" t="s">
        <v>29</v>
      </c>
      <c r="D64" s="26" t="s">
        <v>23</v>
      </c>
      <c r="E64" s="26">
        <v>40</v>
      </c>
      <c r="F64" s="28">
        <v>3700</v>
      </c>
      <c r="G64" s="28">
        <f t="shared" ref="G64:G67" si="4">E64*F64</f>
        <v>148000</v>
      </c>
    </row>
    <row r="65" spans="1:14">
      <c r="A65" s="26" t="s">
        <v>50</v>
      </c>
      <c r="B65" s="26" t="s">
        <v>50</v>
      </c>
      <c r="C65" s="27" t="s">
        <v>49</v>
      </c>
      <c r="D65" s="26" t="s">
        <v>19</v>
      </c>
      <c r="E65" s="26">
        <v>10</v>
      </c>
      <c r="F65" s="28">
        <v>49000</v>
      </c>
      <c r="G65" s="28">
        <f t="shared" si="4"/>
        <v>490000</v>
      </c>
    </row>
    <row r="66" spans="1:14">
      <c r="A66" s="26" t="s">
        <v>50</v>
      </c>
      <c r="B66" s="26" t="s">
        <v>50</v>
      </c>
      <c r="C66" s="27" t="s">
        <v>72</v>
      </c>
      <c r="D66" s="26" t="s">
        <v>21</v>
      </c>
      <c r="E66" s="26">
        <v>1</v>
      </c>
      <c r="F66" s="28">
        <v>21000</v>
      </c>
      <c r="G66" s="28">
        <f t="shared" si="4"/>
        <v>21000</v>
      </c>
    </row>
    <row r="67" spans="1:14">
      <c r="A67" s="26" t="s">
        <v>50</v>
      </c>
      <c r="B67" s="26" t="s">
        <v>50</v>
      </c>
      <c r="C67" s="27" t="s">
        <v>35</v>
      </c>
      <c r="D67" s="26" t="s">
        <v>36</v>
      </c>
      <c r="E67" s="26">
        <v>20</v>
      </c>
      <c r="F67" s="28">
        <v>2530</v>
      </c>
      <c r="G67" s="28">
        <f t="shared" si="4"/>
        <v>50600</v>
      </c>
    </row>
    <row r="68" spans="1:14">
      <c r="A68" s="231">
        <f>SUM(G63:G67)</f>
        <v>727600</v>
      </c>
      <c r="B68" s="232"/>
      <c r="C68" s="232"/>
      <c r="D68" s="232"/>
      <c r="E68" s="232"/>
      <c r="F68" s="232"/>
      <c r="G68" s="233"/>
    </row>
    <row r="69" spans="1:14" s="93" customFormat="1">
      <c r="A69" s="26" t="s">
        <v>89</v>
      </c>
      <c r="B69" s="26" t="s">
        <v>90</v>
      </c>
      <c r="C69" s="27" t="s">
        <v>91</v>
      </c>
      <c r="D69" s="26" t="s">
        <v>19</v>
      </c>
      <c r="E69" s="26">
        <v>2</v>
      </c>
      <c r="F69" s="28">
        <v>59000</v>
      </c>
      <c r="G69" s="28">
        <f>E69*F69</f>
        <v>118000</v>
      </c>
      <c r="N69" s="94"/>
    </row>
    <row r="70" spans="1:14" s="93" customFormat="1">
      <c r="A70" s="26" t="s">
        <v>50</v>
      </c>
      <c r="B70" s="26" t="s">
        <v>50</v>
      </c>
      <c r="C70" s="27" t="s">
        <v>66</v>
      </c>
      <c r="D70" s="26" t="s">
        <v>31</v>
      </c>
      <c r="E70" s="26">
        <v>3</v>
      </c>
      <c r="F70" s="28">
        <v>27000</v>
      </c>
      <c r="G70" s="28">
        <f t="shared" ref="G70:G86" si="5">E70*F70</f>
        <v>81000</v>
      </c>
      <c r="N70" s="94"/>
    </row>
    <row r="71" spans="1:14">
      <c r="A71" s="26" t="s">
        <v>50</v>
      </c>
      <c r="B71" s="26" t="s">
        <v>50</v>
      </c>
      <c r="C71" s="27" t="s">
        <v>59</v>
      </c>
      <c r="D71" s="26" t="s">
        <v>33</v>
      </c>
      <c r="E71" s="26">
        <v>1</v>
      </c>
      <c r="F71" s="28">
        <v>6500</v>
      </c>
      <c r="G71" s="28">
        <f t="shared" si="5"/>
        <v>6500</v>
      </c>
    </row>
    <row r="72" spans="1:14">
      <c r="A72" s="26" t="s">
        <v>50</v>
      </c>
      <c r="B72" s="26" t="s">
        <v>50</v>
      </c>
      <c r="C72" s="27" t="s">
        <v>57</v>
      </c>
      <c r="D72" s="26" t="s">
        <v>33</v>
      </c>
      <c r="E72" s="26">
        <v>1</v>
      </c>
      <c r="F72" s="28">
        <v>9900</v>
      </c>
      <c r="G72" s="28">
        <f t="shared" si="5"/>
        <v>9900</v>
      </c>
    </row>
    <row r="73" spans="1:14">
      <c r="A73" s="26" t="s">
        <v>50</v>
      </c>
      <c r="B73" s="26" t="s">
        <v>50</v>
      </c>
      <c r="C73" s="27" t="s">
        <v>29</v>
      </c>
      <c r="D73" s="26" t="s">
        <v>23</v>
      </c>
      <c r="E73" s="26">
        <v>40</v>
      </c>
      <c r="F73" s="28">
        <v>3700</v>
      </c>
      <c r="G73" s="28">
        <f t="shared" si="5"/>
        <v>148000</v>
      </c>
    </row>
    <row r="74" spans="1:14" s="93" customFormat="1">
      <c r="A74" s="26" t="s">
        <v>50</v>
      </c>
      <c r="B74" s="26" t="s">
        <v>50</v>
      </c>
      <c r="C74" s="27" t="s">
        <v>64</v>
      </c>
      <c r="D74" s="26" t="s">
        <v>65</v>
      </c>
      <c r="E74" s="26">
        <v>3</v>
      </c>
      <c r="F74" s="28">
        <v>21000</v>
      </c>
      <c r="G74" s="28">
        <f t="shared" si="5"/>
        <v>63000</v>
      </c>
      <c r="N74" s="94"/>
    </row>
    <row r="75" spans="1:14">
      <c r="A75" s="26" t="s">
        <v>50</v>
      </c>
      <c r="B75" s="26" t="s">
        <v>50</v>
      </c>
      <c r="C75" s="27" t="s">
        <v>58</v>
      </c>
      <c r="D75" s="26" t="s">
        <v>33</v>
      </c>
      <c r="E75" s="26">
        <v>1</v>
      </c>
      <c r="F75" s="28">
        <v>4000</v>
      </c>
      <c r="G75" s="28">
        <f t="shared" si="5"/>
        <v>4000</v>
      </c>
    </row>
    <row r="76" spans="1:14" s="93" customFormat="1">
      <c r="A76" s="26" t="s">
        <v>50</v>
      </c>
      <c r="B76" s="26" t="s">
        <v>50</v>
      </c>
      <c r="C76" s="27" t="s">
        <v>92</v>
      </c>
      <c r="D76" s="26" t="s">
        <v>93</v>
      </c>
      <c r="E76" s="26">
        <v>2</v>
      </c>
      <c r="F76" s="28">
        <v>25000</v>
      </c>
      <c r="G76" s="28">
        <f t="shared" si="5"/>
        <v>50000</v>
      </c>
      <c r="N76" s="94"/>
    </row>
    <row r="77" spans="1:14" s="93" customFormat="1">
      <c r="A77" s="26"/>
      <c r="B77" s="26"/>
      <c r="C77" s="27" t="s">
        <v>45</v>
      </c>
      <c r="D77" s="26" t="s">
        <v>31</v>
      </c>
      <c r="E77" s="26">
        <v>10</v>
      </c>
      <c r="F77" s="28">
        <v>3100</v>
      </c>
      <c r="G77" s="28">
        <v>31000</v>
      </c>
      <c r="N77" s="94"/>
    </row>
    <row r="78" spans="1:14">
      <c r="A78" s="26" t="s">
        <v>50</v>
      </c>
      <c r="B78" s="26" t="s">
        <v>50</v>
      </c>
      <c r="C78" s="27" t="s">
        <v>94</v>
      </c>
      <c r="D78" s="26" t="s">
        <v>70</v>
      </c>
      <c r="E78" s="26">
        <v>12</v>
      </c>
      <c r="F78" s="28">
        <v>3200</v>
      </c>
      <c r="G78" s="28">
        <f t="shared" si="5"/>
        <v>38400</v>
      </c>
    </row>
    <row r="79" spans="1:14" s="93" customFormat="1">
      <c r="A79" s="26" t="s">
        <v>50</v>
      </c>
      <c r="B79" s="26" t="s">
        <v>50</v>
      </c>
      <c r="C79" s="27" t="s">
        <v>95</v>
      </c>
      <c r="D79" s="26" t="s">
        <v>31</v>
      </c>
      <c r="E79" s="26">
        <v>20</v>
      </c>
      <c r="F79" s="28">
        <v>1800</v>
      </c>
      <c r="G79" s="28">
        <f t="shared" si="5"/>
        <v>36000</v>
      </c>
      <c r="N79" s="94"/>
    </row>
    <row r="80" spans="1:14" s="93" customFormat="1">
      <c r="A80" s="26" t="s">
        <v>89</v>
      </c>
      <c r="B80" s="26" t="s">
        <v>98</v>
      </c>
      <c r="C80" s="27" t="s">
        <v>59</v>
      </c>
      <c r="D80" s="26" t="s">
        <v>33</v>
      </c>
      <c r="E80" s="26">
        <v>1</v>
      </c>
      <c r="F80" s="28">
        <v>6500</v>
      </c>
      <c r="G80" s="28">
        <f t="shared" si="5"/>
        <v>6500</v>
      </c>
      <c r="N80" s="94"/>
    </row>
    <row r="81" spans="1:14">
      <c r="A81" s="26" t="s">
        <v>50</v>
      </c>
      <c r="B81" s="26" t="s">
        <v>50</v>
      </c>
      <c r="C81" s="27" t="s">
        <v>57</v>
      </c>
      <c r="D81" s="26" t="s">
        <v>33</v>
      </c>
      <c r="E81" s="26">
        <v>1</v>
      </c>
      <c r="F81" s="28">
        <v>9900</v>
      </c>
      <c r="G81" s="28">
        <f t="shared" si="5"/>
        <v>9900</v>
      </c>
    </row>
    <row r="82" spans="1:14">
      <c r="A82" s="26" t="s">
        <v>50</v>
      </c>
      <c r="B82" s="26" t="s">
        <v>50</v>
      </c>
      <c r="C82" s="27" t="s">
        <v>29</v>
      </c>
      <c r="D82" s="26" t="s">
        <v>23</v>
      </c>
      <c r="E82" s="26">
        <v>40</v>
      </c>
      <c r="F82" s="28">
        <v>3700</v>
      </c>
      <c r="G82" s="28">
        <f t="shared" si="5"/>
        <v>148000</v>
      </c>
    </row>
    <row r="83" spans="1:14">
      <c r="A83" s="26" t="s">
        <v>50</v>
      </c>
      <c r="B83" s="26" t="s">
        <v>50</v>
      </c>
      <c r="C83" s="27" t="s">
        <v>58</v>
      </c>
      <c r="D83" s="26" t="s">
        <v>33</v>
      </c>
      <c r="E83" s="26">
        <v>1</v>
      </c>
      <c r="F83" s="28">
        <v>4000</v>
      </c>
      <c r="G83" s="28">
        <f t="shared" si="5"/>
        <v>4000</v>
      </c>
    </row>
    <row r="84" spans="1:14" s="93" customFormat="1">
      <c r="A84" s="26" t="s">
        <v>50</v>
      </c>
      <c r="B84" s="26" t="s">
        <v>50</v>
      </c>
      <c r="C84" s="27" t="s">
        <v>92</v>
      </c>
      <c r="D84" s="26" t="s">
        <v>93</v>
      </c>
      <c r="E84" s="26">
        <v>2</v>
      </c>
      <c r="F84" s="28">
        <v>25000</v>
      </c>
      <c r="G84" s="28">
        <f t="shared" si="5"/>
        <v>50000</v>
      </c>
      <c r="N84" s="94"/>
    </row>
    <row r="85" spans="1:14">
      <c r="A85" s="26" t="s">
        <v>50</v>
      </c>
      <c r="B85" s="26" t="s">
        <v>50</v>
      </c>
      <c r="C85" s="27" t="s">
        <v>94</v>
      </c>
      <c r="D85" s="26" t="s">
        <v>70</v>
      </c>
      <c r="E85" s="26">
        <v>12</v>
      </c>
      <c r="F85" s="28">
        <v>3200</v>
      </c>
      <c r="G85" s="28">
        <f t="shared" si="5"/>
        <v>38400</v>
      </c>
    </row>
    <row r="86" spans="1:14" s="154" customFormat="1">
      <c r="A86" s="150" t="s">
        <v>50</v>
      </c>
      <c r="B86" s="150" t="s">
        <v>50</v>
      </c>
      <c r="C86" s="151" t="s">
        <v>96</v>
      </c>
      <c r="D86" s="150" t="s">
        <v>97</v>
      </c>
      <c r="E86" s="150">
        <v>1</v>
      </c>
      <c r="F86" s="152">
        <v>38000</v>
      </c>
      <c r="G86" s="28">
        <f t="shared" si="5"/>
        <v>38000</v>
      </c>
      <c r="H86" s="153"/>
      <c r="I86" s="149"/>
      <c r="J86" s="174"/>
      <c r="K86" s="174"/>
      <c r="N86" s="155"/>
    </row>
    <row r="87" spans="1:14">
      <c r="A87" s="231">
        <f>SUM(G69:G86)</f>
        <v>880600</v>
      </c>
      <c r="B87" s="232"/>
      <c r="C87" s="232"/>
      <c r="D87" s="232"/>
      <c r="E87" s="232"/>
      <c r="F87" s="232"/>
      <c r="G87" s="233"/>
    </row>
    <row r="88" spans="1:14">
      <c r="A88" s="26" t="s">
        <v>101</v>
      </c>
      <c r="B88" s="26" t="s">
        <v>102</v>
      </c>
      <c r="C88" s="27" t="s">
        <v>20</v>
      </c>
      <c r="D88" s="26" t="s">
        <v>21</v>
      </c>
      <c r="E88" s="26">
        <v>2</v>
      </c>
      <c r="F88" s="28">
        <v>59000</v>
      </c>
      <c r="G88" s="28">
        <f>E88*F88</f>
        <v>118000</v>
      </c>
    </row>
    <row r="89" spans="1:14">
      <c r="A89" s="26" t="s">
        <v>50</v>
      </c>
      <c r="B89" s="26" t="s">
        <v>50</v>
      </c>
      <c r="C89" s="27" t="s">
        <v>26</v>
      </c>
      <c r="D89" s="26" t="s">
        <v>21</v>
      </c>
      <c r="E89" s="26">
        <v>2</v>
      </c>
      <c r="F89" s="28">
        <v>31000</v>
      </c>
      <c r="G89" s="28">
        <f>E89*F89</f>
        <v>62000</v>
      </c>
    </row>
    <row r="90" spans="1:14">
      <c r="A90" s="231">
        <f>SUM(G88:G89)</f>
        <v>180000</v>
      </c>
      <c r="B90" s="232"/>
      <c r="C90" s="232"/>
      <c r="D90" s="232"/>
      <c r="E90" s="232"/>
      <c r="F90" s="232"/>
      <c r="G90" s="233"/>
    </row>
    <row r="91" spans="1:14">
      <c r="A91" s="26" t="s">
        <v>108</v>
      </c>
      <c r="B91" s="26" t="s">
        <v>109</v>
      </c>
      <c r="C91" s="27" t="s">
        <v>28</v>
      </c>
      <c r="D91" s="26" t="s">
        <v>23</v>
      </c>
      <c r="E91" s="26">
        <v>5</v>
      </c>
      <c r="F91" s="28">
        <v>17500</v>
      </c>
      <c r="G91" s="28">
        <f>E91*F91</f>
        <v>87500</v>
      </c>
    </row>
    <row r="92" spans="1:14">
      <c r="A92" s="26" t="s">
        <v>50</v>
      </c>
      <c r="B92" s="26" t="s">
        <v>50</v>
      </c>
      <c r="C92" s="27" t="s">
        <v>49</v>
      </c>
      <c r="D92" s="26" t="s">
        <v>19</v>
      </c>
      <c r="E92" s="26">
        <v>5</v>
      </c>
      <c r="F92" s="28">
        <v>49000</v>
      </c>
      <c r="G92" s="28">
        <f t="shared" ref="G92:G93" si="6">E92*F92</f>
        <v>245000</v>
      </c>
    </row>
    <row r="93" spans="1:14">
      <c r="A93" s="26" t="s">
        <v>50</v>
      </c>
      <c r="B93" s="26" t="s">
        <v>50</v>
      </c>
      <c r="C93" s="27" t="s">
        <v>49</v>
      </c>
      <c r="D93" s="26" t="s">
        <v>19</v>
      </c>
      <c r="E93" s="26">
        <v>10</v>
      </c>
      <c r="F93" s="28">
        <v>49000</v>
      </c>
      <c r="G93" s="28">
        <f t="shared" si="6"/>
        <v>490000</v>
      </c>
    </row>
    <row r="94" spans="1:14">
      <c r="A94" s="231">
        <f>SUM(G91:G93)</f>
        <v>822500</v>
      </c>
      <c r="B94" s="232"/>
      <c r="C94" s="232"/>
      <c r="D94" s="232"/>
      <c r="E94" s="232"/>
      <c r="F94" s="232"/>
      <c r="G94" s="233"/>
    </row>
    <row r="95" spans="1:14">
      <c r="A95" s="26" t="s">
        <v>110</v>
      </c>
      <c r="B95" s="26" t="s">
        <v>114</v>
      </c>
      <c r="C95" s="27" t="s">
        <v>35</v>
      </c>
      <c r="D95" s="26" t="s">
        <v>36</v>
      </c>
      <c r="E95" s="26">
        <v>20</v>
      </c>
      <c r="F95" s="28">
        <v>2530</v>
      </c>
      <c r="G95" s="28">
        <f>E95*F95</f>
        <v>50600</v>
      </c>
    </row>
    <row r="96" spans="1:14">
      <c r="A96" s="231">
        <f>G95</f>
        <v>50600</v>
      </c>
      <c r="B96" s="232"/>
      <c r="C96" s="232"/>
      <c r="D96" s="232"/>
      <c r="E96" s="232"/>
      <c r="F96" s="232"/>
      <c r="G96" s="233"/>
    </row>
    <row r="97" spans="1:14">
      <c r="A97" s="26" t="s">
        <v>115</v>
      </c>
      <c r="B97" s="26" t="s">
        <v>116</v>
      </c>
      <c r="C97" s="27" t="s">
        <v>29</v>
      </c>
      <c r="D97" s="26" t="s">
        <v>23</v>
      </c>
      <c r="E97" s="26">
        <v>40</v>
      </c>
      <c r="F97" s="28">
        <v>3700</v>
      </c>
      <c r="G97" s="28">
        <f>E97*F97</f>
        <v>148000</v>
      </c>
    </row>
    <row r="98" spans="1:14" s="93" customFormat="1">
      <c r="A98" s="26" t="s">
        <v>50</v>
      </c>
      <c r="B98" s="26" t="s">
        <v>50</v>
      </c>
      <c r="C98" s="27" t="s">
        <v>117</v>
      </c>
      <c r="D98" s="26" t="s">
        <v>52</v>
      </c>
      <c r="E98" s="26">
        <v>2</v>
      </c>
      <c r="F98" s="28">
        <v>7800</v>
      </c>
      <c r="G98" s="28">
        <f t="shared" ref="G98:G99" si="7">E98*F98</f>
        <v>15600</v>
      </c>
      <c r="N98" s="94"/>
    </row>
    <row r="99" spans="1:14">
      <c r="A99" s="26" t="s">
        <v>50</v>
      </c>
      <c r="B99" s="26" t="s">
        <v>50</v>
      </c>
      <c r="C99" s="27" t="s">
        <v>92</v>
      </c>
      <c r="D99" s="26" t="s">
        <v>93</v>
      </c>
      <c r="E99" s="26">
        <v>7</v>
      </c>
      <c r="F99" s="28">
        <v>25000</v>
      </c>
      <c r="G99" s="28">
        <f t="shared" si="7"/>
        <v>175000</v>
      </c>
    </row>
    <row r="100" spans="1:14">
      <c r="A100" s="231">
        <f>SUM(G97:G99)</f>
        <v>338600</v>
      </c>
      <c r="B100" s="232"/>
      <c r="C100" s="232"/>
      <c r="D100" s="232"/>
      <c r="E100" s="232"/>
      <c r="F100" s="232"/>
      <c r="G100" s="233"/>
    </row>
    <row r="101" spans="1:14">
      <c r="A101" s="237" t="s">
        <v>79</v>
      </c>
      <c r="B101" s="238"/>
      <c r="C101" s="238"/>
      <c r="D101" s="238"/>
      <c r="E101" s="238"/>
      <c r="F101" s="239"/>
      <c r="G101" s="62">
        <f>SUM(G63:G100)</f>
        <v>2999900</v>
      </c>
    </row>
    <row r="102" spans="1:14">
      <c r="A102" s="237" t="s">
        <v>80</v>
      </c>
      <c r="B102" s="238"/>
      <c r="C102" s="238"/>
      <c r="D102" s="238"/>
      <c r="E102" s="238"/>
      <c r="F102" s="239"/>
      <c r="G102" s="29">
        <f>G101</f>
        <v>2999900</v>
      </c>
    </row>
    <row r="104" spans="1:14" ht="20.25">
      <c r="A104" s="234" t="s">
        <v>4</v>
      </c>
      <c r="B104" s="235"/>
      <c r="C104" s="235"/>
      <c r="D104" s="235"/>
      <c r="E104" s="235"/>
      <c r="F104" s="235"/>
      <c r="G104" s="235"/>
    </row>
    <row r="105" spans="1:14">
      <c r="A105" s="236" t="s">
        <v>118</v>
      </c>
      <c r="B105" s="235"/>
      <c r="C105" s="235"/>
      <c r="D105" s="235"/>
      <c r="E105" s="235"/>
      <c r="F105" s="235"/>
      <c r="G105" s="235"/>
    </row>
    <row r="106" spans="1:14" ht="16.5">
      <c r="A106" s="31" t="s">
        <v>6</v>
      </c>
      <c r="B106" s="126"/>
      <c r="C106" s="126"/>
      <c r="D106" s="126"/>
      <c r="E106" s="126"/>
      <c r="F106" s="126"/>
      <c r="G106" s="126"/>
    </row>
    <row r="107" spans="1:14" ht="15.75">
      <c r="A107" s="32" t="s">
        <v>7</v>
      </c>
      <c r="B107" s="126"/>
      <c r="C107" s="126"/>
      <c r="D107" s="126"/>
      <c r="E107" s="126"/>
      <c r="F107" s="126"/>
      <c r="G107" s="126"/>
    </row>
    <row r="108" spans="1:14" ht="15.75">
      <c r="A108" s="32" t="s">
        <v>8</v>
      </c>
      <c r="B108" s="126"/>
      <c r="C108" s="126"/>
      <c r="D108" s="126"/>
      <c r="E108" s="126"/>
      <c r="F108" s="126"/>
      <c r="G108" s="126"/>
    </row>
    <row r="109" spans="1:14" ht="15.75">
      <c r="A109" s="32" t="s">
        <v>9</v>
      </c>
      <c r="B109" s="126"/>
      <c r="C109" s="126"/>
      <c r="D109" s="126"/>
      <c r="E109" s="126"/>
      <c r="F109" s="126"/>
      <c r="G109" s="126"/>
    </row>
    <row r="110" spans="1:14" ht="31.5">
      <c r="A110" s="33" t="s">
        <v>10</v>
      </c>
      <c r="B110" s="33" t="s">
        <v>11</v>
      </c>
      <c r="C110" s="33" t="s">
        <v>12</v>
      </c>
      <c r="D110" s="33" t="s">
        <v>13</v>
      </c>
      <c r="E110" s="33" t="s">
        <v>14</v>
      </c>
      <c r="F110" s="33" t="s">
        <v>15</v>
      </c>
      <c r="G110" s="33" t="s">
        <v>16</v>
      </c>
    </row>
    <row r="111" spans="1:14">
      <c r="A111" s="34" t="s">
        <v>119</v>
      </c>
      <c r="B111" s="34" t="s">
        <v>120</v>
      </c>
      <c r="C111" s="35" t="s">
        <v>20</v>
      </c>
      <c r="D111" s="34" t="s">
        <v>21</v>
      </c>
      <c r="E111" s="34">
        <v>2</v>
      </c>
      <c r="F111" s="36">
        <v>59000</v>
      </c>
      <c r="G111" s="36">
        <f>E111*F111</f>
        <v>118000</v>
      </c>
    </row>
    <row r="112" spans="1:14">
      <c r="A112" s="34" t="s">
        <v>50</v>
      </c>
      <c r="B112" s="34" t="s">
        <v>50</v>
      </c>
      <c r="C112" s="35" t="s">
        <v>26</v>
      </c>
      <c r="D112" s="34" t="s">
        <v>21</v>
      </c>
      <c r="E112" s="34">
        <v>2</v>
      </c>
      <c r="F112" s="36">
        <v>31000</v>
      </c>
      <c r="G112" s="36">
        <f t="shared" ref="G112:G115" si="8">E112*F112</f>
        <v>62000</v>
      </c>
    </row>
    <row r="113" spans="1:14">
      <c r="A113" s="34" t="s">
        <v>50</v>
      </c>
      <c r="B113" s="34" t="s">
        <v>50</v>
      </c>
      <c r="C113" s="35" t="s">
        <v>104</v>
      </c>
      <c r="D113" s="34" t="s">
        <v>21</v>
      </c>
      <c r="E113" s="34">
        <v>1</v>
      </c>
      <c r="F113" s="36">
        <v>27000</v>
      </c>
      <c r="G113" s="36">
        <f t="shared" si="8"/>
        <v>27000</v>
      </c>
    </row>
    <row r="114" spans="1:14" s="93" customFormat="1">
      <c r="A114" s="34" t="s">
        <v>50</v>
      </c>
      <c r="B114" s="34" t="s">
        <v>50</v>
      </c>
      <c r="C114" s="35" t="s">
        <v>64</v>
      </c>
      <c r="D114" s="34" t="s">
        <v>65</v>
      </c>
      <c r="E114" s="34">
        <v>5</v>
      </c>
      <c r="F114" s="36">
        <v>21000</v>
      </c>
      <c r="G114" s="36">
        <f t="shared" si="8"/>
        <v>105000</v>
      </c>
      <c r="N114" s="94"/>
    </row>
    <row r="115" spans="1:14">
      <c r="A115" s="34" t="s">
        <v>50</v>
      </c>
      <c r="B115" s="34" t="s">
        <v>50</v>
      </c>
      <c r="C115" s="35" t="s">
        <v>49</v>
      </c>
      <c r="D115" s="34" t="s">
        <v>19</v>
      </c>
      <c r="E115" s="34">
        <v>5</v>
      </c>
      <c r="F115" s="36">
        <v>49000</v>
      </c>
      <c r="G115" s="36">
        <f t="shared" si="8"/>
        <v>245000</v>
      </c>
    </row>
    <row r="116" spans="1:14">
      <c r="A116" s="224">
        <f>SUM(G111:G115)</f>
        <v>557000</v>
      </c>
      <c r="B116" s="225"/>
      <c r="C116" s="225"/>
      <c r="D116" s="225"/>
      <c r="E116" s="225"/>
      <c r="F116" s="225"/>
      <c r="G116" s="226"/>
    </row>
    <row r="117" spans="1:14">
      <c r="A117" s="34" t="s">
        <v>119</v>
      </c>
      <c r="B117" s="34" t="s">
        <v>121</v>
      </c>
      <c r="C117" s="35" t="s">
        <v>122</v>
      </c>
      <c r="D117" s="34" t="s">
        <v>39</v>
      </c>
      <c r="E117" s="34">
        <v>10</v>
      </c>
      <c r="F117" s="36">
        <v>3000</v>
      </c>
      <c r="G117" s="36">
        <f>E117*F117</f>
        <v>30000</v>
      </c>
    </row>
    <row r="118" spans="1:14">
      <c r="A118" s="224">
        <f>G117</f>
        <v>30000</v>
      </c>
      <c r="B118" s="225"/>
      <c r="C118" s="225"/>
      <c r="D118" s="225"/>
      <c r="E118" s="225"/>
      <c r="F118" s="225"/>
      <c r="G118" s="226"/>
    </row>
    <row r="119" spans="1:14">
      <c r="A119" s="34" t="s">
        <v>123</v>
      </c>
      <c r="B119" s="34" t="s">
        <v>124</v>
      </c>
      <c r="C119" s="35" t="s">
        <v>49</v>
      </c>
      <c r="D119" s="34" t="s">
        <v>19</v>
      </c>
      <c r="E119" s="34">
        <v>10</v>
      </c>
      <c r="F119" s="36">
        <v>49000</v>
      </c>
      <c r="G119" s="36">
        <f>E119*F119</f>
        <v>490000</v>
      </c>
    </row>
    <row r="120" spans="1:14">
      <c r="A120" s="34" t="s">
        <v>50</v>
      </c>
      <c r="B120" s="34" t="s">
        <v>50</v>
      </c>
      <c r="C120" s="35" t="s">
        <v>125</v>
      </c>
      <c r="D120" s="34" t="s">
        <v>31</v>
      </c>
      <c r="E120" s="34">
        <v>50</v>
      </c>
      <c r="F120" s="36">
        <v>850</v>
      </c>
      <c r="G120" s="36">
        <f t="shared" ref="G120:G122" si="9">E120*F120</f>
        <v>42500</v>
      </c>
    </row>
    <row r="121" spans="1:14">
      <c r="A121" s="34" t="s">
        <v>50</v>
      </c>
      <c r="B121" s="34" t="s">
        <v>50</v>
      </c>
      <c r="C121" s="35" t="s">
        <v>126</v>
      </c>
      <c r="D121" s="34" t="s">
        <v>39</v>
      </c>
      <c r="E121" s="34">
        <v>10</v>
      </c>
      <c r="F121" s="36">
        <v>4200</v>
      </c>
      <c r="G121" s="36">
        <f t="shared" si="9"/>
        <v>42000</v>
      </c>
    </row>
    <row r="122" spans="1:14" s="93" customFormat="1">
      <c r="A122" s="34" t="s">
        <v>50</v>
      </c>
      <c r="B122" s="34" t="s">
        <v>50</v>
      </c>
      <c r="C122" s="35" t="s">
        <v>128</v>
      </c>
      <c r="D122" s="34" t="s">
        <v>52</v>
      </c>
      <c r="E122" s="34">
        <v>1</v>
      </c>
      <c r="F122" s="36">
        <v>7900</v>
      </c>
      <c r="G122" s="36">
        <f t="shared" si="9"/>
        <v>7900</v>
      </c>
      <c r="N122" s="94"/>
    </row>
    <row r="123" spans="1:14">
      <c r="A123" s="224">
        <f>SUM(G119:G122)</f>
        <v>582400</v>
      </c>
      <c r="B123" s="225"/>
      <c r="C123" s="225"/>
      <c r="D123" s="225"/>
      <c r="E123" s="225"/>
      <c r="F123" s="225"/>
      <c r="G123" s="226"/>
    </row>
    <row r="124" spans="1:14">
      <c r="A124" s="34" t="s">
        <v>129</v>
      </c>
      <c r="B124" s="34" t="s">
        <v>130</v>
      </c>
      <c r="C124" s="35" t="s">
        <v>29</v>
      </c>
      <c r="D124" s="34" t="s">
        <v>23</v>
      </c>
      <c r="E124" s="34">
        <v>40</v>
      </c>
      <c r="F124" s="36">
        <v>3700</v>
      </c>
      <c r="G124" s="36">
        <f>E124*F124</f>
        <v>148000</v>
      </c>
    </row>
    <row r="125" spans="1:14">
      <c r="A125" s="34" t="s">
        <v>50</v>
      </c>
      <c r="B125" s="34" t="s">
        <v>50</v>
      </c>
      <c r="C125" s="35" t="s">
        <v>71</v>
      </c>
      <c r="D125" s="34" t="s">
        <v>31</v>
      </c>
      <c r="E125" s="34">
        <v>3</v>
      </c>
      <c r="F125" s="36">
        <v>12500</v>
      </c>
      <c r="G125" s="36">
        <f t="shared" ref="G125:G131" si="10">E125*F125</f>
        <v>37500</v>
      </c>
    </row>
    <row r="126" spans="1:14">
      <c r="A126" s="34" t="s">
        <v>50</v>
      </c>
      <c r="B126" s="34" t="s">
        <v>50</v>
      </c>
      <c r="C126" s="35" t="s">
        <v>131</v>
      </c>
      <c r="D126" s="34" t="s">
        <v>31</v>
      </c>
      <c r="E126" s="34">
        <v>9</v>
      </c>
      <c r="F126" s="36">
        <v>7800</v>
      </c>
      <c r="G126" s="36">
        <f t="shared" si="10"/>
        <v>70200</v>
      </c>
    </row>
    <row r="127" spans="1:14">
      <c r="A127" s="34" t="s">
        <v>50</v>
      </c>
      <c r="B127" s="34" t="s">
        <v>50</v>
      </c>
      <c r="C127" s="35" t="s">
        <v>35</v>
      </c>
      <c r="D127" s="34" t="s">
        <v>36</v>
      </c>
      <c r="E127" s="34">
        <v>5</v>
      </c>
      <c r="F127" s="36">
        <v>2530</v>
      </c>
      <c r="G127" s="36">
        <f t="shared" si="10"/>
        <v>12650</v>
      </c>
    </row>
    <row r="128" spans="1:14">
      <c r="A128" s="34" t="s">
        <v>50</v>
      </c>
      <c r="B128" s="34" t="s">
        <v>50</v>
      </c>
      <c r="C128" s="35" t="s">
        <v>35</v>
      </c>
      <c r="D128" s="34" t="s">
        <v>36</v>
      </c>
      <c r="E128" s="34">
        <v>5</v>
      </c>
      <c r="F128" s="36">
        <v>2530</v>
      </c>
      <c r="G128" s="36">
        <f t="shared" si="10"/>
        <v>12650</v>
      </c>
    </row>
    <row r="129" spans="1:7">
      <c r="A129" s="34" t="s">
        <v>50</v>
      </c>
      <c r="B129" s="34" t="s">
        <v>50</v>
      </c>
      <c r="C129" s="35" t="s">
        <v>132</v>
      </c>
      <c r="D129" s="34" t="s">
        <v>21</v>
      </c>
      <c r="E129" s="34">
        <v>2</v>
      </c>
      <c r="F129" s="36">
        <v>98000</v>
      </c>
      <c r="G129" s="36">
        <f t="shared" si="10"/>
        <v>196000</v>
      </c>
    </row>
    <row r="130" spans="1:7">
      <c r="A130" s="34" t="s">
        <v>50</v>
      </c>
      <c r="B130" s="34" t="s">
        <v>50</v>
      </c>
      <c r="C130" s="35" t="s">
        <v>133</v>
      </c>
      <c r="D130" s="34" t="s">
        <v>70</v>
      </c>
      <c r="E130" s="34">
        <v>3</v>
      </c>
      <c r="F130" s="36">
        <v>3700</v>
      </c>
      <c r="G130" s="36">
        <f t="shared" si="10"/>
        <v>11100</v>
      </c>
    </row>
    <row r="131" spans="1:7">
      <c r="A131" s="34" t="s">
        <v>50</v>
      </c>
      <c r="B131" s="34" t="s">
        <v>50</v>
      </c>
      <c r="C131" s="35" t="s">
        <v>134</v>
      </c>
      <c r="D131" s="34" t="s">
        <v>70</v>
      </c>
      <c r="E131" s="34">
        <v>12</v>
      </c>
      <c r="F131" s="36">
        <v>6850</v>
      </c>
      <c r="G131" s="36">
        <f t="shared" si="10"/>
        <v>82200</v>
      </c>
    </row>
    <row r="132" spans="1:7">
      <c r="A132" s="224">
        <f>SUM(G124:G131)</f>
        <v>570300</v>
      </c>
      <c r="B132" s="225"/>
      <c r="C132" s="225"/>
      <c r="D132" s="225"/>
      <c r="E132" s="225"/>
      <c r="F132" s="225"/>
      <c r="G132" s="226"/>
    </row>
    <row r="133" spans="1:7">
      <c r="A133" s="34" t="s">
        <v>135</v>
      </c>
      <c r="B133" s="34" t="s">
        <v>136</v>
      </c>
      <c r="C133" s="35" t="s">
        <v>29</v>
      </c>
      <c r="D133" s="34" t="s">
        <v>23</v>
      </c>
      <c r="E133" s="34">
        <v>40</v>
      </c>
      <c r="F133" s="36">
        <v>3700</v>
      </c>
      <c r="G133" s="36">
        <f>E133*F133</f>
        <v>148000</v>
      </c>
    </row>
    <row r="134" spans="1:7">
      <c r="A134" s="224">
        <f>G133</f>
        <v>148000</v>
      </c>
      <c r="B134" s="225"/>
      <c r="C134" s="225"/>
      <c r="D134" s="225"/>
      <c r="E134" s="225"/>
      <c r="F134" s="225"/>
      <c r="G134" s="226"/>
    </row>
    <row r="135" spans="1:7">
      <c r="A135" s="227" t="s">
        <v>79</v>
      </c>
      <c r="B135" s="228"/>
      <c r="C135" s="228"/>
      <c r="D135" s="228"/>
      <c r="E135" s="228"/>
      <c r="F135" s="229"/>
      <c r="G135" s="63">
        <f>SUM(G111:G134)</f>
        <v>1887700</v>
      </c>
    </row>
    <row r="138" spans="1:7">
      <c r="A138" s="230" t="s">
        <v>4</v>
      </c>
      <c r="B138" s="220"/>
      <c r="C138" s="220"/>
      <c r="D138" s="220"/>
      <c r="E138" s="220"/>
      <c r="F138" s="220"/>
      <c r="G138" s="220"/>
    </row>
    <row r="139" spans="1:7">
      <c r="A139" s="219" t="s">
        <v>137</v>
      </c>
      <c r="B139" s="220"/>
      <c r="C139" s="220"/>
      <c r="D139" s="220"/>
      <c r="E139" s="220"/>
      <c r="F139" s="220"/>
      <c r="G139" s="220"/>
    </row>
    <row r="140" spans="1:7">
      <c r="A140" s="45" t="s">
        <v>6</v>
      </c>
      <c r="B140" s="37"/>
      <c r="C140" s="37"/>
      <c r="D140" s="37"/>
      <c r="E140" s="37"/>
      <c r="F140" s="37"/>
      <c r="G140" s="37"/>
    </row>
    <row r="141" spans="1:7">
      <c r="A141" s="45" t="s">
        <v>7</v>
      </c>
      <c r="B141" s="37"/>
      <c r="C141" s="37"/>
      <c r="D141" s="37"/>
      <c r="E141" s="37"/>
      <c r="F141" s="37"/>
      <c r="G141" s="37"/>
    </row>
    <row r="142" spans="1:7">
      <c r="A142" s="45" t="s">
        <v>8</v>
      </c>
      <c r="B142" s="37"/>
      <c r="C142" s="37"/>
      <c r="D142" s="37"/>
      <c r="E142" s="37"/>
      <c r="F142" s="37"/>
      <c r="G142" s="37"/>
    </row>
    <row r="143" spans="1:7">
      <c r="A143" s="45" t="s">
        <v>9</v>
      </c>
      <c r="B143" s="37"/>
      <c r="C143" s="37"/>
      <c r="D143" s="37"/>
      <c r="E143" s="37"/>
      <c r="F143" s="37"/>
      <c r="G143" s="37"/>
    </row>
    <row r="144" spans="1:7" ht="31.5">
      <c r="A144" s="46" t="s">
        <v>10</v>
      </c>
      <c r="B144" s="46" t="s">
        <v>11</v>
      </c>
      <c r="C144" s="46" t="s">
        <v>12</v>
      </c>
      <c r="D144" s="46" t="s">
        <v>13</v>
      </c>
      <c r="E144" s="46" t="s">
        <v>14</v>
      </c>
      <c r="F144" s="46" t="s">
        <v>15</v>
      </c>
      <c r="G144" s="46" t="s">
        <v>16</v>
      </c>
    </row>
    <row r="145" spans="1:14">
      <c r="A145" s="38" t="s">
        <v>138</v>
      </c>
      <c r="B145" s="38" t="s">
        <v>139</v>
      </c>
      <c r="C145" s="39" t="s">
        <v>92</v>
      </c>
      <c r="D145" s="38" t="s">
        <v>93</v>
      </c>
      <c r="E145" s="38">
        <v>5</v>
      </c>
      <c r="F145" s="40">
        <v>25000</v>
      </c>
      <c r="G145" s="40">
        <f>E145*F145</f>
        <v>125000</v>
      </c>
    </row>
    <row r="146" spans="1:14">
      <c r="A146" s="38" t="s">
        <v>50</v>
      </c>
      <c r="B146" s="38" t="s">
        <v>50</v>
      </c>
      <c r="C146" s="39" t="s">
        <v>94</v>
      </c>
      <c r="D146" s="38" t="s">
        <v>70</v>
      </c>
      <c r="E146" s="38">
        <v>12</v>
      </c>
      <c r="F146" s="40">
        <v>3200</v>
      </c>
      <c r="G146" s="40">
        <f t="shared" ref="G146:G149" si="11">E146*F146</f>
        <v>38400</v>
      </c>
    </row>
    <row r="147" spans="1:14">
      <c r="A147" s="41" t="s">
        <v>50</v>
      </c>
      <c r="B147" s="41" t="s">
        <v>50</v>
      </c>
      <c r="C147" s="47" t="s">
        <v>72</v>
      </c>
      <c r="D147" s="41" t="s">
        <v>21</v>
      </c>
      <c r="E147" s="41">
        <v>1</v>
      </c>
      <c r="F147" s="42">
        <v>21000</v>
      </c>
      <c r="G147" s="40">
        <f t="shared" si="11"/>
        <v>21000</v>
      </c>
    </row>
    <row r="148" spans="1:14">
      <c r="A148" s="43"/>
      <c r="B148" s="43"/>
      <c r="C148" s="48" t="s">
        <v>142</v>
      </c>
      <c r="D148" s="43" t="s">
        <v>65</v>
      </c>
      <c r="E148" s="43">
        <v>3</v>
      </c>
      <c r="F148" s="44">
        <v>21000</v>
      </c>
      <c r="G148" s="40">
        <f t="shared" si="11"/>
        <v>63000</v>
      </c>
    </row>
    <row r="149" spans="1:14">
      <c r="A149" s="43"/>
      <c r="B149" s="43"/>
      <c r="C149" s="48" t="s">
        <v>143</v>
      </c>
      <c r="D149" s="43" t="s">
        <v>21</v>
      </c>
      <c r="E149" s="43">
        <v>1</v>
      </c>
      <c r="F149" s="44">
        <v>21000</v>
      </c>
      <c r="G149" s="40">
        <f t="shared" si="11"/>
        <v>21000</v>
      </c>
    </row>
    <row r="150" spans="1:14">
      <c r="A150" s="221">
        <f>SUM(G145:G149)</f>
        <v>268400</v>
      </c>
      <c r="B150" s="222"/>
      <c r="C150" s="222"/>
      <c r="D150" s="222"/>
      <c r="E150" s="222"/>
      <c r="F150" s="222"/>
      <c r="G150" s="223"/>
    </row>
    <row r="151" spans="1:14">
      <c r="A151" s="38" t="s">
        <v>144</v>
      </c>
      <c r="B151" s="38" t="s">
        <v>145</v>
      </c>
      <c r="C151" s="39" t="s">
        <v>45</v>
      </c>
      <c r="D151" s="38" t="s">
        <v>31</v>
      </c>
      <c r="E151" s="38">
        <v>40</v>
      </c>
      <c r="F151" s="40">
        <v>3100</v>
      </c>
      <c r="G151" s="40">
        <f>E151*F151</f>
        <v>124000</v>
      </c>
    </row>
    <row r="152" spans="1:14">
      <c r="A152" s="38" t="s">
        <v>50</v>
      </c>
      <c r="B152" s="38" t="s">
        <v>50</v>
      </c>
      <c r="C152" s="39" t="s">
        <v>71</v>
      </c>
      <c r="D152" s="38" t="s">
        <v>31</v>
      </c>
      <c r="E152" s="38">
        <v>3</v>
      </c>
      <c r="F152" s="40">
        <v>12500</v>
      </c>
      <c r="G152" s="40">
        <f t="shared" ref="G152:G153" si="12">E152*F152</f>
        <v>37500</v>
      </c>
    </row>
    <row r="153" spans="1:14">
      <c r="A153" s="38" t="s">
        <v>50</v>
      </c>
      <c r="B153" s="38" t="s">
        <v>50</v>
      </c>
      <c r="C153" s="39" t="s">
        <v>95</v>
      </c>
      <c r="D153" s="38" t="s">
        <v>31</v>
      </c>
      <c r="E153" s="38">
        <v>10</v>
      </c>
      <c r="F153" s="40">
        <v>1800</v>
      </c>
      <c r="G153" s="40">
        <f t="shared" si="12"/>
        <v>18000</v>
      </c>
    </row>
    <row r="154" spans="1:14">
      <c r="A154" s="213">
        <f>SUM(G151:G153)</f>
        <v>179500</v>
      </c>
      <c r="B154" s="214"/>
      <c r="C154" s="214"/>
      <c r="D154" s="214"/>
      <c r="E154" s="214"/>
      <c r="F154" s="214"/>
      <c r="G154" s="215"/>
    </row>
    <row r="155" spans="1:14">
      <c r="A155" s="38"/>
      <c r="B155" s="38"/>
      <c r="C155" s="39" t="s">
        <v>149</v>
      </c>
      <c r="D155" s="38" t="s">
        <v>31</v>
      </c>
      <c r="E155" s="38">
        <v>8</v>
      </c>
      <c r="F155" s="40">
        <v>3900</v>
      </c>
      <c r="G155" s="40">
        <f>E155*F155</f>
        <v>31200</v>
      </c>
    </row>
    <row r="156" spans="1:14" s="93" customFormat="1">
      <c r="A156" s="38" t="s">
        <v>50</v>
      </c>
      <c r="B156" s="38" t="s">
        <v>50</v>
      </c>
      <c r="C156" s="39" t="s">
        <v>28</v>
      </c>
      <c r="D156" s="38" t="s">
        <v>23</v>
      </c>
      <c r="E156" s="38">
        <v>3</v>
      </c>
      <c r="F156" s="40">
        <v>17500</v>
      </c>
      <c r="G156" s="40">
        <f>E156*F156</f>
        <v>52500</v>
      </c>
      <c r="N156" s="94"/>
    </row>
    <row r="157" spans="1:14">
      <c r="A157" s="213">
        <f>SUM(G155:G156)</f>
        <v>83700</v>
      </c>
      <c r="B157" s="214"/>
      <c r="C157" s="214"/>
      <c r="D157" s="214"/>
      <c r="E157" s="214"/>
      <c r="F157" s="214"/>
      <c r="G157" s="215"/>
    </row>
    <row r="158" spans="1:14">
      <c r="A158" s="38" t="s">
        <v>150</v>
      </c>
      <c r="B158" s="38" t="s">
        <v>151</v>
      </c>
      <c r="C158" s="39" t="s">
        <v>49</v>
      </c>
      <c r="D158" s="38" t="s">
        <v>19</v>
      </c>
      <c r="E158" s="38">
        <v>5</v>
      </c>
      <c r="F158" s="40">
        <v>49000</v>
      </c>
      <c r="G158" s="40">
        <f>E158*F158</f>
        <v>245000</v>
      </c>
    </row>
    <row r="159" spans="1:14">
      <c r="A159" s="38" t="s">
        <v>50</v>
      </c>
      <c r="B159" s="38" t="s">
        <v>50</v>
      </c>
      <c r="C159" s="39" t="s">
        <v>111</v>
      </c>
      <c r="D159" s="38" t="s">
        <v>112</v>
      </c>
      <c r="E159" s="38">
        <v>12</v>
      </c>
      <c r="F159" s="40">
        <v>2900</v>
      </c>
      <c r="G159" s="40">
        <f t="shared" ref="G159:G160" si="13">E159*F159</f>
        <v>34800</v>
      </c>
    </row>
    <row r="160" spans="1:14">
      <c r="A160" s="38" t="s">
        <v>50</v>
      </c>
      <c r="B160" s="38" t="s">
        <v>50</v>
      </c>
      <c r="C160" s="39" t="s">
        <v>152</v>
      </c>
      <c r="D160" s="38" t="s">
        <v>36</v>
      </c>
      <c r="E160" s="38">
        <v>12</v>
      </c>
      <c r="F160" s="40">
        <v>3000</v>
      </c>
      <c r="G160" s="40">
        <f t="shared" si="13"/>
        <v>36000</v>
      </c>
    </row>
    <row r="161" spans="1:14">
      <c r="A161" s="213">
        <f>SUM(G158:G160)</f>
        <v>315800</v>
      </c>
      <c r="B161" s="214"/>
      <c r="C161" s="214"/>
      <c r="D161" s="214"/>
      <c r="E161" s="214"/>
      <c r="F161" s="214"/>
      <c r="G161" s="215"/>
    </row>
    <row r="162" spans="1:14">
      <c r="A162" s="38" t="s">
        <v>153</v>
      </c>
      <c r="B162" s="38" t="s">
        <v>154</v>
      </c>
      <c r="C162" s="39" t="s">
        <v>29</v>
      </c>
      <c r="D162" s="38" t="s">
        <v>23</v>
      </c>
      <c r="E162" s="38">
        <v>40</v>
      </c>
      <c r="F162" s="40">
        <v>3700</v>
      </c>
      <c r="G162" s="40">
        <f>E162*F162</f>
        <v>148000</v>
      </c>
    </row>
    <row r="163" spans="1:14">
      <c r="A163" s="38" t="s">
        <v>50</v>
      </c>
      <c r="B163" s="38" t="s">
        <v>50</v>
      </c>
      <c r="C163" s="39" t="s">
        <v>49</v>
      </c>
      <c r="D163" s="38" t="s">
        <v>19</v>
      </c>
      <c r="E163" s="38">
        <v>10</v>
      </c>
      <c r="F163" s="40">
        <v>49000</v>
      </c>
      <c r="G163" s="40">
        <f t="shared" ref="G163:G167" si="14">E163*F163</f>
        <v>490000</v>
      </c>
    </row>
    <row r="164" spans="1:14">
      <c r="A164" s="38" t="s">
        <v>50</v>
      </c>
      <c r="B164" s="38" t="s">
        <v>50</v>
      </c>
      <c r="C164" s="39" t="s">
        <v>88</v>
      </c>
      <c r="D164" s="38" t="s">
        <v>39</v>
      </c>
      <c r="E164" s="38">
        <v>10</v>
      </c>
      <c r="F164" s="40">
        <v>3600</v>
      </c>
      <c r="G164" s="40">
        <f t="shared" si="14"/>
        <v>36000</v>
      </c>
    </row>
    <row r="165" spans="1:14">
      <c r="A165" s="38"/>
      <c r="B165" s="38"/>
      <c r="C165" s="39" t="s">
        <v>155</v>
      </c>
      <c r="D165" s="38" t="s">
        <v>19</v>
      </c>
      <c r="E165" s="38">
        <v>1</v>
      </c>
      <c r="F165" s="40">
        <v>98000</v>
      </c>
      <c r="G165" s="40">
        <f t="shared" si="14"/>
        <v>98000</v>
      </c>
    </row>
    <row r="166" spans="1:14">
      <c r="A166" s="38" t="s">
        <v>50</v>
      </c>
      <c r="B166" s="38" t="s">
        <v>50</v>
      </c>
      <c r="C166" s="39" t="s">
        <v>20</v>
      </c>
      <c r="D166" s="38" t="s">
        <v>21</v>
      </c>
      <c r="E166" s="38">
        <v>2</v>
      </c>
      <c r="F166" s="40">
        <v>59000</v>
      </c>
      <c r="G166" s="40">
        <f t="shared" si="14"/>
        <v>118000</v>
      </c>
    </row>
    <row r="167" spans="1:14">
      <c r="A167" s="38" t="s">
        <v>50</v>
      </c>
      <c r="B167" s="38" t="s">
        <v>50</v>
      </c>
      <c r="C167" s="39" t="s">
        <v>26</v>
      </c>
      <c r="D167" s="38" t="s">
        <v>21</v>
      </c>
      <c r="E167" s="38">
        <v>2</v>
      </c>
      <c r="F167" s="40">
        <v>31000</v>
      </c>
      <c r="G167" s="40">
        <f t="shared" si="14"/>
        <v>62000</v>
      </c>
    </row>
    <row r="168" spans="1:14">
      <c r="A168" s="213">
        <f>SUM(G162:G167)</f>
        <v>952000</v>
      </c>
      <c r="B168" s="214"/>
      <c r="C168" s="214"/>
      <c r="D168" s="214"/>
      <c r="E168" s="214"/>
      <c r="F168" s="214"/>
      <c r="G168" s="215"/>
    </row>
    <row r="169" spans="1:14">
      <c r="A169" s="38" t="s">
        <v>156</v>
      </c>
      <c r="B169" s="38" t="s">
        <v>157</v>
      </c>
      <c r="C169" s="39" t="s">
        <v>29</v>
      </c>
      <c r="D169" s="38" t="s">
        <v>23</v>
      </c>
      <c r="E169" s="38">
        <v>40</v>
      </c>
      <c r="F169" s="40">
        <v>3700</v>
      </c>
      <c r="G169" s="40">
        <f>E169*F169</f>
        <v>148000</v>
      </c>
    </row>
    <row r="170" spans="1:14">
      <c r="A170" s="38" t="s">
        <v>50</v>
      </c>
      <c r="B170" s="38" t="s">
        <v>50</v>
      </c>
      <c r="C170" s="39" t="s">
        <v>49</v>
      </c>
      <c r="D170" s="38" t="s">
        <v>19</v>
      </c>
      <c r="E170" s="38">
        <v>5</v>
      </c>
      <c r="F170" s="40">
        <v>49000</v>
      </c>
      <c r="G170" s="40">
        <f t="shared" ref="G170:G171" si="15">E170*F170</f>
        <v>245000</v>
      </c>
    </row>
    <row r="171" spans="1:14" s="147" customFormat="1" ht="15.75">
      <c r="A171" s="143" t="s">
        <v>50</v>
      </c>
      <c r="B171" s="143" t="s">
        <v>50</v>
      </c>
      <c r="C171" s="144" t="s">
        <v>45</v>
      </c>
      <c r="D171" s="143" t="s">
        <v>31</v>
      </c>
      <c r="E171" s="143">
        <v>12</v>
      </c>
      <c r="F171" s="145">
        <v>3100</v>
      </c>
      <c r="G171" s="40">
        <f t="shared" si="15"/>
        <v>37200</v>
      </c>
      <c r="H171" s="146"/>
      <c r="N171" s="148"/>
    </row>
    <row r="172" spans="1:14">
      <c r="A172" s="213">
        <f>SUM(G169:G171)</f>
        <v>430200</v>
      </c>
      <c r="B172" s="214"/>
      <c r="C172" s="214"/>
      <c r="D172" s="214"/>
      <c r="E172" s="214"/>
      <c r="F172" s="214"/>
      <c r="G172" s="215"/>
    </row>
    <row r="173" spans="1:14">
      <c r="A173" s="38" t="s">
        <v>158</v>
      </c>
      <c r="B173" s="38" t="s">
        <v>159</v>
      </c>
      <c r="C173" s="39" t="s">
        <v>49</v>
      </c>
      <c r="D173" s="38" t="s">
        <v>19</v>
      </c>
      <c r="E173" s="38">
        <v>5</v>
      </c>
      <c r="F173" s="40">
        <v>49000</v>
      </c>
      <c r="G173" s="40">
        <f>E173*F173</f>
        <v>245000</v>
      </c>
      <c r="J173" s="21"/>
      <c r="K173" s="21"/>
    </row>
    <row r="174" spans="1:14">
      <c r="A174" s="213">
        <f>G173</f>
        <v>245000</v>
      </c>
      <c r="B174" s="214"/>
      <c r="C174" s="214"/>
      <c r="D174" s="214"/>
      <c r="E174" s="214"/>
      <c r="F174" s="214"/>
      <c r="G174" s="215"/>
    </row>
    <row r="175" spans="1:14">
      <c r="A175" s="216" t="s">
        <v>79</v>
      </c>
      <c r="B175" s="217"/>
      <c r="C175" s="217"/>
      <c r="D175" s="217"/>
      <c r="E175" s="217"/>
      <c r="F175" s="218"/>
      <c r="G175" s="64">
        <f>SUM(G145:G174)</f>
        <v>2474600</v>
      </c>
    </row>
    <row r="178" spans="1:7" ht="20.25">
      <c r="A178" s="210" t="s">
        <v>4</v>
      </c>
      <c r="B178" s="211"/>
      <c r="C178" s="211"/>
      <c r="D178" s="211"/>
      <c r="E178" s="211"/>
      <c r="F178" s="211"/>
      <c r="G178" s="211"/>
    </row>
    <row r="179" spans="1:7">
      <c r="A179" s="212" t="s">
        <v>167</v>
      </c>
      <c r="B179" s="211"/>
      <c r="C179" s="211"/>
      <c r="D179" s="211"/>
      <c r="E179" s="211"/>
      <c r="F179" s="211"/>
      <c r="G179" s="211"/>
    </row>
    <row r="180" spans="1:7" ht="16.5">
      <c r="A180" s="57" t="s">
        <v>6</v>
      </c>
      <c r="B180" s="125"/>
      <c r="C180" s="125"/>
      <c r="D180" s="125"/>
      <c r="E180" s="125"/>
      <c r="F180" s="125"/>
      <c r="G180" s="125"/>
    </row>
    <row r="181" spans="1:7" ht="15.75">
      <c r="A181" s="59" t="s">
        <v>7</v>
      </c>
      <c r="B181" s="125"/>
      <c r="C181" s="125"/>
      <c r="D181" s="125"/>
      <c r="E181" s="125"/>
      <c r="F181" s="125"/>
      <c r="G181" s="125"/>
    </row>
    <row r="182" spans="1:7" ht="15.75">
      <c r="A182" s="59" t="s">
        <v>8</v>
      </c>
      <c r="B182" s="125"/>
      <c r="C182" s="125"/>
      <c r="D182" s="125"/>
      <c r="E182" s="125"/>
      <c r="F182" s="125"/>
      <c r="G182" s="125"/>
    </row>
    <row r="183" spans="1:7" ht="15.75">
      <c r="A183" s="59" t="s">
        <v>9</v>
      </c>
      <c r="B183" s="125"/>
      <c r="C183" s="125"/>
      <c r="D183" s="125"/>
      <c r="E183" s="125"/>
      <c r="F183" s="125"/>
      <c r="G183" s="125"/>
    </row>
    <row r="184" spans="1:7" ht="31.5">
      <c r="A184" s="60" t="s">
        <v>10</v>
      </c>
      <c r="B184" s="60" t="s">
        <v>11</v>
      </c>
      <c r="C184" s="60" t="s">
        <v>12</v>
      </c>
      <c r="D184" s="60" t="s">
        <v>13</v>
      </c>
      <c r="E184" s="60" t="s">
        <v>14</v>
      </c>
      <c r="F184" s="60" t="s">
        <v>15</v>
      </c>
      <c r="G184" s="60" t="s">
        <v>16</v>
      </c>
    </row>
    <row r="185" spans="1:7">
      <c r="A185" s="50" t="s">
        <v>161</v>
      </c>
      <c r="B185" s="50" t="s">
        <v>162</v>
      </c>
      <c r="C185" s="51" t="s">
        <v>20</v>
      </c>
      <c r="D185" s="50" t="s">
        <v>21</v>
      </c>
      <c r="E185" s="50">
        <v>2</v>
      </c>
      <c r="F185" s="52">
        <v>59000</v>
      </c>
      <c r="G185" s="52">
        <f t="shared" ref="G185:G194" si="16">E185*F185</f>
        <v>118000</v>
      </c>
    </row>
    <row r="186" spans="1:7">
      <c r="A186" s="50" t="s">
        <v>50</v>
      </c>
      <c r="B186" s="50" t="s">
        <v>50</v>
      </c>
      <c r="C186" s="51" t="s">
        <v>26</v>
      </c>
      <c r="D186" s="50" t="s">
        <v>21</v>
      </c>
      <c r="E186" s="50">
        <v>2</v>
      </c>
      <c r="F186" s="52">
        <v>31000</v>
      </c>
      <c r="G186" s="52">
        <f t="shared" si="16"/>
        <v>62000</v>
      </c>
    </row>
    <row r="187" spans="1:7">
      <c r="A187" s="50" t="s">
        <v>50</v>
      </c>
      <c r="B187" s="50" t="s">
        <v>50</v>
      </c>
      <c r="C187" s="51" t="s">
        <v>104</v>
      </c>
      <c r="D187" s="50" t="s">
        <v>21</v>
      </c>
      <c r="E187" s="50">
        <v>1</v>
      </c>
      <c r="F187" s="52">
        <v>27000</v>
      </c>
      <c r="G187" s="52">
        <f t="shared" si="16"/>
        <v>27000</v>
      </c>
    </row>
    <row r="188" spans="1:7">
      <c r="A188" s="50" t="s">
        <v>50</v>
      </c>
      <c r="B188" s="50" t="s">
        <v>50</v>
      </c>
      <c r="C188" s="51" t="s">
        <v>28</v>
      </c>
      <c r="D188" s="50" t="s">
        <v>23</v>
      </c>
      <c r="E188" s="50">
        <v>2</v>
      </c>
      <c r="F188" s="52">
        <v>17500</v>
      </c>
      <c r="G188" s="52">
        <f t="shared" si="16"/>
        <v>35000</v>
      </c>
    </row>
    <row r="189" spans="1:7">
      <c r="A189" s="50" t="s">
        <v>50</v>
      </c>
      <c r="B189" s="50" t="s">
        <v>50</v>
      </c>
      <c r="C189" s="51" t="s">
        <v>49</v>
      </c>
      <c r="D189" s="50" t="s">
        <v>19</v>
      </c>
      <c r="E189" s="50">
        <v>5</v>
      </c>
      <c r="F189" s="52">
        <v>49000</v>
      </c>
      <c r="G189" s="52">
        <f t="shared" si="16"/>
        <v>245000</v>
      </c>
    </row>
    <row r="190" spans="1:7">
      <c r="A190" s="50" t="s">
        <v>50</v>
      </c>
      <c r="B190" s="50" t="s">
        <v>50</v>
      </c>
      <c r="C190" s="80" t="s">
        <v>29</v>
      </c>
      <c r="D190" s="50" t="s">
        <v>23</v>
      </c>
      <c r="E190" s="50">
        <v>20</v>
      </c>
      <c r="F190" s="52">
        <v>3700</v>
      </c>
      <c r="G190" s="52">
        <f t="shared" si="16"/>
        <v>74000</v>
      </c>
    </row>
    <row r="191" spans="1:7">
      <c r="A191" s="50" t="s">
        <v>50</v>
      </c>
      <c r="B191" s="50" t="s">
        <v>50</v>
      </c>
      <c r="C191" s="51" t="s">
        <v>64</v>
      </c>
      <c r="D191" s="50" t="s">
        <v>65</v>
      </c>
      <c r="E191" s="50">
        <v>2</v>
      </c>
      <c r="F191" s="52">
        <v>21000</v>
      </c>
      <c r="G191" s="52">
        <f t="shared" si="16"/>
        <v>42000</v>
      </c>
    </row>
    <row r="192" spans="1:7">
      <c r="A192" s="50" t="s">
        <v>50</v>
      </c>
      <c r="B192" s="50" t="s">
        <v>50</v>
      </c>
      <c r="C192" s="51" t="s">
        <v>103</v>
      </c>
      <c r="D192" s="50" t="s">
        <v>65</v>
      </c>
      <c r="E192" s="50">
        <v>5</v>
      </c>
      <c r="F192" s="52">
        <v>2700</v>
      </c>
      <c r="G192" s="52">
        <f t="shared" si="16"/>
        <v>13500</v>
      </c>
    </row>
    <row r="193" spans="1:14">
      <c r="A193" s="53" t="s">
        <v>50</v>
      </c>
      <c r="B193" s="53" t="s">
        <v>50</v>
      </c>
      <c r="C193" s="54" t="s">
        <v>45</v>
      </c>
      <c r="D193" s="53" t="s">
        <v>31</v>
      </c>
      <c r="E193" s="53">
        <v>10</v>
      </c>
      <c r="F193" s="55">
        <v>3100</v>
      </c>
      <c r="G193" s="52">
        <f t="shared" si="16"/>
        <v>31000</v>
      </c>
    </row>
    <row r="194" spans="1:14" s="93" customFormat="1">
      <c r="A194" s="89"/>
      <c r="B194" s="89"/>
      <c r="C194" s="90" t="s">
        <v>163</v>
      </c>
      <c r="D194" s="91" t="s">
        <v>70</v>
      </c>
      <c r="E194" s="89">
        <v>20</v>
      </c>
      <c r="F194" s="92">
        <v>2530</v>
      </c>
      <c r="G194" s="52">
        <f t="shared" si="16"/>
        <v>50600</v>
      </c>
      <c r="N194" s="94"/>
    </row>
    <row r="195" spans="1:14">
      <c r="A195" s="207">
        <f>SUM(G185:G194)</f>
        <v>698100</v>
      </c>
      <c r="B195" s="208"/>
      <c r="C195" s="208"/>
      <c r="D195" s="208"/>
      <c r="E195" s="208"/>
      <c r="F195" s="208"/>
      <c r="G195" s="209"/>
    </row>
    <row r="196" spans="1:14">
      <c r="A196" s="50" t="s">
        <v>161</v>
      </c>
      <c r="B196" s="50" t="s">
        <v>164</v>
      </c>
      <c r="C196" s="51" t="s">
        <v>29</v>
      </c>
      <c r="D196" s="50" t="s">
        <v>23</v>
      </c>
      <c r="E196" s="50">
        <v>10</v>
      </c>
      <c r="F196" s="52">
        <v>3700</v>
      </c>
      <c r="G196" s="52">
        <f>E196*F196</f>
        <v>37000</v>
      </c>
    </row>
    <row r="197" spans="1:14">
      <c r="A197" s="201">
        <f>SUM(G196:G196)</f>
        <v>37000</v>
      </c>
      <c r="B197" s="202"/>
      <c r="C197" s="202"/>
      <c r="D197" s="202"/>
      <c r="E197" s="202"/>
      <c r="F197" s="202"/>
      <c r="G197" s="203"/>
    </row>
    <row r="198" spans="1:14">
      <c r="A198" s="50" t="s">
        <v>165</v>
      </c>
      <c r="B198" s="50" t="s">
        <v>166</v>
      </c>
      <c r="C198" s="51" t="s">
        <v>88</v>
      </c>
      <c r="D198" s="50" t="s">
        <v>39</v>
      </c>
      <c r="E198" s="50">
        <v>10</v>
      </c>
      <c r="F198" s="52">
        <v>3600</v>
      </c>
      <c r="G198" s="52">
        <f>E198*F198</f>
        <v>36000</v>
      </c>
    </row>
    <row r="199" spans="1:14">
      <c r="A199" s="50" t="s">
        <v>50</v>
      </c>
      <c r="B199" s="50" t="s">
        <v>50</v>
      </c>
      <c r="C199" s="51" t="s">
        <v>49</v>
      </c>
      <c r="D199" s="50" t="s">
        <v>19</v>
      </c>
      <c r="E199" s="50">
        <v>10</v>
      </c>
      <c r="F199" s="52">
        <v>49000</v>
      </c>
      <c r="G199" s="52">
        <f>E199*F199</f>
        <v>490000</v>
      </c>
    </row>
    <row r="200" spans="1:14">
      <c r="A200" s="50" t="s">
        <v>50</v>
      </c>
      <c r="B200" s="50" t="s">
        <v>50</v>
      </c>
      <c r="C200" s="51" t="s">
        <v>29</v>
      </c>
      <c r="D200" s="50" t="s">
        <v>23</v>
      </c>
      <c r="E200" s="50">
        <v>20</v>
      </c>
      <c r="F200" s="52">
        <v>3700</v>
      </c>
      <c r="G200" s="52">
        <f>E200*F200</f>
        <v>74000</v>
      </c>
    </row>
    <row r="201" spans="1:14">
      <c r="A201" s="50" t="s">
        <v>50</v>
      </c>
      <c r="B201" s="50" t="s">
        <v>50</v>
      </c>
      <c r="C201" s="51" t="s">
        <v>111</v>
      </c>
      <c r="D201" s="50" t="s">
        <v>112</v>
      </c>
      <c r="E201" s="50">
        <v>4</v>
      </c>
      <c r="F201" s="52">
        <v>2900</v>
      </c>
      <c r="G201" s="52">
        <f>E201*F201</f>
        <v>11600</v>
      </c>
    </row>
    <row r="202" spans="1:14">
      <c r="A202" s="201">
        <f>SUM(G198:G201)</f>
        <v>611600</v>
      </c>
      <c r="B202" s="202"/>
      <c r="C202" s="202"/>
      <c r="D202" s="202"/>
      <c r="E202" s="202"/>
      <c r="F202" s="202"/>
      <c r="G202" s="203"/>
    </row>
    <row r="203" spans="1:14">
      <c r="A203" s="204" t="s">
        <v>79</v>
      </c>
      <c r="B203" s="205"/>
      <c r="C203" s="205"/>
      <c r="D203" s="205"/>
      <c r="E203" s="205"/>
      <c r="F203" s="206"/>
      <c r="G203" s="65">
        <f>SUM(G185:G202)</f>
        <v>1346700</v>
      </c>
    </row>
    <row r="204" spans="1:14">
      <c r="A204" s="204" t="s">
        <v>80</v>
      </c>
      <c r="B204" s="205"/>
      <c r="C204" s="205"/>
      <c r="D204" s="205"/>
      <c r="E204" s="205"/>
      <c r="F204" s="206"/>
      <c r="G204" s="56">
        <f>G203</f>
        <v>1346700</v>
      </c>
    </row>
    <row r="205" spans="1:14" ht="15.75">
      <c r="A205" s="61" t="s">
        <v>81</v>
      </c>
      <c r="B205" s="125"/>
      <c r="C205" s="125"/>
      <c r="D205" s="125"/>
      <c r="E205" s="125"/>
      <c r="F205" s="125"/>
      <c r="G205" s="125"/>
    </row>
    <row r="210" spans="6:7">
      <c r="F210" s="66" t="s">
        <v>168</v>
      </c>
      <c r="G210" s="49">
        <f>G203+G175+G135+G101+H50</f>
        <v>12194400</v>
      </c>
    </row>
  </sheetData>
  <mergeCells count="49">
    <mergeCell ref="A34:G34"/>
    <mergeCell ref="A5:G5"/>
    <mergeCell ref="A6:G6"/>
    <mergeCell ref="A12:B27"/>
    <mergeCell ref="A28:G28"/>
    <mergeCell ref="A30:G30"/>
    <mergeCell ref="A36:G36"/>
    <mergeCell ref="A42:G42"/>
    <mergeCell ref="A49:G49"/>
    <mergeCell ref="A50:F50"/>
    <mergeCell ref="A94:G94"/>
    <mergeCell ref="A51:F51"/>
    <mergeCell ref="A54:B54"/>
    <mergeCell ref="C54:D54"/>
    <mergeCell ref="E54:G54"/>
    <mergeCell ref="A56:G56"/>
    <mergeCell ref="A57:G57"/>
    <mergeCell ref="A68:G68"/>
    <mergeCell ref="A87:G87"/>
    <mergeCell ref="A90:G90"/>
    <mergeCell ref="A135:F135"/>
    <mergeCell ref="A96:G96"/>
    <mergeCell ref="A100:G100"/>
    <mergeCell ref="A101:F101"/>
    <mergeCell ref="A102:F102"/>
    <mergeCell ref="A104:G104"/>
    <mergeCell ref="A105:G105"/>
    <mergeCell ref="A116:G116"/>
    <mergeCell ref="A118:G118"/>
    <mergeCell ref="A123:G123"/>
    <mergeCell ref="A132:G132"/>
    <mergeCell ref="A134:G134"/>
    <mergeCell ref="A179:G179"/>
    <mergeCell ref="A138:G138"/>
    <mergeCell ref="A139:G139"/>
    <mergeCell ref="A150:G150"/>
    <mergeCell ref="A154:G154"/>
    <mergeCell ref="A157:G157"/>
    <mergeCell ref="A161:G161"/>
    <mergeCell ref="A168:G168"/>
    <mergeCell ref="A172:G172"/>
    <mergeCell ref="A174:G174"/>
    <mergeCell ref="A175:F175"/>
    <mergeCell ref="A178:G178"/>
    <mergeCell ref="A195:G195"/>
    <mergeCell ref="A197:G197"/>
    <mergeCell ref="A202:G202"/>
    <mergeCell ref="A203:F203"/>
    <mergeCell ref="A204:F20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C14" sqref="C14"/>
    </sheetView>
  </sheetViews>
  <sheetFormatPr defaultRowHeight="15"/>
  <cols>
    <col min="1" max="1" width="11.42578125" customWidth="1"/>
    <col min="2" max="2" width="13.42578125" customWidth="1"/>
    <col min="3" max="3" width="26.28515625" customWidth="1"/>
    <col min="4" max="4" width="10.7109375" customWidth="1"/>
    <col min="5" max="5" width="9" customWidth="1"/>
    <col min="6" max="6" width="9.85546875" customWidth="1"/>
    <col min="7" max="7" width="12.85546875" customWidth="1"/>
  </cols>
  <sheetData>
    <row r="1" spans="1:7" ht="20.25">
      <c r="A1" s="210" t="s">
        <v>4</v>
      </c>
      <c r="B1" s="211"/>
      <c r="C1" s="211"/>
      <c r="D1" s="211"/>
      <c r="E1" s="211"/>
      <c r="F1" s="211"/>
      <c r="G1" s="211"/>
    </row>
    <row r="2" spans="1:7">
      <c r="A2" s="212" t="s">
        <v>167</v>
      </c>
      <c r="B2" s="211"/>
      <c r="C2" s="211"/>
      <c r="D2" s="211"/>
      <c r="E2" s="211"/>
      <c r="F2" s="211"/>
      <c r="G2" s="211"/>
    </row>
    <row r="3" spans="1:7" ht="16.5">
      <c r="A3" s="57" t="s">
        <v>6</v>
      </c>
      <c r="B3" s="178"/>
      <c r="C3" s="178"/>
      <c r="D3" s="178"/>
      <c r="E3" s="178"/>
      <c r="F3" s="178"/>
      <c r="G3" s="178"/>
    </row>
    <row r="4" spans="1:7" ht="15.75">
      <c r="A4" s="59" t="s">
        <v>7</v>
      </c>
      <c r="B4" s="178"/>
      <c r="C4" s="178"/>
      <c r="D4" s="178"/>
      <c r="E4" s="178"/>
      <c r="F4" s="178"/>
      <c r="G4" s="178"/>
    </row>
    <row r="5" spans="1:7" ht="15.75">
      <c r="A5" s="59" t="s">
        <v>8</v>
      </c>
      <c r="B5" s="178"/>
      <c r="C5" s="178"/>
      <c r="D5" s="178"/>
      <c r="E5" s="178"/>
      <c r="F5" s="178"/>
      <c r="G5" s="178"/>
    </row>
    <row r="6" spans="1:7" ht="15.75">
      <c r="A6" s="59" t="s">
        <v>9</v>
      </c>
      <c r="B6" s="178"/>
      <c r="C6" s="178"/>
      <c r="D6" s="178"/>
      <c r="E6" s="178"/>
      <c r="F6" s="178"/>
      <c r="G6" s="178"/>
    </row>
    <row r="7" spans="1:7" ht="31.5">
      <c r="A7" s="60" t="s">
        <v>10</v>
      </c>
      <c r="B7" s="60" t="s">
        <v>11</v>
      </c>
      <c r="C7" s="60" t="s">
        <v>12</v>
      </c>
      <c r="D7" s="60" t="s">
        <v>13</v>
      </c>
      <c r="E7" s="60" t="s">
        <v>14</v>
      </c>
      <c r="F7" s="60" t="s">
        <v>15</v>
      </c>
      <c r="G7" s="60" t="s">
        <v>16</v>
      </c>
    </row>
    <row r="8" spans="1:7">
      <c r="A8" s="50" t="s">
        <v>161</v>
      </c>
      <c r="B8" s="50" t="s">
        <v>162</v>
      </c>
      <c r="C8" s="51" t="s">
        <v>20</v>
      </c>
      <c r="D8" s="50" t="s">
        <v>21</v>
      </c>
      <c r="E8" s="50">
        <v>2</v>
      </c>
      <c r="F8" s="52">
        <v>59000</v>
      </c>
      <c r="G8" s="52">
        <f t="shared" ref="G8:G17" si="0">E8*F8</f>
        <v>118000</v>
      </c>
    </row>
    <row r="9" spans="1:7">
      <c r="A9" s="50" t="s">
        <v>50</v>
      </c>
      <c r="B9" s="50" t="s">
        <v>50</v>
      </c>
      <c r="C9" s="51" t="s">
        <v>26</v>
      </c>
      <c r="D9" s="50" t="s">
        <v>21</v>
      </c>
      <c r="E9" s="50">
        <v>2</v>
      </c>
      <c r="F9" s="52">
        <v>31000</v>
      </c>
      <c r="G9" s="52">
        <f t="shared" si="0"/>
        <v>62000</v>
      </c>
    </row>
    <row r="10" spans="1:7">
      <c r="A10" s="50" t="s">
        <v>50</v>
      </c>
      <c r="B10" s="50" t="s">
        <v>50</v>
      </c>
      <c r="C10" s="51" t="s">
        <v>104</v>
      </c>
      <c r="D10" s="50" t="s">
        <v>21</v>
      </c>
      <c r="E10" s="50">
        <v>1</v>
      </c>
      <c r="F10" s="52">
        <v>27000</v>
      </c>
      <c r="G10" s="52">
        <f t="shared" si="0"/>
        <v>27000</v>
      </c>
    </row>
    <row r="11" spans="1:7">
      <c r="A11" s="50" t="s">
        <v>50</v>
      </c>
      <c r="B11" s="50" t="s">
        <v>50</v>
      </c>
      <c r="C11" s="51" t="s">
        <v>28</v>
      </c>
      <c r="D11" s="50" t="s">
        <v>23</v>
      </c>
      <c r="E11" s="50">
        <v>2</v>
      </c>
      <c r="F11" s="52">
        <v>17500</v>
      </c>
      <c r="G11" s="52">
        <f t="shared" si="0"/>
        <v>35000</v>
      </c>
    </row>
    <row r="12" spans="1:7">
      <c r="A12" s="50" t="s">
        <v>50</v>
      </c>
      <c r="B12" s="50" t="s">
        <v>50</v>
      </c>
      <c r="C12" s="51" t="s">
        <v>49</v>
      </c>
      <c r="D12" s="50" t="s">
        <v>19</v>
      </c>
      <c r="E12" s="50">
        <v>5</v>
      </c>
      <c r="F12" s="52">
        <v>49000</v>
      </c>
      <c r="G12" s="52">
        <f t="shared" si="0"/>
        <v>245000</v>
      </c>
    </row>
    <row r="13" spans="1:7">
      <c r="A13" s="50" t="s">
        <v>50</v>
      </c>
      <c r="B13" s="50" t="s">
        <v>50</v>
      </c>
      <c r="C13" s="80" t="s">
        <v>29</v>
      </c>
      <c r="D13" s="50" t="s">
        <v>23</v>
      </c>
      <c r="E13" s="50">
        <v>20</v>
      </c>
      <c r="F13" s="52">
        <v>3700</v>
      </c>
      <c r="G13" s="52">
        <f t="shared" si="0"/>
        <v>74000</v>
      </c>
    </row>
    <row r="14" spans="1:7">
      <c r="A14" s="50" t="s">
        <v>50</v>
      </c>
      <c r="B14" s="50" t="s">
        <v>50</v>
      </c>
      <c r="C14" s="51" t="s">
        <v>64</v>
      </c>
      <c r="D14" s="50" t="s">
        <v>65</v>
      </c>
      <c r="E14" s="50">
        <v>2</v>
      </c>
      <c r="F14" s="52">
        <v>21000</v>
      </c>
      <c r="G14" s="52">
        <f t="shared" si="0"/>
        <v>42000</v>
      </c>
    </row>
    <row r="15" spans="1:7">
      <c r="A15" s="50" t="s">
        <v>50</v>
      </c>
      <c r="B15" s="50" t="s">
        <v>50</v>
      </c>
      <c r="C15" s="51" t="s">
        <v>103</v>
      </c>
      <c r="D15" s="50" t="s">
        <v>65</v>
      </c>
      <c r="E15" s="50">
        <v>5</v>
      </c>
      <c r="F15" s="52">
        <v>2700</v>
      </c>
      <c r="G15" s="52">
        <f t="shared" si="0"/>
        <v>13500</v>
      </c>
    </row>
    <row r="16" spans="1:7">
      <c r="A16" s="53" t="s">
        <v>50</v>
      </c>
      <c r="B16" s="53" t="s">
        <v>50</v>
      </c>
      <c r="C16" s="54" t="s">
        <v>45</v>
      </c>
      <c r="D16" s="53" t="s">
        <v>31</v>
      </c>
      <c r="E16" s="53">
        <v>10</v>
      </c>
      <c r="F16" s="55">
        <v>3100</v>
      </c>
      <c r="G16" s="55">
        <f t="shared" si="0"/>
        <v>31000</v>
      </c>
    </row>
    <row r="17" spans="1:7">
      <c r="A17" s="89"/>
      <c r="B17" s="89"/>
      <c r="C17" s="90" t="s">
        <v>163</v>
      </c>
      <c r="D17" s="91" t="s">
        <v>70</v>
      </c>
      <c r="E17" s="89">
        <v>20</v>
      </c>
      <c r="F17" s="92">
        <v>2530</v>
      </c>
      <c r="G17" s="92">
        <f t="shared" si="0"/>
        <v>50600</v>
      </c>
    </row>
    <row r="18" spans="1:7">
      <c r="A18" s="207">
        <f>SUM(G8:G17)</f>
        <v>698100</v>
      </c>
      <c r="B18" s="208"/>
      <c r="C18" s="208"/>
      <c r="D18" s="208"/>
      <c r="E18" s="208"/>
      <c r="F18" s="208"/>
      <c r="G18" s="209"/>
    </row>
    <row r="19" spans="1:7">
      <c r="A19" s="50" t="s">
        <v>161</v>
      </c>
      <c r="B19" s="50" t="s">
        <v>164</v>
      </c>
      <c r="C19" s="51" t="s">
        <v>29</v>
      </c>
      <c r="D19" s="50" t="s">
        <v>23</v>
      </c>
      <c r="E19" s="50">
        <v>10</v>
      </c>
      <c r="F19" s="52">
        <v>3700</v>
      </c>
      <c r="G19" s="52">
        <f>E19*F19</f>
        <v>37000</v>
      </c>
    </row>
    <row r="20" spans="1:7">
      <c r="A20" s="201">
        <f>SUM(G19:G19)</f>
        <v>37000</v>
      </c>
      <c r="B20" s="202"/>
      <c r="C20" s="202"/>
      <c r="D20" s="202"/>
      <c r="E20" s="202"/>
      <c r="F20" s="202"/>
      <c r="G20" s="203"/>
    </row>
    <row r="21" spans="1:7">
      <c r="A21" s="50" t="s">
        <v>165</v>
      </c>
      <c r="B21" s="50" t="s">
        <v>166</v>
      </c>
      <c r="C21" s="51" t="s">
        <v>88</v>
      </c>
      <c r="D21" s="50" t="s">
        <v>39</v>
      </c>
      <c r="E21" s="50">
        <v>10</v>
      </c>
      <c r="F21" s="52">
        <v>3600</v>
      </c>
      <c r="G21" s="52">
        <f>E21*F21</f>
        <v>36000</v>
      </c>
    </row>
    <row r="22" spans="1:7">
      <c r="A22" s="50" t="s">
        <v>50</v>
      </c>
      <c r="B22" s="50" t="s">
        <v>50</v>
      </c>
      <c r="C22" s="51" t="s">
        <v>49</v>
      </c>
      <c r="D22" s="50" t="s">
        <v>19</v>
      </c>
      <c r="E22" s="50">
        <v>10</v>
      </c>
      <c r="F22" s="52">
        <v>49000</v>
      </c>
      <c r="G22" s="52">
        <f>E22*F22</f>
        <v>490000</v>
      </c>
    </row>
    <row r="23" spans="1:7">
      <c r="A23" s="50" t="s">
        <v>50</v>
      </c>
      <c r="B23" s="50" t="s">
        <v>50</v>
      </c>
      <c r="C23" s="51" t="s">
        <v>29</v>
      </c>
      <c r="D23" s="50" t="s">
        <v>23</v>
      </c>
      <c r="E23" s="50">
        <v>20</v>
      </c>
      <c r="F23" s="52">
        <v>3700</v>
      </c>
      <c r="G23" s="52">
        <f>E23*F23</f>
        <v>74000</v>
      </c>
    </row>
    <row r="24" spans="1:7">
      <c r="A24" s="50" t="s">
        <v>50</v>
      </c>
      <c r="B24" s="50" t="s">
        <v>50</v>
      </c>
      <c r="C24" s="51" t="s">
        <v>111</v>
      </c>
      <c r="D24" s="50" t="s">
        <v>112</v>
      </c>
      <c r="E24" s="50">
        <v>4</v>
      </c>
      <c r="F24" s="52">
        <v>2900</v>
      </c>
      <c r="G24" s="52">
        <f>E24*F24</f>
        <v>11600</v>
      </c>
    </row>
    <row r="25" spans="1:7">
      <c r="A25" s="201">
        <f>SUM(G21:G24)</f>
        <v>611600</v>
      </c>
      <c r="B25" s="202"/>
      <c r="C25" s="202"/>
      <c r="D25" s="202"/>
      <c r="E25" s="202"/>
      <c r="F25" s="202"/>
      <c r="G25" s="203"/>
    </row>
    <row r="26" spans="1:7">
      <c r="A26" s="204" t="s">
        <v>79</v>
      </c>
      <c r="B26" s="205"/>
      <c r="C26" s="205"/>
      <c r="D26" s="205"/>
      <c r="E26" s="205"/>
      <c r="F26" s="206"/>
      <c r="G26" s="65">
        <f>SUM(G8:G25)</f>
        <v>1346700</v>
      </c>
    </row>
    <row r="27" spans="1:7">
      <c r="A27" s="204" t="s">
        <v>80</v>
      </c>
      <c r="B27" s="205"/>
      <c r="C27" s="205"/>
      <c r="D27" s="205"/>
      <c r="E27" s="205"/>
      <c r="F27" s="206"/>
      <c r="G27" s="56">
        <f>G26</f>
        <v>1346700</v>
      </c>
    </row>
    <row r="28" spans="1:7" ht="15.75">
      <c r="A28" s="61" t="s">
        <v>81</v>
      </c>
      <c r="B28" s="178"/>
      <c r="C28" s="178"/>
      <c r="D28" s="178"/>
      <c r="E28" s="178"/>
      <c r="F28" s="178"/>
      <c r="G28" s="178"/>
    </row>
  </sheetData>
  <mergeCells count="7">
    <mergeCell ref="A27:F27"/>
    <mergeCell ref="A1:G1"/>
    <mergeCell ref="A2:G2"/>
    <mergeCell ref="A18:G18"/>
    <mergeCell ref="A20:G20"/>
    <mergeCell ref="A25:G25"/>
    <mergeCell ref="A26:F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53"/>
  <sheetViews>
    <sheetView workbookViewId="0">
      <selection activeCell="D8" sqref="D8"/>
    </sheetView>
  </sheetViews>
  <sheetFormatPr defaultRowHeight="15"/>
  <cols>
    <col min="1" max="1" width="11.5703125" customWidth="1"/>
    <col min="2" max="2" width="11.7109375" customWidth="1"/>
    <col min="3" max="3" width="34.28515625" customWidth="1"/>
    <col min="7" max="7" width="13.85546875" customWidth="1"/>
    <col min="8" max="8" width="11.85546875" customWidth="1"/>
    <col min="10" max="10" width="27.42578125" customWidth="1"/>
    <col min="14" max="14" width="11.7109375" style="21" bestFit="1" customWidth="1"/>
  </cols>
  <sheetData>
    <row r="1" spans="1:14" ht="16.5">
      <c r="A1" s="2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</row>
    <row r="2" spans="1:14" ht="15.75">
      <c r="A2" s="3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</row>
    <row r="3" spans="1:14" ht="15.75">
      <c r="A3" s="3" t="s">
        <v>2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</row>
    <row r="4" spans="1:14" ht="15.75">
      <c r="A4" s="3" t="s">
        <v>3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</row>
    <row r="5" spans="1:14" s="93" customFormat="1" ht="15.75">
      <c r="A5" s="5" t="s">
        <v>47</v>
      </c>
      <c r="B5" s="5" t="s">
        <v>48</v>
      </c>
      <c r="C5" s="6" t="s">
        <v>51</v>
      </c>
      <c r="D5" s="5" t="s">
        <v>52</v>
      </c>
      <c r="E5" s="5">
        <v>1</v>
      </c>
      <c r="F5" s="7">
        <v>7800</v>
      </c>
      <c r="G5" s="7">
        <f>E5*F5</f>
        <v>7800</v>
      </c>
      <c r="H5" s="175"/>
      <c r="I5" s="196"/>
      <c r="J5" s="196"/>
      <c r="K5" s="196"/>
      <c r="L5" s="196"/>
      <c r="M5" s="175"/>
      <c r="N5" s="94"/>
    </row>
    <row r="6" spans="1:14" ht="15.75">
      <c r="A6" s="246">
        <v>497800</v>
      </c>
      <c r="B6" s="247"/>
      <c r="C6" s="247"/>
      <c r="D6" s="247"/>
      <c r="E6" s="247"/>
      <c r="F6" s="247"/>
      <c r="G6" s="248"/>
      <c r="H6" s="175"/>
      <c r="I6" s="193"/>
      <c r="J6" s="193"/>
      <c r="K6" s="193"/>
      <c r="L6" s="193"/>
      <c r="M6" s="175"/>
    </row>
    <row r="7" spans="1:14" s="93" customFormat="1">
      <c r="A7" s="5" t="s">
        <v>55</v>
      </c>
      <c r="B7" s="5" t="s">
        <v>56</v>
      </c>
      <c r="C7" s="112" t="s">
        <v>44</v>
      </c>
      <c r="D7" s="5" t="s">
        <v>52</v>
      </c>
      <c r="E7" s="5">
        <v>10</v>
      </c>
      <c r="F7" s="7">
        <v>850</v>
      </c>
      <c r="G7" s="7">
        <f>E7*F7</f>
        <v>8500</v>
      </c>
      <c r="N7" s="94"/>
    </row>
    <row r="8" spans="1:14">
      <c r="A8" s="5" t="s">
        <v>50</v>
      </c>
      <c r="B8" s="5" t="s">
        <v>50</v>
      </c>
      <c r="C8" s="6" t="s">
        <v>29</v>
      </c>
      <c r="D8" s="5" t="s">
        <v>23</v>
      </c>
      <c r="E8" s="5">
        <v>40</v>
      </c>
      <c r="F8" s="7">
        <v>3700</v>
      </c>
      <c r="G8" s="7">
        <f t="shared" ref="G8:G9" si="0">E8*F8</f>
        <v>148000</v>
      </c>
    </row>
    <row r="9" spans="1:14">
      <c r="A9" s="5" t="s">
        <v>50</v>
      </c>
      <c r="B9" s="5" t="s">
        <v>50</v>
      </c>
      <c r="C9" s="6" t="s">
        <v>35</v>
      </c>
      <c r="D9" s="5" t="s">
        <v>36</v>
      </c>
      <c r="E9" s="5">
        <v>20</v>
      </c>
      <c r="F9" s="7">
        <v>2530</v>
      </c>
      <c r="G9" s="7">
        <f t="shared" si="0"/>
        <v>50600</v>
      </c>
    </row>
    <row r="10" spans="1:14">
      <c r="A10" s="246">
        <f>SUM(G7:G9)</f>
        <v>207100</v>
      </c>
      <c r="B10" s="247"/>
      <c r="C10" s="247"/>
      <c r="D10" s="247"/>
      <c r="E10" s="247"/>
      <c r="F10" s="247"/>
      <c r="G10" s="248"/>
    </row>
    <row r="11" spans="1:14" s="93" customFormat="1">
      <c r="A11" s="5" t="s">
        <v>62</v>
      </c>
      <c r="B11" s="5" t="s">
        <v>63</v>
      </c>
      <c r="C11" s="6" t="s">
        <v>64</v>
      </c>
      <c r="D11" s="5" t="s">
        <v>65</v>
      </c>
      <c r="E11" s="5">
        <v>4</v>
      </c>
      <c r="F11" s="7">
        <v>21000</v>
      </c>
      <c r="G11" s="7">
        <f>E11*F11</f>
        <v>84000</v>
      </c>
      <c r="N11" s="94"/>
    </row>
    <row r="12" spans="1:14">
      <c r="A12" s="246">
        <f>G11</f>
        <v>84000</v>
      </c>
      <c r="B12" s="247"/>
      <c r="C12" s="247"/>
      <c r="D12" s="247"/>
      <c r="E12" s="247"/>
      <c r="F12" s="247"/>
      <c r="G12" s="248"/>
    </row>
    <row r="13" spans="1:14">
      <c r="A13" s="5" t="s">
        <v>67</v>
      </c>
      <c r="B13" s="5" t="s">
        <v>68</v>
      </c>
      <c r="C13" s="6" t="s">
        <v>69</v>
      </c>
      <c r="D13" s="5" t="s">
        <v>70</v>
      </c>
      <c r="E13" s="5">
        <v>5</v>
      </c>
      <c r="F13" s="7">
        <v>6000</v>
      </c>
      <c r="G13" s="7">
        <f>E13*F13</f>
        <v>30000</v>
      </c>
    </row>
    <row r="14" spans="1:14">
      <c r="A14" s="5" t="s">
        <v>50</v>
      </c>
      <c r="B14" s="5" t="s">
        <v>50</v>
      </c>
      <c r="C14" s="6" t="s">
        <v>71</v>
      </c>
      <c r="D14" s="5" t="s">
        <v>31</v>
      </c>
      <c r="E14" s="5">
        <v>2</v>
      </c>
      <c r="F14" s="7">
        <v>12500</v>
      </c>
      <c r="G14" s="7">
        <f t="shared" ref="G14:G17" si="1">E14*F14</f>
        <v>25000</v>
      </c>
    </row>
    <row r="15" spans="1:14">
      <c r="A15" s="5" t="s">
        <v>50</v>
      </c>
      <c r="B15" s="5" t="s">
        <v>50</v>
      </c>
      <c r="C15" s="6" t="s">
        <v>72</v>
      </c>
      <c r="D15" s="5" t="s">
        <v>21</v>
      </c>
      <c r="E15" s="5">
        <v>2</v>
      </c>
      <c r="F15" s="7">
        <v>21000</v>
      </c>
      <c r="G15" s="7">
        <f t="shared" si="1"/>
        <v>42000</v>
      </c>
    </row>
    <row r="16" spans="1:14">
      <c r="A16" s="5" t="s">
        <v>50</v>
      </c>
      <c r="B16" s="5" t="s">
        <v>50</v>
      </c>
      <c r="C16" s="6" t="s">
        <v>29</v>
      </c>
      <c r="D16" s="5" t="s">
        <v>23</v>
      </c>
      <c r="E16" s="5">
        <v>40</v>
      </c>
      <c r="F16" s="7">
        <v>3700</v>
      </c>
      <c r="G16" s="7">
        <f t="shared" si="1"/>
        <v>148000</v>
      </c>
    </row>
    <row r="17" spans="1:8">
      <c r="A17" s="5" t="s">
        <v>50</v>
      </c>
      <c r="B17" s="5" t="s">
        <v>50</v>
      </c>
      <c r="C17" s="6" t="s">
        <v>73</v>
      </c>
      <c r="D17" s="5" t="s">
        <v>21</v>
      </c>
      <c r="E17" s="5">
        <v>12</v>
      </c>
      <c r="F17" s="7">
        <v>2900</v>
      </c>
      <c r="G17" s="7">
        <f t="shared" si="1"/>
        <v>34800</v>
      </c>
    </row>
    <row r="18" spans="1:8">
      <c r="A18" s="246">
        <f>SUM(G13:G17)</f>
        <v>279800</v>
      </c>
      <c r="B18" s="247"/>
      <c r="C18" s="247"/>
      <c r="D18" s="247"/>
      <c r="E18" s="247"/>
      <c r="F18" s="247"/>
      <c r="G18" s="248"/>
    </row>
    <row r="19" spans="1:8">
      <c r="A19" s="5" t="s">
        <v>50</v>
      </c>
      <c r="B19" s="5" t="s">
        <v>50</v>
      </c>
      <c r="C19" s="6" t="s">
        <v>76</v>
      </c>
      <c r="D19" s="5" t="s">
        <v>19</v>
      </c>
      <c r="E19" s="5">
        <v>2</v>
      </c>
      <c r="F19" s="7">
        <v>98000</v>
      </c>
      <c r="G19" s="7">
        <f>E19*F19</f>
        <v>196000</v>
      </c>
    </row>
    <row r="20" spans="1:8">
      <c r="A20" s="5" t="s">
        <v>50</v>
      </c>
      <c r="B20" s="5" t="s">
        <v>50</v>
      </c>
      <c r="C20" s="6" t="s">
        <v>20</v>
      </c>
      <c r="D20" s="5" t="s">
        <v>21</v>
      </c>
      <c r="E20" s="5">
        <v>2</v>
      </c>
      <c r="F20" s="7">
        <v>59000</v>
      </c>
      <c r="G20" s="7">
        <f t="shared" ref="G20:G22" si="2">E20*F20</f>
        <v>118000</v>
      </c>
    </row>
    <row r="21" spans="1:8">
      <c r="A21" s="5" t="s">
        <v>50</v>
      </c>
      <c r="B21" s="5" t="s">
        <v>50</v>
      </c>
      <c r="C21" s="6" t="s">
        <v>77</v>
      </c>
      <c r="D21" s="5" t="s">
        <v>21</v>
      </c>
      <c r="E21" s="5">
        <v>1</v>
      </c>
      <c r="F21" s="7">
        <v>28000</v>
      </c>
      <c r="G21" s="7">
        <f t="shared" si="2"/>
        <v>28000</v>
      </c>
    </row>
    <row r="22" spans="1:8">
      <c r="A22" s="5" t="s">
        <v>50</v>
      </c>
      <c r="B22" s="5" t="s">
        <v>50</v>
      </c>
      <c r="C22" s="6" t="s">
        <v>78</v>
      </c>
      <c r="D22" s="5" t="s">
        <v>21</v>
      </c>
      <c r="E22" s="5">
        <v>2</v>
      </c>
      <c r="F22" s="7">
        <v>28500</v>
      </c>
      <c r="G22" s="7">
        <f t="shared" si="2"/>
        <v>57000</v>
      </c>
    </row>
    <row r="23" spans="1:8">
      <c r="A23" s="246">
        <f>SUM(G19:G22)</f>
        <v>399000</v>
      </c>
      <c r="B23" s="247"/>
      <c r="C23" s="247"/>
      <c r="D23" s="247"/>
      <c r="E23" s="247"/>
      <c r="F23" s="247"/>
      <c r="G23" s="248"/>
    </row>
    <row r="24" spans="1:8">
      <c r="A24" s="258" t="s">
        <v>79</v>
      </c>
      <c r="B24" s="259"/>
      <c r="C24" s="259"/>
      <c r="D24" s="259"/>
      <c r="E24" s="259"/>
      <c r="F24" s="260"/>
      <c r="G24" s="8">
        <f>SUM(G5:G23)</f>
        <v>977700</v>
      </c>
      <c r="H24" s="197"/>
    </row>
    <row r="25" spans="1:8" ht="15.75">
      <c r="A25" s="9" t="s">
        <v>81</v>
      </c>
      <c r="B25" s="175"/>
      <c r="C25" s="175"/>
      <c r="D25" s="175"/>
      <c r="E25" s="175"/>
      <c r="F25" s="175"/>
      <c r="G25" s="175"/>
    </row>
    <row r="27" spans="1:8">
      <c r="A27" s="261" t="s">
        <v>82</v>
      </c>
      <c r="B27" s="244"/>
      <c r="C27" s="261" t="s">
        <v>83</v>
      </c>
      <c r="D27" s="244"/>
      <c r="E27" s="261" t="s">
        <v>84</v>
      </c>
      <c r="F27" s="244"/>
      <c r="G27" s="244"/>
    </row>
    <row r="29" spans="1:8" ht="20.25">
      <c r="A29" s="240" t="s">
        <v>4</v>
      </c>
      <c r="B29" s="241"/>
      <c r="C29" s="241"/>
      <c r="D29" s="241"/>
      <c r="E29" s="241"/>
      <c r="F29" s="241"/>
      <c r="G29" s="241"/>
    </row>
    <row r="30" spans="1:8">
      <c r="A30" s="242" t="s">
        <v>85</v>
      </c>
      <c r="B30" s="241"/>
      <c r="C30" s="241"/>
      <c r="D30" s="241"/>
      <c r="E30" s="241"/>
      <c r="F30" s="241"/>
      <c r="G30" s="241"/>
    </row>
    <row r="31" spans="1:8" ht="16.5">
      <c r="A31" s="23" t="s">
        <v>6</v>
      </c>
      <c r="B31" s="176"/>
      <c r="C31" s="176"/>
      <c r="D31" s="176"/>
      <c r="E31" s="176"/>
      <c r="F31" s="176"/>
      <c r="G31" s="176"/>
    </row>
    <row r="32" spans="1:8" ht="15.75">
      <c r="A32" s="24" t="s">
        <v>7</v>
      </c>
      <c r="B32" s="176"/>
      <c r="C32" s="176"/>
      <c r="D32" s="176"/>
      <c r="E32" s="176"/>
      <c r="F32" s="176"/>
      <c r="G32" s="176"/>
    </row>
    <row r="33" spans="1:14" ht="15.75">
      <c r="A33" s="24" t="s">
        <v>8</v>
      </c>
      <c r="B33" s="176"/>
      <c r="C33" s="176"/>
      <c r="D33" s="176"/>
      <c r="E33" s="176"/>
      <c r="F33" s="176"/>
      <c r="G33" s="176"/>
    </row>
    <row r="34" spans="1:14" ht="15.75">
      <c r="A34" s="24" t="s">
        <v>9</v>
      </c>
      <c r="B34" s="176"/>
      <c r="C34" s="176"/>
      <c r="D34" s="176"/>
      <c r="E34" s="176"/>
      <c r="F34" s="176"/>
      <c r="G34" s="176"/>
    </row>
    <row r="35" spans="1:14" ht="31.5">
      <c r="A35" s="25" t="s">
        <v>10</v>
      </c>
      <c r="B35" s="25" t="s">
        <v>11</v>
      </c>
      <c r="C35" s="25" t="s">
        <v>12</v>
      </c>
      <c r="D35" s="25" t="s">
        <v>13</v>
      </c>
      <c r="E35" s="25" t="s">
        <v>14</v>
      </c>
      <c r="F35" s="25" t="s">
        <v>15</v>
      </c>
      <c r="G35" s="25" t="s">
        <v>16</v>
      </c>
    </row>
    <row r="36" spans="1:14" s="93" customFormat="1">
      <c r="A36" s="26" t="s">
        <v>86</v>
      </c>
      <c r="B36" s="26" t="s">
        <v>87</v>
      </c>
      <c r="C36" s="27" t="s">
        <v>88</v>
      </c>
      <c r="D36" s="26" t="s">
        <v>39</v>
      </c>
      <c r="E36" s="26">
        <v>5</v>
      </c>
      <c r="F36" s="28">
        <v>3600</v>
      </c>
      <c r="G36" s="28">
        <f>E36*F36</f>
        <v>18000</v>
      </c>
      <c r="H36" s="149"/>
      <c r="N36" s="94"/>
    </row>
    <row r="37" spans="1:14" s="93" customFormat="1">
      <c r="A37" s="26" t="s">
        <v>50</v>
      </c>
      <c r="B37" s="26" t="s">
        <v>50</v>
      </c>
      <c r="C37" s="27" t="s">
        <v>29</v>
      </c>
      <c r="D37" s="26" t="s">
        <v>23</v>
      </c>
      <c r="E37" s="26">
        <v>40</v>
      </c>
      <c r="F37" s="28">
        <v>3700</v>
      </c>
      <c r="G37" s="28">
        <f t="shared" ref="G37:G40" si="3">E37*F37</f>
        <v>148000</v>
      </c>
      <c r="N37" s="94"/>
    </row>
    <row r="38" spans="1:14" s="93" customFormat="1">
      <c r="A38" s="26" t="s">
        <v>50</v>
      </c>
      <c r="B38" s="26" t="s">
        <v>50</v>
      </c>
      <c r="C38" s="27" t="s">
        <v>49</v>
      </c>
      <c r="D38" s="26" t="s">
        <v>19</v>
      </c>
      <c r="E38" s="26">
        <v>10</v>
      </c>
      <c r="F38" s="28">
        <v>49000</v>
      </c>
      <c r="G38" s="28">
        <f t="shared" si="3"/>
        <v>490000</v>
      </c>
      <c r="N38" s="94"/>
    </row>
    <row r="39" spans="1:14" s="93" customFormat="1">
      <c r="A39" s="26" t="s">
        <v>50</v>
      </c>
      <c r="B39" s="26" t="s">
        <v>50</v>
      </c>
      <c r="C39" s="27" t="s">
        <v>72</v>
      </c>
      <c r="D39" s="26" t="s">
        <v>21</v>
      </c>
      <c r="E39" s="26">
        <v>1</v>
      </c>
      <c r="F39" s="28">
        <v>21000</v>
      </c>
      <c r="G39" s="28">
        <f t="shared" si="3"/>
        <v>21000</v>
      </c>
      <c r="N39" s="94"/>
    </row>
    <row r="40" spans="1:14" s="93" customFormat="1">
      <c r="A40" s="26" t="s">
        <v>50</v>
      </c>
      <c r="B40" s="26" t="s">
        <v>50</v>
      </c>
      <c r="C40" s="27" t="s">
        <v>35</v>
      </c>
      <c r="D40" s="26" t="s">
        <v>36</v>
      </c>
      <c r="E40" s="26">
        <v>20</v>
      </c>
      <c r="F40" s="28">
        <v>2530</v>
      </c>
      <c r="G40" s="28">
        <f t="shared" si="3"/>
        <v>50600</v>
      </c>
      <c r="N40" s="94"/>
    </row>
    <row r="41" spans="1:14">
      <c r="A41" s="231">
        <f>SUM(G36:G40)</f>
        <v>727600</v>
      </c>
      <c r="B41" s="232"/>
      <c r="C41" s="232"/>
      <c r="D41" s="232"/>
      <c r="E41" s="232"/>
      <c r="F41" s="232"/>
      <c r="G41" s="233"/>
    </row>
    <row r="42" spans="1:14" s="93" customFormat="1">
      <c r="A42" s="26" t="s">
        <v>89</v>
      </c>
      <c r="B42" s="26" t="s">
        <v>90</v>
      </c>
      <c r="C42" s="27" t="s">
        <v>91</v>
      </c>
      <c r="D42" s="26" t="s">
        <v>19</v>
      </c>
      <c r="E42" s="26">
        <v>2</v>
      </c>
      <c r="F42" s="28">
        <v>59000</v>
      </c>
      <c r="G42" s="28">
        <f>E42*F42</f>
        <v>118000</v>
      </c>
      <c r="N42" s="94"/>
    </row>
    <row r="43" spans="1:14" s="93" customFormat="1">
      <c r="A43" s="26" t="s">
        <v>50</v>
      </c>
      <c r="B43" s="26" t="s">
        <v>50</v>
      </c>
      <c r="C43" s="27" t="s">
        <v>66</v>
      </c>
      <c r="D43" s="26" t="s">
        <v>31</v>
      </c>
      <c r="E43" s="26">
        <v>3</v>
      </c>
      <c r="F43" s="28">
        <v>27000</v>
      </c>
      <c r="G43" s="28">
        <f t="shared" ref="G43:G58" si="4">E43*F43</f>
        <v>81000</v>
      </c>
      <c r="N43" s="94"/>
    </row>
    <row r="44" spans="1:14">
      <c r="A44" s="26" t="s">
        <v>50</v>
      </c>
      <c r="B44" s="26" t="s">
        <v>50</v>
      </c>
      <c r="C44" s="27" t="s">
        <v>59</v>
      </c>
      <c r="D44" s="26" t="s">
        <v>33</v>
      </c>
      <c r="E44" s="26">
        <v>1</v>
      </c>
      <c r="F44" s="28">
        <v>6500</v>
      </c>
      <c r="G44" s="28">
        <f t="shared" si="4"/>
        <v>6500</v>
      </c>
    </row>
    <row r="45" spans="1:14">
      <c r="A45" s="26" t="s">
        <v>50</v>
      </c>
      <c r="B45" s="26" t="s">
        <v>50</v>
      </c>
      <c r="C45" s="27" t="s">
        <v>57</v>
      </c>
      <c r="D45" s="26" t="s">
        <v>33</v>
      </c>
      <c r="E45" s="26">
        <v>1</v>
      </c>
      <c r="F45" s="28">
        <v>9900</v>
      </c>
      <c r="G45" s="28">
        <f t="shared" si="4"/>
        <v>9900</v>
      </c>
    </row>
    <row r="46" spans="1:14">
      <c r="A46" s="26" t="s">
        <v>50</v>
      </c>
      <c r="B46" s="26" t="s">
        <v>50</v>
      </c>
      <c r="C46" s="27" t="s">
        <v>29</v>
      </c>
      <c r="D46" s="26" t="s">
        <v>23</v>
      </c>
      <c r="E46" s="26">
        <v>40</v>
      </c>
      <c r="F46" s="28">
        <v>3700</v>
      </c>
      <c r="G46" s="28">
        <f t="shared" si="4"/>
        <v>148000</v>
      </c>
    </row>
    <row r="47" spans="1:14" s="93" customFormat="1">
      <c r="A47" s="26" t="s">
        <v>50</v>
      </c>
      <c r="B47" s="26" t="s">
        <v>50</v>
      </c>
      <c r="C47" s="27" t="s">
        <v>64</v>
      </c>
      <c r="D47" s="26" t="s">
        <v>65</v>
      </c>
      <c r="E47" s="26">
        <v>3</v>
      </c>
      <c r="F47" s="28">
        <v>21000</v>
      </c>
      <c r="G47" s="28">
        <f t="shared" si="4"/>
        <v>63000</v>
      </c>
      <c r="N47" s="94"/>
    </row>
    <row r="48" spans="1:14">
      <c r="A48" s="26" t="s">
        <v>50</v>
      </c>
      <c r="B48" s="26" t="s">
        <v>50</v>
      </c>
      <c r="C48" s="27" t="s">
        <v>58</v>
      </c>
      <c r="D48" s="26" t="s">
        <v>33</v>
      </c>
      <c r="E48" s="26">
        <v>1</v>
      </c>
      <c r="F48" s="28">
        <v>4000</v>
      </c>
      <c r="G48" s="28">
        <f t="shared" si="4"/>
        <v>4000</v>
      </c>
    </row>
    <row r="49" spans="1:14" s="93" customFormat="1">
      <c r="A49" s="26" t="s">
        <v>50</v>
      </c>
      <c r="B49" s="26" t="s">
        <v>50</v>
      </c>
      <c r="C49" s="27" t="s">
        <v>92</v>
      </c>
      <c r="D49" s="26" t="s">
        <v>93</v>
      </c>
      <c r="E49" s="26">
        <v>2</v>
      </c>
      <c r="F49" s="28">
        <v>25000</v>
      </c>
      <c r="G49" s="28">
        <f t="shared" si="4"/>
        <v>50000</v>
      </c>
      <c r="N49" s="94"/>
    </row>
    <row r="50" spans="1:14">
      <c r="A50" s="26" t="s">
        <v>50</v>
      </c>
      <c r="B50" s="26" t="s">
        <v>50</v>
      </c>
      <c r="C50" s="27" t="s">
        <v>94</v>
      </c>
      <c r="D50" s="26" t="s">
        <v>70</v>
      </c>
      <c r="E50" s="26">
        <v>12</v>
      </c>
      <c r="F50" s="28">
        <v>3200</v>
      </c>
      <c r="G50" s="28">
        <f t="shared" si="4"/>
        <v>38400</v>
      </c>
    </row>
    <row r="51" spans="1:14" s="93" customFormat="1">
      <c r="A51" s="26" t="s">
        <v>50</v>
      </c>
      <c r="B51" s="26" t="s">
        <v>50</v>
      </c>
      <c r="C51" s="27" t="s">
        <v>45</v>
      </c>
      <c r="D51" s="26" t="s">
        <v>31</v>
      </c>
      <c r="E51" s="26">
        <v>10</v>
      </c>
      <c r="F51" s="28">
        <v>3100</v>
      </c>
      <c r="G51" s="28">
        <f t="shared" si="4"/>
        <v>31000</v>
      </c>
      <c r="J51" s="180"/>
      <c r="N51" s="94"/>
    </row>
    <row r="52" spans="1:14" s="93" customFormat="1">
      <c r="A52" s="26" t="s">
        <v>50</v>
      </c>
      <c r="B52" s="26" t="s">
        <v>50</v>
      </c>
      <c r="C52" s="27" t="s">
        <v>95</v>
      </c>
      <c r="D52" s="26" t="s">
        <v>31</v>
      </c>
      <c r="E52" s="26">
        <v>20</v>
      </c>
      <c r="F52" s="28">
        <v>1800</v>
      </c>
      <c r="G52" s="28">
        <f t="shared" si="4"/>
        <v>36000</v>
      </c>
      <c r="N52" s="94"/>
    </row>
    <row r="53" spans="1:14" s="93" customFormat="1">
      <c r="A53" s="26" t="s">
        <v>89</v>
      </c>
      <c r="B53" s="26" t="s">
        <v>98</v>
      </c>
      <c r="C53" s="27" t="s">
        <v>59</v>
      </c>
      <c r="D53" s="26" t="s">
        <v>33</v>
      </c>
      <c r="E53" s="26">
        <v>1</v>
      </c>
      <c r="F53" s="28">
        <v>6500</v>
      </c>
      <c r="G53" s="28">
        <f t="shared" si="4"/>
        <v>6500</v>
      </c>
      <c r="N53" s="94"/>
    </row>
    <row r="54" spans="1:14">
      <c r="A54" s="26" t="s">
        <v>50</v>
      </c>
      <c r="B54" s="26" t="s">
        <v>50</v>
      </c>
      <c r="C54" s="27" t="s">
        <v>57</v>
      </c>
      <c r="D54" s="26" t="s">
        <v>33</v>
      </c>
      <c r="E54" s="26">
        <v>1</v>
      </c>
      <c r="F54" s="28">
        <v>9900</v>
      </c>
      <c r="G54" s="28">
        <f t="shared" si="4"/>
        <v>9900</v>
      </c>
    </row>
    <row r="55" spans="1:14">
      <c r="A55" s="26" t="s">
        <v>50</v>
      </c>
      <c r="B55" s="26" t="s">
        <v>50</v>
      </c>
      <c r="C55" s="27" t="s">
        <v>29</v>
      </c>
      <c r="D55" s="26" t="s">
        <v>23</v>
      </c>
      <c r="E55" s="26">
        <v>40</v>
      </c>
      <c r="F55" s="28">
        <v>3700</v>
      </c>
      <c r="G55" s="28">
        <f t="shared" si="4"/>
        <v>148000</v>
      </c>
    </row>
    <row r="56" spans="1:14">
      <c r="A56" s="26" t="s">
        <v>50</v>
      </c>
      <c r="B56" s="26" t="s">
        <v>50</v>
      </c>
      <c r="C56" s="27" t="s">
        <v>58</v>
      </c>
      <c r="D56" s="26" t="s">
        <v>33</v>
      </c>
      <c r="E56" s="26">
        <v>1</v>
      </c>
      <c r="F56" s="28">
        <v>4000</v>
      </c>
      <c r="G56" s="28">
        <f t="shared" si="4"/>
        <v>4000</v>
      </c>
    </row>
    <row r="57" spans="1:14" s="93" customFormat="1">
      <c r="A57" s="26" t="s">
        <v>50</v>
      </c>
      <c r="B57" s="26" t="s">
        <v>50</v>
      </c>
      <c r="C57" s="27" t="s">
        <v>92</v>
      </c>
      <c r="D57" s="26" t="s">
        <v>93</v>
      </c>
      <c r="E57" s="26">
        <v>2</v>
      </c>
      <c r="F57" s="28">
        <v>25000</v>
      </c>
      <c r="G57" s="28">
        <f t="shared" si="4"/>
        <v>50000</v>
      </c>
      <c r="N57" s="94"/>
    </row>
    <row r="58" spans="1:14">
      <c r="A58" s="26" t="s">
        <v>50</v>
      </c>
      <c r="B58" s="26" t="s">
        <v>50</v>
      </c>
      <c r="C58" s="27" t="s">
        <v>94</v>
      </c>
      <c r="D58" s="26" t="s">
        <v>70</v>
      </c>
      <c r="E58" s="26">
        <v>12</v>
      </c>
      <c r="F58" s="28">
        <v>3200</v>
      </c>
      <c r="G58" s="28">
        <f t="shared" si="4"/>
        <v>38400</v>
      </c>
    </row>
    <row r="59" spans="1:14">
      <c r="A59" s="231">
        <f>SUM(G53:G58)</f>
        <v>256800</v>
      </c>
      <c r="B59" s="232"/>
      <c r="C59" s="232"/>
      <c r="D59" s="232"/>
      <c r="E59" s="232"/>
      <c r="F59" s="232"/>
      <c r="G59" s="233"/>
    </row>
    <row r="60" spans="1:14" s="93" customFormat="1">
      <c r="A60" s="26" t="s">
        <v>101</v>
      </c>
      <c r="B60" s="26" t="s">
        <v>102</v>
      </c>
      <c r="C60" s="27" t="s">
        <v>20</v>
      </c>
      <c r="D60" s="26" t="s">
        <v>21</v>
      </c>
      <c r="E60" s="26">
        <v>2</v>
      </c>
      <c r="F60" s="28">
        <v>59000</v>
      </c>
      <c r="G60" s="28">
        <f>E60*F60</f>
        <v>118000</v>
      </c>
      <c r="N60" s="94"/>
    </row>
    <row r="61" spans="1:14">
      <c r="A61" s="26" t="s">
        <v>50</v>
      </c>
      <c r="B61" s="26" t="s">
        <v>50</v>
      </c>
      <c r="C61" s="27" t="s">
        <v>26</v>
      </c>
      <c r="D61" s="26" t="s">
        <v>21</v>
      </c>
      <c r="E61" s="26">
        <v>2</v>
      </c>
      <c r="F61" s="28">
        <v>31000</v>
      </c>
      <c r="G61" s="28">
        <f>E61*F61</f>
        <v>62000</v>
      </c>
    </row>
    <row r="62" spans="1:14">
      <c r="A62" s="231">
        <f>SUM(G60:G61)</f>
        <v>180000</v>
      </c>
      <c r="B62" s="232"/>
      <c r="C62" s="232"/>
      <c r="D62" s="232"/>
      <c r="E62" s="232"/>
      <c r="F62" s="232"/>
      <c r="G62" s="233"/>
    </row>
    <row r="63" spans="1:14">
      <c r="A63" s="26" t="s">
        <v>108</v>
      </c>
      <c r="B63" s="26" t="s">
        <v>109</v>
      </c>
      <c r="C63" s="27" t="s">
        <v>28</v>
      </c>
      <c r="D63" s="26" t="s">
        <v>23</v>
      </c>
      <c r="E63" s="26">
        <v>5</v>
      </c>
      <c r="F63" s="28">
        <v>17500</v>
      </c>
      <c r="G63" s="28">
        <f>E63+F63</f>
        <v>17505</v>
      </c>
    </row>
    <row r="64" spans="1:14">
      <c r="A64" s="26" t="s">
        <v>50</v>
      </c>
      <c r="B64" s="26" t="s">
        <v>50</v>
      </c>
      <c r="C64" s="27" t="s">
        <v>49</v>
      </c>
      <c r="D64" s="26" t="s">
        <v>19</v>
      </c>
      <c r="E64" s="26">
        <v>5</v>
      </c>
      <c r="F64" s="28">
        <v>49000</v>
      </c>
      <c r="G64" s="28">
        <f>E64+F64</f>
        <v>49005</v>
      </c>
    </row>
    <row r="65" spans="1:14">
      <c r="A65" s="231">
        <f>SUM(G63:G64)</f>
        <v>66510</v>
      </c>
      <c r="B65" s="232"/>
      <c r="C65" s="232"/>
      <c r="D65" s="232"/>
      <c r="E65" s="232"/>
      <c r="F65" s="232"/>
      <c r="G65" s="233"/>
    </row>
    <row r="66" spans="1:14">
      <c r="A66" s="26" t="s">
        <v>50</v>
      </c>
      <c r="B66" s="26" t="s">
        <v>50</v>
      </c>
      <c r="C66" s="27" t="s">
        <v>49</v>
      </c>
      <c r="D66" s="26" t="s">
        <v>19</v>
      </c>
      <c r="E66" s="26">
        <v>10</v>
      </c>
      <c r="F66" s="28">
        <v>49000</v>
      </c>
      <c r="G66" s="28">
        <f>E66*F66</f>
        <v>490000</v>
      </c>
    </row>
    <row r="67" spans="1:14">
      <c r="A67" s="231">
        <f>G66</f>
        <v>490000</v>
      </c>
      <c r="B67" s="232"/>
      <c r="C67" s="232"/>
      <c r="D67" s="232"/>
      <c r="E67" s="232"/>
      <c r="F67" s="232"/>
      <c r="G67" s="233"/>
    </row>
    <row r="68" spans="1:14">
      <c r="A68" s="26" t="s">
        <v>110</v>
      </c>
      <c r="B68" s="26" t="s">
        <v>114</v>
      </c>
      <c r="C68" s="27" t="s">
        <v>35</v>
      </c>
      <c r="D68" s="26" t="s">
        <v>36</v>
      </c>
      <c r="E68" s="26">
        <v>20</v>
      </c>
      <c r="F68" s="28">
        <v>2530</v>
      </c>
      <c r="G68" s="28">
        <f>E68*F68</f>
        <v>50600</v>
      </c>
    </row>
    <row r="69" spans="1:14">
      <c r="A69" s="231">
        <f>G68</f>
        <v>50600</v>
      </c>
      <c r="B69" s="232"/>
      <c r="C69" s="232"/>
      <c r="D69" s="232"/>
      <c r="E69" s="232"/>
      <c r="F69" s="232"/>
      <c r="G69" s="233"/>
    </row>
    <row r="70" spans="1:14">
      <c r="A70" s="26" t="s">
        <v>115</v>
      </c>
      <c r="B70" s="26" t="s">
        <v>116</v>
      </c>
      <c r="C70" s="27" t="s">
        <v>29</v>
      </c>
      <c r="D70" s="26" t="s">
        <v>23</v>
      </c>
      <c r="E70" s="26">
        <v>40</v>
      </c>
      <c r="F70" s="28">
        <v>3700</v>
      </c>
      <c r="G70" s="28">
        <f>E70*F70</f>
        <v>148000</v>
      </c>
    </row>
    <row r="71" spans="1:14" s="93" customFormat="1">
      <c r="A71" s="26" t="s">
        <v>50</v>
      </c>
      <c r="B71" s="26" t="s">
        <v>50</v>
      </c>
      <c r="C71" s="27" t="s">
        <v>117</v>
      </c>
      <c r="D71" s="26" t="s">
        <v>52</v>
      </c>
      <c r="E71" s="26">
        <v>2</v>
      </c>
      <c r="F71" s="28">
        <v>7800</v>
      </c>
      <c r="G71" s="28">
        <f t="shared" ref="G71:G72" si="5">E71*F71</f>
        <v>15600</v>
      </c>
      <c r="N71" s="94"/>
    </row>
    <row r="72" spans="1:14">
      <c r="A72" s="26" t="s">
        <v>50</v>
      </c>
      <c r="B72" s="26" t="s">
        <v>50</v>
      </c>
      <c r="C72" s="27" t="s">
        <v>92</v>
      </c>
      <c r="D72" s="26" t="s">
        <v>93</v>
      </c>
      <c r="E72" s="26">
        <v>7</v>
      </c>
      <c r="F72" s="28">
        <v>25000</v>
      </c>
      <c r="G72" s="28">
        <f t="shared" si="5"/>
        <v>175000</v>
      </c>
    </row>
    <row r="73" spans="1:14">
      <c r="A73" s="231">
        <f>SUM(G70:G72)</f>
        <v>338600</v>
      </c>
      <c r="B73" s="232"/>
      <c r="C73" s="232"/>
      <c r="D73" s="232"/>
      <c r="E73" s="232"/>
      <c r="F73" s="232"/>
      <c r="G73" s="233"/>
    </row>
    <row r="74" spans="1:14">
      <c r="A74" s="237" t="s">
        <v>79</v>
      </c>
      <c r="B74" s="238"/>
      <c r="C74" s="238"/>
      <c r="D74" s="238"/>
      <c r="E74" s="238"/>
      <c r="F74" s="239"/>
      <c r="G74" s="29">
        <f>SUM(G36:G73)</f>
        <v>2695910</v>
      </c>
    </row>
    <row r="76" spans="1:14" ht="20.25">
      <c r="A76" s="234" t="s">
        <v>4</v>
      </c>
      <c r="B76" s="235"/>
      <c r="C76" s="235"/>
      <c r="D76" s="235"/>
      <c r="E76" s="235"/>
      <c r="F76" s="235"/>
      <c r="G76" s="235"/>
    </row>
    <row r="77" spans="1:14">
      <c r="A77" s="236" t="s">
        <v>118</v>
      </c>
      <c r="B77" s="235"/>
      <c r="C77" s="235"/>
      <c r="D77" s="235"/>
      <c r="E77" s="235"/>
      <c r="F77" s="235"/>
      <c r="G77" s="235"/>
    </row>
    <row r="78" spans="1:14" ht="16.5">
      <c r="A78" s="31" t="s">
        <v>6</v>
      </c>
      <c r="B78" s="177"/>
      <c r="C78" s="177"/>
      <c r="D78" s="177"/>
      <c r="E78" s="177"/>
      <c r="F78" s="177"/>
      <c r="G78" s="177"/>
    </row>
    <row r="79" spans="1:14" ht="15.75">
      <c r="A79" s="32" t="s">
        <v>7</v>
      </c>
      <c r="B79" s="177"/>
      <c r="C79" s="177"/>
      <c r="D79" s="177"/>
      <c r="E79" s="177"/>
      <c r="F79" s="177"/>
      <c r="G79" s="177"/>
    </row>
    <row r="80" spans="1:14" ht="15.75">
      <c r="A80" s="32" t="s">
        <v>8</v>
      </c>
      <c r="B80" s="177"/>
      <c r="C80" s="177"/>
      <c r="D80" s="177"/>
      <c r="E80" s="177"/>
      <c r="F80" s="177"/>
      <c r="G80" s="177"/>
    </row>
    <row r="81" spans="1:14" ht="15.75">
      <c r="A81" s="32" t="s">
        <v>9</v>
      </c>
      <c r="B81" s="177"/>
      <c r="C81" s="177"/>
      <c r="D81" s="177"/>
      <c r="E81" s="177"/>
      <c r="F81" s="177"/>
      <c r="G81" s="177"/>
    </row>
    <row r="82" spans="1:14" ht="31.5">
      <c r="A82" s="33" t="s">
        <v>10</v>
      </c>
      <c r="B82" s="33" t="s">
        <v>11</v>
      </c>
      <c r="C82" s="33" t="s">
        <v>12</v>
      </c>
      <c r="D82" s="33" t="s">
        <v>13</v>
      </c>
      <c r="E82" s="33" t="s">
        <v>14</v>
      </c>
      <c r="F82" s="33" t="s">
        <v>15</v>
      </c>
      <c r="G82" s="33" t="s">
        <v>16</v>
      </c>
    </row>
    <row r="83" spans="1:14">
      <c r="A83" s="34" t="s">
        <v>119</v>
      </c>
      <c r="B83" s="34" t="s">
        <v>120</v>
      </c>
      <c r="C83" s="35" t="s">
        <v>20</v>
      </c>
      <c r="D83" s="34" t="s">
        <v>21</v>
      </c>
      <c r="E83" s="34">
        <v>2</v>
      </c>
      <c r="F83" s="36">
        <v>59000</v>
      </c>
      <c r="G83" s="36">
        <f>E83*F83</f>
        <v>118000</v>
      </c>
    </row>
    <row r="84" spans="1:14">
      <c r="A84" s="34" t="s">
        <v>50</v>
      </c>
      <c r="B84" s="34" t="s">
        <v>50</v>
      </c>
      <c r="C84" s="35" t="s">
        <v>26</v>
      </c>
      <c r="D84" s="34" t="s">
        <v>21</v>
      </c>
      <c r="E84" s="34">
        <v>2</v>
      </c>
      <c r="F84" s="36">
        <v>31000</v>
      </c>
      <c r="G84" s="36">
        <f t="shared" ref="G84:G87" si="6">E84*F84</f>
        <v>62000</v>
      </c>
    </row>
    <row r="85" spans="1:14">
      <c r="A85" s="34" t="s">
        <v>50</v>
      </c>
      <c r="B85" s="34" t="s">
        <v>50</v>
      </c>
      <c r="C85" s="35" t="s">
        <v>104</v>
      </c>
      <c r="D85" s="34" t="s">
        <v>21</v>
      </c>
      <c r="E85" s="34">
        <v>1</v>
      </c>
      <c r="F85" s="36">
        <v>27000</v>
      </c>
      <c r="G85" s="36">
        <f t="shared" si="6"/>
        <v>27000</v>
      </c>
    </row>
    <row r="86" spans="1:14" s="93" customFormat="1">
      <c r="A86" s="34" t="s">
        <v>50</v>
      </c>
      <c r="B86" s="34" t="s">
        <v>50</v>
      </c>
      <c r="C86" s="35" t="s">
        <v>64</v>
      </c>
      <c r="D86" s="34" t="s">
        <v>65</v>
      </c>
      <c r="E86" s="34">
        <v>5</v>
      </c>
      <c r="F86" s="36">
        <v>21000</v>
      </c>
      <c r="G86" s="36">
        <f t="shared" si="6"/>
        <v>105000</v>
      </c>
      <c r="N86" s="94"/>
    </row>
    <row r="87" spans="1:14">
      <c r="A87" s="34" t="s">
        <v>50</v>
      </c>
      <c r="B87" s="34" t="s">
        <v>50</v>
      </c>
      <c r="C87" s="35" t="s">
        <v>49</v>
      </c>
      <c r="D87" s="34" t="s">
        <v>19</v>
      </c>
      <c r="E87" s="34">
        <v>5</v>
      </c>
      <c r="F87" s="36">
        <v>49000</v>
      </c>
      <c r="G87" s="36">
        <f t="shared" si="6"/>
        <v>245000</v>
      </c>
    </row>
    <row r="88" spans="1:14">
      <c r="A88" s="224">
        <f>SUM(G83:G87)</f>
        <v>557000</v>
      </c>
      <c r="B88" s="225"/>
      <c r="C88" s="225"/>
      <c r="D88" s="225"/>
      <c r="E88" s="225"/>
      <c r="F88" s="225"/>
      <c r="G88" s="226"/>
    </row>
    <row r="89" spans="1:14">
      <c r="A89" s="34" t="s">
        <v>119</v>
      </c>
      <c r="B89" s="34" t="s">
        <v>121</v>
      </c>
      <c r="C89" s="35" t="s">
        <v>122</v>
      </c>
      <c r="D89" s="34" t="s">
        <v>39</v>
      </c>
      <c r="E89" s="34">
        <v>10</v>
      </c>
      <c r="F89" s="36">
        <v>3000</v>
      </c>
      <c r="G89" s="36">
        <f>E89*F89</f>
        <v>30000</v>
      </c>
    </row>
    <row r="90" spans="1:14">
      <c r="A90" s="224">
        <f>G89</f>
        <v>30000</v>
      </c>
      <c r="B90" s="225"/>
      <c r="C90" s="225"/>
      <c r="D90" s="225"/>
      <c r="E90" s="225"/>
      <c r="F90" s="225"/>
      <c r="G90" s="226"/>
    </row>
    <row r="91" spans="1:14">
      <c r="A91" s="34" t="s">
        <v>123</v>
      </c>
      <c r="B91" s="34" t="s">
        <v>124</v>
      </c>
      <c r="C91" s="35" t="s">
        <v>49</v>
      </c>
      <c r="D91" s="34" t="s">
        <v>19</v>
      </c>
      <c r="E91" s="34">
        <v>10</v>
      </c>
      <c r="F91" s="36">
        <v>49000</v>
      </c>
      <c r="G91" s="36">
        <f>F91*E91</f>
        <v>490000</v>
      </c>
    </row>
    <row r="92" spans="1:14">
      <c r="A92" s="34" t="s">
        <v>50</v>
      </c>
      <c r="B92" s="34" t="s">
        <v>50</v>
      </c>
      <c r="C92" s="35" t="s">
        <v>125</v>
      </c>
      <c r="D92" s="34" t="s">
        <v>31</v>
      </c>
      <c r="E92" s="34">
        <v>50</v>
      </c>
      <c r="F92" s="36">
        <v>850</v>
      </c>
      <c r="G92" s="36">
        <f t="shared" ref="G92:G94" si="7">F92*E92</f>
        <v>42500</v>
      </c>
    </row>
    <row r="93" spans="1:14">
      <c r="A93" s="34" t="s">
        <v>50</v>
      </c>
      <c r="B93" s="34" t="s">
        <v>50</v>
      </c>
      <c r="C93" s="35" t="s">
        <v>126</v>
      </c>
      <c r="D93" s="34" t="s">
        <v>39</v>
      </c>
      <c r="E93" s="34">
        <v>10</v>
      </c>
      <c r="F93" s="36">
        <v>4200</v>
      </c>
      <c r="G93" s="36">
        <f t="shared" si="7"/>
        <v>42000</v>
      </c>
    </row>
    <row r="94" spans="1:14" s="93" customFormat="1">
      <c r="A94" s="34" t="s">
        <v>50</v>
      </c>
      <c r="B94" s="34" t="s">
        <v>50</v>
      </c>
      <c r="C94" s="35" t="s">
        <v>128</v>
      </c>
      <c r="D94" s="34" t="s">
        <v>52</v>
      </c>
      <c r="E94" s="34">
        <v>1</v>
      </c>
      <c r="F94" s="36">
        <v>7900</v>
      </c>
      <c r="G94" s="36">
        <f t="shared" si="7"/>
        <v>7900</v>
      </c>
      <c r="N94" s="94"/>
    </row>
    <row r="95" spans="1:14">
      <c r="A95" s="224">
        <f>SUM(G91:G94)</f>
        <v>582400</v>
      </c>
      <c r="B95" s="225"/>
      <c r="C95" s="225"/>
      <c r="D95" s="225"/>
      <c r="E95" s="225"/>
      <c r="F95" s="225"/>
      <c r="G95" s="226"/>
    </row>
    <row r="96" spans="1:14">
      <c r="A96" s="34" t="s">
        <v>129</v>
      </c>
      <c r="B96" s="34" t="s">
        <v>130</v>
      </c>
      <c r="C96" s="35" t="s">
        <v>29</v>
      </c>
      <c r="D96" s="34" t="s">
        <v>23</v>
      </c>
      <c r="E96" s="34">
        <v>40</v>
      </c>
      <c r="F96" s="36">
        <v>3700</v>
      </c>
      <c r="G96" s="36">
        <f>E96*F96</f>
        <v>148000</v>
      </c>
    </row>
    <row r="97" spans="1:7">
      <c r="A97" s="34" t="s">
        <v>50</v>
      </c>
      <c r="B97" s="34" t="s">
        <v>50</v>
      </c>
      <c r="C97" s="35" t="s">
        <v>71</v>
      </c>
      <c r="D97" s="34" t="s">
        <v>31</v>
      </c>
      <c r="E97" s="34">
        <v>3</v>
      </c>
      <c r="F97" s="36">
        <v>12500</v>
      </c>
      <c r="G97" s="36">
        <f t="shared" ref="G97:G103" si="8">E97*F97</f>
        <v>37500</v>
      </c>
    </row>
    <row r="98" spans="1:7">
      <c r="A98" s="34" t="s">
        <v>50</v>
      </c>
      <c r="B98" s="34" t="s">
        <v>50</v>
      </c>
      <c r="C98" s="35" t="s">
        <v>131</v>
      </c>
      <c r="D98" s="34" t="s">
        <v>31</v>
      </c>
      <c r="E98" s="34">
        <v>9</v>
      </c>
      <c r="F98" s="36">
        <v>7800</v>
      </c>
      <c r="G98" s="36">
        <f t="shared" si="8"/>
        <v>70200</v>
      </c>
    </row>
    <row r="99" spans="1:7">
      <c r="A99" s="34" t="s">
        <v>50</v>
      </c>
      <c r="B99" s="34" t="s">
        <v>50</v>
      </c>
      <c r="C99" s="35" t="s">
        <v>35</v>
      </c>
      <c r="D99" s="34" t="s">
        <v>36</v>
      </c>
      <c r="E99" s="34">
        <v>5</v>
      </c>
      <c r="F99" s="36">
        <v>2530</v>
      </c>
      <c r="G99" s="36">
        <f t="shared" si="8"/>
        <v>12650</v>
      </c>
    </row>
    <row r="100" spans="1:7">
      <c r="A100" s="34" t="s">
        <v>50</v>
      </c>
      <c r="B100" s="34" t="s">
        <v>50</v>
      </c>
      <c r="C100" s="35" t="s">
        <v>35</v>
      </c>
      <c r="D100" s="34" t="s">
        <v>36</v>
      </c>
      <c r="E100" s="34">
        <v>5</v>
      </c>
      <c r="F100" s="36">
        <v>2530</v>
      </c>
      <c r="G100" s="36">
        <f t="shared" si="8"/>
        <v>12650</v>
      </c>
    </row>
    <row r="101" spans="1:7">
      <c r="A101" s="34" t="s">
        <v>50</v>
      </c>
      <c r="B101" s="34" t="s">
        <v>50</v>
      </c>
      <c r="C101" s="35" t="s">
        <v>132</v>
      </c>
      <c r="D101" s="34" t="s">
        <v>21</v>
      </c>
      <c r="E101" s="34">
        <v>2</v>
      </c>
      <c r="F101" s="36">
        <v>98000</v>
      </c>
      <c r="G101" s="36">
        <f t="shared" si="8"/>
        <v>196000</v>
      </c>
    </row>
    <row r="102" spans="1:7">
      <c r="A102" s="34" t="s">
        <v>50</v>
      </c>
      <c r="B102" s="34" t="s">
        <v>50</v>
      </c>
      <c r="C102" s="35" t="s">
        <v>133</v>
      </c>
      <c r="D102" s="34" t="s">
        <v>70</v>
      </c>
      <c r="E102" s="34">
        <v>3</v>
      </c>
      <c r="F102" s="36">
        <v>3700</v>
      </c>
      <c r="G102" s="36">
        <f t="shared" si="8"/>
        <v>11100</v>
      </c>
    </row>
    <row r="103" spans="1:7">
      <c r="A103" s="34" t="s">
        <v>50</v>
      </c>
      <c r="B103" s="34" t="s">
        <v>50</v>
      </c>
      <c r="C103" s="35" t="s">
        <v>134</v>
      </c>
      <c r="D103" s="34" t="s">
        <v>70</v>
      </c>
      <c r="E103" s="34">
        <v>12</v>
      </c>
      <c r="F103" s="36">
        <v>6850</v>
      </c>
      <c r="G103" s="36">
        <f t="shared" si="8"/>
        <v>82200</v>
      </c>
    </row>
    <row r="104" spans="1:7">
      <c r="A104" s="224">
        <f>SUM(G96:G103)</f>
        <v>570300</v>
      </c>
      <c r="B104" s="225"/>
      <c r="C104" s="225"/>
      <c r="D104" s="225"/>
      <c r="E104" s="225"/>
      <c r="F104" s="225"/>
      <c r="G104" s="226"/>
    </row>
    <row r="105" spans="1:7">
      <c r="A105" s="34" t="s">
        <v>135</v>
      </c>
      <c r="B105" s="34" t="s">
        <v>136</v>
      </c>
      <c r="C105" s="35" t="s">
        <v>29</v>
      </c>
      <c r="D105" s="34" t="s">
        <v>23</v>
      </c>
      <c r="E105" s="34">
        <v>40</v>
      </c>
      <c r="F105" s="36">
        <v>3700</v>
      </c>
      <c r="G105" s="36">
        <f>E105*F105</f>
        <v>148000</v>
      </c>
    </row>
    <row r="106" spans="1:7">
      <c r="A106" s="224">
        <f>G105</f>
        <v>148000</v>
      </c>
      <c r="B106" s="225"/>
      <c r="C106" s="225"/>
      <c r="D106" s="225"/>
      <c r="E106" s="225"/>
      <c r="F106" s="225"/>
      <c r="G106" s="226"/>
    </row>
    <row r="107" spans="1:7">
      <c r="A107" s="227" t="s">
        <v>79</v>
      </c>
      <c r="B107" s="228"/>
      <c r="C107" s="228"/>
      <c r="D107" s="228"/>
      <c r="E107" s="228"/>
      <c r="F107" s="229"/>
      <c r="G107" s="198">
        <f>SUM(G83:G106)</f>
        <v>1887700</v>
      </c>
    </row>
    <row r="110" spans="1:7">
      <c r="A110" s="230" t="s">
        <v>4</v>
      </c>
      <c r="B110" s="220"/>
      <c r="C110" s="220"/>
      <c r="D110" s="220"/>
      <c r="E110" s="220"/>
      <c r="F110" s="220"/>
      <c r="G110" s="220"/>
    </row>
    <row r="111" spans="1:7">
      <c r="A111" s="219" t="s">
        <v>137</v>
      </c>
      <c r="B111" s="220"/>
      <c r="C111" s="220"/>
      <c r="D111" s="220"/>
      <c r="E111" s="220"/>
      <c r="F111" s="220"/>
      <c r="G111" s="220"/>
    </row>
    <row r="112" spans="1:7">
      <c r="A112" s="45" t="s">
        <v>6</v>
      </c>
      <c r="B112" s="37"/>
      <c r="C112" s="37"/>
      <c r="D112" s="37"/>
      <c r="E112" s="37"/>
      <c r="F112" s="37"/>
      <c r="G112" s="37"/>
    </row>
    <row r="113" spans="1:14">
      <c r="A113" s="45" t="s">
        <v>7</v>
      </c>
      <c r="B113" s="37"/>
      <c r="C113" s="37"/>
      <c r="D113" s="37"/>
      <c r="E113" s="37"/>
      <c r="F113" s="37"/>
      <c r="G113" s="37"/>
    </row>
    <row r="114" spans="1:14">
      <c r="A114" s="45" t="s">
        <v>8</v>
      </c>
      <c r="B114" s="37"/>
      <c r="C114" s="37"/>
      <c r="D114" s="37"/>
      <c r="E114" s="37"/>
      <c r="F114" s="37"/>
      <c r="G114" s="37"/>
    </row>
    <row r="115" spans="1:14">
      <c r="A115" s="45" t="s">
        <v>9</v>
      </c>
      <c r="B115" s="37"/>
      <c r="C115" s="37"/>
      <c r="D115" s="37"/>
      <c r="E115" s="37"/>
      <c r="F115" s="37"/>
      <c r="G115" s="37"/>
    </row>
    <row r="116" spans="1:14" ht="31.5">
      <c r="A116" s="46" t="s">
        <v>10</v>
      </c>
      <c r="B116" s="46" t="s">
        <v>11</v>
      </c>
      <c r="C116" s="46" t="s">
        <v>12</v>
      </c>
      <c r="D116" s="46" t="s">
        <v>13</v>
      </c>
      <c r="E116" s="46" t="s">
        <v>14</v>
      </c>
      <c r="F116" s="46" t="s">
        <v>15</v>
      </c>
      <c r="G116" s="46" t="s">
        <v>16</v>
      </c>
    </row>
    <row r="117" spans="1:14" s="93" customFormat="1">
      <c r="A117" s="38" t="s">
        <v>138</v>
      </c>
      <c r="B117" s="38" t="s">
        <v>139</v>
      </c>
      <c r="C117" s="39" t="s">
        <v>92</v>
      </c>
      <c r="D117" s="38" t="s">
        <v>93</v>
      </c>
      <c r="E117" s="38">
        <v>5</v>
      </c>
      <c r="F117" s="40">
        <v>25000</v>
      </c>
      <c r="G117" s="40">
        <f>E117*F117</f>
        <v>125000</v>
      </c>
      <c r="N117" s="94"/>
    </row>
    <row r="118" spans="1:14">
      <c r="A118" s="38" t="s">
        <v>50</v>
      </c>
      <c r="B118" s="38" t="s">
        <v>50</v>
      </c>
      <c r="C118" s="39" t="s">
        <v>94</v>
      </c>
      <c r="D118" s="38" t="s">
        <v>70</v>
      </c>
      <c r="E118" s="38">
        <v>12</v>
      </c>
      <c r="F118" s="40">
        <v>3200</v>
      </c>
      <c r="G118" s="40">
        <f t="shared" ref="G118:G121" si="9">E118*F118</f>
        <v>38400</v>
      </c>
    </row>
    <row r="119" spans="1:14">
      <c r="A119" s="41" t="s">
        <v>50</v>
      </c>
      <c r="B119" s="41" t="s">
        <v>50</v>
      </c>
      <c r="C119" s="47" t="s">
        <v>72</v>
      </c>
      <c r="D119" s="41" t="s">
        <v>21</v>
      </c>
      <c r="E119" s="41">
        <v>1</v>
      </c>
      <c r="F119" s="42">
        <v>21000</v>
      </c>
      <c r="G119" s="40">
        <f t="shared" si="9"/>
        <v>21000</v>
      </c>
    </row>
    <row r="120" spans="1:14">
      <c r="A120" s="43"/>
      <c r="B120" s="43"/>
      <c r="C120" s="48" t="s">
        <v>142</v>
      </c>
      <c r="D120" s="43" t="s">
        <v>65</v>
      </c>
      <c r="E120" s="43">
        <v>3</v>
      </c>
      <c r="F120" s="44">
        <v>21000</v>
      </c>
      <c r="G120" s="40">
        <f t="shared" si="9"/>
        <v>63000</v>
      </c>
    </row>
    <row r="121" spans="1:14">
      <c r="A121" s="43"/>
      <c r="B121" s="43"/>
      <c r="C121" s="48" t="s">
        <v>143</v>
      </c>
      <c r="D121" s="43" t="s">
        <v>21</v>
      </c>
      <c r="E121" s="43">
        <v>1</v>
      </c>
      <c r="F121" s="44">
        <v>21000</v>
      </c>
      <c r="G121" s="40">
        <f t="shared" si="9"/>
        <v>21000</v>
      </c>
    </row>
    <row r="122" spans="1:14">
      <c r="A122" s="221">
        <f>SUM(G117:G121)</f>
        <v>268400</v>
      </c>
      <c r="B122" s="222"/>
      <c r="C122" s="222"/>
      <c r="D122" s="222"/>
      <c r="E122" s="222"/>
      <c r="F122" s="222"/>
      <c r="G122" s="223"/>
    </row>
    <row r="123" spans="1:14">
      <c r="A123" s="38" t="s">
        <v>144</v>
      </c>
      <c r="B123" s="38" t="s">
        <v>145</v>
      </c>
      <c r="C123" s="39" t="s">
        <v>45</v>
      </c>
      <c r="D123" s="38" t="s">
        <v>31</v>
      </c>
      <c r="E123" s="38">
        <v>40</v>
      </c>
      <c r="F123" s="40">
        <v>3100</v>
      </c>
      <c r="G123" s="40">
        <f>E123*F123</f>
        <v>124000</v>
      </c>
      <c r="H123" s="179"/>
    </row>
    <row r="124" spans="1:14">
      <c r="A124" s="38" t="s">
        <v>50</v>
      </c>
      <c r="B124" s="38" t="s">
        <v>50</v>
      </c>
      <c r="C124" s="39" t="s">
        <v>71</v>
      </c>
      <c r="D124" s="38" t="s">
        <v>31</v>
      </c>
      <c r="E124" s="38">
        <v>3</v>
      </c>
      <c r="F124" s="40">
        <v>12500</v>
      </c>
      <c r="G124" s="40">
        <f t="shared" ref="G124:G125" si="10">E124*F124</f>
        <v>37500</v>
      </c>
    </row>
    <row r="125" spans="1:14">
      <c r="A125" s="38" t="s">
        <v>50</v>
      </c>
      <c r="B125" s="38" t="s">
        <v>50</v>
      </c>
      <c r="C125" s="39" t="s">
        <v>95</v>
      </c>
      <c r="D125" s="38" t="s">
        <v>31</v>
      </c>
      <c r="E125" s="38">
        <v>10</v>
      </c>
      <c r="F125" s="40">
        <v>1800</v>
      </c>
      <c r="G125" s="40">
        <f t="shared" si="10"/>
        <v>18000</v>
      </c>
    </row>
    <row r="126" spans="1:14">
      <c r="A126" s="213">
        <f>SUM(G123:G125)</f>
        <v>179500</v>
      </c>
      <c r="B126" s="214"/>
      <c r="C126" s="214"/>
      <c r="D126" s="214"/>
      <c r="E126" s="214"/>
      <c r="F126" s="214"/>
      <c r="G126" s="215"/>
    </row>
    <row r="127" spans="1:14" s="93" customFormat="1" ht="18" customHeight="1">
      <c r="A127" s="38" t="s">
        <v>146</v>
      </c>
      <c r="B127" s="38" t="s">
        <v>147</v>
      </c>
      <c r="C127" s="39" t="s">
        <v>149</v>
      </c>
      <c r="D127" s="38" t="s">
        <v>31</v>
      </c>
      <c r="E127" s="38">
        <v>8</v>
      </c>
      <c r="F127" s="40">
        <v>3900</v>
      </c>
      <c r="G127" s="40">
        <f>E127*F127</f>
        <v>31200</v>
      </c>
      <c r="N127" s="94"/>
    </row>
    <row r="128" spans="1:14" s="93" customFormat="1">
      <c r="A128" s="38" t="s">
        <v>50</v>
      </c>
      <c r="B128" s="38" t="s">
        <v>50</v>
      </c>
      <c r="C128" s="39" t="s">
        <v>28</v>
      </c>
      <c r="D128" s="38" t="s">
        <v>23</v>
      </c>
      <c r="E128" s="38">
        <v>3</v>
      </c>
      <c r="F128" s="40">
        <v>17500</v>
      </c>
      <c r="G128" s="40">
        <f>E128*F128</f>
        <v>52500</v>
      </c>
      <c r="N128" s="94"/>
    </row>
    <row r="129" spans="1:14">
      <c r="A129" s="213">
        <f>SUM(G127:G128)</f>
        <v>83700</v>
      </c>
      <c r="B129" s="214"/>
      <c r="C129" s="214"/>
      <c r="D129" s="214"/>
      <c r="E129" s="214"/>
      <c r="F129" s="214"/>
      <c r="G129" s="215"/>
    </row>
    <row r="130" spans="1:14">
      <c r="A130" s="38" t="s">
        <v>150</v>
      </c>
      <c r="B130" s="38" t="s">
        <v>151</v>
      </c>
      <c r="C130" s="39" t="s">
        <v>49</v>
      </c>
      <c r="D130" s="38" t="s">
        <v>19</v>
      </c>
      <c r="E130" s="38">
        <v>5</v>
      </c>
      <c r="F130" s="40">
        <v>49000</v>
      </c>
      <c r="G130" s="40">
        <f>E130*F130</f>
        <v>245000</v>
      </c>
    </row>
    <row r="131" spans="1:14">
      <c r="A131" s="38" t="s">
        <v>50</v>
      </c>
      <c r="B131" s="38" t="s">
        <v>50</v>
      </c>
      <c r="C131" s="39" t="s">
        <v>111</v>
      </c>
      <c r="D131" s="38" t="s">
        <v>112</v>
      </c>
      <c r="E131" s="38">
        <v>12</v>
      </c>
      <c r="F131" s="40">
        <v>2900</v>
      </c>
      <c r="G131" s="40">
        <f t="shared" ref="G131:G132" si="11">E131*F131</f>
        <v>34800</v>
      </c>
    </row>
    <row r="132" spans="1:14">
      <c r="A132" s="38" t="s">
        <v>50</v>
      </c>
      <c r="B132" s="38" t="s">
        <v>50</v>
      </c>
      <c r="C132" s="39" t="s">
        <v>152</v>
      </c>
      <c r="D132" s="38" t="s">
        <v>36</v>
      </c>
      <c r="E132" s="38">
        <v>12</v>
      </c>
      <c r="F132" s="40">
        <v>3000</v>
      </c>
      <c r="G132" s="40">
        <f t="shared" si="11"/>
        <v>36000</v>
      </c>
    </row>
    <row r="133" spans="1:14">
      <c r="A133" s="213">
        <f>SUM(G130:G132)</f>
        <v>315800</v>
      </c>
      <c r="B133" s="214"/>
      <c r="C133" s="214"/>
      <c r="D133" s="214"/>
      <c r="E133" s="214"/>
      <c r="F133" s="214"/>
      <c r="G133" s="215"/>
    </row>
    <row r="134" spans="1:14">
      <c r="A134" s="38" t="s">
        <v>153</v>
      </c>
      <c r="B134" s="38" t="s">
        <v>154</v>
      </c>
      <c r="C134" s="39" t="s">
        <v>29</v>
      </c>
      <c r="D134" s="38" t="s">
        <v>23</v>
      </c>
      <c r="E134" s="38">
        <v>40</v>
      </c>
      <c r="F134" s="40">
        <v>3700</v>
      </c>
      <c r="G134" s="40">
        <f>E134*F134</f>
        <v>148000</v>
      </c>
    </row>
    <row r="135" spans="1:14">
      <c r="A135" s="38" t="s">
        <v>50</v>
      </c>
      <c r="B135" s="38" t="s">
        <v>50</v>
      </c>
      <c r="C135" s="39" t="s">
        <v>49</v>
      </c>
      <c r="D135" s="38" t="s">
        <v>19</v>
      </c>
      <c r="E135" s="38">
        <v>10</v>
      </c>
      <c r="F135" s="40">
        <v>49000</v>
      </c>
      <c r="G135" s="40">
        <f t="shared" ref="G135:G139" si="12">E135*F135</f>
        <v>490000</v>
      </c>
    </row>
    <row r="136" spans="1:14">
      <c r="A136" s="38" t="s">
        <v>50</v>
      </c>
      <c r="B136" s="38" t="s">
        <v>50</v>
      </c>
      <c r="C136" s="39" t="s">
        <v>88</v>
      </c>
      <c r="D136" s="38" t="s">
        <v>39</v>
      </c>
      <c r="E136" s="38">
        <v>10</v>
      </c>
      <c r="F136" s="40">
        <v>3600</v>
      </c>
      <c r="G136" s="40">
        <f t="shared" si="12"/>
        <v>36000</v>
      </c>
    </row>
    <row r="137" spans="1:14">
      <c r="A137" s="38"/>
      <c r="B137" s="38"/>
      <c r="C137" s="39" t="s">
        <v>155</v>
      </c>
      <c r="D137" s="38" t="s">
        <v>19</v>
      </c>
      <c r="E137" s="38">
        <v>1</v>
      </c>
      <c r="F137" s="40">
        <v>98000</v>
      </c>
      <c r="G137" s="40">
        <f t="shared" si="12"/>
        <v>98000</v>
      </c>
    </row>
    <row r="138" spans="1:14">
      <c r="A138" s="38" t="s">
        <v>50</v>
      </c>
      <c r="B138" s="38" t="s">
        <v>50</v>
      </c>
      <c r="C138" s="39" t="s">
        <v>20</v>
      </c>
      <c r="D138" s="38" t="s">
        <v>21</v>
      </c>
      <c r="E138" s="38">
        <v>2</v>
      </c>
      <c r="F138" s="40">
        <v>59000</v>
      </c>
      <c r="G138" s="40">
        <f t="shared" si="12"/>
        <v>118000</v>
      </c>
    </row>
    <row r="139" spans="1:14">
      <c r="A139" s="38" t="s">
        <v>50</v>
      </c>
      <c r="B139" s="38" t="s">
        <v>50</v>
      </c>
      <c r="C139" s="39" t="s">
        <v>26</v>
      </c>
      <c r="D139" s="38" t="s">
        <v>21</v>
      </c>
      <c r="E139" s="38">
        <v>2</v>
      </c>
      <c r="F139" s="40">
        <v>31000</v>
      </c>
      <c r="G139" s="40">
        <f t="shared" si="12"/>
        <v>62000</v>
      </c>
    </row>
    <row r="140" spans="1:14">
      <c r="A140" s="213">
        <f>SUM(G134:G139)</f>
        <v>952000</v>
      </c>
      <c r="B140" s="214"/>
      <c r="C140" s="214"/>
      <c r="D140" s="214"/>
      <c r="E140" s="214"/>
      <c r="F140" s="214"/>
      <c r="G140" s="215"/>
    </row>
    <row r="141" spans="1:14">
      <c r="A141" s="38" t="s">
        <v>156</v>
      </c>
      <c r="B141" s="38" t="s">
        <v>157</v>
      </c>
      <c r="C141" s="39" t="s">
        <v>29</v>
      </c>
      <c r="D141" s="38" t="s">
        <v>23</v>
      </c>
      <c r="E141" s="38">
        <v>40</v>
      </c>
      <c r="F141" s="40">
        <v>3700</v>
      </c>
      <c r="G141" s="40">
        <f>E141*F141</f>
        <v>148000</v>
      </c>
    </row>
    <row r="142" spans="1:14">
      <c r="A142" s="38" t="s">
        <v>50</v>
      </c>
      <c r="B142" s="38" t="s">
        <v>50</v>
      </c>
      <c r="C142" s="39" t="s">
        <v>49</v>
      </c>
      <c r="D142" s="38" t="s">
        <v>19</v>
      </c>
      <c r="E142" s="38">
        <v>5</v>
      </c>
      <c r="F142" s="40">
        <v>49000</v>
      </c>
      <c r="G142" s="40">
        <f t="shared" ref="G142:G143" si="13">E142*F142</f>
        <v>245000</v>
      </c>
    </row>
    <row r="143" spans="1:14" s="147" customFormat="1" ht="15.75">
      <c r="A143" s="143" t="s">
        <v>50</v>
      </c>
      <c r="B143" s="143" t="s">
        <v>50</v>
      </c>
      <c r="C143" s="144" t="s">
        <v>45</v>
      </c>
      <c r="D143" s="143" t="s">
        <v>31</v>
      </c>
      <c r="E143" s="143">
        <v>12</v>
      </c>
      <c r="F143" s="145">
        <v>3100</v>
      </c>
      <c r="G143" s="40">
        <f t="shared" si="13"/>
        <v>37200</v>
      </c>
      <c r="H143" s="146"/>
      <c r="N143" s="148"/>
    </row>
    <row r="144" spans="1:14">
      <c r="A144" s="213">
        <f>SUM(G141:G143)</f>
        <v>430200</v>
      </c>
      <c r="B144" s="214"/>
      <c r="C144" s="214"/>
      <c r="D144" s="214"/>
      <c r="E144" s="214"/>
      <c r="F144" s="214"/>
      <c r="G144" s="215"/>
    </row>
    <row r="145" spans="1:11">
      <c r="A145" s="38" t="s">
        <v>158</v>
      </c>
      <c r="B145" s="38" t="s">
        <v>159</v>
      </c>
      <c r="C145" s="39" t="s">
        <v>49</v>
      </c>
      <c r="D145" s="38" t="s">
        <v>19</v>
      </c>
      <c r="E145" s="38">
        <v>5</v>
      </c>
      <c r="F145" s="40">
        <v>49000</v>
      </c>
      <c r="G145" s="40">
        <f>E145*F145</f>
        <v>245000</v>
      </c>
      <c r="J145" s="21"/>
      <c r="K145" s="21"/>
    </row>
    <row r="146" spans="1:11">
      <c r="A146" s="213">
        <f>G145</f>
        <v>245000</v>
      </c>
      <c r="B146" s="214"/>
      <c r="C146" s="214"/>
      <c r="D146" s="214"/>
      <c r="E146" s="214"/>
      <c r="F146" s="214"/>
      <c r="G146" s="215"/>
    </row>
    <row r="147" spans="1:11">
      <c r="A147" s="216" t="s">
        <v>79</v>
      </c>
      <c r="B147" s="217"/>
      <c r="C147" s="217"/>
      <c r="D147" s="217"/>
      <c r="E147" s="217"/>
      <c r="F147" s="218"/>
      <c r="G147" s="199">
        <f>SUM(G117:G146)</f>
        <v>2474600</v>
      </c>
    </row>
    <row r="148" spans="1:11" ht="15.75">
      <c r="A148" s="61" t="s">
        <v>81</v>
      </c>
      <c r="B148" s="178"/>
      <c r="C148" s="178"/>
      <c r="D148" s="178"/>
      <c r="E148" s="178"/>
      <c r="F148" s="178"/>
      <c r="G148" s="178"/>
    </row>
    <row r="150" spans="1:11">
      <c r="F150" s="66" t="s">
        <v>192</v>
      </c>
      <c r="G150" s="200">
        <f>G24+G74+G107+G147</f>
        <v>8035910</v>
      </c>
    </row>
    <row r="153" spans="1:11">
      <c r="F153" s="93"/>
      <c r="G153" s="94"/>
    </row>
  </sheetData>
  <mergeCells count="37">
    <mergeCell ref="A144:G144"/>
    <mergeCell ref="A146:G146"/>
    <mergeCell ref="A147:F147"/>
    <mergeCell ref="A111:G111"/>
    <mergeCell ref="A122:G122"/>
    <mergeCell ref="A126:G126"/>
    <mergeCell ref="A129:G129"/>
    <mergeCell ref="A133:G133"/>
    <mergeCell ref="A140:G140"/>
    <mergeCell ref="A110:G110"/>
    <mergeCell ref="A73:G73"/>
    <mergeCell ref="A74:F74"/>
    <mergeCell ref="A76:G76"/>
    <mergeCell ref="A77:G77"/>
    <mergeCell ref="A88:G88"/>
    <mergeCell ref="A90:G90"/>
    <mergeCell ref="A95:G95"/>
    <mergeCell ref="A104:G104"/>
    <mergeCell ref="A106:G106"/>
    <mergeCell ref="A107:F107"/>
    <mergeCell ref="A59:G59"/>
    <mergeCell ref="A62:G62"/>
    <mergeCell ref="A65:G65"/>
    <mergeCell ref="A67:G67"/>
    <mergeCell ref="A69:G69"/>
    <mergeCell ref="A6:G6"/>
    <mergeCell ref="A10:G10"/>
    <mergeCell ref="A41:G41"/>
    <mergeCell ref="A12:G12"/>
    <mergeCell ref="A18:G18"/>
    <mergeCell ref="A23:G23"/>
    <mergeCell ref="A24:F24"/>
    <mergeCell ref="A27:B27"/>
    <mergeCell ref="C27:D27"/>
    <mergeCell ref="E27:G27"/>
    <mergeCell ref="A29:G29"/>
    <mergeCell ref="A30:G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kimanh </vt:lpstr>
      <vt:lpstr>xuat hđ T05</vt:lpstr>
      <vt:lpstr>Sheet3</vt:lpstr>
      <vt:lpstr>CON LAI CHUA XHĐ</vt:lpstr>
      <vt:lpstr>CN từ tháng 5 trở về sau</vt:lpstr>
      <vt:lpstr>HĐ của những đơn hàng còn lại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2014-06-05T06:37:10Z</cp:lastPrinted>
  <dcterms:created xsi:type="dcterms:W3CDTF">2014-05-29T04:56:41Z</dcterms:created>
  <dcterms:modified xsi:type="dcterms:W3CDTF">2014-06-27T03:56:58Z</dcterms:modified>
</cp:coreProperties>
</file>