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600" yWindow="-285" windowWidth="11925" windowHeight="11760" activeTab="1"/>
  </bookViews>
  <sheets>
    <sheet name="T09" sheetId="1" r:id="rId1"/>
    <sheet name="T10" sheetId="2" r:id="rId2"/>
    <sheet name="Sheet3" sheetId="3" r:id="rId3"/>
  </sheets>
  <definedNames>
    <definedName name="_xlnm.Print_Area" localSheetId="1">'T10'!$A$1:$AB$174</definedName>
    <definedName name="_xlnm.Print_Titles" localSheetId="1">'T10'!$2:$3</definedName>
  </definedNames>
  <calcPr calcId="124519"/>
</workbook>
</file>

<file path=xl/calcChain.xml><?xml version="1.0" encoding="utf-8"?>
<calcChain xmlns="http://schemas.openxmlformats.org/spreadsheetml/2006/main">
  <c r="AC5" i="2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4"/>
  <c r="X172" l="1"/>
  <c r="AA172" s="1"/>
  <c r="X162"/>
  <c r="AA162" s="1"/>
  <c r="X163"/>
  <c r="AA163" s="1"/>
  <c r="X164"/>
  <c r="AA164" s="1"/>
  <c r="X165"/>
  <c r="AA165" s="1"/>
  <c r="X166"/>
  <c r="AA166" s="1"/>
  <c r="X167"/>
  <c r="AA167" s="1"/>
  <c r="X168"/>
  <c r="AA168" s="1"/>
  <c r="X169"/>
  <c r="AA169" s="1"/>
  <c r="X170"/>
  <c r="AA170" s="1"/>
  <c r="X171"/>
  <c r="AA171" s="1"/>
  <c r="X153"/>
  <c r="AA153" s="1"/>
  <c r="X154"/>
  <c r="AA154" s="1"/>
  <c r="X155"/>
  <c r="AA155" s="1"/>
  <c r="X156"/>
  <c r="AA156" s="1"/>
  <c r="X157"/>
  <c r="AA157" s="1"/>
  <c r="X158"/>
  <c r="AA158" s="1"/>
  <c r="X159"/>
  <c r="AA159" s="1"/>
  <c r="X160"/>
  <c r="AA160" s="1"/>
  <c r="X161"/>
  <c r="AA161" s="1"/>
  <c r="X145"/>
  <c r="AA145" s="1"/>
  <c r="X146"/>
  <c r="AA146" s="1"/>
  <c r="X147"/>
  <c r="AA147" s="1"/>
  <c r="X148"/>
  <c r="AA148" s="1"/>
  <c r="X149"/>
  <c r="AA149" s="1"/>
  <c r="X150"/>
  <c r="AA150" s="1"/>
  <c r="X151"/>
  <c r="AA151" s="1"/>
  <c r="X152"/>
  <c r="AA152" s="1"/>
  <c r="X136"/>
  <c r="AA136" s="1"/>
  <c r="X137"/>
  <c r="AA137" s="1"/>
  <c r="X138"/>
  <c r="AA138" s="1"/>
  <c r="X139"/>
  <c r="AA139" s="1"/>
  <c r="X140"/>
  <c r="AA140" s="1"/>
  <c r="X141"/>
  <c r="AA141" s="1"/>
  <c r="X142"/>
  <c r="AA142" s="1"/>
  <c r="X143"/>
  <c r="AA143" s="1"/>
  <c r="X144"/>
  <c r="AA144" s="1"/>
  <c r="X126"/>
  <c r="AA126" s="1"/>
  <c r="X127"/>
  <c r="AA127" s="1"/>
  <c r="X128"/>
  <c r="AA128" s="1"/>
  <c r="X129"/>
  <c r="AA129" s="1"/>
  <c r="X130"/>
  <c r="AA130" s="1"/>
  <c r="X131"/>
  <c r="AA131" s="1"/>
  <c r="X132"/>
  <c r="AA132" s="1"/>
  <c r="X133"/>
  <c r="AA133" s="1"/>
  <c r="X134"/>
  <c r="AA134" s="1"/>
  <c r="X135"/>
  <c r="AA135" s="1"/>
  <c r="X112"/>
  <c r="AA112" s="1"/>
  <c r="X113"/>
  <c r="AA113" s="1"/>
  <c r="X114"/>
  <c r="AA114" s="1"/>
  <c r="X115"/>
  <c r="AA115" s="1"/>
  <c r="X116"/>
  <c r="AA116" s="1"/>
  <c r="X117"/>
  <c r="AA117" s="1"/>
  <c r="X118"/>
  <c r="AA118" s="1"/>
  <c r="X119"/>
  <c r="AA119" s="1"/>
  <c r="X120"/>
  <c r="AA120" s="1"/>
  <c r="X121"/>
  <c r="AA121" s="1"/>
  <c r="X122"/>
  <c r="AA122" s="1"/>
  <c r="X123"/>
  <c r="AA123" s="1"/>
  <c r="X124"/>
  <c r="AA124" s="1"/>
  <c r="X125"/>
  <c r="AA125" s="1"/>
  <c r="X109"/>
  <c r="AA109" s="1"/>
  <c r="X110"/>
  <c r="AA110" s="1"/>
  <c r="X111"/>
  <c r="AA111" s="1"/>
  <c r="X105"/>
  <c r="AA105" s="1"/>
  <c r="X106"/>
  <c r="AA106" s="1"/>
  <c r="X107"/>
  <c r="AA107" s="1"/>
  <c r="X108"/>
  <c r="AA108" s="1"/>
  <c r="X104"/>
  <c r="AA104" s="1"/>
  <c r="X93"/>
  <c r="AA93" s="1"/>
  <c r="X94"/>
  <c r="AA94" s="1"/>
  <c r="X95"/>
  <c r="AA95" s="1"/>
  <c r="X96"/>
  <c r="AA96" s="1"/>
  <c r="X97"/>
  <c r="AA97" s="1"/>
  <c r="X98"/>
  <c r="AA98" s="1"/>
  <c r="X99"/>
  <c r="AA99" s="1"/>
  <c r="X100"/>
  <c r="AA100" s="1"/>
  <c r="X101"/>
  <c r="AA101" s="1"/>
  <c r="X102"/>
  <c r="AA102" s="1"/>
  <c r="X103"/>
  <c r="AA103" s="1"/>
  <c r="X92"/>
  <c r="AA92" s="1"/>
  <c r="X89"/>
  <c r="AA89" s="1"/>
  <c r="X90"/>
  <c r="AA90" s="1"/>
  <c r="X91"/>
  <c r="AA91" s="1"/>
  <c r="X88"/>
  <c r="AA88" s="1"/>
  <c r="X26"/>
  <c r="AA26" s="1"/>
  <c r="X27"/>
  <c r="X28"/>
  <c r="AA28" s="1"/>
  <c r="X29"/>
  <c r="X30"/>
  <c r="X31"/>
  <c r="AA31" s="1"/>
  <c r="X32"/>
  <c r="AA32" s="1"/>
  <c r="X33"/>
  <c r="X34"/>
  <c r="AA34" s="1"/>
  <c r="X35"/>
  <c r="X36"/>
  <c r="X37"/>
  <c r="AA37" s="1"/>
  <c r="X38"/>
  <c r="AA38" s="1"/>
  <c r="X39"/>
  <c r="AA39" s="1"/>
  <c r="X40"/>
  <c r="AA40" s="1"/>
  <c r="X43"/>
  <c r="AA43" s="1"/>
  <c r="X44"/>
  <c r="AA44" s="1"/>
  <c r="X45"/>
  <c r="AA45" s="1"/>
  <c r="X46"/>
  <c r="AA46" s="1"/>
  <c r="X47"/>
  <c r="AA47" s="1"/>
  <c r="X48"/>
  <c r="AA48" s="1"/>
  <c r="X49"/>
  <c r="AA49" s="1"/>
  <c r="X50"/>
  <c r="AA50" s="1"/>
  <c r="X51"/>
  <c r="AA51" s="1"/>
  <c r="X52"/>
  <c r="AA52" s="1"/>
  <c r="X53"/>
  <c r="AA53" s="1"/>
  <c r="X54"/>
  <c r="AA54" s="1"/>
  <c r="X55"/>
  <c r="AA55" s="1"/>
  <c r="X56"/>
  <c r="AA56" s="1"/>
  <c r="X57"/>
  <c r="AA57" s="1"/>
  <c r="X58"/>
  <c r="AA58" s="1"/>
  <c r="X59"/>
  <c r="AA59" s="1"/>
  <c r="X60"/>
  <c r="AA60" s="1"/>
  <c r="X61"/>
  <c r="AA61" s="1"/>
  <c r="X62"/>
  <c r="AA62" s="1"/>
  <c r="X63"/>
  <c r="AA63" s="1"/>
  <c r="X64"/>
  <c r="AA64" s="1"/>
  <c r="X65"/>
  <c r="AA65" s="1"/>
  <c r="X66"/>
  <c r="AA66" s="1"/>
  <c r="X67"/>
  <c r="AA67" s="1"/>
  <c r="X68"/>
  <c r="AA68" s="1"/>
  <c r="X69"/>
  <c r="X70"/>
  <c r="X71"/>
  <c r="AA71" s="1"/>
  <c r="X72"/>
  <c r="AA72" s="1"/>
  <c r="X73"/>
  <c r="AA73" s="1"/>
  <c r="X74"/>
  <c r="AA74" s="1"/>
  <c r="X75"/>
  <c r="X76"/>
  <c r="AA76" s="1"/>
  <c r="X77"/>
  <c r="X78"/>
  <c r="AA78" s="1"/>
  <c r="X79"/>
  <c r="AA79" s="1"/>
  <c r="X80"/>
  <c r="AA80" s="1"/>
  <c r="X81"/>
  <c r="AA81" s="1"/>
  <c r="X82"/>
  <c r="AA82" s="1"/>
  <c r="X83"/>
  <c r="AA83" s="1"/>
  <c r="X84"/>
  <c r="AA84" s="1"/>
  <c r="X85"/>
  <c r="AA85" s="1"/>
  <c r="X86"/>
  <c r="AA86" s="1"/>
  <c r="X87"/>
  <c r="X25"/>
  <c r="AA25" s="1"/>
  <c r="X5"/>
  <c r="AA5" s="1"/>
  <c r="X6"/>
  <c r="AA6" s="1"/>
  <c r="X7"/>
  <c r="AA7" s="1"/>
  <c r="X8"/>
  <c r="AA8" s="1"/>
  <c r="X9"/>
  <c r="AA9" s="1"/>
  <c r="X10"/>
  <c r="AA10" s="1"/>
  <c r="X11"/>
  <c r="AA11" s="1"/>
  <c r="X12"/>
  <c r="AA12" s="1"/>
  <c r="X13"/>
  <c r="AA13" s="1"/>
  <c r="X14"/>
  <c r="AA14" s="1"/>
  <c r="X15"/>
  <c r="AA15" s="1"/>
  <c r="X16"/>
  <c r="AA16" s="1"/>
  <c r="X17"/>
  <c r="AA17" s="1"/>
  <c r="X18"/>
  <c r="AA18" s="1"/>
  <c r="X19"/>
  <c r="AA19" s="1"/>
  <c r="X20"/>
  <c r="AA20" s="1"/>
  <c r="X21"/>
  <c r="AA21" s="1"/>
  <c r="X22"/>
  <c r="X23"/>
  <c r="X24"/>
  <c r="X4"/>
  <c r="M18"/>
  <c r="O37"/>
  <c r="O38"/>
  <c r="O39"/>
  <c r="O40"/>
  <c r="W157" l="1"/>
  <c r="W155"/>
  <c r="Q4"/>
  <c r="I5" l="1"/>
  <c r="I6"/>
  <c r="I7"/>
  <c r="I8"/>
  <c r="I9"/>
  <c r="I10"/>
  <c r="I13"/>
  <c r="I14"/>
  <c r="I15"/>
  <c r="I16"/>
  <c r="I17"/>
  <c r="I18"/>
  <c r="I21"/>
  <c r="I25"/>
  <c r="I26"/>
  <c r="I32"/>
  <c r="I41"/>
  <c r="I42"/>
  <c r="I45"/>
  <c r="I46"/>
  <c r="I49"/>
  <c r="I50"/>
  <c r="I51"/>
  <c r="I52"/>
  <c r="I59"/>
  <c r="I60"/>
  <c r="I72"/>
  <c r="I73"/>
  <c r="I76"/>
  <c r="I78"/>
  <c r="I85"/>
  <c r="I88"/>
  <c r="I89"/>
  <c r="I90"/>
  <c r="I92"/>
  <c r="I93"/>
  <c r="I98"/>
  <c r="I99"/>
  <c r="I100"/>
  <c r="I101"/>
  <c r="I102"/>
  <c r="I104"/>
  <c r="I109"/>
  <c r="I110"/>
  <c r="I111"/>
  <c r="I120"/>
  <c r="I124"/>
  <c r="I129"/>
  <c r="I134"/>
  <c r="I140"/>
  <c r="I141"/>
  <c r="I142"/>
  <c r="I143"/>
  <c r="I147"/>
  <c r="I148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4"/>
  <c r="W5"/>
  <c r="W6"/>
  <c r="W7"/>
  <c r="W8"/>
  <c r="W9"/>
  <c r="W10"/>
  <c r="W13"/>
  <c r="W14"/>
  <c r="W15"/>
  <c r="W16"/>
  <c r="W17"/>
  <c r="W18"/>
  <c r="W21"/>
  <c r="W25"/>
  <c r="W26"/>
  <c r="W32"/>
  <c r="W41"/>
  <c r="W42"/>
  <c r="W44"/>
  <c r="W45"/>
  <c r="W46"/>
  <c r="W49"/>
  <c r="W50"/>
  <c r="W51"/>
  <c r="W52"/>
  <c r="W59"/>
  <c r="W60"/>
  <c r="W68"/>
  <c r="W72"/>
  <c r="W73"/>
  <c r="W76"/>
  <c r="W78"/>
  <c r="W85"/>
  <c r="W88"/>
  <c r="W89"/>
  <c r="W90"/>
  <c r="W92"/>
  <c r="W93"/>
  <c r="W95"/>
  <c r="W98"/>
  <c r="W99"/>
  <c r="W100"/>
  <c r="W101"/>
  <c r="W102"/>
  <c r="W104"/>
  <c r="W109"/>
  <c r="W110"/>
  <c r="W111"/>
  <c r="W116"/>
  <c r="W119"/>
  <c r="W124"/>
  <c r="W125"/>
  <c r="W132"/>
  <c r="W140"/>
  <c r="W141"/>
  <c r="W142"/>
  <c r="W143"/>
  <c r="W147"/>
  <c r="W148"/>
  <c r="W153"/>
  <c r="W154"/>
  <c r="W156"/>
  <c r="W158"/>
  <c r="W159"/>
  <c r="W160"/>
  <c r="W161"/>
  <c r="W162"/>
  <c r="W163"/>
  <c r="W164"/>
  <c r="W165"/>
  <c r="W166"/>
  <c r="W167"/>
  <c r="W168"/>
  <c r="W169"/>
  <c r="W170"/>
  <c r="W171"/>
  <c r="U5"/>
  <c r="U6"/>
  <c r="U7"/>
  <c r="U8"/>
  <c r="U9"/>
  <c r="U10"/>
  <c r="U13"/>
  <c r="U14"/>
  <c r="U15"/>
  <c r="U16"/>
  <c r="U17"/>
  <c r="U18"/>
  <c r="U21"/>
  <c r="U25"/>
  <c r="U26"/>
  <c r="U32"/>
  <c r="U38"/>
  <c r="U41"/>
  <c r="U42"/>
  <c r="U45"/>
  <c r="U46"/>
  <c r="U49"/>
  <c r="U50"/>
  <c r="U51"/>
  <c r="U52"/>
  <c r="U59"/>
  <c r="U60"/>
  <c r="U72"/>
  <c r="U73"/>
  <c r="U76"/>
  <c r="U78"/>
  <c r="U85"/>
  <c r="U88"/>
  <c r="U89"/>
  <c r="U90"/>
  <c r="U92"/>
  <c r="U93"/>
  <c r="U94"/>
  <c r="U98"/>
  <c r="U99"/>
  <c r="U100"/>
  <c r="U101"/>
  <c r="U102"/>
  <c r="U104"/>
  <c r="U105"/>
  <c r="U109"/>
  <c r="U110"/>
  <c r="U111"/>
  <c r="U124"/>
  <c r="U125"/>
  <c r="U133"/>
  <c r="U134"/>
  <c r="U140"/>
  <c r="U141"/>
  <c r="U142"/>
  <c r="U143"/>
  <c r="U147"/>
  <c r="U148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W4"/>
  <c r="U4"/>
  <c r="S5"/>
  <c r="S6"/>
  <c r="S7"/>
  <c r="S8"/>
  <c r="S9"/>
  <c r="S10"/>
  <c r="S13"/>
  <c r="S14"/>
  <c r="S15"/>
  <c r="S16"/>
  <c r="S17"/>
  <c r="S18"/>
  <c r="S21"/>
  <c r="S25"/>
  <c r="S26"/>
  <c r="S31"/>
  <c r="S32"/>
  <c r="S39"/>
  <c r="S41"/>
  <c r="S42"/>
  <c r="S45"/>
  <c r="S46"/>
  <c r="S49"/>
  <c r="S50"/>
  <c r="S51"/>
  <c r="S52"/>
  <c r="S59"/>
  <c r="S60"/>
  <c r="S72"/>
  <c r="S73"/>
  <c r="S76"/>
  <c r="S78"/>
  <c r="S80"/>
  <c r="S84"/>
  <c r="S85"/>
  <c r="S88"/>
  <c r="S89"/>
  <c r="S90"/>
  <c r="S92"/>
  <c r="S93"/>
  <c r="S95"/>
  <c r="S98"/>
  <c r="S99"/>
  <c r="S100"/>
  <c r="S101"/>
  <c r="S102"/>
  <c r="S104"/>
  <c r="S107"/>
  <c r="S109"/>
  <c r="S110"/>
  <c r="S111"/>
  <c r="S114"/>
  <c r="S119"/>
  <c r="S124"/>
  <c r="S125"/>
  <c r="S126"/>
  <c r="S134"/>
  <c r="S140"/>
  <c r="S141"/>
  <c r="S142"/>
  <c r="S143"/>
  <c r="S146"/>
  <c r="S147"/>
  <c r="S148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4"/>
  <c r="Q5"/>
  <c r="Q6"/>
  <c r="Q7"/>
  <c r="Q8"/>
  <c r="Q9"/>
  <c r="Q10"/>
  <c r="Q13"/>
  <c r="Q14"/>
  <c r="Q15"/>
  <c r="Q16"/>
  <c r="Q17"/>
  <c r="Q18"/>
  <c r="Q21"/>
  <c r="Q25"/>
  <c r="Q26"/>
  <c r="Q32"/>
  <c r="Q40"/>
  <c r="Q41"/>
  <c r="Q42"/>
  <c r="Q44"/>
  <c r="Q45"/>
  <c r="Q46"/>
  <c r="Q49"/>
  <c r="Q50"/>
  <c r="Q51"/>
  <c r="Q52"/>
  <c r="Q59"/>
  <c r="Q60"/>
  <c r="Q61"/>
  <c r="Q68"/>
  <c r="Q72"/>
  <c r="Q73"/>
  <c r="Q76"/>
  <c r="Q78"/>
  <c r="Q81"/>
  <c r="Q84"/>
  <c r="Q85"/>
  <c r="Q88"/>
  <c r="Q89"/>
  <c r="Q90"/>
  <c r="Q92"/>
  <c r="Q93"/>
  <c r="Q98"/>
  <c r="Q99"/>
  <c r="Q100"/>
  <c r="Q101"/>
  <c r="Q102"/>
  <c r="Q104"/>
  <c r="Q105"/>
  <c r="Q108"/>
  <c r="Q109"/>
  <c r="Q110"/>
  <c r="Q111"/>
  <c r="Q112"/>
  <c r="Q120"/>
  <c r="Q124"/>
  <c r="Q125"/>
  <c r="Q133"/>
  <c r="Q136"/>
  <c r="Q140"/>
  <c r="Q141"/>
  <c r="Q142"/>
  <c r="Q143"/>
  <c r="Q145"/>
  <c r="Q147"/>
  <c r="Q148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O5"/>
  <c r="O6"/>
  <c r="O7"/>
  <c r="O8"/>
  <c r="O9"/>
  <c r="O10"/>
  <c r="O13"/>
  <c r="O14"/>
  <c r="O15"/>
  <c r="O16"/>
  <c r="O17"/>
  <c r="O18"/>
  <c r="O21"/>
  <c r="O25"/>
  <c r="O26"/>
  <c r="O32"/>
  <c r="O41"/>
  <c r="O42"/>
  <c r="O45"/>
  <c r="O46"/>
  <c r="O49"/>
  <c r="O50"/>
  <c r="O51"/>
  <c r="O52"/>
  <c r="O59"/>
  <c r="O60"/>
  <c r="O64"/>
  <c r="O65"/>
  <c r="O72"/>
  <c r="O73"/>
  <c r="O76"/>
  <c r="O78"/>
  <c r="O80"/>
  <c r="O85"/>
  <c r="O88"/>
  <c r="O89"/>
  <c r="O90"/>
  <c r="O92"/>
  <c r="O93"/>
  <c r="O98"/>
  <c r="O99"/>
  <c r="O100"/>
  <c r="O101"/>
  <c r="O102"/>
  <c r="O104"/>
  <c r="O109"/>
  <c r="O110"/>
  <c r="O111"/>
  <c r="O116"/>
  <c r="O124"/>
  <c r="O125"/>
  <c r="O129"/>
  <c r="O133"/>
  <c r="O134"/>
  <c r="O138"/>
  <c r="O140"/>
  <c r="O141"/>
  <c r="O142"/>
  <c r="O143"/>
  <c r="O147"/>
  <c r="O148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4"/>
  <c r="M5"/>
  <c r="M6"/>
  <c r="M7"/>
  <c r="M8"/>
  <c r="M9"/>
  <c r="M10"/>
  <c r="M11"/>
  <c r="M13"/>
  <c r="M14"/>
  <c r="M15"/>
  <c r="M16"/>
  <c r="M17"/>
  <c r="M19"/>
  <c r="M21"/>
  <c r="M25"/>
  <c r="M26"/>
  <c r="M32"/>
  <c r="M39"/>
  <c r="M41"/>
  <c r="M42"/>
  <c r="M43"/>
  <c r="M45"/>
  <c r="M46"/>
  <c r="M47"/>
  <c r="M49"/>
  <c r="M50"/>
  <c r="M51"/>
  <c r="M52"/>
  <c r="M55"/>
  <c r="M56"/>
  <c r="M59"/>
  <c r="M60"/>
  <c r="M61"/>
  <c r="M65"/>
  <c r="M72"/>
  <c r="M73"/>
  <c r="M76"/>
  <c r="M78"/>
  <c r="M80"/>
  <c r="M81"/>
  <c r="M85"/>
  <c r="M88"/>
  <c r="M89"/>
  <c r="M90"/>
  <c r="M92"/>
  <c r="M93"/>
  <c r="M95"/>
  <c r="M98"/>
  <c r="M99"/>
  <c r="M100"/>
  <c r="M101"/>
  <c r="M102"/>
  <c r="M103"/>
  <c r="M104"/>
  <c r="M108"/>
  <c r="M109"/>
  <c r="M110"/>
  <c r="M111"/>
  <c r="M112"/>
  <c r="M116"/>
  <c r="M120"/>
  <c r="M124"/>
  <c r="M125"/>
  <c r="M129"/>
  <c r="M133"/>
  <c r="M137"/>
  <c r="M140"/>
  <c r="M141"/>
  <c r="M142"/>
  <c r="M143"/>
  <c r="M145"/>
  <c r="M147"/>
  <c r="M148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4"/>
  <c r="K5"/>
  <c r="K6"/>
  <c r="K7"/>
  <c r="K8"/>
  <c r="K9"/>
  <c r="K10"/>
  <c r="K12"/>
  <c r="K13"/>
  <c r="K14"/>
  <c r="K15"/>
  <c r="K16"/>
  <c r="K17"/>
  <c r="K18"/>
  <c r="K19"/>
  <c r="K21"/>
  <c r="K25"/>
  <c r="K26"/>
  <c r="K32"/>
  <c r="K39"/>
  <c r="K41"/>
  <c r="K42"/>
  <c r="K44"/>
  <c r="K45"/>
  <c r="K46"/>
  <c r="K47"/>
  <c r="K49"/>
  <c r="K50"/>
  <c r="K51"/>
  <c r="K52"/>
  <c r="K55"/>
  <c r="K59"/>
  <c r="K60"/>
  <c r="K64"/>
  <c r="K68"/>
  <c r="K72"/>
  <c r="K73"/>
  <c r="K76"/>
  <c r="K78"/>
  <c r="K80"/>
  <c r="K83"/>
  <c r="K84"/>
  <c r="K85"/>
  <c r="K88"/>
  <c r="K89"/>
  <c r="K90"/>
  <c r="K92"/>
  <c r="K93"/>
  <c r="K95"/>
  <c r="K98"/>
  <c r="K99"/>
  <c r="K100"/>
  <c r="K101"/>
  <c r="K102"/>
  <c r="K103"/>
  <c r="K104"/>
  <c r="K108"/>
  <c r="K109"/>
  <c r="K110"/>
  <c r="K111"/>
  <c r="K112"/>
  <c r="K115"/>
  <c r="K116"/>
  <c r="K119"/>
  <c r="K120"/>
  <c r="K123"/>
  <c r="K124"/>
  <c r="K125"/>
  <c r="K128"/>
  <c r="K136"/>
  <c r="K140"/>
  <c r="K141"/>
  <c r="K142"/>
  <c r="K143"/>
  <c r="K147"/>
  <c r="K148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4"/>
  <c r="G5"/>
  <c r="G6"/>
  <c r="G7"/>
  <c r="G8"/>
  <c r="G9"/>
  <c r="G10"/>
  <c r="G13"/>
  <c r="G14"/>
  <c r="G15"/>
  <c r="G16"/>
  <c r="G17"/>
  <c r="G18"/>
  <c r="G19"/>
  <c r="G21"/>
  <c r="G25"/>
  <c r="G26"/>
  <c r="G32"/>
  <c r="G34"/>
  <c r="G38"/>
  <c r="G39"/>
  <c r="G41"/>
  <c r="G42"/>
  <c r="G45"/>
  <c r="G46"/>
  <c r="G47"/>
  <c r="G49"/>
  <c r="G50"/>
  <c r="G51"/>
  <c r="G52"/>
  <c r="G54"/>
  <c r="G55"/>
  <c r="G58"/>
  <c r="G59"/>
  <c r="G60"/>
  <c r="G63"/>
  <c r="G66"/>
  <c r="G71"/>
  <c r="G72"/>
  <c r="G73"/>
  <c r="G74"/>
  <c r="G76"/>
  <c r="G78"/>
  <c r="G83"/>
  <c r="G85"/>
  <c r="G86"/>
  <c r="G88"/>
  <c r="G89"/>
  <c r="G90"/>
  <c r="G91"/>
  <c r="G92"/>
  <c r="G93"/>
  <c r="G94"/>
  <c r="G95"/>
  <c r="G98"/>
  <c r="G99"/>
  <c r="G100"/>
  <c r="G101"/>
  <c r="G102"/>
  <c r="G103"/>
  <c r="G104"/>
  <c r="G107"/>
  <c r="G109"/>
  <c r="G110"/>
  <c r="G111"/>
  <c r="G114"/>
  <c r="G115"/>
  <c r="G119"/>
  <c r="G122"/>
  <c r="G123"/>
  <c r="G124"/>
  <c r="G125"/>
  <c r="G126"/>
  <c r="G130"/>
  <c r="G134"/>
  <c r="G138"/>
  <c r="G140"/>
  <c r="G141"/>
  <c r="G142"/>
  <c r="G143"/>
  <c r="G146"/>
  <c r="G147"/>
  <c r="G148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4"/>
  <c r="E5"/>
  <c r="E6"/>
  <c r="E7"/>
  <c r="E8"/>
  <c r="E9"/>
  <c r="E10"/>
  <c r="E13"/>
  <c r="E14"/>
  <c r="E15"/>
  <c r="E16"/>
  <c r="E17"/>
  <c r="E18"/>
  <c r="E21"/>
  <c r="E25"/>
  <c r="E26"/>
  <c r="E32"/>
  <c r="E34"/>
  <c r="E38"/>
  <c r="E45"/>
  <c r="E46"/>
  <c r="E49"/>
  <c r="E50"/>
  <c r="E51"/>
  <c r="E52"/>
  <c r="E53"/>
  <c r="E54"/>
  <c r="E58"/>
  <c r="E59"/>
  <c r="E60"/>
  <c r="E61"/>
  <c r="E65"/>
  <c r="E66"/>
  <c r="E72"/>
  <c r="E73"/>
  <c r="E74"/>
  <c r="E76"/>
  <c r="E78"/>
  <c r="E81"/>
  <c r="E85"/>
  <c r="E86"/>
  <c r="E88"/>
  <c r="E89"/>
  <c r="E90"/>
  <c r="E92"/>
  <c r="E93"/>
  <c r="E94"/>
  <c r="E97"/>
  <c r="E98"/>
  <c r="E99"/>
  <c r="E100"/>
  <c r="E101"/>
  <c r="E102"/>
  <c r="E103"/>
  <c r="E104"/>
  <c r="E105"/>
  <c r="E106"/>
  <c r="E109"/>
  <c r="E110"/>
  <c r="E111"/>
  <c r="E113"/>
  <c r="E115"/>
  <c r="E118"/>
  <c r="E119"/>
  <c r="E122"/>
  <c r="E123"/>
  <c r="E124"/>
  <c r="E125"/>
  <c r="E126"/>
  <c r="E129"/>
  <c r="E130"/>
  <c r="E133"/>
  <c r="E134"/>
  <c r="E137"/>
  <c r="E138"/>
  <c r="E140"/>
  <c r="E141"/>
  <c r="E142"/>
  <c r="E143"/>
  <c r="E145"/>
  <c r="E146"/>
  <c r="E147"/>
  <c r="E148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4"/>
  <c r="I151"/>
  <c r="K150"/>
  <c r="W149"/>
  <c r="I146"/>
  <c r="O144"/>
  <c r="S138"/>
  <c r="K134"/>
  <c r="K132"/>
  <c r="S130"/>
  <c r="I126"/>
  <c r="O120"/>
  <c r="E117"/>
  <c r="Q116"/>
  <c r="I112"/>
  <c r="K107"/>
  <c r="G105"/>
  <c r="Z87"/>
  <c r="K86"/>
  <c r="E82"/>
  <c r="G81"/>
  <c r="Z77"/>
  <c r="AA77" s="1"/>
  <c r="Z75"/>
  <c r="S75" s="1"/>
  <c r="S71"/>
  <c r="Z70"/>
  <c r="AA70" s="1"/>
  <c r="Z69"/>
  <c r="Q69" s="1"/>
  <c r="U65"/>
  <c r="G62"/>
  <c r="O61"/>
  <c r="Q56"/>
  <c r="W47"/>
  <c r="K40"/>
  <c r="W39"/>
  <c r="Z36"/>
  <c r="Z35"/>
  <c r="AA35" s="1"/>
  <c r="Z33"/>
  <c r="AA33" s="1"/>
  <c r="Z30"/>
  <c r="E30" s="1"/>
  <c r="Z29"/>
  <c r="AA29" s="1"/>
  <c r="Z27"/>
  <c r="AA27" s="1"/>
  <c r="Z24"/>
  <c r="Z23"/>
  <c r="AA23" s="1"/>
  <c r="Z22"/>
  <c r="AA22" s="1"/>
  <c r="W20"/>
  <c r="E33" l="1"/>
  <c r="G30"/>
  <c r="K35"/>
  <c r="M33"/>
  <c r="M23"/>
  <c r="E69"/>
  <c r="G23"/>
  <c r="G75"/>
  <c r="M87"/>
  <c r="AA87"/>
  <c r="W75"/>
  <c r="AA75"/>
  <c r="K75"/>
  <c r="O69"/>
  <c r="AA69"/>
  <c r="S69"/>
  <c r="I69"/>
  <c r="AA36"/>
  <c r="O36"/>
  <c r="G35"/>
  <c r="K36"/>
  <c r="I29"/>
  <c r="K30"/>
  <c r="AA30"/>
  <c r="E29"/>
  <c r="Q29"/>
  <c r="E24"/>
  <c r="AA24"/>
  <c r="Q24"/>
  <c r="S24"/>
  <c r="K24"/>
  <c r="G22"/>
  <c r="K23"/>
  <c r="M24"/>
  <c r="U31"/>
  <c r="I31"/>
  <c r="Q31"/>
  <c r="E31"/>
  <c r="M31"/>
  <c r="K31"/>
  <c r="U36"/>
  <c r="I36"/>
  <c r="W36"/>
  <c r="G36"/>
  <c r="S36"/>
  <c r="Q36"/>
  <c r="M36"/>
  <c r="E36"/>
  <c r="U48"/>
  <c r="S48"/>
  <c r="I48"/>
  <c r="M48"/>
  <c r="G48"/>
  <c r="Q48"/>
  <c r="E48"/>
  <c r="W48"/>
  <c r="I66"/>
  <c r="W66"/>
  <c r="S66"/>
  <c r="U66"/>
  <c r="Q66"/>
  <c r="O66"/>
  <c r="M66"/>
  <c r="K66"/>
  <c r="W77"/>
  <c r="S77"/>
  <c r="K77"/>
  <c r="O77"/>
  <c r="G77"/>
  <c r="I77"/>
  <c r="U77"/>
  <c r="U96"/>
  <c r="S96"/>
  <c r="I96"/>
  <c r="O96"/>
  <c r="G96"/>
  <c r="E96"/>
  <c r="Q96"/>
  <c r="W113"/>
  <c r="I113"/>
  <c r="S113"/>
  <c r="U113"/>
  <c r="Q113"/>
  <c r="K113"/>
  <c r="G113"/>
  <c r="O113"/>
  <c r="W121"/>
  <c r="I121"/>
  <c r="S121"/>
  <c r="Q121"/>
  <c r="K121"/>
  <c r="O121"/>
  <c r="G121"/>
  <c r="U121"/>
  <c r="I131"/>
  <c r="U131"/>
  <c r="Q131"/>
  <c r="O131"/>
  <c r="E131"/>
  <c r="M131"/>
  <c r="W131"/>
  <c r="S131"/>
  <c r="I139"/>
  <c r="U139"/>
  <c r="Q139"/>
  <c r="O139"/>
  <c r="W139"/>
  <c r="E139"/>
  <c r="M139"/>
  <c r="S139"/>
  <c r="G131"/>
  <c r="Q77"/>
  <c r="U11"/>
  <c r="I11"/>
  <c r="W11"/>
  <c r="Q11"/>
  <c r="S11"/>
  <c r="E11"/>
  <c r="K11"/>
  <c r="Z174"/>
  <c r="I22"/>
  <c r="W22"/>
  <c r="S22"/>
  <c r="Q22"/>
  <c r="O22"/>
  <c r="U22"/>
  <c r="M22"/>
  <c r="K22"/>
  <c r="W37"/>
  <c r="S37"/>
  <c r="U37"/>
  <c r="K37"/>
  <c r="M37"/>
  <c r="I37"/>
  <c r="G37"/>
  <c r="Q37"/>
  <c r="W53"/>
  <c r="S53"/>
  <c r="I53"/>
  <c r="U53"/>
  <c r="O53"/>
  <c r="K53"/>
  <c r="M53"/>
  <c r="G53"/>
  <c r="Q53"/>
  <c r="U67"/>
  <c r="I67"/>
  <c r="S67"/>
  <c r="Q67"/>
  <c r="O67"/>
  <c r="E67"/>
  <c r="W67"/>
  <c r="K67"/>
  <c r="U79"/>
  <c r="I79"/>
  <c r="Q79"/>
  <c r="O79"/>
  <c r="W79"/>
  <c r="E79"/>
  <c r="S79"/>
  <c r="M79"/>
  <c r="U91"/>
  <c r="I91"/>
  <c r="S91"/>
  <c r="Q91"/>
  <c r="O91"/>
  <c r="E91"/>
  <c r="I114"/>
  <c r="W114"/>
  <c r="U114"/>
  <c r="Q114"/>
  <c r="O114"/>
  <c r="M114"/>
  <c r="K114"/>
  <c r="I128"/>
  <c r="U128"/>
  <c r="S128"/>
  <c r="W128"/>
  <c r="G128"/>
  <c r="M128"/>
  <c r="E128"/>
  <c r="O128"/>
  <c r="E62"/>
  <c r="G11"/>
  <c r="K96"/>
  <c r="K91"/>
  <c r="K87"/>
  <c r="M96"/>
  <c r="M91"/>
  <c r="O48"/>
  <c r="W31"/>
  <c r="U20"/>
  <c r="I20"/>
  <c r="Q20"/>
  <c r="M20"/>
  <c r="G20"/>
  <c r="S20"/>
  <c r="E20"/>
  <c r="U27"/>
  <c r="I27"/>
  <c r="W27"/>
  <c r="S27"/>
  <c r="Q27"/>
  <c r="O27"/>
  <c r="E27"/>
  <c r="K27"/>
  <c r="M27"/>
  <c r="U40"/>
  <c r="S40"/>
  <c r="M40"/>
  <c r="G40"/>
  <c r="E40"/>
  <c r="I40"/>
  <c r="W40"/>
  <c r="U56"/>
  <c r="W56"/>
  <c r="G56"/>
  <c r="I56"/>
  <c r="S56"/>
  <c r="O56"/>
  <c r="E56"/>
  <c r="I62"/>
  <c r="W62"/>
  <c r="S62"/>
  <c r="Q62"/>
  <c r="O62"/>
  <c r="M62"/>
  <c r="U62"/>
  <c r="K62"/>
  <c r="I70"/>
  <c r="W70"/>
  <c r="S70"/>
  <c r="Q70"/>
  <c r="O70"/>
  <c r="M70"/>
  <c r="K70"/>
  <c r="U70"/>
  <c r="I82"/>
  <c r="W82"/>
  <c r="S82"/>
  <c r="Q82"/>
  <c r="O82"/>
  <c r="M82"/>
  <c r="U82"/>
  <c r="K82"/>
  <c r="U87"/>
  <c r="I87"/>
  <c r="S87"/>
  <c r="Q87"/>
  <c r="O87"/>
  <c r="E87"/>
  <c r="I106"/>
  <c r="W106"/>
  <c r="Q106"/>
  <c r="O106"/>
  <c r="M106"/>
  <c r="U106"/>
  <c r="K106"/>
  <c r="S106"/>
  <c r="W117"/>
  <c r="U117"/>
  <c r="S117"/>
  <c r="O117"/>
  <c r="K117"/>
  <c r="G117"/>
  <c r="I117"/>
  <c r="Q117"/>
  <c r="I127"/>
  <c r="U127"/>
  <c r="W127"/>
  <c r="Q127"/>
  <c r="O127"/>
  <c r="S127"/>
  <c r="E127"/>
  <c r="M127"/>
  <c r="I135"/>
  <c r="U135"/>
  <c r="W135"/>
  <c r="Q135"/>
  <c r="O135"/>
  <c r="S135"/>
  <c r="E135"/>
  <c r="M135"/>
  <c r="E77"/>
  <c r="G139"/>
  <c r="G106"/>
  <c r="G87"/>
  <c r="G82"/>
  <c r="G27"/>
  <c r="K135"/>
  <c r="K127"/>
  <c r="K56"/>
  <c r="K20"/>
  <c r="M121"/>
  <c r="M113"/>
  <c r="U28"/>
  <c r="I28"/>
  <c r="W28"/>
  <c r="G28"/>
  <c r="Q28"/>
  <c r="E28"/>
  <c r="S28"/>
  <c r="W33"/>
  <c r="S33"/>
  <c r="I33"/>
  <c r="Q33"/>
  <c r="K33"/>
  <c r="O33"/>
  <c r="G33"/>
  <c r="U33"/>
  <c r="U43"/>
  <c r="I43"/>
  <c r="Q43"/>
  <c r="O43"/>
  <c r="E43"/>
  <c r="K43"/>
  <c r="W43"/>
  <c r="S43"/>
  <c r="W57"/>
  <c r="S57"/>
  <c r="I57"/>
  <c r="U57"/>
  <c r="Q57"/>
  <c r="M57"/>
  <c r="K57"/>
  <c r="O57"/>
  <c r="G57"/>
  <c r="U63"/>
  <c r="I63"/>
  <c r="W63"/>
  <c r="S63"/>
  <c r="Q63"/>
  <c r="O63"/>
  <c r="M63"/>
  <c r="E63"/>
  <c r="K63"/>
  <c r="U71"/>
  <c r="I71"/>
  <c r="W71"/>
  <c r="Q71"/>
  <c r="O71"/>
  <c r="E71"/>
  <c r="M71"/>
  <c r="K71"/>
  <c r="U83"/>
  <c r="I83"/>
  <c r="W83"/>
  <c r="S83"/>
  <c r="Q83"/>
  <c r="O83"/>
  <c r="M83"/>
  <c r="E83"/>
  <c r="W97"/>
  <c r="S97"/>
  <c r="U97"/>
  <c r="M97"/>
  <c r="K97"/>
  <c r="I97"/>
  <c r="O97"/>
  <c r="G97"/>
  <c r="U107"/>
  <c r="I107"/>
  <c r="Q107"/>
  <c r="O107"/>
  <c r="E107"/>
  <c r="M107"/>
  <c r="W107"/>
  <c r="I118"/>
  <c r="W118"/>
  <c r="Q118"/>
  <c r="O118"/>
  <c r="M118"/>
  <c r="U118"/>
  <c r="S118"/>
  <c r="K118"/>
  <c r="I122"/>
  <c r="W122"/>
  <c r="U122"/>
  <c r="Q122"/>
  <c r="O122"/>
  <c r="M122"/>
  <c r="K122"/>
  <c r="I132"/>
  <c r="U132"/>
  <c r="S132"/>
  <c r="G132"/>
  <c r="Q132"/>
  <c r="O132"/>
  <c r="E132"/>
  <c r="M132"/>
  <c r="I136"/>
  <c r="U136"/>
  <c r="S136"/>
  <c r="W136"/>
  <c r="O136"/>
  <c r="G136"/>
  <c r="M136"/>
  <c r="E136"/>
  <c r="I144"/>
  <c r="U144"/>
  <c r="S144"/>
  <c r="G144"/>
  <c r="M144"/>
  <c r="W144"/>
  <c r="Q144"/>
  <c r="E144"/>
  <c r="E121"/>
  <c r="E70"/>
  <c r="G118"/>
  <c r="G79"/>
  <c r="G70"/>
  <c r="K144"/>
  <c r="E114"/>
  <c r="E57"/>
  <c r="E37"/>
  <c r="E22"/>
  <c r="G135"/>
  <c r="G127"/>
  <c r="G67"/>
  <c r="G43"/>
  <c r="G31"/>
  <c r="K139"/>
  <c r="K131"/>
  <c r="K79"/>
  <c r="K48"/>
  <c r="K28"/>
  <c r="M117"/>
  <c r="M77"/>
  <c r="M67"/>
  <c r="M28"/>
  <c r="Q128"/>
  <c r="Q97"/>
  <c r="S122"/>
  <c r="W96"/>
  <c r="W91"/>
  <c r="W87"/>
  <c r="U12"/>
  <c r="I12"/>
  <c r="U23"/>
  <c r="I23"/>
  <c r="W23"/>
  <c r="S23"/>
  <c r="Q23"/>
  <c r="O23"/>
  <c r="W29"/>
  <c r="S29"/>
  <c r="U29"/>
  <c r="I34"/>
  <c r="W34"/>
  <c r="S34"/>
  <c r="U34"/>
  <c r="Q34"/>
  <c r="M34"/>
  <c r="I38"/>
  <c r="W38"/>
  <c r="S38"/>
  <c r="Q38"/>
  <c r="M38"/>
  <c r="U44"/>
  <c r="S44"/>
  <c r="I54"/>
  <c r="W54"/>
  <c r="S54"/>
  <c r="U54"/>
  <c r="Q54"/>
  <c r="O54"/>
  <c r="M54"/>
  <c r="I58"/>
  <c r="W58"/>
  <c r="S58"/>
  <c r="Q58"/>
  <c r="O58"/>
  <c r="M58"/>
  <c r="U64"/>
  <c r="I64"/>
  <c r="W64"/>
  <c r="U68"/>
  <c r="S68"/>
  <c r="I74"/>
  <c r="W74"/>
  <c r="S74"/>
  <c r="Q74"/>
  <c r="O74"/>
  <c r="U74"/>
  <c r="M74"/>
  <c r="U80"/>
  <c r="I80"/>
  <c r="U84"/>
  <c r="W84"/>
  <c r="I94"/>
  <c r="W94"/>
  <c r="S94"/>
  <c r="Q94"/>
  <c r="O94"/>
  <c r="M94"/>
  <c r="U103"/>
  <c r="I103"/>
  <c r="W103"/>
  <c r="Q103"/>
  <c r="O103"/>
  <c r="U108"/>
  <c r="W108"/>
  <c r="S108"/>
  <c r="U115"/>
  <c r="I115"/>
  <c r="W115"/>
  <c r="Q115"/>
  <c r="O115"/>
  <c r="U119"/>
  <c r="I119"/>
  <c r="Q119"/>
  <c r="O119"/>
  <c r="U123"/>
  <c r="I123"/>
  <c r="W123"/>
  <c r="Q123"/>
  <c r="O123"/>
  <c r="W129"/>
  <c r="U129"/>
  <c r="S129"/>
  <c r="W133"/>
  <c r="I133"/>
  <c r="S133"/>
  <c r="W137"/>
  <c r="U137"/>
  <c r="S137"/>
  <c r="W145"/>
  <c r="I145"/>
  <c r="S145"/>
  <c r="E120"/>
  <c r="E116"/>
  <c r="E112"/>
  <c r="E108"/>
  <c r="E84"/>
  <c r="E80"/>
  <c r="E68"/>
  <c r="E64"/>
  <c r="E44"/>
  <c r="E12"/>
  <c r="G145"/>
  <c r="G137"/>
  <c r="G133"/>
  <c r="G129"/>
  <c r="G69"/>
  <c r="G65"/>
  <c r="G61"/>
  <c r="G29"/>
  <c r="K146"/>
  <c r="K138"/>
  <c r="K130"/>
  <c r="K126"/>
  <c r="K94"/>
  <c r="K74"/>
  <c r="K58"/>
  <c r="K54"/>
  <c r="K38"/>
  <c r="K34"/>
  <c r="M123"/>
  <c r="M119"/>
  <c r="M115"/>
  <c r="M84"/>
  <c r="M75"/>
  <c r="M69"/>
  <c r="M64"/>
  <c r="O146"/>
  <c r="O137"/>
  <c r="O126"/>
  <c r="O112"/>
  <c r="O108"/>
  <c r="O84"/>
  <c r="Q80"/>
  <c r="Q65"/>
  <c r="Q12"/>
  <c r="S65"/>
  <c r="S12"/>
  <c r="U146"/>
  <c r="U126"/>
  <c r="U58"/>
  <c r="W80"/>
  <c r="I108"/>
  <c r="I84"/>
  <c r="I68"/>
  <c r="I44"/>
  <c r="U19"/>
  <c r="I19"/>
  <c r="W19"/>
  <c r="Q19"/>
  <c r="U24"/>
  <c r="W24"/>
  <c r="I30"/>
  <c r="W30"/>
  <c r="S30"/>
  <c r="Q30"/>
  <c r="O30"/>
  <c r="U30"/>
  <c r="M30"/>
  <c r="U35"/>
  <c r="I35"/>
  <c r="W35"/>
  <c r="S35"/>
  <c r="Q35"/>
  <c r="O35"/>
  <c r="U39"/>
  <c r="I39"/>
  <c r="Q39"/>
  <c r="U47"/>
  <c r="I47"/>
  <c r="Q47"/>
  <c r="O47"/>
  <c r="U55"/>
  <c r="I55"/>
  <c r="W55"/>
  <c r="S55"/>
  <c r="Q55"/>
  <c r="O55"/>
  <c r="W61"/>
  <c r="S61"/>
  <c r="U61"/>
  <c r="W65"/>
  <c r="I65"/>
  <c r="W69"/>
  <c r="U69"/>
  <c r="U75"/>
  <c r="I75"/>
  <c r="Q75"/>
  <c r="O75"/>
  <c r="W81"/>
  <c r="S81"/>
  <c r="U81"/>
  <c r="I86"/>
  <c r="W86"/>
  <c r="S86"/>
  <c r="U86"/>
  <c r="Q86"/>
  <c r="O86"/>
  <c r="M86"/>
  <c r="U95"/>
  <c r="I95"/>
  <c r="Q95"/>
  <c r="O95"/>
  <c r="W105"/>
  <c r="S105"/>
  <c r="U112"/>
  <c r="W112"/>
  <c r="S112"/>
  <c r="U116"/>
  <c r="S116"/>
  <c r="I116"/>
  <c r="U120"/>
  <c r="W120"/>
  <c r="S120"/>
  <c r="W126"/>
  <c r="Q126"/>
  <c r="W130"/>
  <c r="I130"/>
  <c r="Q130"/>
  <c r="U130"/>
  <c r="W134"/>
  <c r="Q134"/>
  <c r="W138"/>
  <c r="I138"/>
  <c r="Q138"/>
  <c r="U138"/>
  <c r="W146"/>
  <c r="Q146"/>
  <c r="Q152"/>
  <c r="S152"/>
  <c r="E95"/>
  <c r="E75"/>
  <c r="E55"/>
  <c r="E47"/>
  <c r="E39"/>
  <c r="E35"/>
  <c r="E23"/>
  <c r="E19"/>
  <c r="G120"/>
  <c r="G116"/>
  <c r="G112"/>
  <c r="G108"/>
  <c r="G84"/>
  <c r="G80"/>
  <c r="G68"/>
  <c r="G64"/>
  <c r="G44"/>
  <c r="G24"/>
  <c r="G12"/>
  <c r="K152"/>
  <c r="K145"/>
  <c r="K137"/>
  <c r="K133"/>
  <c r="K129"/>
  <c r="K105"/>
  <c r="K81"/>
  <c r="K69"/>
  <c r="K65"/>
  <c r="K61"/>
  <c r="K29"/>
  <c r="M146"/>
  <c r="M138"/>
  <c r="M134"/>
  <c r="M130"/>
  <c r="M126"/>
  <c r="M105"/>
  <c r="M68"/>
  <c r="M44"/>
  <c r="M35"/>
  <c r="M29"/>
  <c r="M12"/>
  <c r="O145"/>
  <c r="O130"/>
  <c r="O105"/>
  <c r="O81"/>
  <c r="O68"/>
  <c r="O44"/>
  <c r="O29"/>
  <c r="O24"/>
  <c r="Q137"/>
  <c r="Q129"/>
  <c r="Q64"/>
  <c r="S123"/>
  <c r="S115"/>
  <c r="S103"/>
  <c r="S64"/>
  <c r="S47"/>
  <c r="S19"/>
  <c r="U145"/>
  <c r="W12"/>
  <c r="I137"/>
  <c r="I105"/>
  <c r="I81"/>
  <c r="I61"/>
  <c r="I24"/>
  <c r="K149"/>
  <c r="Q151"/>
  <c r="W152"/>
  <c r="G149"/>
  <c r="M149"/>
  <c r="I149"/>
  <c r="G152"/>
  <c r="U149"/>
  <c r="M150"/>
  <c r="U150"/>
  <c r="I150"/>
  <c r="E151"/>
  <c r="E150"/>
  <c r="G151"/>
  <c r="K151"/>
  <c r="M152"/>
  <c r="Q149"/>
  <c r="S150"/>
  <c r="U152"/>
  <c r="W150"/>
  <c r="I152"/>
  <c r="Q150"/>
  <c r="S151"/>
  <c r="W151"/>
  <c r="E149"/>
  <c r="G150"/>
  <c r="M151"/>
  <c r="S149"/>
  <c r="U151"/>
  <c r="D41"/>
  <c r="D42"/>
  <c r="X41" l="1"/>
  <c r="AA41" s="1"/>
  <c r="E41"/>
  <c r="E174" s="1"/>
  <c r="X42"/>
  <c r="AA42" s="1"/>
  <c r="E42"/>
  <c r="O174"/>
  <c r="M174"/>
  <c r="K174"/>
  <c r="I174"/>
  <c r="G174"/>
  <c r="Q174"/>
  <c r="U174"/>
  <c r="W174"/>
  <c r="S174"/>
  <c r="AA4"/>
  <c r="AA174" s="1"/>
  <c r="J4" i="1" l="1"/>
  <c r="J6"/>
  <c r="J38"/>
  <c r="J39"/>
  <c r="J41"/>
  <c r="J42"/>
  <c r="J44"/>
  <c r="J45"/>
  <c r="J48"/>
  <c r="J92"/>
  <c r="J112"/>
  <c r="J113"/>
  <c r="J114"/>
  <c r="J3"/>
  <c r="F3" l="1"/>
  <c r="G40" l="1"/>
  <c r="J40" s="1"/>
  <c r="G5"/>
  <c r="J5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 l="1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43"/>
  <c r="J43" s="1"/>
  <c r="G46"/>
  <c r="J46" s="1"/>
  <c r="G47"/>
  <c r="J47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7"/>
  <c r="J87" s="1"/>
  <c r="G88"/>
  <c r="J88" s="1"/>
  <c r="G89"/>
  <c r="J89" s="1"/>
  <c r="G90"/>
  <c r="J90" s="1"/>
  <c r="G91"/>
  <c r="J91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104"/>
  <c r="J104" s="1"/>
  <c r="G105"/>
  <c r="J105" s="1"/>
  <c r="G106"/>
  <c r="J106" s="1"/>
  <c r="G107"/>
  <c r="J107" s="1"/>
  <c r="G108"/>
  <c r="J108" s="1"/>
  <c r="G109"/>
  <c r="J109" s="1"/>
  <c r="G110"/>
  <c r="J110" s="1"/>
  <c r="G111"/>
  <c r="J111" s="1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F39"/>
  <c r="F4"/>
  <c r="F114"/>
  <c r="F113"/>
  <c r="F112"/>
  <c r="F93"/>
  <c r="G93" s="1"/>
  <c r="J93" s="1"/>
  <c r="F92"/>
  <c r="F38"/>
  <c r="E95"/>
  <c r="G95" s="1"/>
  <c r="J95" s="1"/>
  <c r="E94"/>
  <c r="G94" s="1"/>
  <c r="J94" s="1"/>
  <c r="E86"/>
  <c r="G86" s="1"/>
  <c r="J86" s="1"/>
  <c r="J144" l="1"/>
  <c r="J146" s="1"/>
</calcChain>
</file>

<file path=xl/sharedStrings.xml><?xml version="1.0" encoding="utf-8"?>
<sst xmlns="http://schemas.openxmlformats.org/spreadsheetml/2006/main" count="780" uniqueCount="250">
  <si>
    <t>THEO DÕI VPP TỒN KHO</t>
  </si>
  <si>
    <t>TÊN HÀNG</t>
  </si>
  <si>
    <t>Găng tay</t>
  </si>
  <si>
    <t>Trâm cài tóc</t>
  </si>
  <si>
    <t>Búi tóc</t>
  </si>
  <si>
    <t>Máy tính tay 1</t>
  </si>
  <si>
    <t>sổ da A5</t>
  </si>
  <si>
    <t>Quyển</t>
  </si>
  <si>
    <t>ổ cứng</t>
  </si>
  <si>
    <t>Máy chụp hình</t>
  </si>
  <si>
    <t>cái</t>
  </si>
  <si>
    <t xml:space="preserve">Điện thoại </t>
  </si>
  <si>
    <t>Sạc</t>
  </si>
  <si>
    <t>Keo dính chuột</t>
  </si>
  <si>
    <t>Bịch</t>
  </si>
  <si>
    <t>Khẩu trang</t>
  </si>
  <si>
    <t>Hộp</t>
  </si>
  <si>
    <t>Khăn lau tủ</t>
  </si>
  <si>
    <t>Găng tay cao su</t>
  </si>
  <si>
    <t>Đôi</t>
  </si>
  <si>
    <t>Đĩa CD</t>
  </si>
  <si>
    <t>Sạc Điện thoại</t>
  </si>
  <si>
    <t>Hộp bút</t>
  </si>
  <si>
    <t>Điện thoại</t>
  </si>
  <si>
    <t>Pin con ó size D</t>
  </si>
  <si>
    <t>cục</t>
  </si>
  <si>
    <t>Pin Duarell</t>
  </si>
  <si>
    <t>HỘP</t>
  </si>
  <si>
    <t>Pin Maxcell 2R44</t>
  </si>
  <si>
    <t>Maxcell CR 2032</t>
  </si>
  <si>
    <t>Hộp đựng bút</t>
  </si>
  <si>
    <t>Bấm lỗ</t>
  </si>
  <si>
    <t>Bìa còng A5</t>
  </si>
  <si>
    <t>Sổ bìa da A4 dày</t>
  </si>
  <si>
    <t>Bìa lỗ</t>
  </si>
  <si>
    <t>Xấp</t>
  </si>
  <si>
    <t>Bìa lá A4</t>
  </si>
  <si>
    <t>Bìa nút trắng</t>
  </si>
  <si>
    <t>xấp</t>
  </si>
  <si>
    <t>Bìa nhựa A5</t>
  </si>
  <si>
    <t>Cái</t>
  </si>
  <si>
    <t>Lót chột</t>
  </si>
  <si>
    <t>Bìa nhựa A4</t>
  </si>
  <si>
    <t>Giấy phân trang</t>
  </si>
  <si>
    <t>Bìa trình ký</t>
  </si>
  <si>
    <t>Túi Zip 18*23, 4*6, 7*9</t>
  </si>
  <si>
    <t>Kg</t>
  </si>
  <si>
    <t>Mắt kính</t>
  </si>
  <si>
    <t>Mặt nạ</t>
  </si>
  <si>
    <t>Bìa thái A4 xanh lá</t>
  </si>
  <si>
    <t>Bìa thái A4 xanh dương</t>
  </si>
  <si>
    <t>Bìa thái A4 hồng</t>
  </si>
  <si>
    <t>Bìa thái A5</t>
  </si>
  <si>
    <t>Namecard IVI</t>
  </si>
  <si>
    <t>Giấy note 3M</t>
  </si>
  <si>
    <t>Sticker</t>
  </si>
  <si>
    <t>Giấy note tai thỏ</t>
  </si>
  <si>
    <t>Bìa thẻ A6</t>
  </si>
  <si>
    <t>Hộp mực con dấu</t>
  </si>
  <si>
    <t>Simily A4</t>
  </si>
  <si>
    <t>Cây đóng ghim lớn</t>
  </si>
  <si>
    <t>cây</t>
  </si>
  <si>
    <t>Mực máy fax</t>
  </si>
  <si>
    <t>cuộn</t>
  </si>
  <si>
    <t xml:space="preserve">Gáy lò xo </t>
  </si>
  <si>
    <t>Thước từ 30cm</t>
  </si>
  <si>
    <t>Thước từ 20cm</t>
  </si>
  <si>
    <t>Giấy Fax</t>
  </si>
  <si>
    <t>5 cuộn</t>
  </si>
  <si>
    <t>Băng keo giấy nhỏ</t>
  </si>
  <si>
    <t>Cuộn</t>
  </si>
  <si>
    <t>Cũ</t>
  </si>
  <si>
    <t>Băng keo hai mặt 2cm</t>
  </si>
  <si>
    <t>Băng keo hai mặt 1/2</t>
  </si>
  <si>
    <t>Băng keo trong 2cm</t>
  </si>
  <si>
    <t>Giấy in máy tính tiền</t>
  </si>
  <si>
    <t>cũ</t>
  </si>
  <si>
    <t>Giấy in máy cà thẻ</t>
  </si>
  <si>
    <t>02 cũ</t>
  </si>
  <si>
    <t>Film in</t>
  </si>
  <si>
    <t>Mới</t>
  </si>
  <si>
    <t>Keo dán gáy sách</t>
  </si>
  <si>
    <t>Viết bi xanh</t>
  </si>
  <si>
    <t>Cây</t>
  </si>
  <si>
    <t>Viết bi đỏ</t>
  </si>
  <si>
    <t>Viết bi đen</t>
  </si>
  <si>
    <t>Viết chì</t>
  </si>
  <si>
    <t>Cũ, loại viết dùng thiết kế</t>
  </si>
  <si>
    <t>Viết lông dầu xanh</t>
  </si>
  <si>
    <t>viết lông dầu đỏ</t>
  </si>
  <si>
    <t>Viết bảng trắng đỏ</t>
  </si>
  <si>
    <t>Viết bảng trắng xanh</t>
  </si>
  <si>
    <t>01 cây cũ, 9 cây mới</t>
  </si>
  <si>
    <t>Viết bảng trắng đen</t>
  </si>
  <si>
    <t>Kéo trung</t>
  </si>
  <si>
    <t>01 cây cũ, 05 cây mới</t>
  </si>
  <si>
    <t>Viết nước màu đỏ</t>
  </si>
  <si>
    <t>Sáp  vẽ 7màu</t>
  </si>
  <si>
    <t>Kẹp giấy acco nhựa</t>
  </si>
  <si>
    <t>Note 2*3</t>
  </si>
  <si>
    <t>Note tai thỏ</t>
  </si>
  <si>
    <t>Note 3*3</t>
  </si>
  <si>
    <t>Cây ghim hóa đơn</t>
  </si>
  <si>
    <t>Đĩa A</t>
  </si>
  <si>
    <t>Máy tính tay Casio</t>
  </si>
  <si>
    <t>Mực máy in A3</t>
  </si>
  <si>
    <t xml:space="preserve">Mực mộc xanh </t>
  </si>
  <si>
    <t>Mực mộc đỏ</t>
  </si>
  <si>
    <t>Mực bơm Brother</t>
  </si>
  <si>
    <t>Bộ trưng bày size</t>
  </si>
  <si>
    <t>Cặp</t>
  </si>
  <si>
    <t>Dao rọc giấy lớn</t>
  </si>
  <si>
    <t>Dao rọc giấy nhỏ</t>
  </si>
  <si>
    <t>Kẹp bướm 51mm</t>
  </si>
  <si>
    <t>Kẹp bướm 32mm</t>
  </si>
  <si>
    <t>Kẹp bướm 25mm</t>
  </si>
  <si>
    <t>Kim kẹp tam giác</t>
  </si>
  <si>
    <t>Kim bấm số 10</t>
  </si>
  <si>
    <t>Kim bấm số 3</t>
  </si>
  <si>
    <t>Kim bấm 23/12</t>
  </si>
  <si>
    <t>Dao cắt băng keo loại 5cm</t>
  </si>
  <si>
    <t>Dao cắt băng keo loại 2cm</t>
  </si>
  <si>
    <t>02 cây cũ</t>
  </si>
  <si>
    <t>Chuốt chì</t>
  </si>
  <si>
    <t>Gôm</t>
  </si>
  <si>
    <t>Cục</t>
  </si>
  <si>
    <t>Giấy A4</t>
  </si>
  <si>
    <t>Giấy niêm phong</t>
  </si>
  <si>
    <t>Ly giấy</t>
  </si>
  <si>
    <t>Giấy Tomy 109</t>
  </si>
  <si>
    <t>Giấy Tomy 111</t>
  </si>
  <si>
    <t>Giấy Tomy 108</t>
  </si>
  <si>
    <t>Giấy Tomy123</t>
  </si>
  <si>
    <t>Giấy Tomy 100</t>
  </si>
  <si>
    <t>Giấy Tomy 122</t>
  </si>
  <si>
    <t>Giấy Tomy 105</t>
  </si>
  <si>
    <t>Giấy Tomy 101</t>
  </si>
  <si>
    <t>Giấy Tomy 121</t>
  </si>
  <si>
    <t>Giấy Tomy 120</t>
  </si>
  <si>
    <t>Giấy Tomy 99</t>
  </si>
  <si>
    <t>Giấy Tomy 112</t>
  </si>
  <si>
    <t>Viết lông kim xanh, đen</t>
  </si>
  <si>
    <t>Hồ dán</t>
  </si>
  <si>
    <t>Chai</t>
  </si>
  <si>
    <t>Khăn giấy cho nhân viên</t>
  </si>
  <si>
    <t>Nước lau kiếng</t>
  </si>
  <si>
    <t xml:space="preserve">Giấy vệ sinh anan </t>
  </si>
  <si>
    <t xml:space="preserve">Giấy vệ sinh cuộn lớn </t>
  </si>
  <si>
    <t>Bao rác tiểu</t>
  </si>
  <si>
    <t>Bao rác đại</t>
  </si>
  <si>
    <t>Nước tẩy bồn cầu Vim</t>
  </si>
  <si>
    <t>Nước rửa tay diệt khuẩn</t>
  </si>
  <si>
    <t>Bình</t>
  </si>
  <si>
    <t>Nước tẩy Javel</t>
  </si>
  <si>
    <t>Xịt phòng</t>
  </si>
  <si>
    <t>Khăn giấy hộp</t>
  </si>
  <si>
    <t>Can</t>
  </si>
  <si>
    <t>Nước lau kính</t>
  </si>
  <si>
    <t>Ky hót rác</t>
  </si>
  <si>
    <t>Găng tay cao su size M</t>
  </si>
  <si>
    <t xml:space="preserve">Nước rửa tay Toilet 4L </t>
  </si>
  <si>
    <t>Nước lau sàn Gift 4L</t>
  </si>
  <si>
    <t>( Lầu 2 và lầu 3)</t>
  </si>
  <si>
    <t>GHI CHÚ</t>
  </si>
  <si>
    <t>Gram</t>
  </si>
  <si>
    <t>Pin 2A Maxcell</t>
  </si>
  <si>
    <t>Pin 3A Maxcel</t>
  </si>
  <si>
    <t>Pin 2A Engier</t>
  </si>
  <si>
    <t>Băng keo 2 mặt 0.5cm</t>
  </si>
  <si>
    <t>STT</t>
  </si>
  <si>
    <t>ĐVT</t>
  </si>
  <si>
    <t>Nhập Kho</t>
  </si>
  <si>
    <t>Bao rác trung</t>
  </si>
  <si>
    <t>(CH+VP)</t>
  </si>
  <si>
    <t>Băng keo 2 mặt 1cm</t>
  </si>
  <si>
    <t>Mua dự phòng</t>
  </si>
  <si>
    <t>Mua dự phòng 2c</t>
  </si>
  <si>
    <t>Các BP
Đề Xuất</t>
  </si>
  <si>
    <t>HC
Mua</t>
  </si>
  <si>
    <t>Tồn 
Đầu Kỳ</t>
  </si>
  <si>
    <t>Tồn 
cuối kỳ</t>
  </si>
  <si>
    <t>ĐƠN GIÁ</t>
  </si>
  <si>
    <t>THÀNH TIỀN</t>
  </si>
  <si>
    <t>TÔNG</t>
  </si>
  <si>
    <t>10%</t>
  </si>
  <si>
    <t>ly</t>
  </si>
  <si>
    <t>HCNS</t>
  </si>
  <si>
    <t>VM</t>
  </si>
  <si>
    <t>TKQC</t>
  </si>
  <si>
    <t>DMP</t>
  </si>
  <si>
    <t>KT</t>
  </si>
  <si>
    <t>SX</t>
  </si>
  <si>
    <t>VP CHUNG</t>
  </si>
  <si>
    <t>Ống hút</t>
  </si>
  <si>
    <t>Viết lông kim xanh,</t>
  </si>
  <si>
    <t>Viết lông kim đen</t>
  </si>
  <si>
    <t>Nước rửa chén</t>
  </si>
  <si>
    <t>rửa nữ trang</t>
  </si>
  <si>
    <t>Túi Zip  4*7</t>
  </si>
  <si>
    <t>Giấy note 7.6*7.6</t>
  </si>
  <si>
    <t>Cuốn</t>
  </si>
  <si>
    <t>Kéo</t>
  </si>
  <si>
    <t>khăn lau kính</t>
  </si>
  <si>
    <t>Bao rác đặc biệt</t>
  </si>
  <si>
    <t>kg</t>
  </si>
  <si>
    <t>túi nilong 20 X 30</t>
  </si>
  <si>
    <t>KH</t>
  </si>
  <si>
    <t>giấy note vàng 7.5 X 7.5</t>
  </si>
  <si>
    <t>bìa kiếng A4</t>
  </si>
  <si>
    <t>hộp</t>
  </si>
  <si>
    <t>Accord</t>
  </si>
  <si>
    <t>Băng keo trong nhỏ</t>
  </si>
  <si>
    <t>Băng keo trong lớn</t>
  </si>
  <si>
    <t>Găng tay vải trắng mỏng</t>
  </si>
  <si>
    <t>bút bi 3 màu</t>
  </si>
  <si>
    <t>bút dạ quang hồng</t>
  </si>
  <si>
    <t>bút dạ quang xanh</t>
  </si>
  <si>
    <t>Viết long Thiên Long đỏ</t>
  </si>
  <si>
    <t>Viết long Thiên Long xanh</t>
  </si>
  <si>
    <t>Sổ dày A4</t>
  </si>
  <si>
    <t>ĐT</t>
  </si>
  <si>
    <t>Băng keo giấy 1 phân</t>
  </si>
  <si>
    <t>Băng keo giấy 5 phân</t>
  </si>
  <si>
    <t>Băng keo trong 5cm</t>
  </si>
  <si>
    <t>Viết chì kim</t>
  </si>
  <si>
    <t>lưỡi dao rọc giấy lớn</t>
  </si>
  <si>
    <t>lưỡi dao rọc giấy nhỏ</t>
  </si>
  <si>
    <t>túi nilong 40 X 80</t>
  </si>
  <si>
    <t>TỔNG TIỀN</t>
  </si>
  <si>
    <t>SL</t>
  </si>
  <si>
    <t>Đơn giá</t>
  </si>
  <si>
    <t xml:space="preserve">Pin 2A Maxcell 2.600/cục </t>
  </si>
  <si>
    <t>Hồ dán nước</t>
  </si>
  <si>
    <t xml:space="preserve">Giấy note Pronoti 3x 3 </t>
  </si>
  <si>
    <t>Giấy note tai thỏ 2x3</t>
  </si>
  <si>
    <t>Viết lông dầu đencpillot</t>
  </si>
  <si>
    <t xml:space="preserve">Viết long Thiên Long đen PM 04 </t>
  </si>
  <si>
    <t xml:space="preserve">Dao rọc giấy lớn 0426 </t>
  </si>
  <si>
    <t>Dao rọc giấy nhỏ 0411</t>
  </si>
  <si>
    <t xml:space="preserve">Túi Zip  17.5*24 ( bán Kg ) </t>
  </si>
  <si>
    <t xml:space="preserve">bút dạ quang vàng HL 03 </t>
  </si>
  <si>
    <t xml:space="preserve">viết xóa nước CP 02 </t>
  </si>
  <si>
    <t xml:space="preserve">ngòi viết chì ( vỹ ) monami </t>
  </si>
  <si>
    <t>Thành tiền</t>
  </si>
  <si>
    <t>VCS</t>
  </si>
  <si>
    <t>NHẬP VPP QUÝ IV</t>
  </si>
  <si>
    <t>NGƯỜI LẬP</t>
  </si>
  <si>
    <t>NGƯỜI DUYỆT</t>
  </si>
  <si>
    <t>PHẠM THỊ HẠNH</t>
  </si>
  <si>
    <t>CHUNG THỊ PHƯƠNG NHƯ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</si>
</sst>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/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164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3" fontId="6" fillId="6" borderId="1" xfId="0" applyNumberFormat="1" applyFont="1" applyFill="1" applyBorder="1"/>
    <xf numFmtId="164" fontId="6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164" fontId="7" fillId="6" borderId="1" xfId="0" applyNumberFormat="1" applyFont="1" applyFill="1" applyBorder="1" applyAlignment="1">
      <alignment horizontal="center"/>
    </xf>
    <xf numFmtId="0" fontId="7" fillId="5" borderId="0" xfId="0" applyFont="1" applyFill="1"/>
    <xf numFmtId="0" fontId="6" fillId="0" borderId="1" xfId="0" applyFont="1" applyBorder="1" applyAlignment="1">
      <alignment vertical="center"/>
    </xf>
    <xf numFmtId="0" fontId="8" fillId="5" borderId="0" xfId="0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3" fontId="8" fillId="6" borderId="0" xfId="0" applyNumberFormat="1" applyFont="1" applyFill="1"/>
    <xf numFmtId="0" fontId="6" fillId="6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/>
    <xf numFmtId="164" fontId="6" fillId="6" borderId="0" xfId="0" applyNumberFormat="1" applyFont="1" applyFill="1" applyBorder="1" applyAlignment="1">
      <alignment horizontal="center"/>
    </xf>
    <xf numFmtId="3" fontId="6" fillId="6" borderId="0" xfId="0" applyNumberFormat="1" applyFont="1" applyFill="1" applyBorder="1"/>
    <xf numFmtId="164" fontId="6" fillId="5" borderId="0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workbookViewId="0">
      <selection sqref="A1:XFD1048576"/>
    </sheetView>
  </sheetViews>
  <sheetFormatPr defaultRowHeight="15"/>
  <cols>
    <col min="1" max="1" width="3.85546875" customWidth="1"/>
    <col min="2" max="2" width="21.5703125" bestFit="1" customWidth="1"/>
    <col min="3" max="3" width="9.28515625" style="5" customWidth="1"/>
    <col min="4" max="4" width="9" style="5" customWidth="1"/>
    <col min="5" max="5" width="10.28515625" style="5" customWidth="1"/>
    <col min="6" max="6" width="8.140625" style="5" customWidth="1"/>
    <col min="7" max="7" width="5.85546875" style="5" customWidth="1"/>
    <col min="8" max="8" width="8.5703125" style="5" customWidth="1"/>
    <col min="9" max="9" width="8.5703125" style="13" customWidth="1"/>
    <col min="10" max="10" width="11.7109375" style="13" bestFit="1" customWidth="1"/>
    <col min="11" max="11" width="24" bestFit="1" customWidth="1"/>
  </cols>
  <sheetData>
    <row r="1" spans="1:11" ht="18.7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47.25" customHeight="1">
      <c r="A2" s="1" t="s">
        <v>169</v>
      </c>
      <c r="B2" s="2" t="s">
        <v>1</v>
      </c>
      <c r="C2" s="10" t="s">
        <v>179</v>
      </c>
      <c r="D2" s="1" t="s">
        <v>171</v>
      </c>
      <c r="E2" s="10" t="s">
        <v>180</v>
      </c>
      <c r="F2" s="10" t="s">
        <v>177</v>
      </c>
      <c r="G2" s="10" t="s">
        <v>178</v>
      </c>
      <c r="H2" s="1" t="s">
        <v>170</v>
      </c>
      <c r="I2" s="11" t="s">
        <v>181</v>
      </c>
      <c r="J2" s="11" t="s">
        <v>182</v>
      </c>
      <c r="K2" s="1" t="s">
        <v>163</v>
      </c>
    </row>
    <row r="3" spans="1:11" s="8" customFormat="1">
      <c r="A3" s="6">
        <v>1</v>
      </c>
      <c r="B3" s="6" t="s">
        <v>126</v>
      </c>
      <c r="C3" s="7">
        <v>7</v>
      </c>
      <c r="D3" s="7">
        <v>10</v>
      </c>
      <c r="E3" s="7">
        <v>5</v>
      </c>
      <c r="F3" s="7">
        <f>1+1+5</f>
        <v>7</v>
      </c>
      <c r="G3" s="7">
        <v>10</v>
      </c>
      <c r="H3" s="7" t="s">
        <v>164</v>
      </c>
      <c r="I3" s="12">
        <v>40000</v>
      </c>
      <c r="J3" s="12">
        <f>I3*G3</f>
        <v>400000</v>
      </c>
      <c r="K3" s="6" t="s">
        <v>173</v>
      </c>
    </row>
    <row r="4" spans="1:11" s="8" customFormat="1">
      <c r="A4" s="6">
        <v>2</v>
      </c>
      <c r="B4" s="6" t="s">
        <v>127</v>
      </c>
      <c r="C4" s="7">
        <v>0</v>
      </c>
      <c r="D4" s="7">
        <v>3</v>
      </c>
      <c r="E4" s="7">
        <v>2</v>
      </c>
      <c r="F4" s="7">
        <f>1+1</f>
        <v>2</v>
      </c>
      <c r="G4" s="7">
        <v>1</v>
      </c>
      <c r="H4" s="7" t="s">
        <v>164</v>
      </c>
      <c r="I4" s="12">
        <v>13000</v>
      </c>
      <c r="J4" s="12">
        <f t="shared" ref="J4:J67" si="0">I4*G4</f>
        <v>13000</v>
      </c>
      <c r="K4" s="6" t="s">
        <v>175</v>
      </c>
    </row>
    <row r="5" spans="1:11" s="8" customFormat="1">
      <c r="A5" s="6">
        <v>3</v>
      </c>
      <c r="B5" s="6" t="s">
        <v>146</v>
      </c>
      <c r="C5" s="7">
        <v>0</v>
      </c>
      <c r="D5" s="7">
        <v>3</v>
      </c>
      <c r="E5" s="7">
        <v>0</v>
      </c>
      <c r="F5" s="7">
        <v>3</v>
      </c>
      <c r="G5" s="7">
        <f t="shared" ref="G5:G18" si="1">F5-E5</f>
        <v>3</v>
      </c>
      <c r="H5" s="7" t="s">
        <v>83</v>
      </c>
      <c r="I5" s="12">
        <v>28000</v>
      </c>
      <c r="J5" s="12">
        <f t="shared" si="0"/>
        <v>84000</v>
      </c>
      <c r="K5" s="6"/>
    </row>
    <row r="6" spans="1:11" s="8" customFormat="1">
      <c r="A6" s="6">
        <v>4</v>
      </c>
      <c r="B6" s="6" t="s">
        <v>147</v>
      </c>
      <c r="C6" s="7">
        <v>0</v>
      </c>
      <c r="D6" s="7">
        <v>30</v>
      </c>
      <c r="E6" s="7">
        <v>10</v>
      </c>
      <c r="F6" s="7">
        <v>10</v>
      </c>
      <c r="G6" s="7">
        <v>15</v>
      </c>
      <c r="H6" s="7" t="s">
        <v>70</v>
      </c>
      <c r="I6" s="12">
        <v>28000</v>
      </c>
      <c r="J6" s="12">
        <f t="shared" si="0"/>
        <v>420000</v>
      </c>
      <c r="K6" s="6" t="s">
        <v>175</v>
      </c>
    </row>
    <row r="7" spans="1:11" s="8" customFormat="1">
      <c r="A7" s="6">
        <v>5</v>
      </c>
      <c r="B7" s="6" t="s">
        <v>148</v>
      </c>
      <c r="C7" s="7">
        <v>0</v>
      </c>
      <c r="D7" s="7">
        <v>5</v>
      </c>
      <c r="E7" s="7">
        <v>0</v>
      </c>
      <c r="F7" s="7">
        <v>2</v>
      </c>
      <c r="G7" s="7">
        <f t="shared" si="1"/>
        <v>2</v>
      </c>
      <c r="H7" s="7" t="s">
        <v>46</v>
      </c>
      <c r="I7" s="12">
        <v>38500</v>
      </c>
      <c r="J7" s="12">
        <f t="shared" si="0"/>
        <v>77000</v>
      </c>
      <c r="K7" s="6"/>
    </row>
    <row r="8" spans="1:11" s="8" customFormat="1">
      <c r="A8" s="6">
        <v>6</v>
      </c>
      <c r="B8" s="6" t="s">
        <v>149</v>
      </c>
      <c r="C8" s="7">
        <v>0</v>
      </c>
      <c r="D8" s="7">
        <v>3</v>
      </c>
      <c r="E8" s="7">
        <v>0</v>
      </c>
      <c r="F8" s="7">
        <v>2</v>
      </c>
      <c r="G8" s="7">
        <f t="shared" si="1"/>
        <v>2</v>
      </c>
      <c r="H8" s="7" t="s">
        <v>46</v>
      </c>
      <c r="I8" s="12">
        <v>38500</v>
      </c>
      <c r="J8" s="12">
        <f t="shared" si="0"/>
        <v>77000</v>
      </c>
      <c r="K8" s="6"/>
    </row>
    <row r="9" spans="1:11" s="8" customFormat="1">
      <c r="A9" s="6">
        <v>7</v>
      </c>
      <c r="B9" s="6" t="s">
        <v>150</v>
      </c>
      <c r="C9" s="7">
        <v>0</v>
      </c>
      <c r="D9" s="7">
        <v>5</v>
      </c>
      <c r="E9" s="7">
        <v>0</v>
      </c>
      <c r="F9" s="7">
        <v>6</v>
      </c>
      <c r="G9" s="7">
        <f t="shared" si="1"/>
        <v>6</v>
      </c>
      <c r="H9" s="7" t="s">
        <v>143</v>
      </c>
      <c r="I9" s="12">
        <v>27000</v>
      </c>
      <c r="J9" s="12">
        <f t="shared" si="0"/>
        <v>162000</v>
      </c>
      <c r="K9" s="6"/>
    </row>
    <row r="10" spans="1:11" s="8" customFormat="1">
      <c r="A10" s="6">
        <v>8</v>
      </c>
      <c r="B10" s="6" t="s">
        <v>151</v>
      </c>
      <c r="C10" s="7">
        <v>0</v>
      </c>
      <c r="D10" s="7">
        <v>0</v>
      </c>
      <c r="E10" s="7">
        <v>0</v>
      </c>
      <c r="F10" s="7">
        <v>10</v>
      </c>
      <c r="G10" s="7">
        <f t="shared" si="1"/>
        <v>10</v>
      </c>
      <c r="H10" s="7" t="s">
        <v>143</v>
      </c>
      <c r="I10" s="12">
        <v>35000</v>
      </c>
      <c r="J10" s="12">
        <f t="shared" si="0"/>
        <v>350000</v>
      </c>
      <c r="K10" s="6"/>
    </row>
    <row r="11" spans="1:11" s="8" customFormat="1">
      <c r="A11" s="6">
        <v>9</v>
      </c>
      <c r="B11" s="6" t="s">
        <v>160</v>
      </c>
      <c r="C11" s="7">
        <v>0</v>
      </c>
      <c r="D11" s="7">
        <v>0</v>
      </c>
      <c r="E11" s="7">
        <v>0</v>
      </c>
      <c r="F11" s="7">
        <v>1</v>
      </c>
      <c r="G11" s="7">
        <f t="shared" si="1"/>
        <v>1</v>
      </c>
      <c r="H11" s="7" t="s">
        <v>152</v>
      </c>
      <c r="I11" s="12">
        <v>85000</v>
      </c>
      <c r="J11" s="12">
        <f t="shared" si="0"/>
        <v>85000</v>
      </c>
      <c r="K11" s="6"/>
    </row>
    <row r="12" spans="1:11" s="8" customFormat="1">
      <c r="A12" s="6">
        <v>10</v>
      </c>
      <c r="B12" s="6" t="s">
        <v>161</v>
      </c>
      <c r="C12" s="7">
        <v>0</v>
      </c>
      <c r="D12" s="7">
        <v>1</v>
      </c>
      <c r="E12" s="7">
        <v>0</v>
      </c>
      <c r="F12" s="7">
        <v>1</v>
      </c>
      <c r="G12" s="7">
        <f t="shared" si="1"/>
        <v>1</v>
      </c>
      <c r="H12" s="7" t="s">
        <v>156</v>
      </c>
      <c r="I12" s="12">
        <v>88000</v>
      </c>
      <c r="J12" s="12">
        <f t="shared" si="0"/>
        <v>88000</v>
      </c>
      <c r="K12" s="6"/>
    </row>
    <row r="13" spans="1:11" s="8" customFormat="1">
      <c r="A13" s="6">
        <v>11</v>
      </c>
      <c r="B13" s="6" t="s">
        <v>153</v>
      </c>
      <c r="C13" s="7">
        <v>0</v>
      </c>
      <c r="D13" s="7">
        <v>2</v>
      </c>
      <c r="E13" s="7">
        <v>0</v>
      </c>
      <c r="F13" s="7">
        <v>2</v>
      </c>
      <c r="G13" s="7">
        <f t="shared" si="1"/>
        <v>2</v>
      </c>
      <c r="H13" s="7" t="s">
        <v>143</v>
      </c>
      <c r="I13" s="12">
        <v>13000</v>
      </c>
      <c r="J13" s="12">
        <f t="shared" si="0"/>
        <v>26000</v>
      </c>
      <c r="K13" s="6"/>
    </row>
    <row r="14" spans="1:11" s="8" customFormat="1">
      <c r="A14" s="6">
        <v>12</v>
      </c>
      <c r="B14" s="6" t="s">
        <v>154</v>
      </c>
      <c r="C14" s="7">
        <v>0</v>
      </c>
      <c r="D14" s="7">
        <v>5</v>
      </c>
      <c r="E14" s="7">
        <v>0</v>
      </c>
      <c r="F14" s="7">
        <v>2</v>
      </c>
      <c r="G14" s="7">
        <f t="shared" si="1"/>
        <v>2</v>
      </c>
      <c r="H14" s="7" t="s">
        <v>143</v>
      </c>
      <c r="I14" s="12">
        <v>55000</v>
      </c>
      <c r="J14" s="12">
        <f t="shared" si="0"/>
        <v>110000</v>
      </c>
      <c r="K14" s="6"/>
    </row>
    <row r="15" spans="1:11" s="8" customFormat="1">
      <c r="A15" s="6">
        <v>13</v>
      </c>
      <c r="B15" s="6" t="s">
        <v>155</v>
      </c>
      <c r="C15" s="7">
        <v>0</v>
      </c>
      <c r="D15" s="7">
        <v>6</v>
      </c>
      <c r="E15" s="7">
        <v>0</v>
      </c>
      <c r="F15" s="7">
        <v>2</v>
      </c>
      <c r="G15" s="7">
        <f t="shared" si="1"/>
        <v>2</v>
      </c>
      <c r="H15" s="7" t="s">
        <v>16</v>
      </c>
      <c r="I15" s="12">
        <v>19500</v>
      </c>
      <c r="J15" s="12">
        <f t="shared" si="0"/>
        <v>39000</v>
      </c>
      <c r="K15" s="6"/>
    </row>
    <row r="16" spans="1:11" s="8" customFormat="1">
      <c r="A16" s="6">
        <v>14</v>
      </c>
      <c r="B16" s="6" t="s">
        <v>157</v>
      </c>
      <c r="C16" s="7">
        <v>0</v>
      </c>
      <c r="D16" s="7">
        <v>2</v>
      </c>
      <c r="E16" s="7">
        <v>0</v>
      </c>
      <c r="F16" s="7">
        <v>3</v>
      </c>
      <c r="G16" s="7">
        <f t="shared" si="1"/>
        <v>3</v>
      </c>
      <c r="H16" s="7" t="s">
        <v>143</v>
      </c>
      <c r="I16" s="12">
        <v>19500</v>
      </c>
      <c r="J16" s="12">
        <f t="shared" si="0"/>
        <v>58500</v>
      </c>
      <c r="K16" s="6"/>
    </row>
    <row r="17" spans="1:11" s="8" customFormat="1">
      <c r="A17" s="6">
        <v>15</v>
      </c>
      <c r="B17" s="6" t="s">
        <v>158</v>
      </c>
      <c r="C17" s="7">
        <v>0</v>
      </c>
      <c r="D17" s="7">
        <v>0</v>
      </c>
      <c r="E17" s="7">
        <v>0</v>
      </c>
      <c r="F17" s="7">
        <v>2</v>
      </c>
      <c r="G17" s="7">
        <f t="shared" si="1"/>
        <v>2</v>
      </c>
      <c r="H17" s="7" t="s">
        <v>83</v>
      </c>
      <c r="I17" s="12">
        <v>15000</v>
      </c>
      <c r="J17" s="12">
        <f t="shared" si="0"/>
        <v>30000</v>
      </c>
      <c r="K17" s="6" t="s">
        <v>162</v>
      </c>
    </row>
    <row r="18" spans="1:11" s="8" customFormat="1">
      <c r="A18" s="6">
        <v>16</v>
      </c>
      <c r="B18" s="6" t="s">
        <v>159</v>
      </c>
      <c r="C18" s="7">
        <v>2</v>
      </c>
      <c r="D18" s="7">
        <v>0</v>
      </c>
      <c r="E18" s="7">
        <v>2</v>
      </c>
      <c r="F18" s="7">
        <v>2</v>
      </c>
      <c r="G18" s="7">
        <f t="shared" si="1"/>
        <v>0</v>
      </c>
      <c r="H18" s="7" t="s">
        <v>110</v>
      </c>
      <c r="I18" s="12"/>
      <c r="J18" s="12">
        <f t="shared" si="0"/>
        <v>0</v>
      </c>
      <c r="K18" s="6"/>
    </row>
    <row r="19" spans="1:11" hidden="1">
      <c r="A19" s="6">
        <v>17</v>
      </c>
      <c r="B19" s="2" t="s">
        <v>2</v>
      </c>
      <c r="C19" s="1"/>
      <c r="D19" s="1"/>
      <c r="E19" s="1"/>
      <c r="F19" s="1"/>
      <c r="G19" s="7">
        <f t="shared" ref="G19:G80" si="2">F19-E19</f>
        <v>0</v>
      </c>
      <c r="H19" s="1"/>
      <c r="I19" s="11"/>
      <c r="J19" s="12">
        <f t="shared" si="0"/>
        <v>0</v>
      </c>
      <c r="K19" s="2"/>
    </row>
    <row r="20" spans="1:11" hidden="1">
      <c r="A20" s="6">
        <v>18</v>
      </c>
      <c r="B20" s="2" t="s">
        <v>3</v>
      </c>
      <c r="C20" s="1">
        <v>5</v>
      </c>
      <c r="D20" s="1"/>
      <c r="E20" s="1"/>
      <c r="F20" s="1"/>
      <c r="G20" s="7">
        <f t="shared" si="2"/>
        <v>0</v>
      </c>
      <c r="H20" s="1"/>
      <c r="I20" s="11"/>
      <c r="J20" s="12">
        <f t="shared" si="0"/>
        <v>0</v>
      </c>
      <c r="K20" s="2"/>
    </row>
    <row r="21" spans="1:11" hidden="1">
      <c r="A21" s="6">
        <v>19</v>
      </c>
      <c r="B21" s="2" t="s">
        <v>4</v>
      </c>
      <c r="C21" s="1">
        <v>17</v>
      </c>
      <c r="D21" s="1"/>
      <c r="E21" s="1"/>
      <c r="F21" s="1"/>
      <c r="G21" s="7">
        <f t="shared" si="2"/>
        <v>0</v>
      </c>
      <c r="H21" s="1"/>
      <c r="I21" s="11"/>
      <c r="J21" s="12">
        <f t="shared" si="0"/>
        <v>0</v>
      </c>
      <c r="K21" s="2"/>
    </row>
    <row r="22" spans="1:11" hidden="1">
      <c r="A22" s="6">
        <v>20</v>
      </c>
      <c r="B22" s="2" t="s">
        <v>5</v>
      </c>
      <c r="C22" s="1">
        <v>1</v>
      </c>
      <c r="D22" s="1"/>
      <c r="E22" s="1"/>
      <c r="F22" s="1"/>
      <c r="G22" s="7">
        <f t="shared" si="2"/>
        <v>0</v>
      </c>
      <c r="H22" s="1"/>
      <c r="I22" s="11"/>
      <c r="J22" s="12">
        <f t="shared" si="0"/>
        <v>0</v>
      </c>
      <c r="K22" s="2"/>
    </row>
    <row r="23" spans="1:11" hidden="1">
      <c r="A23" s="6">
        <v>21</v>
      </c>
      <c r="B23" s="2" t="s">
        <v>6</v>
      </c>
      <c r="C23" s="1">
        <v>2</v>
      </c>
      <c r="D23" s="1"/>
      <c r="E23" s="1"/>
      <c r="F23" s="1"/>
      <c r="G23" s="7">
        <f t="shared" si="2"/>
        <v>0</v>
      </c>
      <c r="H23" s="1" t="s">
        <v>7</v>
      </c>
      <c r="I23" s="11"/>
      <c r="J23" s="12">
        <f t="shared" si="0"/>
        <v>0</v>
      </c>
      <c r="K23" s="2"/>
    </row>
    <row r="24" spans="1:11" hidden="1">
      <c r="A24" s="6">
        <v>22</v>
      </c>
      <c r="B24" s="2" t="s">
        <v>8</v>
      </c>
      <c r="C24" s="1">
        <v>1</v>
      </c>
      <c r="D24" s="1"/>
      <c r="E24" s="1"/>
      <c r="F24" s="1"/>
      <c r="G24" s="7">
        <f t="shared" si="2"/>
        <v>0</v>
      </c>
      <c r="H24" s="1"/>
      <c r="I24" s="11"/>
      <c r="J24" s="12">
        <f t="shared" si="0"/>
        <v>0</v>
      </c>
      <c r="K24" s="2"/>
    </row>
    <row r="25" spans="1:11" hidden="1">
      <c r="A25" s="6">
        <v>23</v>
      </c>
      <c r="B25" s="2" t="s">
        <v>9</v>
      </c>
      <c r="C25" s="1">
        <v>2</v>
      </c>
      <c r="D25" s="1"/>
      <c r="E25" s="1"/>
      <c r="F25" s="1"/>
      <c r="G25" s="7">
        <f t="shared" si="2"/>
        <v>0</v>
      </c>
      <c r="H25" s="1" t="s">
        <v>10</v>
      </c>
      <c r="I25" s="11"/>
      <c r="J25" s="12">
        <f t="shared" si="0"/>
        <v>0</v>
      </c>
      <c r="K25" s="2"/>
    </row>
    <row r="26" spans="1:11" hidden="1">
      <c r="A26" s="6">
        <v>24</v>
      </c>
      <c r="B26" s="2" t="s">
        <v>11</v>
      </c>
      <c r="C26" s="1">
        <v>3</v>
      </c>
      <c r="D26" s="1"/>
      <c r="E26" s="1"/>
      <c r="F26" s="1"/>
      <c r="G26" s="7">
        <f t="shared" si="2"/>
        <v>0</v>
      </c>
      <c r="H26" s="1"/>
      <c r="I26" s="11"/>
      <c r="J26" s="12">
        <f t="shared" si="0"/>
        <v>0</v>
      </c>
      <c r="K26" s="2"/>
    </row>
    <row r="27" spans="1:11" hidden="1">
      <c r="A27" s="6">
        <v>25</v>
      </c>
      <c r="B27" s="2" t="s">
        <v>12</v>
      </c>
      <c r="C27" s="1"/>
      <c r="D27" s="1"/>
      <c r="E27" s="1"/>
      <c r="F27" s="1"/>
      <c r="G27" s="7">
        <f t="shared" si="2"/>
        <v>0</v>
      </c>
      <c r="H27" s="1"/>
      <c r="I27" s="11"/>
      <c r="J27" s="12">
        <f t="shared" si="0"/>
        <v>0</v>
      </c>
      <c r="K27" s="2"/>
    </row>
    <row r="28" spans="1:11" hidden="1">
      <c r="A28" s="6">
        <v>26</v>
      </c>
      <c r="B28" s="2" t="s">
        <v>13</v>
      </c>
      <c r="C28" s="1">
        <v>5</v>
      </c>
      <c r="D28" s="1"/>
      <c r="E28" s="1"/>
      <c r="F28" s="1"/>
      <c r="G28" s="7">
        <f t="shared" si="2"/>
        <v>0</v>
      </c>
      <c r="H28" s="1" t="s">
        <v>14</v>
      </c>
      <c r="I28" s="11"/>
      <c r="J28" s="12">
        <f t="shared" si="0"/>
        <v>0</v>
      </c>
      <c r="K28" s="2"/>
    </row>
    <row r="29" spans="1:11" hidden="1">
      <c r="A29" s="6">
        <v>27</v>
      </c>
      <c r="B29" s="2" t="s">
        <v>15</v>
      </c>
      <c r="C29" s="1">
        <v>1</v>
      </c>
      <c r="D29" s="1"/>
      <c r="E29" s="1"/>
      <c r="F29" s="1"/>
      <c r="G29" s="7">
        <f t="shared" si="2"/>
        <v>0</v>
      </c>
      <c r="H29" s="1" t="s">
        <v>16</v>
      </c>
      <c r="I29" s="11"/>
      <c r="J29" s="12">
        <f t="shared" si="0"/>
        <v>0</v>
      </c>
      <c r="K29" s="2"/>
    </row>
    <row r="30" spans="1:11" hidden="1">
      <c r="A30" s="6">
        <v>28</v>
      </c>
      <c r="B30" s="2" t="s">
        <v>17</v>
      </c>
      <c r="C30" s="1"/>
      <c r="D30" s="1"/>
      <c r="E30" s="1"/>
      <c r="F30" s="1"/>
      <c r="G30" s="7">
        <f t="shared" si="2"/>
        <v>0</v>
      </c>
      <c r="H30" s="1"/>
      <c r="I30" s="11"/>
      <c r="J30" s="12">
        <f t="shared" si="0"/>
        <v>0</v>
      </c>
      <c r="K30" s="2"/>
    </row>
    <row r="31" spans="1:11" hidden="1">
      <c r="A31" s="6">
        <v>29</v>
      </c>
      <c r="B31" s="2" t="s">
        <v>18</v>
      </c>
      <c r="C31" s="1"/>
      <c r="D31" s="1"/>
      <c r="E31" s="1"/>
      <c r="F31" s="1"/>
      <c r="G31" s="7">
        <f t="shared" si="2"/>
        <v>0</v>
      </c>
      <c r="H31" s="1" t="s">
        <v>19</v>
      </c>
      <c r="I31" s="11"/>
      <c r="J31" s="12">
        <f t="shared" si="0"/>
        <v>0</v>
      </c>
      <c r="K31" s="2"/>
    </row>
    <row r="32" spans="1:11" hidden="1">
      <c r="A32" s="6">
        <v>30</v>
      </c>
      <c r="B32" s="2" t="s">
        <v>20</v>
      </c>
      <c r="C32" s="1"/>
      <c r="D32" s="1"/>
      <c r="E32" s="1"/>
      <c r="F32" s="1"/>
      <c r="G32" s="7">
        <f t="shared" si="2"/>
        <v>0</v>
      </c>
      <c r="H32" s="1"/>
      <c r="I32" s="11"/>
      <c r="J32" s="12">
        <f t="shared" si="0"/>
        <v>0</v>
      </c>
      <c r="K32" s="2"/>
    </row>
    <row r="33" spans="1:11" hidden="1">
      <c r="A33" s="6">
        <v>31</v>
      </c>
      <c r="B33" s="2" t="s">
        <v>21</v>
      </c>
      <c r="C33" s="1"/>
      <c r="D33" s="1"/>
      <c r="E33" s="1"/>
      <c r="F33" s="1"/>
      <c r="G33" s="7">
        <f t="shared" si="2"/>
        <v>0</v>
      </c>
      <c r="H33" s="1"/>
      <c r="I33" s="11"/>
      <c r="J33" s="12">
        <f t="shared" si="0"/>
        <v>0</v>
      </c>
      <c r="K33" s="2"/>
    </row>
    <row r="34" spans="1:11" hidden="1">
      <c r="A34" s="6">
        <v>32</v>
      </c>
      <c r="B34" s="2" t="s">
        <v>22</v>
      </c>
      <c r="C34" s="1">
        <v>2</v>
      </c>
      <c r="D34" s="1"/>
      <c r="E34" s="1"/>
      <c r="F34" s="1"/>
      <c r="G34" s="7">
        <f t="shared" si="2"/>
        <v>0</v>
      </c>
      <c r="H34" s="1" t="s">
        <v>10</v>
      </c>
      <c r="I34" s="11"/>
      <c r="J34" s="12">
        <f t="shared" si="0"/>
        <v>0</v>
      </c>
      <c r="K34" s="2"/>
    </row>
    <row r="35" spans="1:11" hidden="1">
      <c r="A35" s="6">
        <v>33</v>
      </c>
      <c r="B35" s="2" t="s">
        <v>23</v>
      </c>
      <c r="C35" s="1">
        <v>1</v>
      </c>
      <c r="D35" s="1"/>
      <c r="E35" s="1"/>
      <c r="F35" s="1"/>
      <c r="G35" s="7">
        <f t="shared" si="2"/>
        <v>0</v>
      </c>
      <c r="H35" s="1" t="s">
        <v>10</v>
      </c>
      <c r="I35" s="11"/>
      <c r="J35" s="12">
        <f t="shared" si="0"/>
        <v>0</v>
      </c>
      <c r="K35" s="2"/>
    </row>
    <row r="36" spans="1:11" hidden="1">
      <c r="A36" s="6">
        <v>34</v>
      </c>
      <c r="B36" s="2" t="s">
        <v>24</v>
      </c>
      <c r="C36" s="1">
        <v>11</v>
      </c>
      <c r="D36" s="1"/>
      <c r="E36" s="1"/>
      <c r="F36" s="1"/>
      <c r="G36" s="7">
        <f t="shared" si="2"/>
        <v>0</v>
      </c>
      <c r="H36" s="1" t="s">
        <v>25</v>
      </c>
      <c r="I36" s="11"/>
      <c r="J36" s="12">
        <f t="shared" si="0"/>
        <v>0</v>
      </c>
      <c r="K36" s="2"/>
    </row>
    <row r="37" spans="1:11" hidden="1">
      <c r="A37" s="6">
        <v>35</v>
      </c>
      <c r="B37" s="2" t="s">
        <v>26</v>
      </c>
      <c r="C37" s="1">
        <v>1</v>
      </c>
      <c r="D37" s="1"/>
      <c r="E37" s="1"/>
      <c r="F37" s="1"/>
      <c r="G37" s="7">
        <f t="shared" si="2"/>
        <v>0</v>
      </c>
      <c r="H37" s="1" t="s">
        <v>27</v>
      </c>
      <c r="I37" s="11"/>
      <c r="J37" s="12">
        <f t="shared" si="0"/>
        <v>0</v>
      </c>
      <c r="K37" s="2"/>
    </row>
    <row r="38" spans="1:11" s="8" customFormat="1">
      <c r="A38" s="6">
        <v>36</v>
      </c>
      <c r="B38" s="6" t="s">
        <v>165</v>
      </c>
      <c r="C38" s="7">
        <v>0</v>
      </c>
      <c r="D38" s="7">
        <v>20</v>
      </c>
      <c r="E38" s="7">
        <v>10</v>
      </c>
      <c r="F38" s="7">
        <f>6</f>
        <v>6</v>
      </c>
      <c r="G38" s="7">
        <v>6</v>
      </c>
      <c r="H38" s="7" t="s">
        <v>25</v>
      </c>
      <c r="I38" s="12">
        <v>2600</v>
      </c>
      <c r="J38" s="12">
        <f t="shared" si="0"/>
        <v>15600</v>
      </c>
      <c r="K38" s="6" t="s">
        <v>175</v>
      </c>
    </row>
    <row r="39" spans="1:11" s="8" customFormat="1">
      <c r="A39" s="6">
        <v>37</v>
      </c>
      <c r="B39" s="6" t="s">
        <v>166</v>
      </c>
      <c r="C39" s="7">
        <v>0</v>
      </c>
      <c r="D39" s="7">
        <v>16</v>
      </c>
      <c r="E39" s="7">
        <v>2</v>
      </c>
      <c r="F39" s="7">
        <f>10+2</f>
        <v>12</v>
      </c>
      <c r="G39" s="7">
        <v>16</v>
      </c>
      <c r="H39" s="7" t="s">
        <v>25</v>
      </c>
      <c r="I39" s="12">
        <v>2600</v>
      </c>
      <c r="J39" s="12">
        <f t="shared" si="0"/>
        <v>41600</v>
      </c>
      <c r="K39" s="6" t="s">
        <v>175</v>
      </c>
    </row>
    <row r="40" spans="1:11" s="8" customFormat="1">
      <c r="A40" s="6">
        <v>38</v>
      </c>
      <c r="B40" s="6" t="s">
        <v>167</v>
      </c>
      <c r="C40" s="7">
        <v>2</v>
      </c>
      <c r="D40" s="7">
        <v>0</v>
      </c>
      <c r="E40" s="7">
        <v>0</v>
      </c>
      <c r="F40" s="7">
        <v>4</v>
      </c>
      <c r="G40" s="7">
        <f t="shared" si="2"/>
        <v>4</v>
      </c>
      <c r="H40" s="7" t="s">
        <v>25</v>
      </c>
      <c r="I40" s="12">
        <v>23500</v>
      </c>
      <c r="J40" s="12">
        <f t="shared" si="0"/>
        <v>94000</v>
      </c>
      <c r="K40" s="6" t="s">
        <v>175</v>
      </c>
    </row>
    <row r="41" spans="1:11" s="8" customFormat="1">
      <c r="A41" s="6">
        <v>39</v>
      </c>
      <c r="B41" s="6" t="s">
        <v>174</v>
      </c>
      <c r="C41" s="7">
        <v>0</v>
      </c>
      <c r="D41" s="7">
        <v>0</v>
      </c>
      <c r="E41" s="7">
        <v>1</v>
      </c>
      <c r="F41" s="7">
        <v>5</v>
      </c>
      <c r="G41" s="7">
        <v>10</v>
      </c>
      <c r="H41" s="7" t="s">
        <v>63</v>
      </c>
      <c r="I41" s="12">
        <v>2000</v>
      </c>
      <c r="J41" s="12">
        <f t="shared" si="0"/>
        <v>20000</v>
      </c>
      <c r="K41" s="6" t="s">
        <v>175</v>
      </c>
    </row>
    <row r="42" spans="1:11" s="8" customFormat="1">
      <c r="A42" s="6">
        <v>40</v>
      </c>
      <c r="B42" s="6" t="s">
        <v>168</v>
      </c>
      <c r="C42" s="7">
        <v>0</v>
      </c>
      <c r="D42" s="7">
        <v>2</v>
      </c>
      <c r="E42" s="7">
        <v>2</v>
      </c>
      <c r="F42" s="7">
        <v>2</v>
      </c>
      <c r="G42" s="7">
        <v>10</v>
      </c>
      <c r="H42" s="7" t="s">
        <v>63</v>
      </c>
      <c r="I42" s="12">
        <v>2000</v>
      </c>
      <c r="J42" s="12">
        <f t="shared" si="0"/>
        <v>20000</v>
      </c>
      <c r="K42" s="6" t="s">
        <v>175</v>
      </c>
    </row>
    <row r="43" spans="1:11" s="8" customFormat="1">
      <c r="A43" s="6">
        <v>41</v>
      </c>
      <c r="B43" s="6" t="s">
        <v>172</v>
      </c>
      <c r="C43" s="7">
        <v>0</v>
      </c>
      <c r="D43" s="7">
        <v>2</v>
      </c>
      <c r="E43" s="7">
        <v>0</v>
      </c>
      <c r="F43" s="7">
        <v>2</v>
      </c>
      <c r="G43" s="7">
        <f t="shared" si="2"/>
        <v>2</v>
      </c>
      <c r="H43" s="7" t="s">
        <v>46</v>
      </c>
      <c r="I43" s="12">
        <v>38500</v>
      </c>
      <c r="J43" s="12">
        <f t="shared" si="0"/>
        <v>77000</v>
      </c>
      <c r="K43" s="6"/>
    </row>
    <row r="44" spans="1:11" s="8" customFormat="1">
      <c r="A44" s="6">
        <v>42</v>
      </c>
      <c r="B44" s="6" t="s">
        <v>141</v>
      </c>
      <c r="C44" s="7">
        <v>0</v>
      </c>
      <c r="D44" s="7">
        <v>4</v>
      </c>
      <c r="E44" s="9">
        <v>0</v>
      </c>
      <c r="F44" s="7">
        <v>2</v>
      </c>
      <c r="G44" s="7">
        <v>10</v>
      </c>
      <c r="H44" s="7" t="s">
        <v>83</v>
      </c>
      <c r="I44" s="12">
        <v>6700</v>
      </c>
      <c r="J44" s="12">
        <f t="shared" si="0"/>
        <v>67000</v>
      </c>
      <c r="K44" s="6" t="s">
        <v>175</v>
      </c>
    </row>
    <row r="45" spans="1:11" s="8" customFormat="1">
      <c r="A45" s="6">
        <v>43</v>
      </c>
      <c r="B45" s="6" t="s">
        <v>142</v>
      </c>
      <c r="C45" s="7">
        <v>0</v>
      </c>
      <c r="D45" s="7">
        <v>20</v>
      </c>
      <c r="E45" s="7">
        <v>8</v>
      </c>
      <c r="F45" s="7">
        <v>5</v>
      </c>
      <c r="G45" s="7">
        <v>0</v>
      </c>
      <c r="H45" s="7" t="s">
        <v>143</v>
      </c>
      <c r="I45" s="12">
        <v>2600</v>
      </c>
      <c r="J45" s="12">
        <f t="shared" si="0"/>
        <v>0</v>
      </c>
      <c r="K45" s="6"/>
    </row>
    <row r="46" spans="1:11" s="8" customFormat="1">
      <c r="A46" s="6">
        <v>44</v>
      </c>
      <c r="B46" s="6" t="s">
        <v>144</v>
      </c>
      <c r="C46" s="7">
        <v>0</v>
      </c>
      <c r="D46" s="7">
        <v>0</v>
      </c>
      <c r="E46" s="7">
        <v>0</v>
      </c>
      <c r="F46" s="7">
        <v>4</v>
      </c>
      <c r="G46" s="7">
        <f t="shared" si="2"/>
        <v>4</v>
      </c>
      <c r="H46" s="7" t="s">
        <v>16</v>
      </c>
      <c r="I46" s="12">
        <v>19500</v>
      </c>
      <c r="J46" s="12">
        <f t="shared" si="0"/>
        <v>78000</v>
      </c>
      <c r="K46" s="6"/>
    </row>
    <row r="47" spans="1:11" s="8" customFormat="1">
      <c r="A47" s="6">
        <v>45</v>
      </c>
      <c r="B47" s="6" t="s">
        <v>145</v>
      </c>
      <c r="C47" s="7">
        <v>0</v>
      </c>
      <c r="D47" s="7">
        <v>2</v>
      </c>
      <c r="E47" s="7">
        <v>0</v>
      </c>
      <c r="F47" s="7">
        <v>2</v>
      </c>
      <c r="G47" s="7">
        <f t="shared" si="2"/>
        <v>2</v>
      </c>
      <c r="H47" s="7" t="s">
        <v>143</v>
      </c>
      <c r="I47" s="12">
        <v>20500</v>
      </c>
      <c r="J47" s="12">
        <f t="shared" si="0"/>
        <v>41000</v>
      </c>
      <c r="K47" s="6"/>
    </row>
    <row r="48" spans="1:11" s="8" customFormat="1">
      <c r="A48" s="6">
        <v>46</v>
      </c>
      <c r="B48" s="6" t="s">
        <v>31</v>
      </c>
      <c r="C48" s="7">
        <v>0</v>
      </c>
      <c r="D48" s="7">
        <v>0</v>
      </c>
      <c r="E48" s="7">
        <v>0</v>
      </c>
      <c r="F48" s="7">
        <v>2</v>
      </c>
      <c r="G48" s="7">
        <v>2</v>
      </c>
      <c r="H48" s="7" t="s">
        <v>40</v>
      </c>
      <c r="I48" s="12">
        <v>36000</v>
      </c>
      <c r="J48" s="12">
        <f t="shared" si="0"/>
        <v>72000</v>
      </c>
      <c r="K48" s="6" t="s">
        <v>176</v>
      </c>
    </row>
    <row r="49" spans="1:11" hidden="1">
      <c r="A49" s="6">
        <v>47</v>
      </c>
      <c r="B49" s="2" t="s">
        <v>28</v>
      </c>
      <c r="C49" s="1">
        <v>2</v>
      </c>
      <c r="D49" s="1"/>
      <c r="E49" s="1"/>
      <c r="F49" s="1"/>
      <c r="G49" s="7">
        <f t="shared" si="2"/>
        <v>0</v>
      </c>
      <c r="H49" s="1" t="s">
        <v>25</v>
      </c>
      <c r="I49" s="11"/>
      <c r="J49" s="12">
        <f t="shared" si="0"/>
        <v>0</v>
      </c>
      <c r="K49" s="2"/>
    </row>
    <row r="50" spans="1:11" hidden="1">
      <c r="A50" s="6">
        <v>48</v>
      </c>
      <c r="B50" s="2" t="s">
        <v>29</v>
      </c>
      <c r="C50" s="1">
        <v>2</v>
      </c>
      <c r="D50" s="1"/>
      <c r="E50" s="1"/>
      <c r="F50" s="1"/>
      <c r="G50" s="7">
        <f t="shared" si="2"/>
        <v>0</v>
      </c>
      <c r="H50" s="1" t="s">
        <v>25</v>
      </c>
      <c r="I50" s="11"/>
      <c r="J50" s="12">
        <f t="shared" si="0"/>
        <v>0</v>
      </c>
      <c r="K50" s="2"/>
    </row>
    <row r="51" spans="1:11" hidden="1">
      <c r="A51" s="6">
        <v>49</v>
      </c>
      <c r="B51" s="2" t="s">
        <v>30</v>
      </c>
      <c r="C51" s="1">
        <v>2</v>
      </c>
      <c r="D51" s="1"/>
      <c r="E51" s="1"/>
      <c r="F51" s="1"/>
      <c r="G51" s="7">
        <f t="shared" si="2"/>
        <v>0</v>
      </c>
      <c r="H51" s="1" t="s">
        <v>10</v>
      </c>
      <c r="I51" s="11"/>
      <c r="J51" s="12">
        <f t="shared" si="0"/>
        <v>0</v>
      </c>
      <c r="K51" s="2"/>
    </row>
    <row r="52" spans="1:11" hidden="1">
      <c r="A52" s="6">
        <v>50</v>
      </c>
      <c r="B52" s="2" t="s">
        <v>31</v>
      </c>
      <c r="C52" s="1">
        <v>2</v>
      </c>
      <c r="D52" s="1"/>
      <c r="E52" s="1"/>
      <c r="F52" s="1"/>
      <c r="G52" s="7">
        <f t="shared" si="2"/>
        <v>0</v>
      </c>
      <c r="H52" s="1" t="s">
        <v>10</v>
      </c>
      <c r="I52" s="11"/>
      <c r="J52" s="12">
        <f t="shared" si="0"/>
        <v>0</v>
      </c>
      <c r="K52" s="2"/>
    </row>
    <row r="53" spans="1:11" hidden="1">
      <c r="A53" s="6">
        <v>51</v>
      </c>
      <c r="B53" s="2" t="s">
        <v>32</v>
      </c>
      <c r="C53" s="1">
        <v>1</v>
      </c>
      <c r="D53" s="1"/>
      <c r="E53" s="1"/>
      <c r="F53" s="1"/>
      <c r="G53" s="7">
        <f t="shared" si="2"/>
        <v>0</v>
      </c>
      <c r="H53" s="1" t="s">
        <v>10</v>
      </c>
      <c r="I53" s="11"/>
      <c r="J53" s="12">
        <f t="shared" si="0"/>
        <v>0</v>
      </c>
      <c r="K53" s="2"/>
    </row>
    <row r="54" spans="1:11" hidden="1">
      <c r="A54" s="6">
        <v>52</v>
      </c>
      <c r="B54" s="2" t="s">
        <v>33</v>
      </c>
      <c r="C54" s="1">
        <v>3</v>
      </c>
      <c r="D54" s="1"/>
      <c r="E54" s="1"/>
      <c r="F54" s="1"/>
      <c r="G54" s="7">
        <f t="shared" si="2"/>
        <v>0</v>
      </c>
      <c r="H54" s="1" t="s">
        <v>7</v>
      </c>
      <c r="I54" s="11"/>
      <c r="J54" s="12">
        <f t="shared" si="0"/>
        <v>0</v>
      </c>
      <c r="K54" s="2"/>
    </row>
    <row r="55" spans="1:11" hidden="1">
      <c r="A55" s="6">
        <v>53</v>
      </c>
      <c r="B55" s="2" t="s">
        <v>34</v>
      </c>
      <c r="C55" s="1">
        <v>1</v>
      </c>
      <c r="D55" s="1"/>
      <c r="E55" s="1"/>
      <c r="F55" s="1"/>
      <c r="G55" s="7">
        <f t="shared" si="2"/>
        <v>0</v>
      </c>
      <c r="H55" s="1" t="s">
        <v>35</v>
      </c>
      <c r="I55" s="11"/>
      <c r="J55" s="12">
        <f t="shared" si="0"/>
        <v>0</v>
      </c>
      <c r="K55" s="2"/>
    </row>
    <row r="56" spans="1:11" hidden="1">
      <c r="A56" s="6">
        <v>54</v>
      </c>
      <c r="B56" s="2" t="s">
        <v>36</v>
      </c>
      <c r="C56" s="1"/>
      <c r="D56" s="1"/>
      <c r="E56" s="1"/>
      <c r="F56" s="1"/>
      <c r="G56" s="7">
        <f t="shared" si="2"/>
        <v>0</v>
      </c>
      <c r="H56" s="1"/>
      <c r="I56" s="11"/>
      <c r="J56" s="12">
        <f t="shared" si="0"/>
        <v>0</v>
      </c>
      <c r="K56" s="2"/>
    </row>
    <row r="57" spans="1:11" hidden="1">
      <c r="A57" s="6">
        <v>55</v>
      </c>
      <c r="B57" s="2" t="s">
        <v>37</v>
      </c>
      <c r="C57" s="1">
        <v>1</v>
      </c>
      <c r="D57" s="1"/>
      <c r="E57" s="1"/>
      <c r="F57" s="1"/>
      <c r="G57" s="7">
        <f t="shared" si="2"/>
        <v>0</v>
      </c>
      <c r="H57" s="1" t="s">
        <v>38</v>
      </c>
      <c r="I57" s="11"/>
      <c r="J57" s="12">
        <f t="shared" si="0"/>
        <v>0</v>
      </c>
      <c r="K57" s="2"/>
    </row>
    <row r="58" spans="1:11" hidden="1">
      <c r="A58" s="6">
        <v>56</v>
      </c>
      <c r="B58" s="2" t="s">
        <v>39</v>
      </c>
      <c r="C58" s="1">
        <v>8</v>
      </c>
      <c r="D58" s="1"/>
      <c r="E58" s="1"/>
      <c r="F58" s="1"/>
      <c r="G58" s="7">
        <f t="shared" si="2"/>
        <v>0</v>
      </c>
      <c r="H58" s="1" t="s">
        <v>40</v>
      </c>
      <c r="I58" s="11"/>
      <c r="J58" s="12">
        <f t="shared" si="0"/>
        <v>0</v>
      </c>
      <c r="K58" s="2"/>
    </row>
    <row r="59" spans="1:11" hidden="1">
      <c r="A59" s="6">
        <v>57</v>
      </c>
      <c r="B59" s="2" t="s">
        <v>41</v>
      </c>
      <c r="C59" s="1">
        <v>3</v>
      </c>
      <c r="D59" s="1"/>
      <c r="E59" s="1"/>
      <c r="F59" s="1"/>
      <c r="G59" s="7">
        <f t="shared" si="2"/>
        <v>0</v>
      </c>
      <c r="H59" s="1" t="s">
        <v>40</v>
      </c>
      <c r="I59" s="11"/>
      <c r="J59" s="12">
        <f t="shared" si="0"/>
        <v>0</v>
      </c>
      <c r="K59" s="2"/>
    </row>
    <row r="60" spans="1:11" hidden="1">
      <c r="A60" s="6">
        <v>58</v>
      </c>
      <c r="B60" s="2" t="s">
        <v>42</v>
      </c>
      <c r="C60" s="1">
        <v>16</v>
      </c>
      <c r="D60" s="1"/>
      <c r="E60" s="1"/>
      <c r="F60" s="1"/>
      <c r="G60" s="7">
        <f t="shared" si="2"/>
        <v>0</v>
      </c>
      <c r="H60" s="1" t="s">
        <v>40</v>
      </c>
      <c r="I60" s="11"/>
      <c r="J60" s="12">
        <f t="shared" si="0"/>
        <v>0</v>
      </c>
      <c r="K60" s="2"/>
    </row>
    <row r="61" spans="1:11" hidden="1">
      <c r="A61" s="6">
        <v>59</v>
      </c>
      <c r="B61" s="2" t="s">
        <v>36</v>
      </c>
      <c r="C61" s="1">
        <v>4</v>
      </c>
      <c r="D61" s="1"/>
      <c r="E61" s="1"/>
      <c r="F61" s="1"/>
      <c r="G61" s="7">
        <f t="shared" si="2"/>
        <v>0</v>
      </c>
      <c r="H61" s="1" t="s">
        <v>40</v>
      </c>
      <c r="I61" s="11"/>
      <c r="J61" s="12">
        <f t="shared" si="0"/>
        <v>0</v>
      </c>
      <c r="K61" s="2"/>
    </row>
    <row r="62" spans="1:11" hidden="1">
      <c r="A62" s="6">
        <v>60</v>
      </c>
      <c r="B62" s="2" t="s">
        <v>43</v>
      </c>
      <c r="C62" s="1">
        <v>1</v>
      </c>
      <c r="D62" s="1"/>
      <c r="E62" s="1"/>
      <c r="F62" s="1"/>
      <c r="G62" s="7">
        <f t="shared" si="2"/>
        <v>0</v>
      </c>
      <c r="H62" s="1" t="s">
        <v>35</v>
      </c>
      <c r="I62" s="11"/>
      <c r="J62" s="12">
        <f t="shared" si="0"/>
        <v>0</v>
      </c>
      <c r="K62" s="2"/>
    </row>
    <row r="63" spans="1:11" hidden="1">
      <c r="A63" s="6">
        <v>61</v>
      </c>
      <c r="B63" s="2" t="s">
        <v>44</v>
      </c>
      <c r="C63" s="1">
        <v>7</v>
      </c>
      <c r="D63" s="1"/>
      <c r="E63" s="1"/>
      <c r="F63" s="1"/>
      <c r="G63" s="7">
        <f t="shared" si="2"/>
        <v>0</v>
      </c>
      <c r="H63" s="1" t="s">
        <v>10</v>
      </c>
      <c r="I63" s="11"/>
      <c r="J63" s="12">
        <f t="shared" si="0"/>
        <v>0</v>
      </c>
      <c r="K63" s="2"/>
    </row>
    <row r="64" spans="1:11" hidden="1">
      <c r="A64" s="6">
        <v>62</v>
      </c>
      <c r="B64" s="2" t="s">
        <v>45</v>
      </c>
      <c r="C64" s="1">
        <v>1</v>
      </c>
      <c r="D64" s="1"/>
      <c r="E64" s="1"/>
      <c r="F64" s="1"/>
      <c r="G64" s="7">
        <f t="shared" si="2"/>
        <v>0</v>
      </c>
      <c r="H64" s="1" t="s">
        <v>46</v>
      </c>
      <c r="I64" s="11"/>
      <c r="J64" s="12">
        <f t="shared" si="0"/>
        <v>0</v>
      </c>
      <c r="K64" s="2"/>
    </row>
    <row r="65" spans="1:11" hidden="1">
      <c r="A65" s="6">
        <v>63</v>
      </c>
      <c r="B65" s="2" t="s">
        <v>47</v>
      </c>
      <c r="C65" s="1"/>
      <c r="D65" s="1"/>
      <c r="E65" s="1"/>
      <c r="F65" s="1"/>
      <c r="G65" s="7">
        <f t="shared" si="2"/>
        <v>0</v>
      </c>
      <c r="H65" s="1"/>
      <c r="I65" s="11"/>
      <c r="J65" s="12">
        <f t="shared" si="0"/>
        <v>0</v>
      </c>
      <c r="K65" s="2"/>
    </row>
    <row r="66" spans="1:11" hidden="1">
      <c r="A66" s="6">
        <v>64</v>
      </c>
      <c r="B66" s="2" t="s">
        <v>48</v>
      </c>
      <c r="C66" s="1"/>
      <c r="D66" s="1"/>
      <c r="E66" s="1"/>
      <c r="F66" s="1"/>
      <c r="G66" s="7">
        <f t="shared" si="2"/>
        <v>0</v>
      </c>
      <c r="H66" s="1"/>
      <c r="I66" s="11"/>
      <c r="J66" s="12">
        <f t="shared" si="0"/>
        <v>0</v>
      </c>
      <c r="K66" s="2"/>
    </row>
    <row r="67" spans="1:11" hidden="1">
      <c r="A67" s="6">
        <v>65</v>
      </c>
      <c r="B67" s="2" t="s">
        <v>49</v>
      </c>
      <c r="C67" s="1">
        <v>1</v>
      </c>
      <c r="D67" s="1"/>
      <c r="E67" s="1"/>
      <c r="F67" s="1"/>
      <c r="G67" s="7">
        <f t="shared" si="2"/>
        <v>0</v>
      </c>
      <c r="H67" s="1" t="s">
        <v>38</v>
      </c>
      <c r="I67" s="11"/>
      <c r="J67" s="12">
        <f t="shared" si="0"/>
        <v>0</v>
      </c>
      <c r="K67" s="2"/>
    </row>
    <row r="68" spans="1:11" hidden="1">
      <c r="A68" s="6">
        <v>66</v>
      </c>
      <c r="B68" s="2" t="s">
        <v>50</v>
      </c>
      <c r="C68" s="1">
        <v>1</v>
      </c>
      <c r="D68" s="1"/>
      <c r="E68" s="1"/>
      <c r="F68" s="1"/>
      <c r="G68" s="7">
        <f t="shared" si="2"/>
        <v>0</v>
      </c>
      <c r="H68" s="1" t="s">
        <v>38</v>
      </c>
      <c r="I68" s="11"/>
      <c r="J68" s="12">
        <f t="shared" ref="J68:J114" si="3">I68*G68</f>
        <v>0</v>
      </c>
      <c r="K68" s="2"/>
    </row>
    <row r="69" spans="1:11" hidden="1">
      <c r="A69" s="6">
        <v>67</v>
      </c>
      <c r="B69" s="2" t="s">
        <v>51</v>
      </c>
      <c r="C69" s="1">
        <v>1</v>
      </c>
      <c r="D69" s="1"/>
      <c r="E69" s="1"/>
      <c r="F69" s="1"/>
      <c r="G69" s="7">
        <f t="shared" si="2"/>
        <v>0</v>
      </c>
      <c r="H69" s="1" t="s">
        <v>38</v>
      </c>
      <c r="I69" s="11"/>
      <c r="J69" s="12">
        <f t="shared" si="3"/>
        <v>0</v>
      </c>
      <c r="K69" s="2"/>
    </row>
    <row r="70" spans="1:11" hidden="1">
      <c r="A70" s="6">
        <v>68</v>
      </c>
      <c r="B70" s="2" t="s">
        <v>52</v>
      </c>
      <c r="C70" s="1">
        <v>1</v>
      </c>
      <c r="D70" s="1"/>
      <c r="E70" s="1"/>
      <c r="F70" s="1"/>
      <c r="G70" s="7">
        <f t="shared" si="2"/>
        <v>0</v>
      </c>
      <c r="H70" s="1" t="s">
        <v>38</v>
      </c>
      <c r="I70" s="11"/>
      <c r="J70" s="12">
        <f t="shared" si="3"/>
        <v>0</v>
      </c>
      <c r="K70" s="2"/>
    </row>
    <row r="71" spans="1:11" hidden="1">
      <c r="A71" s="6">
        <v>69</v>
      </c>
      <c r="B71" s="2" t="s">
        <v>53</v>
      </c>
      <c r="C71" s="1"/>
      <c r="D71" s="1"/>
      <c r="E71" s="1"/>
      <c r="F71" s="1"/>
      <c r="G71" s="7">
        <f t="shared" si="2"/>
        <v>0</v>
      </c>
      <c r="H71" s="1"/>
      <c r="I71" s="11"/>
      <c r="J71" s="12">
        <f t="shared" si="3"/>
        <v>0</v>
      </c>
      <c r="K71" s="2"/>
    </row>
    <row r="72" spans="1:11" hidden="1">
      <c r="A72" s="6">
        <v>70</v>
      </c>
      <c r="B72" s="2" t="s">
        <v>54</v>
      </c>
      <c r="C72" s="1">
        <v>3</v>
      </c>
      <c r="D72" s="1"/>
      <c r="E72" s="1"/>
      <c r="F72" s="1"/>
      <c r="G72" s="7">
        <f t="shared" si="2"/>
        <v>0</v>
      </c>
      <c r="H72" s="1" t="s">
        <v>35</v>
      </c>
      <c r="I72" s="11"/>
      <c r="J72" s="12">
        <f t="shared" si="3"/>
        <v>0</v>
      </c>
      <c r="K72" s="2"/>
    </row>
    <row r="73" spans="1:11" hidden="1">
      <c r="A73" s="6">
        <v>71</v>
      </c>
      <c r="B73" s="2" t="s">
        <v>55</v>
      </c>
      <c r="C73" s="1"/>
      <c r="D73" s="1"/>
      <c r="E73" s="1"/>
      <c r="F73" s="1"/>
      <c r="G73" s="7">
        <f t="shared" si="2"/>
        <v>0</v>
      </c>
      <c r="H73" s="1"/>
      <c r="I73" s="11"/>
      <c r="J73" s="12">
        <f t="shared" si="3"/>
        <v>0</v>
      </c>
      <c r="K73" s="2"/>
    </row>
    <row r="74" spans="1:11" hidden="1">
      <c r="A74" s="6">
        <v>72</v>
      </c>
      <c r="B74" s="2" t="s">
        <v>56</v>
      </c>
      <c r="C74" s="1">
        <v>2</v>
      </c>
      <c r="D74" s="1"/>
      <c r="E74" s="1"/>
      <c r="F74" s="1"/>
      <c r="G74" s="7">
        <f t="shared" si="2"/>
        <v>0</v>
      </c>
      <c r="H74" s="1" t="s">
        <v>38</v>
      </c>
      <c r="I74" s="11"/>
      <c r="J74" s="12">
        <f t="shared" si="3"/>
        <v>0</v>
      </c>
      <c r="K74" s="2"/>
    </row>
    <row r="75" spans="1:11" hidden="1">
      <c r="A75" s="6">
        <v>73</v>
      </c>
      <c r="B75" s="2" t="s">
        <v>57</v>
      </c>
      <c r="C75" s="1">
        <v>10</v>
      </c>
      <c r="D75" s="1"/>
      <c r="E75" s="1"/>
      <c r="F75" s="1"/>
      <c r="G75" s="7">
        <f t="shared" si="2"/>
        <v>0</v>
      </c>
      <c r="H75" s="1" t="s">
        <v>10</v>
      </c>
      <c r="I75" s="11"/>
      <c r="J75" s="12">
        <f t="shared" si="3"/>
        <v>0</v>
      </c>
      <c r="K75" s="2"/>
    </row>
    <row r="76" spans="1:11" hidden="1">
      <c r="A76" s="6">
        <v>74</v>
      </c>
      <c r="B76" s="2" t="s">
        <v>58</v>
      </c>
      <c r="C76" s="1">
        <v>1</v>
      </c>
      <c r="D76" s="1"/>
      <c r="E76" s="1"/>
      <c r="F76" s="1"/>
      <c r="G76" s="7">
        <f t="shared" si="2"/>
        <v>0</v>
      </c>
      <c r="H76" s="1" t="s">
        <v>10</v>
      </c>
      <c r="I76" s="11"/>
      <c r="J76" s="12">
        <f t="shared" si="3"/>
        <v>0</v>
      </c>
      <c r="K76" s="2"/>
    </row>
    <row r="77" spans="1:11" hidden="1">
      <c r="A77" s="6">
        <v>75</v>
      </c>
      <c r="B77" s="2" t="s">
        <v>59</v>
      </c>
      <c r="C77" s="1">
        <v>1</v>
      </c>
      <c r="D77" s="1"/>
      <c r="E77" s="1"/>
      <c r="F77" s="1"/>
      <c r="G77" s="7">
        <f t="shared" si="2"/>
        <v>0</v>
      </c>
      <c r="H77" s="1" t="s">
        <v>10</v>
      </c>
      <c r="I77" s="11"/>
      <c r="J77" s="12">
        <f t="shared" si="3"/>
        <v>0</v>
      </c>
      <c r="K77" s="2"/>
    </row>
    <row r="78" spans="1:11" hidden="1">
      <c r="A78" s="6">
        <v>76</v>
      </c>
      <c r="B78" s="2" t="s">
        <v>60</v>
      </c>
      <c r="C78" s="1">
        <v>1</v>
      </c>
      <c r="D78" s="1"/>
      <c r="E78" s="1"/>
      <c r="F78" s="1"/>
      <c r="G78" s="7">
        <f t="shared" si="2"/>
        <v>0</v>
      </c>
      <c r="H78" s="1" t="s">
        <v>61</v>
      </c>
      <c r="I78" s="11"/>
      <c r="J78" s="12">
        <f t="shared" si="3"/>
        <v>0</v>
      </c>
      <c r="K78" s="2"/>
    </row>
    <row r="79" spans="1:11" hidden="1">
      <c r="A79" s="6">
        <v>77</v>
      </c>
      <c r="B79" s="2" t="s">
        <v>62</v>
      </c>
      <c r="C79" s="1">
        <v>1</v>
      </c>
      <c r="D79" s="1"/>
      <c r="E79" s="1"/>
      <c r="F79" s="1"/>
      <c r="G79" s="7">
        <f t="shared" si="2"/>
        <v>0</v>
      </c>
      <c r="H79" s="1" t="s">
        <v>63</v>
      </c>
      <c r="I79" s="11"/>
      <c r="J79" s="12">
        <f t="shared" si="3"/>
        <v>0</v>
      </c>
      <c r="K79" s="2"/>
    </row>
    <row r="80" spans="1:11" hidden="1">
      <c r="A80" s="6">
        <v>78</v>
      </c>
      <c r="B80" s="2" t="s">
        <v>64</v>
      </c>
      <c r="C80" s="1">
        <v>15</v>
      </c>
      <c r="D80" s="1"/>
      <c r="E80" s="1"/>
      <c r="F80" s="1"/>
      <c r="G80" s="7">
        <f t="shared" si="2"/>
        <v>0</v>
      </c>
      <c r="H80" s="1" t="s">
        <v>10</v>
      </c>
      <c r="I80" s="11"/>
      <c r="J80" s="12">
        <f t="shared" si="3"/>
        <v>0</v>
      </c>
      <c r="K80" s="2"/>
    </row>
    <row r="81" spans="1:11" hidden="1">
      <c r="A81" s="6">
        <v>79</v>
      </c>
      <c r="B81" s="2" t="s">
        <v>65</v>
      </c>
      <c r="C81" s="1">
        <v>1</v>
      </c>
      <c r="D81" s="1"/>
      <c r="E81" s="1"/>
      <c r="F81" s="1"/>
      <c r="G81" s="7">
        <f t="shared" ref="G81:G142" si="4">F81-E81</f>
        <v>0</v>
      </c>
      <c r="H81" s="1" t="s">
        <v>10</v>
      </c>
      <c r="I81" s="11"/>
      <c r="J81" s="12">
        <f t="shared" si="3"/>
        <v>0</v>
      </c>
      <c r="K81" s="2"/>
    </row>
    <row r="82" spans="1:11" hidden="1">
      <c r="A82" s="6">
        <v>80</v>
      </c>
      <c r="B82" s="2" t="s">
        <v>66</v>
      </c>
      <c r="C82" s="1">
        <v>1</v>
      </c>
      <c r="D82" s="1"/>
      <c r="E82" s="1"/>
      <c r="F82" s="1"/>
      <c r="G82" s="7">
        <f t="shared" si="4"/>
        <v>0</v>
      </c>
      <c r="H82" s="1" t="s">
        <v>10</v>
      </c>
      <c r="I82" s="11"/>
      <c r="J82" s="12">
        <f t="shared" si="3"/>
        <v>0</v>
      </c>
      <c r="K82" s="2"/>
    </row>
    <row r="83" spans="1:11" hidden="1">
      <c r="A83" s="6">
        <v>81</v>
      </c>
      <c r="B83" s="2" t="s">
        <v>67</v>
      </c>
      <c r="C83" s="1" t="s">
        <v>68</v>
      </c>
      <c r="D83" s="1"/>
      <c r="E83" s="1"/>
      <c r="F83" s="1"/>
      <c r="G83" s="7">
        <f t="shared" si="4"/>
        <v>0</v>
      </c>
      <c r="H83" s="1"/>
      <c r="I83" s="11"/>
      <c r="J83" s="12">
        <f t="shared" si="3"/>
        <v>0</v>
      </c>
      <c r="K83" s="2"/>
    </row>
    <row r="84" spans="1:11" hidden="1">
      <c r="A84" s="6">
        <v>82</v>
      </c>
      <c r="B84" s="2" t="s">
        <v>69</v>
      </c>
      <c r="C84" s="1">
        <v>5</v>
      </c>
      <c r="D84" s="1"/>
      <c r="E84" s="1"/>
      <c r="F84" s="1"/>
      <c r="G84" s="7">
        <f t="shared" si="4"/>
        <v>0</v>
      </c>
      <c r="H84" s="1" t="s">
        <v>70</v>
      </c>
      <c r="I84" s="11"/>
      <c r="J84" s="12">
        <f t="shared" si="3"/>
        <v>0</v>
      </c>
      <c r="K84" s="2" t="s">
        <v>71</v>
      </c>
    </row>
    <row r="85" spans="1:11" hidden="1">
      <c r="A85" s="6">
        <v>83</v>
      </c>
      <c r="B85" s="2" t="s">
        <v>72</v>
      </c>
      <c r="C85" s="1">
        <v>8</v>
      </c>
      <c r="D85" s="1"/>
      <c r="E85" s="1"/>
      <c r="F85" s="1"/>
      <c r="G85" s="7">
        <f t="shared" si="4"/>
        <v>0</v>
      </c>
      <c r="H85" s="1" t="s">
        <v>70</v>
      </c>
      <c r="I85" s="11"/>
      <c r="J85" s="12">
        <f t="shared" si="3"/>
        <v>0</v>
      </c>
      <c r="K85" s="2" t="s">
        <v>71</v>
      </c>
    </row>
    <row r="86" spans="1:11" hidden="1">
      <c r="A86" s="6">
        <v>84</v>
      </c>
      <c r="B86" s="2" t="s">
        <v>73</v>
      </c>
      <c r="C86" s="1">
        <v>9</v>
      </c>
      <c r="D86" s="1"/>
      <c r="E86" s="1">
        <f>C86-6</f>
        <v>3</v>
      </c>
      <c r="F86" s="1"/>
      <c r="G86" s="7">
        <f t="shared" si="4"/>
        <v>-3</v>
      </c>
      <c r="H86" s="1" t="s">
        <v>70</v>
      </c>
      <c r="I86" s="11"/>
      <c r="J86" s="12">
        <f t="shared" si="3"/>
        <v>0</v>
      </c>
      <c r="K86" s="2" t="s">
        <v>71</v>
      </c>
    </row>
    <row r="87" spans="1:11" hidden="1">
      <c r="A87" s="6">
        <v>85</v>
      </c>
      <c r="B87" s="2" t="s">
        <v>74</v>
      </c>
      <c r="C87" s="1">
        <v>1</v>
      </c>
      <c r="D87" s="1"/>
      <c r="E87" s="1"/>
      <c r="F87" s="1"/>
      <c r="G87" s="7">
        <f t="shared" si="4"/>
        <v>0</v>
      </c>
      <c r="H87" s="1" t="s">
        <v>70</v>
      </c>
      <c r="I87" s="11"/>
      <c r="J87" s="12">
        <f t="shared" si="3"/>
        <v>0</v>
      </c>
      <c r="K87" s="2" t="s">
        <v>71</v>
      </c>
    </row>
    <row r="88" spans="1:11" hidden="1">
      <c r="A88" s="6">
        <v>86</v>
      </c>
      <c r="B88" s="2" t="s">
        <v>75</v>
      </c>
      <c r="C88" s="1">
        <v>2</v>
      </c>
      <c r="D88" s="1"/>
      <c r="E88" s="1"/>
      <c r="F88" s="1"/>
      <c r="G88" s="7">
        <f t="shared" si="4"/>
        <v>0</v>
      </c>
      <c r="H88" s="1" t="s">
        <v>70</v>
      </c>
      <c r="I88" s="11"/>
      <c r="J88" s="12">
        <f t="shared" si="3"/>
        <v>0</v>
      </c>
      <c r="K88" s="2" t="s">
        <v>76</v>
      </c>
    </row>
    <row r="89" spans="1:11" hidden="1">
      <c r="A89" s="6">
        <v>87</v>
      </c>
      <c r="B89" s="2" t="s">
        <v>77</v>
      </c>
      <c r="C89" s="1">
        <v>6</v>
      </c>
      <c r="D89" s="1"/>
      <c r="E89" s="1"/>
      <c r="F89" s="1"/>
      <c r="G89" s="7">
        <f t="shared" si="4"/>
        <v>0</v>
      </c>
      <c r="H89" s="1" t="s">
        <v>70</v>
      </c>
      <c r="I89" s="11"/>
      <c r="J89" s="12">
        <f t="shared" si="3"/>
        <v>0</v>
      </c>
      <c r="K89" s="2" t="s">
        <v>78</v>
      </c>
    </row>
    <row r="90" spans="1:11" hidden="1">
      <c r="A90" s="6">
        <v>88</v>
      </c>
      <c r="B90" s="2" t="s">
        <v>79</v>
      </c>
      <c r="C90" s="1">
        <v>1</v>
      </c>
      <c r="D90" s="1"/>
      <c r="E90" s="1"/>
      <c r="F90" s="1"/>
      <c r="G90" s="7">
        <f t="shared" si="4"/>
        <v>0</v>
      </c>
      <c r="H90" s="1" t="s">
        <v>70</v>
      </c>
      <c r="I90" s="11"/>
      <c r="J90" s="12">
        <f t="shared" si="3"/>
        <v>0</v>
      </c>
      <c r="K90" s="2" t="s">
        <v>80</v>
      </c>
    </row>
    <row r="91" spans="1:11" hidden="1">
      <c r="A91" s="6">
        <v>89</v>
      </c>
      <c r="B91" s="2" t="s">
        <v>81</v>
      </c>
      <c r="C91" s="1">
        <v>3</v>
      </c>
      <c r="D91" s="1"/>
      <c r="E91" s="1"/>
      <c r="F91" s="1"/>
      <c r="G91" s="7">
        <f t="shared" si="4"/>
        <v>0</v>
      </c>
      <c r="H91" s="1" t="s">
        <v>70</v>
      </c>
      <c r="I91" s="11"/>
      <c r="J91" s="12">
        <f t="shared" si="3"/>
        <v>0</v>
      </c>
      <c r="K91" s="2" t="s">
        <v>76</v>
      </c>
    </row>
    <row r="92" spans="1:11" s="8" customFormat="1">
      <c r="A92" s="6">
        <v>47</v>
      </c>
      <c r="B92" s="6" t="s">
        <v>128</v>
      </c>
      <c r="C92" s="7">
        <v>0</v>
      </c>
      <c r="D92" s="7">
        <v>0</v>
      </c>
      <c r="E92" s="7">
        <v>0</v>
      </c>
      <c r="F92" s="7">
        <f>1</f>
        <v>1</v>
      </c>
      <c r="G92" s="7">
        <v>50</v>
      </c>
      <c r="H92" s="7" t="s">
        <v>185</v>
      </c>
      <c r="I92" s="12">
        <v>750</v>
      </c>
      <c r="J92" s="12">
        <f t="shared" si="3"/>
        <v>37500</v>
      </c>
      <c r="K92" s="6"/>
    </row>
    <row r="93" spans="1:11" hidden="1">
      <c r="A93" s="6">
        <v>91</v>
      </c>
      <c r="B93" s="2" t="s">
        <v>82</v>
      </c>
      <c r="C93" s="1">
        <v>5</v>
      </c>
      <c r="D93" s="1"/>
      <c r="E93" s="1">
        <v>0</v>
      </c>
      <c r="F93" s="1">
        <f>3</f>
        <v>3</v>
      </c>
      <c r="G93" s="7">
        <f t="shared" si="4"/>
        <v>3</v>
      </c>
      <c r="H93" s="1" t="s">
        <v>83</v>
      </c>
      <c r="I93" s="11"/>
      <c r="J93" s="12">
        <f t="shared" si="3"/>
        <v>0</v>
      </c>
      <c r="K93" s="2" t="s">
        <v>80</v>
      </c>
    </row>
    <row r="94" spans="1:11" hidden="1">
      <c r="A94" s="6">
        <v>92</v>
      </c>
      <c r="B94" s="2" t="s">
        <v>84</v>
      </c>
      <c r="C94" s="1">
        <v>10</v>
      </c>
      <c r="D94" s="1"/>
      <c r="E94" s="1">
        <f>C94-2</f>
        <v>8</v>
      </c>
      <c r="F94" s="1"/>
      <c r="G94" s="7">
        <f t="shared" si="4"/>
        <v>-8</v>
      </c>
      <c r="H94" s="1" t="s">
        <v>83</v>
      </c>
      <c r="I94" s="11"/>
      <c r="J94" s="12">
        <f t="shared" si="3"/>
        <v>0</v>
      </c>
      <c r="K94" s="2" t="s">
        <v>80</v>
      </c>
    </row>
    <row r="95" spans="1:11" hidden="1">
      <c r="A95" s="6">
        <v>93</v>
      </c>
      <c r="B95" s="2" t="s">
        <v>85</v>
      </c>
      <c r="C95" s="1">
        <v>4</v>
      </c>
      <c r="D95" s="1"/>
      <c r="E95" s="1">
        <f>C95-2</f>
        <v>2</v>
      </c>
      <c r="F95" s="1"/>
      <c r="G95" s="7">
        <f t="shared" si="4"/>
        <v>-2</v>
      </c>
      <c r="H95" s="1" t="s">
        <v>83</v>
      </c>
      <c r="I95" s="11"/>
      <c r="J95" s="12">
        <f t="shared" si="3"/>
        <v>0</v>
      </c>
      <c r="K95" s="2" t="s">
        <v>80</v>
      </c>
    </row>
    <row r="96" spans="1:11" hidden="1">
      <c r="A96" s="6">
        <v>94</v>
      </c>
      <c r="B96" s="2" t="s">
        <v>86</v>
      </c>
      <c r="C96" s="1">
        <v>105</v>
      </c>
      <c r="D96" s="1"/>
      <c r="E96" s="1"/>
      <c r="F96" s="1"/>
      <c r="G96" s="7">
        <f t="shared" si="4"/>
        <v>0</v>
      </c>
      <c r="H96" s="1" t="s">
        <v>83</v>
      </c>
      <c r="I96" s="11"/>
      <c r="J96" s="12">
        <f t="shared" si="3"/>
        <v>0</v>
      </c>
      <c r="K96" s="2" t="s">
        <v>87</v>
      </c>
    </row>
    <row r="97" spans="1:11" hidden="1">
      <c r="A97" s="6">
        <v>95</v>
      </c>
      <c r="B97" s="2" t="s">
        <v>88</v>
      </c>
      <c r="C97" s="1">
        <v>7</v>
      </c>
      <c r="D97" s="1"/>
      <c r="E97" s="1"/>
      <c r="F97" s="1"/>
      <c r="G97" s="7">
        <f t="shared" si="4"/>
        <v>0</v>
      </c>
      <c r="H97" s="1" t="s">
        <v>83</v>
      </c>
      <c r="I97" s="11"/>
      <c r="J97" s="12">
        <f t="shared" si="3"/>
        <v>0</v>
      </c>
      <c r="K97" s="2" t="s">
        <v>80</v>
      </c>
    </row>
    <row r="98" spans="1:11" hidden="1">
      <c r="A98" s="6">
        <v>96</v>
      </c>
      <c r="B98" s="2" t="s">
        <v>89</v>
      </c>
      <c r="C98" s="1">
        <v>11</v>
      </c>
      <c r="D98" s="1"/>
      <c r="E98" s="1"/>
      <c r="F98" s="1"/>
      <c r="G98" s="7">
        <f t="shared" si="4"/>
        <v>0</v>
      </c>
      <c r="H98" s="1" t="s">
        <v>83</v>
      </c>
      <c r="I98" s="11"/>
      <c r="J98" s="12">
        <f t="shared" si="3"/>
        <v>0</v>
      </c>
      <c r="K98" s="2" t="s">
        <v>80</v>
      </c>
    </row>
    <row r="99" spans="1:11" hidden="1">
      <c r="A99" s="6">
        <v>97</v>
      </c>
      <c r="B99" s="2" t="s">
        <v>90</v>
      </c>
      <c r="C99" s="1">
        <v>6</v>
      </c>
      <c r="D99" s="1"/>
      <c r="E99" s="1"/>
      <c r="F99" s="1"/>
      <c r="G99" s="7">
        <f t="shared" si="4"/>
        <v>0</v>
      </c>
      <c r="H99" s="1" t="s">
        <v>83</v>
      </c>
      <c r="I99" s="11"/>
      <c r="J99" s="12">
        <f t="shared" si="3"/>
        <v>0</v>
      </c>
      <c r="K99" s="2" t="s">
        <v>80</v>
      </c>
    </row>
    <row r="100" spans="1:11" hidden="1">
      <c r="A100" s="6">
        <v>98</v>
      </c>
      <c r="B100" s="2" t="s">
        <v>91</v>
      </c>
      <c r="C100" s="1">
        <v>10</v>
      </c>
      <c r="D100" s="1"/>
      <c r="E100" s="1"/>
      <c r="F100" s="1"/>
      <c r="G100" s="7">
        <f t="shared" si="4"/>
        <v>0</v>
      </c>
      <c r="H100" s="1" t="s">
        <v>83</v>
      </c>
      <c r="I100" s="11"/>
      <c r="J100" s="12">
        <f t="shared" si="3"/>
        <v>0</v>
      </c>
      <c r="K100" s="2" t="s">
        <v>92</v>
      </c>
    </row>
    <row r="101" spans="1:11" hidden="1">
      <c r="A101" s="6">
        <v>99</v>
      </c>
      <c r="B101" s="2" t="s">
        <v>93</v>
      </c>
      <c r="C101" s="1">
        <v>1</v>
      </c>
      <c r="D101" s="1"/>
      <c r="E101" s="1"/>
      <c r="F101" s="1"/>
      <c r="G101" s="7">
        <f t="shared" si="4"/>
        <v>0</v>
      </c>
      <c r="H101" s="1" t="s">
        <v>83</v>
      </c>
      <c r="I101" s="11"/>
      <c r="J101" s="12">
        <f t="shared" si="3"/>
        <v>0</v>
      </c>
      <c r="K101" s="2" t="s">
        <v>80</v>
      </c>
    </row>
    <row r="102" spans="1:11" hidden="1">
      <c r="A102" s="6">
        <v>100</v>
      </c>
      <c r="B102" s="2" t="s">
        <v>94</v>
      </c>
      <c r="C102" s="1">
        <v>6</v>
      </c>
      <c r="D102" s="1"/>
      <c r="E102" s="1"/>
      <c r="F102" s="1"/>
      <c r="G102" s="7">
        <f t="shared" si="4"/>
        <v>0</v>
      </c>
      <c r="H102" s="1" t="s">
        <v>83</v>
      </c>
      <c r="I102" s="11"/>
      <c r="J102" s="12">
        <f t="shared" si="3"/>
        <v>0</v>
      </c>
      <c r="K102" s="2" t="s">
        <v>95</v>
      </c>
    </row>
    <row r="103" spans="1:11" hidden="1">
      <c r="A103" s="6">
        <v>101</v>
      </c>
      <c r="B103" s="2" t="s">
        <v>96</v>
      </c>
      <c r="C103" s="1">
        <v>4</v>
      </c>
      <c r="D103" s="1"/>
      <c r="E103" s="1"/>
      <c r="F103" s="1"/>
      <c r="G103" s="7">
        <f t="shared" si="4"/>
        <v>0</v>
      </c>
      <c r="H103" s="1" t="s">
        <v>83</v>
      </c>
      <c r="I103" s="11"/>
      <c r="J103" s="12">
        <f t="shared" si="3"/>
        <v>0</v>
      </c>
      <c r="K103" s="2" t="s">
        <v>80</v>
      </c>
    </row>
    <row r="104" spans="1:11" hidden="1">
      <c r="A104" s="6">
        <v>102</v>
      </c>
      <c r="B104" s="2" t="s">
        <v>97</v>
      </c>
      <c r="C104" s="1">
        <v>1</v>
      </c>
      <c r="D104" s="1"/>
      <c r="E104" s="1"/>
      <c r="F104" s="1"/>
      <c r="G104" s="7">
        <f t="shared" si="4"/>
        <v>0</v>
      </c>
      <c r="H104" s="1" t="s">
        <v>16</v>
      </c>
      <c r="I104" s="11"/>
      <c r="J104" s="12">
        <f t="shared" si="3"/>
        <v>0</v>
      </c>
      <c r="K104" s="2" t="s">
        <v>80</v>
      </c>
    </row>
    <row r="105" spans="1:11" hidden="1">
      <c r="A105" s="6">
        <v>103</v>
      </c>
      <c r="B105" s="2" t="s">
        <v>98</v>
      </c>
      <c r="C105" s="1">
        <v>1</v>
      </c>
      <c r="D105" s="1"/>
      <c r="E105" s="1"/>
      <c r="F105" s="1"/>
      <c r="G105" s="7">
        <f t="shared" si="4"/>
        <v>0</v>
      </c>
      <c r="H105" s="1" t="s">
        <v>16</v>
      </c>
      <c r="I105" s="11"/>
      <c r="J105" s="12">
        <f t="shared" si="3"/>
        <v>0</v>
      </c>
      <c r="K105" s="2" t="s">
        <v>80</v>
      </c>
    </row>
    <row r="106" spans="1:11" hidden="1">
      <c r="A106" s="6">
        <v>104</v>
      </c>
      <c r="B106" s="2" t="s">
        <v>129</v>
      </c>
      <c r="C106" s="1">
        <v>23</v>
      </c>
      <c r="D106" s="1"/>
      <c r="E106" s="1"/>
      <c r="F106" s="1"/>
      <c r="G106" s="7">
        <f t="shared" si="4"/>
        <v>0</v>
      </c>
      <c r="H106" s="1" t="s">
        <v>35</v>
      </c>
      <c r="I106" s="11"/>
      <c r="J106" s="12">
        <f t="shared" si="3"/>
        <v>0</v>
      </c>
      <c r="K106" s="2" t="s">
        <v>80</v>
      </c>
    </row>
    <row r="107" spans="1:11" hidden="1">
      <c r="A107" s="6">
        <v>105</v>
      </c>
      <c r="B107" s="2" t="s">
        <v>130</v>
      </c>
      <c r="C107" s="1">
        <v>24</v>
      </c>
      <c r="D107" s="1"/>
      <c r="E107" s="1"/>
      <c r="F107" s="1"/>
      <c r="G107" s="7">
        <f t="shared" si="4"/>
        <v>0</v>
      </c>
      <c r="H107" s="1" t="s">
        <v>35</v>
      </c>
      <c r="I107" s="11"/>
      <c r="J107" s="12">
        <f t="shared" si="3"/>
        <v>0</v>
      </c>
      <c r="K107" s="2" t="s">
        <v>80</v>
      </c>
    </row>
    <row r="108" spans="1:11" hidden="1">
      <c r="A108" s="6">
        <v>106</v>
      </c>
      <c r="B108" s="2" t="s">
        <v>131</v>
      </c>
      <c r="C108" s="1">
        <v>8</v>
      </c>
      <c r="D108" s="1"/>
      <c r="E108" s="1"/>
      <c r="F108" s="1"/>
      <c r="G108" s="7">
        <f t="shared" si="4"/>
        <v>0</v>
      </c>
      <c r="H108" s="1" t="s">
        <v>35</v>
      </c>
      <c r="I108" s="11"/>
      <c r="J108" s="12">
        <f t="shared" si="3"/>
        <v>0</v>
      </c>
      <c r="K108" s="2" t="s">
        <v>80</v>
      </c>
    </row>
    <row r="109" spans="1:11" hidden="1">
      <c r="A109" s="6">
        <v>107</v>
      </c>
      <c r="B109" s="2" t="s">
        <v>132</v>
      </c>
      <c r="C109" s="1">
        <v>7</v>
      </c>
      <c r="D109" s="1"/>
      <c r="E109" s="1"/>
      <c r="F109" s="1"/>
      <c r="G109" s="7">
        <f t="shared" si="4"/>
        <v>0</v>
      </c>
      <c r="H109" s="1" t="s">
        <v>35</v>
      </c>
      <c r="I109" s="11"/>
      <c r="J109" s="12">
        <f t="shared" si="3"/>
        <v>0</v>
      </c>
      <c r="K109" s="2" t="s">
        <v>80</v>
      </c>
    </row>
    <row r="110" spans="1:11" hidden="1">
      <c r="A110" s="6">
        <v>108</v>
      </c>
      <c r="B110" s="2" t="s">
        <v>133</v>
      </c>
      <c r="C110" s="1">
        <v>3</v>
      </c>
      <c r="D110" s="1"/>
      <c r="E110" s="1"/>
      <c r="F110" s="1"/>
      <c r="G110" s="7">
        <f t="shared" si="4"/>
        <v>0</v>
      </c>
      <c r="H110" s="1" t="s">
        <v>35</v>
      </c>
      <c r="I110" s="11"/>
      <c r="J110" s="12">
        <f t="shared" si="3"/>
        <v>0</v>
      </c>
      <c r="K110" s="2" t="s">
        <v>80</v>
      </c>
    </row>
    <row r="111" spans="1:11" hidden="1">
      <c r="A111" s="6">
        <v>109</v>
      </c>
      <c r="B111" s="2" t="s">
        <v>134</v>
      </c>
      <c r="C111" s="1">
        <v>5</v>
      </c>
      <c r="D111" s="1"/>
      <c r="E111" s="1"/>
      <c r="F111" s="1"/>
      <c r="G111" s="7">
        <f t="shared" si="4"/>
        <v>0</v>
      </c>
      <c r="H111" s="1" t="s">
        <v>35</v>
      </c>
      <c r="I111" s="11"/>
      <c r="J111" s="12">
        <f t="shared" si="3"/>
        <v>0</v>
      </c>
      <c r="K111" s="2" t="s">
        <v>80</v>
      </c>
    </row>
    <row r="112" spans="1:11" s="8" customFormat="1">
      <c r="A112" s="6">
        <v>48</v>
      </c>
      <c r="B112" s="6" t="s">
        <v>135</v>
      </c>
      <c r="C112" s="7">
        <v>1</v>
      </c>
      <c r="D112" s="7">
        <v>0</v>
      </c>
      <c r="E112" s="7">
        <v>1</v>
      </c>
      <c r="F112" s="7">
        <f>1</f>
        <v>1</v>
      </c>
      <c r="G112" s="7">
        <v>10</v>
      </c>
      <c r="H112" s="7" t="s">
        <v>35</v>
      </c>
      <c r="I112" s="12">
        <v>7500</v>
      </c>
      <c r="J112" s="12">
        <f t="shared" si="3"/>
        <v>75000</v>
      </c>
      <c r="K112" s="6" t="s">
        <v>175</v>
      </c>
    </row>
    <row r="113" spans="1:11" s="8" customFormat="1">
      <c r="A113" s="6">
        <v>49</v>
      </c>
      <c r="B113" s="6" t="s">
        <v>140</v>
      </c>
      <c r="C113" s="7">
        <v>0</v>
      </c>
      <c r="D113" s="7">
        <v>0</v>
      </c>
      <c r="E113" s="7">
        <v>0</v>
      </c>
      <c r="F113" s="7">
        <f>1</f>
        <v>1</v>
      </c>
      <c r="G113" s="7">
        <v>10</v>
      </c>
      <c r="H113" s="7" t="s">
        <v>35</v>
      </c>
      <c r="I113" s="12">
        <v>7500</v>
      </c>
      <c r="J113" s="12">
        <f t="shared" si="3"/>
        <v>75000</v>
      </c>
      <c r="K113" s="6" t="s">
        <v>175</v>
      </c>
    </row>
    <row r="114" spans="1:11" s="8" customFormat="1">
      <c r="A114" s="6">
        <v>50</v>
      </c>
      <c r="B114" s="6" t="s">
        <v>74</v>
      </c>
      <c r="C114" s="7">
        <v>0</v>
      </c>
      <c r="D114" s="7">
        <v>20</v>
      </c>
      <c r="E114" s="7">
        <v>10</v>
      </c>
      <c r="F114" s="7">
        <f>2</f>
        <v>2</v>
      </c>
      <c r="G114" s="7">
        <v>0</v>
      </c>
      <c r="H114" s="7" t="s">
        <v>70</v>
      </c>
      <c r="I114" s="12">
        <v>0</v>
      </c>
      <c r="J114" s="12">
        <f t="shared" si="3"/>
        <v>0</v>
      </c>
      <c r="K114" s="6"/>
    </row>
    <row r="115" spans="1:11" hidden="1">
      <c r="A115" s="1"/>
      <c r="B115" s="2" t="s">
        <v>136</v>
      </c>
      <c r="C115" s="1">
        <v>1</v>
      </c>
      <c r="D115" s="1"/>
      <c r="E115" s="1"/>
      <c r="F115" s="1"/>
      <c r="G115" s="7">
        <f t="shared" si="4"/>
        <v>0</v>
      </c>
      <c r="H115" s="1" t="s">
        <v>35</v>
      </c>
      <c r="I115" s="11"/>
      <c r="J115" s="11"/>
      <c r="K115" s="2" t="s">
        <v>80</v>
      </c>
    </row>
    <row r="116" spans="1:11" hidden="1">
      <c r="A116" s="1"/>
      <c r="B116" s="2" t="s">
        <v>137</v>
      </c>
      <c r="C116" s="1">
        <v>1</v>
      </c>
      <c r="D116" s="1"/>
      <c r="E116" s="1"/>
      <c r="F116" s="1"/>
      <c r="G116" s="7">
        <f t="shared" si="4"/>
        <v>0</v>
      </c>
      <c r="H116" s="1" t="s">
        <v>35</v>
      </c>
      <c r="I116" s="11"/>
      <c r="J116" s="11"/>
      <c r="K116" s="2" t="s">
        <v>80</v>
      </c>
    </row>
    <row r="117" spans="1:11" hidden="1">
      <c r="A117" s="1"/>
      <c r="B117" s="2" t="s">
        <v>138</v>
      </c>
      <c r="C117" s="1">
        <v>1</v>
      </c>
      <c r="D117" s="1"/>
      <c r="E117" s="1"/>
      <c r="F117" s="1"/>
      <c r="G117" s="7">
        <f t="shared" si="4"/>
        <v>0</v>
      </c>
      <c r="H117" s="1" t="s">
        <v>35</v>
      </c>
      <c r="I117" s="11"/>
      <c r="J117" s="11"/>
      <c r="K117" s="2" t="s">
        <v>80</v>
      </c>
    </row>
    <row r="118" spans="1:11" hidden="1">
      <c r="A118" s="1"/>
      <c r="B118" s="2" t="s">
        <v>139</v>
      </c>
      <c r="C118" s="1">
        <v>1</v>
      </c>
      <c r="D118" s="1"/>
      <c r="E118" s="1"/>
      <c r="F118" s="1"/>
      <c r="G118" s="7">
        <f t="shared" si="4"/>
        <v>0</v>
      </c>
      <c r="H118" s="1" t="s">
        <v>35</v>
      </c>
      <c r="I118" s="11"/>
      <c r="J118" s="11"/>
      <c r="K118" s="2" t="s">
        <v>80</v>
      </c>
    </row>
    <row r="119" spans="1:11" hidden="1">
      <c r="A119" s="1"/>
      <c r="B119" s="2" t="s">
        <v>99</v>
      </c>
      <c r="C119" s="3">
        <v>2</v>
      </c>
      <c r="D119" s="3"/>
      <c r="E119" s="1"/>
      <c r="F119" s="1"/>
      <c r="G119" s="7">
        <f t="shared" si="4"/>
        <v>0</v>
      </c>
      <c r="H119" s="1" t="s">
        <v>35</v>
      </c>
      <c r="I119" s="11"/>
      <c r="J119" s="11"/>
      <c r="K119" s="2" t="s">
        <v>80</v>
      </c>
    </row>
    <row r="120" spans="1:11" hidden="1">
      <c r="A120" s="1"/>
      <c r="B120" s="2" t="s">
        <v>100</v>
      </c>
      <c r="C120" s="3">
        <v>1</v>
      </c>
      <c r="D120" s="3"/>
      <c r="E120" s="1"/>
      <c r="F120" s="1"/>
      <c r="G120" s="7">
        <f t="shared" si="4"/>
        <v>0</v>
      </c>
      <c r="H120" s="1" t="s">
        <v>35</v>
      </c>
      <c r="I120" s="11"/>
      <c r="J120" s="11"/>
      <c r="K120" s="2" t="s">
        <v>80</v>
      </c>
    </row>
    <row r="121" spans="1:11" hidden="1">
      <c r="A121" s="1"/>
      <c r="B121" s="2" t="s">
        <v>101</v>
      </c>
      <c r="C121" s="3">
        <v>11</v>
      </c>
      <c r="D121" s="3"/>
      <c r="E121" s="1"/>
      <c r="F121" s="1"/>
      <c r="G121" s="7">
        <f t="shared" si="4"/>
        <v>0</v>
      </c>
      <c r="H121" s="1" t="s">
        <v>35</v>
      </c>
      <c r="I121" s="11"/>
      <c r="J121" s="11"/>
      <c r="K121" s="2" t="s">
        <v>80</v>
      </c>
    </row>
    <row r="122" spans="1:11" hidden="1">
      <c r="A122" s="1"/>
      <c r="B122" s="2" t="s">
        <v>102</v>
      </c>
      <c r="C122" s="4"/>
      <c r="D122" s="4"/>
      <c r="E122" s="4"/>
      <c r="F122" s="4"/>
      <c r="G122" s="7">
        <f t="shared" si="4"/>
        <v>0</v>
      </c>
      <c r="H122" s="1" t="s">
        <v>83</v>
      </c>
      <c r="I122" s="11"/>
      <c r="J122" s="11"/>
      <c r="K122" s="2" t="s">
        <v>80</v>
      </c>
    </row>
    <row r="123" spans="1:11" hidden="1">
      <c r="A123" s="1"/>
      <c r="B123" s="2" t="s">
        <v>103</v>
      </c>
      <c r="C123" s="1">
        <v>12</v>
      </c>
      <c r="D123" s="1"/>
      <c r="E123" s="1"/>
      <c r="F123" s="1"/>
      <c r="G123" s="7">
        <f t="shared" si="4"/>
        <v>0</v>
      </c>
      <c r="H123" s="1" t="s">
        <v>16</v>
      </c>
      <c r="I123" s="11"/>
      <c r="J123" s="11"/>
      <c r="K123" s="2"/>
    </row>
    <row r="124" spans="1:11" hidden="1">
      <c r="A124" s="1"/>
      <c r="B124" s="2" t="s">
        <v>104</v>
      </c>
      <c r="C124" s="1">
        <v>3</v>
      </c>
      <c r="D124" s="1"/>
      <c r="E124" s="1"/>
      <c r="F124" s="1"/>
      <c r="G124" s="7">
        <f t="shared" si="4"/>
        <v>0</v>
      </c>
      <c r="H124" s="1" t="s">
        <v>16</v>
      </c>
      <c r="I124" s="11"/>
      <c r="J124" s="11"/>
      <c r="K124" s="2" t="s">
        <v>80</v>
      </c>
    </row>
    <row r="125" spans="1:11" hidden="1">
      <c r="A125" s="1"/>
      <c r="B125" s="2" t="s">
        <v>105</v>
      </c>
      <c r="C125" s="1">
        <v>2</v>
      </c>
      <c r="D125" s="1"/>
      <c r="E125" s="1"/>
      <c r="F125" s="1"/>
      <c r="G125" s="7">
        <f t="shared" si="4"/>
        <v>0</v>
      </c>
      <c r="H125" s="1" t="s">
        <v>16</v>
      </c>
      <c r="I125" s="11"/>
      <c r="J125" s="11"/>
      <c r="K125" s="2" t="s">
        <v>80</v>
      </c>
    </row>
    <row r="126" spans="1:11" hidden="1">
      <c r="A126" s="1"/>
      <c r="B126" s="2" t="s">
        <v>106</v>
      </c>
      <c r="C126" s="1">
        <v>2</v>
      </c>
      <c r="D126" s="1"/>
      <c r="E126" s="1"/>
      <c r="F126" s="1"/>
      <c r="G126" s="7">
        <f t="shared" si="4"/>
        <v>0</v>
      </c>
      <c r="H126" s="1" t="s">
        <v>16</v>
      </c>
      <c r="I126" s="11"/>
      <c r="J126" s="11"/>
      <c r="K126" s="2" t="s">
        <v>80</v>
      </c>
    </row>
    <row r="127" spans="1:11" hidden="1">
      <c r="A127" s="1"/>
      <c r="B127" s="2" t="s">
        <v>107</v>
      </c>
      <c r="C127" s="1">
        <v>3</v>
      </c>
      <c r="D127" s="1"/>
      <c r="E127" s="1"/>
      <c r="F127" s="1"/>
      <c r="G127" s="7">
        <f t="shared" si="4"/>
        <v>0</v>
      </c>
      <c r="H127" s="1" t="s">
        <v>16</v>
      </c>
      <c r="I127" s="11"/>
      <c r="J127" s="11"/>
      <c r="K127" s="2" t="s">
        <v>80</v>
      </c>
    </row>
    <row r="128" spans="1:11" hidden="1">
      <c r="A128" s="1"/>
      <c r="B128" s="2" t="s">
        <v>108</v>
      </c>
      <c r="C128" s="1">
        <v>1</v>
      </c>
      <c r="D128" s="1"/>
      <c r="E128" s="1"/>
      <c r="F128" s="1"/>
      <c r="G128" s="7">
        <f t="shared" si="4"/>
        <v>0</v>
      </c>
      <c r="H128" s="1" t="s">
        <v>16</v>
      </c>
      <c r="I128" s="11"/>
      <c r="J128" s="11"/>
      <c r="K128" s="2" t="s">
        <v>80</v>
      </c>
    </row>
    <row r="129" spans="1:11" hidden="1">
      <c r="A129" s="1"/>
      <c r="B129" s="2" t="s">
        <v>109</v>
      </c>
      <c r="C129" s="1">
        <v>4</v>
      </c>
      <c r="D129" s="1"/>
      <c r="E129" s="1"/>
      <c r="F129" s="1"/>
      <c r="G129" s="7">
        <f t="shared" si="4"/>
        <v>0</v>
      </c>
      <c r="H129" s="1" t="s">
        <v>110</v>
      </c>
      <c r="I129" s="11"/>
      <c r="J129" s="11"/>
      <c r="K129" s="2" t="s">
        <v>76</v>
      </c>
    </row>
    <row r="130" spans="1:11" hidden="1">
      <c r="A130" s="1"/>
      <c r="B130" s="2" t="s">
        <v>111</v>
      </c>
      <c r="C130" s="1">
        <v>7</v>
      </c>
      <c r="D130" s="1"/>
      <c r="E130" s="1"/>
      <c r="F130" s="1"/>
      <c r="G130" s="7">
        <f t="shared" si="4"/>
        <v>0</v>
      </c>
      <c r="H130" s="1" t="s">
        <v>16</v>
      </c>
      <c r="I130" s="11"/>
      <c r="J130" s="11"/>
      <c r="K130" s="2" t="s">
        <v>80</v>
      </c>
    </row>
    <row r="131" spans="1:11" hidden="1">
      <c r="A131" s="1"/>
      <c r="B131" s="2" t="s">
        <v>112</v>
      </c>
      <c r="C131" s="1">
        <v>6</v>
      </c>
      <c r="D131" s="1"/>
      <c r="E131" s="1"/>
      <c r="F131" s="1"/>
      <c r="G131" s="7">
        <f t="shared" si="4"/>
        <v>0</v>
      </c>
      <c r="H131" s="1" t="s">
        <v>16</v>
      </c>
      <c r="I131" s="11"/>
      <c r="J131" s="11"/>
      <c r="K131" s="2" t="s">
        <v>80</v>
      </c>
    </row>
    <row r="132" spans="1:11" hidden="1">
      <c r="A132" s="1"/>
      <c r="B132" s="2" t="s">
        <v>113</v>
      </c>
      <c r="C132" s="1">
        <v>2</v>
      </c>
      <c r="D132" s="1"/>
      <c r="E132" s="1"/>
      <c r="F132" s="1"/>
      <c r="G132" s="7">
        <f t="shared" si="4"/>
        <v>0</v>
      </c>
      <c r="H132" s="1" t="s">
        <v>16</v>
      </c>
      <c r="I132" s="11"/>
      <c r="J132" s="11"/>
      <c r="K132" s="2" t="s">
        <v>80</v>
      </c>
    </row>
    <row r="133" spans="1:11" hidden="1">
      <c r="A133" s="1"/>
      <c r="B133" s="2" t="s">
        <v>114</v>
      </c>
      <c r="C133" s="1">
        <v>3</v>
      </c>
      <c r="D133" s="1"/>
      <c r="E133" s="1"/>
      <c r="F133" s="1"/>
      <c r="G133" s="7">
        <f t="shared" si="4"/>
        <v>0</v>
      </c>
      <c r="H133" s="1" t="s">
        <v>16</v>
      </c>
      <c r="I133" s="11"/>
      <c r="J133" s="11"/>
      <c r="K133" s="2" t="s">
        <v>80</v>
      </c>
    </row>
    <row r="134" spans="1:11" hidden="1">
      <c r="A134" s="1"/>
      <c r="B134" s="2" t="s">
        <v>115</v>
      </c>
      <c r="C134" s="1">
        <v>2</v>
      </c>
      <c r="D134" s="1"/>
      <c r="E134" s="1"/>
      <c r="F134" s="1"/>
      <c r="G134" s="7">
        <f t="shared" si="4"/>
        <v>0</v>
      </c>
      <c r="H134" s="1" t="s">
        <v>16</v>
      </c>
      <c r="I134" s="11"/>
      <c r="J134" s="11"/>
      <c r="K134" s="2" t="s">
        <v>80</v>
      </c>
    </row>
    <row r="135" spans="1:11" hidden="1">
      <c r="A135" s="1"/>
      <c r="B135" s="2" t="s">
        <v>116</v>
      </c>
      <c r="C135" s="1">
        <v>50</v>
      </c>
      <c r="D135" s="1"/>
      <c r="E135" s="1"/>
      <c r="F135" s="1"/>
      <c r="G135" s="7">
        <f t="shared" si="4"/>
        <v>0</v>
      </c>
      <c r="H135" s="1" t="s">
        <v>16</v>
      </c>
      <c r="I135" s="11"/>
      <c r="J135" s="11"/>
      <c r="K135" s="2" t="s">
        <v>80</v>
      </c>
    </row>
    <row r="136" spans="1:11" hidden="1">
      <c r="A136" s="1"/>
      <c r="B136" s="2" t="s">
        <v>117</v>
      </c>
      <c r="C136" s="3">
        <v>2</v>
      </c>
      <c r="D136" s="3"/>
      <c r="E136" s="1"/>
      <c r="F136" s="1"/>
      <c r="G136" s="7">
        <f t="shared" si="4"/>
        <v>0</v>
      </c>
      <c r="H136" s="1" t="s">
        <v>16</v>
      </c>
      <c r="I136" s="11"/>
      <c r="J136" s="11"/>
      <c r="K136" s="2" t="s">
        <v>80</v>
      </c>
    </row>
    <row r="137" spans="1:11" hidden="1">
      <c r="A137" s="1"/>
      <c r="B137" s="2" t="s">
        <v>118</v>
      </c>
      <c r="C137" s="1">
        <v>13</v>
      </c>
      <c r="D137" s="1"/>
      <c r="E137" s="1"/>
      <c r="F137" s="1"/>
      <c r="G137" s="7">
        <f t="shared" si="4"/>
        <v>0</v>
      </c>
      <c r="H137" s="1" t="s">
        <v>16</v>
      </c>
      <c r="I137" s="11"/>
      <c r="J137" s="11"/>
      <c r="K137" s="2" t="s">
        <v>80</v>
      </c>
    </row>
    <row r="138" spans="1:11" hidden="1">
      <c r="A138" s="1"/>
      <c r="B138" s="2" t="s">
        <v>119</v>
      </c>
      <c r="C138" s="1">
        <v>2</v>
      </c>
      <c r="D138" s="1"/>
      <c r="E138" s="1"/>
      <c r="F138" s="1"/>
      <c r="G138" s="7">
        <f t="shared" si="4"/>
        <v>0</v>
      </c>
      <c r="H138" s="1" t="s">
        <v>16</v>
      </c>
      <c r="I138" s="11"/>
      <c r="J138" s="11"/>
      <c r="K138" s="2" t="s">
        <v>80</v>
      </c>
    </row>
    <row r="139" spans="1:11" hidden="1">
      <c r="A139" s="1"/>
      <c r="B139" s="2" t="s">
        <v>120</v>
      </c>
      <c r="C139" s="1">
        <v>1</v>
      </c>
      <c r="D139" s="1"/>
      <c r="E139" s="1"/>
      <c r="F139" s="1"/>
      <c r="G139" s="7">
        <f t="shared" si="4"/>
        <v>0</v>
      </c>
      <c r="H139" s="1" t="s">
        <v>83</v>
      </c>
      <c r="I139" s="11"/>
      <c r="J139" s="11"/>
      <c r="K139" s="2" t="s">
        <v>71</v>
      </c>
    </row>
    <row r="140" spans="1:11" hidden="1">
      <c r="A140" s="1"/>
      <c r="B140" s="2" t="s">
        <v>121</v>
      </c>
      <c r="C140" s="1">
        <v>5</v>
      </c>
      <c r="D140" s="1"/>
      <c r="E140" s="1"/>
      <c r="F140" s="1"/>
      <c r="G140" s="7">
        <f t="shared" si="4"/>
        <v>0</v>
      </c>
      <c r="H140" s="1" t="s">
        <v>83</v>
      </c>
      <c r="I140" s="11"/>
      <c r="J140" s="11"/>
      <c r="K140" s="2" t="s">
        <v>122</v>
      </c>
    </row>
    <row r="141" spans="1:11" hidden="1">
      <c r="A141" s="1"/>
      <c r="B141" s="2" t="s">
        <v>123</v>
      </c>
      <c r="C141" s="1">
        <v>5</v>
      </c>
      <c r="D141" s="1"/>
      <c r="E141" s="1"/>
      <c r="F141" s="1"/>
      <c r="G141" s="7">
        <f t="shared" si="4"/>
        <v>0</v>
      </c>
      <c r="H141" s="1" t="s">
        <v>83</v>
      </c>
      <c r="I141" s="11"/>
      <c r="J141" s="11"/>
      <c r="K141" s="2" t="s">
        <v>80</v>
      </c>
    </row>
    <row r="142" spans="1:11" hidden="1">
      <c r="A142" s="1"/>
      <c r="B142" s="2" t="s">
        <v>124</v>
      </c>
      <c r="C142" s="1">
        <v>5</v>
      </c>
      <c r="D142" s="1"/>
      <c r="E142" s="1"/>
      <c r="F142" s="1"/>
      <c r="G142" s="7">
        <f t="shared" si="4"/>
        <v>0</v>
      </c>
      <c r="H142" s="1" t="s">
        <v>125</v>
      </c>
      <c r="I142" s="11"/>
      <c r="J142" s="11"/>
      <c r="K142" s="2" t="s">
        <v>80</v>
      </c>
    </row>
    <row r="143" spans="1:11" hidden="1"/>
    <row r="144" spans="1:11">
      <c r="I144" s="14" t="s">
        <v>183</v>
      </c>
      <c r="J144" s="14">
        <f>SUM(J3:J114)</f>
        <v>2733200</v>
      </c>
    </row>
    <row r="145" spans="9:10" customFormat="1">
      <c r="I145" s="15" t="s">
        <v>184</v>
      </c>
      <c r="J145" s="14">
        <v>277000</v>
      </c>
    </row>
    <row r="146" spans="9:10" customFormat="1">
      <c r="I146" s="14"/>
      <c r="J146" s="16">
        <f>J145+J144</f>
        <v>3010200</v>
      </c>
    </row>
  </sheetData>
  <mergeCells count="1">
    <mergeCell ref="A1:K1"/>
  </mergeCells>
  <pageMargins left="0.11811023622047245" right="0.11811023622047245" top="0.19685039370078741" bottom="0.19685039370078741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83"/>
  <sheetViews>
    <sheetView tabSelected="1" topLeftCell="E90" workbookViewId="0">
      <selection activeCell="AC4" sqref="AC4:AC172"/>
    </sheetView>
  </sheetViews>
  <sheetFormatPr defaultRowHeight="12"/>
  <cols>
    <col min="1" max="1" width="4" style="21" customWidth="1"/>
    <col min="2" max="2" width="18.7109375" style="19" customWidth="1"/>
    <col min="3" max="3" width="5" style="21" customWidth="1"/>
    <col min="4" max="4" width="4" style="21" bestFit="1" customWidth="1"/>
    <col min="5" max="5" width="7.7109375" style="38" customWidth="1"/>
    <col min="6" max="6" width="4.85546875" style="21" customWidth="1"/>
    <col min="7" max="7" width="6.7109375" style="38" customWidth="1"/>
    <col min="8" max="8" width="4.85546875" style="21" customWidth="1"/>
    <col min="9" max="9" width="5.5703125" style="38" customWidth="1"/>
    <col min="10" max="10" width="4.85546875" style="21" customWidth="1"/>
    <col min="11" max="11" width="5.7109375" style="38" customWidth="1"/>
    <col min="12" max="12" width="4.85546875" style="21" customWidth="1"/>
    <col min="13" max="13" width="6.5703125" style="38" customWidth="1"/>
    <col min="14" max="14" width="4.85546875" style="21" customWidth="1"/>
    <col min="15" max="15" width="6.7109375" style="38" customWidth="1"/>
    <col min="16" max="16" width="4.85546875" style="21" customWidth="1"/>
    <col min="17" max="17" width="7.7109375" style="38" customWidth="1"/>
    <col min="18" max="18" width="4.85546875" style="21" customWidth="1"/>
    <col min="19" max="19" width="6.28515625" style="38" customWidth="1"/>
    <col min="20" max="20" width="4.85546875" style="21" customWidth="1"/>
    <col min="21" max="21" width="6.140625" style="38" customWidth="1"/>
    <col min="22" max="22" width="4.85546875" style="21" customWidth="1"/>
    <col min="23" max="23" width="8.140625" style="38" customWidth="1"/>
    <col min="24" max="25" width="4.85546875" style="21" customWidth="1"/>
    <col min="26" max="26" width="9.140625" style="38" bestFit="1" customWidth="1"/>
    <col min="27" max="27" width="10.85546875" style="39" customWidth="1"/>
    <col min="28" max="28" width="24" style="19" bestFit="1" customWidth="1"/>
    <col min="29" max="16384" width="9.140625" style="19"/>
  </cols>
  <sheetData>
    <row r="1" spans="1:29" s="20" customFormat="1" ht="32.25" customHeight="1">
      <c r="A1" s="47" t="s">
        <v>245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9" ht="27.75" customHeight="1">
      <c r="A2" s="49" t="s">
        <v>169</v>
      </c>
      <c r="B2" s="49" t="s">
        <v>1</v>
      </c>
      <c r="C2" s="50" t="s">
        <v>180</v>
      </c>
      <c r="D2" s="51" t="s">
        <v>244</v>
      </c>
      <c r="E2" s="52"/>
      <c r="F2" s="51" t="s">
        <v>189</v>
      </c>
      <c r="G2" s="52"/>
      <c r="H2" s="51" t="s">
        <v>190</v>
      </c>
      <c r="I2" s="52"/>
      <c r="J2" s="51" t="s">
        <v>186</v>
      </c>
      <c r="K2" s="52"/>
      <c r="L2" s="51" t="s">
        <v>187</v>
      </c>
      <c r="M2" s="52"/>
      <c r="N2" s="51" t="s">
        <v>220</v>
      </c>
      <c r="O2" s="52"/>
      <c r="P2" s="51" t="s">
        <v>191</v>
      </c>
      <c r="Q2" s="52"/>
      <c r="R2" s="51" t="s">
        <v>188</v>
      </c>
      <c r="S2" s="52"/>
      <c r="T2" s="51" t="s">
        <v>206</v>
      </c>
      <c r="U2" s="52"/>
      <c r="V2" s="51" t="s">
        <v>192</v>
      </c>
      <c r="W2" s="52"/>
      <c r="X2" s="22" t="s">
        <v>178</v>
      </c>
      <c r="Y2" s="17" t="s">
        <v>170</v>
      </c>
      <c r="Z2" s="18"/>
      <c r="AA2" s="23" t="s">
        <v>182</v>
      </c>
      <c r="AB2" s="17" t="s">
        <v>163</v>
      </c>
    </row>
    <row r="3" spans="1:29" ht="29.25" customHeight="1">
      <c r="A3" s="49"/>
      <c r="B3" s="49"/>
      <c r="C3" s="50"/>
      <c r="D3" s="17" t="s">
        <v>229</v>
      </c>
      <c r="E3" s="18" t="s">
        <v>243</v>
      </c>
      <c r="F3" s="17" t="s">
        <v>229</v>
      </c>
      <c r="G3" s="18" t="s">
        <v>243</v>
      </c>
      <c r="H3" s="17" t="s">
        <v>229</v>
      </c>
      <c r="I3" s="18" t="s">
        <v>243</v>
      </c>
      <c r="J3" s="17" t="s">
        <v>229</v>
      </c>
      <c r="K3" s="18" t="s">
        <v>243</v>
      </c>
      <c r="L3" s="17" t="s">
        <v>229</v>
      </c>
      <c r="M3" s="18" t="s">
        <v>243</v>
      </c>
      <c r="N3" s="17" t="s">
        <v>229</v>
      </c>
      <c r="O3" s="18" t="s">
        <v>243</v>
      </c>
      <c r="P3" s="17" t="s">
        <v>229</v>
      </c>
      <c r="Q3" s="18" t="s">
        <v>243</v>
      </c>
      <c r="R3" s="17" t="s">
        <v>229</v>
      </c>
      <c r="S3" s="18" t="s">
        <v>243</v>
      </c>
      <c r="T3" s="17" t="s">
        <v>229</v>
      </c>
      <c r="U3" s="18" t="s">
        <v>243</v>
      </c>
      <c r="V3" s="17" t="s">
        <v>229</v>
      </c>
      <c r="W3" s="18" t="s">
        <v>243</v>
      </c>
      <c r="X3" s="22"/>
      <c r="Y3" s="17"/>
      <c r="Z3" s="18" t="s">
        <v>230</v>
      </c>
      <c r="AA3" s="23"/>
      <c r="AB3" s="17"/>
    </row>
    <row r="4" spans="1:29">
      <c r="A4" s="25">
        <v>1</v>
      </c>
      <c r="B4" s="24" t="s">
        <v>126</v>
      </c>
      <c r="C4" s="25"/>
      <c r="D4" s="25"/>
      <c r="E4" s="26">
        <f>D4*Z4</f>
        <v>0</v>
      </c>
      <c r="F4" s="25"/>
      <c r="G4" s="26">
        <f>F4*Z4</f>
        <v>0</v>
      </c>
      <c r="H4" s="25">
        <v>5</v>
      </c>
      <c r="I4" s="26">
        <f>J4*Z4</f>
        <v>0</v>
      </c>
      <c r="J4" s="25"/>
      <c r="K4" s="26">
        <f>J4*Z4</f>
        <v>0</v>
      </c>
      <c r="L4" s="25"/>
      <c r="M4" s="26">
        <f>L4*Z4</f>
        <v>0</v>
      </c>
      <c r="N4" s="25"/>
      <c r="O4" s="27">
        <f>N4*Z4</f>
        <v>0</v>
      </c>
      <c r="P4" s="25">
        <v>10</v>
      </c>
      <c r="Q4" s="26">
        <f>P4*Z4</f>
        <v>400000</v>
      </c>
      <c r="R4" s="25"/>
      <c r="S4" s="26">
        <f>R4*Z4</f>
        <v>0</v>
      </c>
      <c r="T4" s="25"/>
      <c r="U4" s="26">
        <f>T4*Z4</f>
        <v>0</v>
      </c>
      <c r="V4" s="25"/>
      <c r="W4" s="26">
        <f>V4*Z4</f>
        <v>0</v>
      </c>
      <c r="X4" s="25">
        <f>SUM(D4,F4,H4,J4,L4,N4,P4,R4,T4,V4)</f>
        <v>15</v>
      </c>
      <c r="Y4" s="25" t="s">
        <v>164</v>
      </c>
      <c r="Z4" s="26">
        <v>40000</v>
      </c>
      <c r="AA4" s="28">
        <f>Z4*X4</f>
        <v>600000</v>
      </c>
      <c r="AB4" s="24" t="s">
        <v>173</v>
      </c>
      <c r="AC4" s="19">
        <f>(D4+F4+H4+J4+L4+N4+P4+R4+T4+V4)</f>
        <v>15</v>
      </c>
    </row>
    <row r="5" spans="1:29">
      <c r="A5" s="25">
        <v>2</v>
      </c>
      <c r="B5" s="24" t="s">
        <v>127</v>
      </c>
      <c r="C5" s="25">
        <v>0</v>
      </c>
      <c r="D5" s="25"/>
      <c r="E5" s="26">
        <f t="shared" ref="E5:E68" si="0">D5*Z5</f>
        <v>0</v>
      </c>
      <c r="F5" s="25"/>
      <c r="G5" s="26">
        <f t="shared" ref="G5:G68" si="1">F5*Z5</f>
        <v>0</v>
      </c>
      <c r="H5" s="25"/>
      <c r="I5" s="26">
        <f t="shared" ref="I5:I68" si="2">J5*Z5</f>
        <v>13000</v>
      </c>
      <c r="J5" s="25">
        <v>1</v>
      </c>
      <c r="K5" s="26">
        <f t="shared" ref="K5:K68" si="3">J5*Z5</f>
        <v>13000</v>
      </c>
      <c r="L5" s="25"/>
      <c r="M5" s="26">
        <f t="shared" ref="M5:M68" si="4">L5*Z5</f>
        <v>0</v>
      </c>
      <c r="N5" s="25"/>
      <c r="O5" s="27">
        <f t="shared" ref="O5:O68" si="5">N5*Z5</f>
        <v>0</v>
      </c>
      <c r="P5" s="25"/>
      <c r="Q5" s="26">
        <f t="shared" ref="Q5:Q68" si="6">P5*Z5</f>
        <v>0</v>
      </c>
      <c r="R5" s="25"/>
      <c r="S5" s="26">
        <f t="shared" ref="S5:S68" si="7">R5*Z5</f>
        <v>0</v>
      </c>
      <c r="T5" s="25"/>
      <c r="U5" s="26">
        <f t="shared" ref="U5:U68" si="8">T5*Z5</f>
        <v>0</v>
      </c>
      <c r="V5" s="25"/>
      <c r="W5" s="26">
        <f t="shared" ref="W5:W68" si="9">V5*Z5</f>
        <v>0</v>
      </c>
      <c r="X5" s="25">
        <f t="shared" ref="X5:X68" si="10">SUM(D5,F5,H5,J5,L5,N5,P5,R5,T5,V5)</f>
        <v>1</v>
      </c>
      <c r="Y5" s="25" t="s">
        <v>164</v>
      </c>
      <c r="Z5" s="26">
        <v>13000</v>
      </c>
      <c r="AA5" s="28">
        <f t="shared" ref="AA5:AA68" si="11">Z5*X5</f>
        <v>13000</v>
      </c>
      <c r="AB5" s="24" t="s">
        <v>175</v>
      </c>
      <c r="AC5" s="19">
        <f t="shared" ref="AC5:AC68" si="12">(D5+F5+H5+J5+L5+N5+P5+R5+T5+V5)</f>
        <v>1</v>
      </c>
    </row>
    <row r="6" spans="1:29">
      <c r="A6" s="25">
        <v>3</v>
      </c>
      <c r="B6" s="24" t="s">
        <v>146</v>
      </c>
      <c r="C6" s="25">
        <v>0</v>
      </c>
      <c r="D6" s="25"/>
      <c r="E6" s="26">
        <f t="shared" si="0"/>
        <v>0</v>
      </c>
      <c r="F6" s="25"/>
      <c r="G6" s="26">
        <f t="shared" si="1"/>
        <v>0</v>
      </c>
      <c r="H6" s="25"/>
      <c r="I6" s="26">
        <f t="shared" si="2"/>
        <v>0</v>
      </c>
      <c r="J6" s="25"/>
      <c r="K6" s="26">
        <f t="shared" si="3"/>
        <v>0</v>
      </c>
      <c r="L6" s="25"/>
      <c r="M6" s="26">
        <f t="shared" si="4"/>
        <v>0</v>
      </c>
      <c r="N6" s="25"/>
      <c r="O6" s="27">
        <f t="shared" si="5"/>
        <v>0</v>
      </c>
      <c r="P6" s="25"/>
      <c r="Q6" s="26">
        <f t="shared" si="6"/>
        <v>0</v>
      </c>
      <c r="R6" s="25"/>
      <c r="S6" s="26">
        <f t="shared" si="7"/>
        <v>0</v>
      </c>
      <c r="T6" s="25"/>
      <c r="U6" s="26">
        <f t="shared" si="8"/>
        <v>0</v>
      </c>
      <c r="V6" s="25">
        <v>3</v>
      </c>
      <c r="W6" s="26">
        <f t="shared" si="9"/>
        <v>8400</v>
      </c>
      <c r="X6" s="25">
        <f t="shared" si="10"/>
        <v>3</v>
      </c>
      <c r="Y6" s="25" t="s">
        <v>83</v>
      </c>
      <c r="Z6" s="26">
        <v>2800</v>
      </c>
      <c r="AA6" s="28">
        <f t="shared" si="11"/>
        <v>8400</v>
      </c>
      <c r="AB6" s="24"/>
      <c r="AC6" s="19">
        <f t="shared" si="12"/>
        <v>3</v>
      </c>
    </row>
    <row r="7" spans="1:29">
      <c r="A7" s="25">
        <v>4</v>
      </c>
      <c r="B7" s="24" t="s">
        <v>147</v>
      </c>
      <c r="C7" s="25">
        <v>0</v>
      </c>
      <c r="D7" s="25"/>
      <c r="E7" s="26">
        <f t="shared" si="0"/>
        <v>0</v>
      </c>
      <c r="F7" s="25"/>
      <c r="G7" s="26">
        <f t="shared" si="1"/>
        <v>0</v>
      </c>
      <c r="H7" s="25"/>
      <c r="I7" s="26">
        <f t="shared" si="2"/>
        <v>0</v>
      </c>
      <c r="J7" s="25"/>
      <c r="K7" s="26">
        <f t="shared" si="3"/>
        <v>0</v>
      </c>
      <c r="L7" s="25"/>
      <c r="M7" s="26">
        <f t="shared" si="4"/>
        <v>0</v>
      </c>
      <c r="N7" s="25"/>
      <c r="O7" s="27">
        <f t="shared" si="5"/>
        <v>0</v>
      </c>
      <c r="P7" s="25"/>
      <c r="Q7" s="26">
        <f t="shared" si="6"/>
        <v>0</v>
      </c>
      <c r="R7" s="25"/>
      <c r="S7" s="26">
        <f t="shared" si="7"/>
        <v>0</v>
      </c>
      <c r="T7" s="25"/>
      <c r="U7" s="26">
        <f t="shared" si="8"/>
        <v>0</v>
      </c>
      <c r="V7" s="25">
        <v>25</v>
      </c>
      <c r="W7" s="26">
        <f t="shared" si="9"/>
        <v>700000</v>
      </c>
      <c r="X7" s="25">
        <f t="shared" si="10"/>
        <v>25</v>
      </c>
      <c r="Y7" s="25" t="s">
        <v>70</v>
      </c>
      <c r="Z7" s="26">
        <v>28000</v>
      </c>
      <c r="AA7" s="28">
        <f t="shared" si="11"/>
        <v>700000</v>
      </c>
      <c r="AB7" s="24" t="s">
        <v>175</v>
      </c>
      <c r="AC7" s="19">
        <f t="shared" si="12"/>
        <v>25</v>
      </c>
    </row>
    <row r="8" spans="1:29">
      <c r="A8" s="25">
        <v>5</v>
      </c>
      <c r="B8" s="24" t="s">
        <v>148</v>
      </c>
      <c r="C8" s="25">
        <v>0</v>
      </c>
      <c r="D8" s="25">
        <v>2</v>
      </c>
      <c r="E8" s="26">
        <f t="shared" si="0"/>
        <v>75000</v>
      </c>
      <c r="F8" s="25">
        <v>1</v>
      </c>
      <c r="G8" s="26">
        <f t="shared" si="1"/>
        <v>37500</v>
      </c>
      <c r="H8" s="25"/>
      <c r="I8" s="26">
        <f t="shared" si="2"/>
        <v>0</v>
      </c>
      <c r="J8" s="25"/>
      <c r="K8" s="26">
        <f t="shared" si="3"/>
        <v>0</v>
      </c>
      <c r="L8" s="25"/>
      <c r="M8" s="26">
        <f t="shared" si="4"/>
        <v>0</v>
      </c>
      <c r="N8" s="25"/>
      <c r="O8" s="27">
        <f t="shared" si="5"/>
        <v>0</v>
      </c>
      <c r="P8" s="25"/>
      <c r="Q8" s="26">
        <f t="shared" si="6"/>
        <v>0</v>
      </c>
      <c r="R8" s="25"/>
      <c r="S8" s="26">
        <f t="shared" si="7"/>
        <v>0</v>
      </c>
      <c r="T8" s="25"/>
      <c r="U8" s="26">
        <f t="shared" si="8"/>
        <v>0</v>
      </c>
      <c r="V8" s="25">
        <v>2</v>
      </c>
      <c r="W8" s="26">
        <f t="shared" si="9"/>
        <v>75000</v>
      </c>
      <c r="X8" s="25">
        <f t="shared" si="10"/>
        <v>5</v>
      </c>
      <c r="Y8" s="25" t="s">
        <v>46</v>
      </c>
      <c r="Z8" s="26">
        <v>37500</v>
      </c>
      <c r="AA8" s="28">
        <f t="shared" si="11"/>
        <v>187500</v>
      </c>
      <c r="AB8" s="24"/>
      <c r="AC8" s="19">
        <f t="shared" si="12"/>
        <v>5</v>
      </c>
    </row>
    <row r="9" spans="1:29">
      <c r="A9" s="25">
        <v>6</v>
      </c>
      <c r="B9" s="24" t="s">
        <v>149</v>
      </c>
      <c r="C9" s="25">
        <v>0</v>
      </c>
      <c r="D9" s="25"/>
      <c r="E9" s="26">
        <f t="shared" si="0"/>
        <v>0</v>
      </c>
      <c r="F9" s="25"/>
      <c r="G9" s="26">
        <f t="shared" si="1"/>
        <v>0</v>
      </c>
      <c r="H9" s="25"/>
      <c r="I9" s="26">
        <f t="shared" si="2"/>
        <v>0</v>
      </c>
      <c r="J9" s="25"/>
      <c r="K9" s="26">
        <f t="shared" si="3"/>
        <v>0</v>
      </c>
      <c r="L9" s="25"/>
      <c r="M9" s="26">
        <f t="shared" si="4"/>
        <v>0</v>
      </c>
      <c r="N9" s="25"/>
      <c r="O9" s="27">
        <f t="shared" si="5"/>
        <v>0</v>
      </c>
      <c r="P9" s="25"/>
      <c r="Q9" s="26">
        <f t="shared" si="6"/>
        <v>0</v>
      </c>
      <c r="R9" s="25"/>
      <c r="S9" s="26">
        <f t="shared" si="7"/>
        <v>0</v>
      </c>
      <c r="T9" s="25"/>
      <c r="U9" s="26">
        <f t="shared" si="8"/>
        <v>0</v>
      </c>
      <c r="V9" s="25">
        <v>2</v>
      </c>
      <c r="W9" s="26">
        <f t="shared" si="9"/>
        <v>75000</v>
      </c>
      <c r="X9" s="25">
        <f t="shared" si="10"/>
        <v>2</v>
      </c>
      <c r="Y9" s="25" t="s">
        <v>46</v>
      </c>
      <c r="Z9" s="26">
        <v>37500</v>
      </c>
      <c r="AA9" s="28">
        <f t="shared" si="11"/>
        <v>75000</v>
      </c>
      <c r="AB9" s="24"/>
      <c r="AC9" s="19">
        <f t="shared" si="12"/>
        <v>2</v>
      </c>
    </row>
    <row r="10" spans="1:29">
      <c r="A10" s="25">
        <v>7</v>
      </c>
      <c r="B10" s="24" t="s">
        <v>150</v>
      </c>
      <c r="C10" s="25">
        <v>0</v>
      </c>
      <c r="D10" s="25"/>
      <c r="E10" s="26">
        <f t="shared" si="0"/>
        <v>0</v>
      </c>
      <c r="F10" s="25"/>
      <c r="G10" s="26">
        <f t="shared" si="1"/>
        <v>0</v>
      </c>
      <c r="H10" s="25"/>
      <c r="I10" s="26">
        <f t="shared" si="2"/>
        <v>0</v>
      </c>
      <c r="J10" s="25"/>
      <c r="K10" s="26">
        <f t="shared" si="3"/>
        <v>0</v>
      </c>
      <c r="L10" s="25"/>
      <c r="M10" s="26">
        <f t="shared" si="4"/>
        <v>0</v>
      </c>
      <c r="N10" s="25"/>
      <c r="O10" s="27">
        <f t="shared" si="5"/>
        <v>0</v>
      </c>
      <c r="P10" s="25"/>
      <c r="Q10" s="26">
        <f t="shared" si="6"/>
        <v>0</v>
      </c>
      <c r="R10" s="25"/>
      <c r="S10" s="26">
        <f t="shared" si="7"/>
        <v>0</v>
      </c>
      <c r="T10" s="25"/>
      <c r="U10" s="26">
        <f t="shared" si="8"/>
        <v>0</v>
      </c>
      <c r="V10" s="25">
        <v>5</v>
      </c>
      <c r="W10" s="26">
        <f t="shared" si="9"/>
        <v>135000</v>
      </c>
      <c r="X10" s="25">
        <f t="shared" si="10"/>
        <v>5</v>
      </c>
      <c r="Y10" s="25" t="s">
        <v>143</v>
      </c>
      <c r="Z10" s="26">
        <v>27000</v>
      </c>
      <c r="AA10" s="28">
        <f t="shared" si="11"/>
        <v>135000</v>
      </c>
      <c r="AB10" s="24"/>
      <c r="AC10" s="19">
        <f t="shared" si="12"/>
        <v>5</v>
      </c>
    </row>
    <row r="11" spans="1:29" hidden="1">
      <c r="A11" s="25">
        <v>8</v>
      </c>
      <c r="B11" s="24" t="s">
        <v>151</v>
      </c>
      <c r="C11" s="25">
        <v>0</v>
      </c>
      <c r="D11" s="25"/>
      <c r="E11" s="26">
        <f t="shared" si="0"/>
        <v>0</v>
      </c>
      <c r="F11" s="25"/>
      <c r="G11" s="26">
        <f t="shared" si="1"/>
        <v>0</v>
      </c>
      <c r="H11" s="25"/>
      <c r="I11" s="26">
        <f t="shared" si="2"/>
        <v>0</v>
      </c>
      <c r="J11" s="25"/>
      <c r="K11" s="26">
        <f t="shared" si="3"/>
        <v>0</v>
      </c>
      <c r="L11" s="25"/>
      <c r="M11" s="26">
        <f t="shared" si="4"/>
        <v>0</v>
      </c>
      <c r="N11" s="25"/>
      <c r="O11" s="27">
        <v>0</v>
      </c>
      <c r="P11" s="25"/>
      <c r="Q11" s="26">
        <f t="shared" si="6"/>
        <v>0</v>
      </c>
      <c r="R11" s="25"/>
      <c r="S11" s="26">
        <f t="shared" si="7"/>
        <v>0</v>
      </c>
      <c r="T11" s="25"/>
      <c r="U11" s="26">
        <f t="shared" si="8"/>
        <v>0</v>
      </c>
      <c r="V11" s="25"/>
      <c r="W11" s="26">
        <f t="shared" si="9"/>
        <v>0</v>
      </c>
      <c r="X11" s="25">
        <f t="shared" si="10"/>
        <v>0</v>
      </c>
      <c r="Y11" s="25" t="s">
        <v>143</v>
      </c>
      <c r="Z11" s="26">
        <v>0</v>
      </c>
      <c r="AA11" s="28">
        <f t="shared" si="11"/>
        <v>0</v>
      </c>
      <c r="AB11" s="24"/>
      <c r="AC11" s="19">
        <f t="shared" si="12"/>
        <v>0</v>
      </c>
    </row>
    <row r="12" spans="1:29" hidden="1">
      <c r="A12" s="25">
        <v>9</v>
      </c>
      <c r="B12" s="24" t="s">
        <v>160</v>
      </c>
      <c r="C12" s="25">
        <v>0</v>
      </c>
      <c r="D12" s="25"/>
      <c r="E12" s="26">
        <f t="shared" si="0"/>
        <v>0</v>
      </c>
      <c r="F12" s="25"/>
      <c r="G12" s="26">
        <f t="shared" si="1"/>
        <v>0</v>
      </c>
      <c r="H12" s="25"/>
      <c r="I12" s="26">
        <f t="shared" si="2"/>
        <v>0</v>
      </c>
      <c r="J12" s="25"/>
      <c r="K12" s="26">
        <f t="shared" si="3"/>
        <v>0</v>
      </c>
      <c r="L12" s="25"/>
      <c r="M12" s="26">
        <f t="shared" si="4"/>
        <v>0</v>
      </c>
      <c r="N12" s="25"/>
      <c r="O12" s="27">
        <v>0</v>
      </c>
      <c r="P12" s="25"/>
      <c r="Q12" s="26">
        <f t="shared" si="6"/>
        <v>0</v>
      </c>
      <c r="R12" s="25"/>
      <c r="S12" s="26">
        <f t="shared" si="7"/>
        <v>0</v>
      </c>
      <c r="T12" s="25"/>
      <c r="U12" s="26">
        <f t="shared" si="8"/>
        <v>0</v>
      </c>
      <c r="V12" s="25"/>
      <c r="W12" s="26">
        <f t="shared" si="9"/>
        <v>0</v>
      </c>
      <c r="X12" s="25">
        <f t="shared" si="10"/>
        <v>0</v>
      </c>
      <c r="Y12" s="25" t="s">
        <v>152</v>
      </c>
      <c r="Z12" s="26">
        <v>0</v>
      </c>
      <c r="AA12" s="28">
        <f t="shared" si="11"/>
        <v>0</v>
      </c>
      <c r="AB12" s="24"/>
      <c r="AC12" s="19">
        <f t="shared" si="12"/>
        <v>0</v>
      </c>
    </row>
    <row r="13" spans="1:29">
      <c r="A13" s="25">
        <v>10</v>
      </c>
      <c r="B13" s="24" t="s">
        <v>196</v>
      </c>
      <c r="C13" s="25">
        <v>0</v>
      </c>
      <c r="D13" s="25">
        <v>1</v>
      </c>
      <c r="E13" s="26">
        <f t="shared" si="0"/>
        <v>23000</v>
      </c>
      <c r="F13" s="25">
        <v>2</v>
      </c>
      <c r="G13" s="26">
        <f t="shared" si="1"/>
        <v>46000</v>
      </c>
      <c r="H13" s="25"/>
      <c r="I13" s="26">
        <f t="shared" si="2"/>
        <v>0</v>
      </c>
      <c r="J13" s="25"/>
      <c r="K13" s="26">
        <f t="shared" si="3"/>
        <v>0</v>
      </c>
      <c r="L13" s="25"/>
      <c r="M13" s="26">
        <f t="shared" si="4"/>
        <v>0</v>
      </c>
      <c r="N13" s="25"/>
      <c r="O13" s="27">
        <f t="shared" si="5"/>
        <v>0</v>
      </c>
      <c r="P13" s="25"/>
      <c r="Q13" s="26">
        <f t="shared" si="6"/>
        <v>0</v>
      </c>
      <c r="R13" s="25"/>
      <c r="S13" s="26">
        <f t="shared" si="7"/>
        <v>0</v>
      </c>
      <c r="T13" s="25"/>
      <c r="U13" s="26">
        <f t="shared" si="8"/>
        <v>0</v>
      </c>
      <c r="V13" s="25">
        <v>1</v>
      </c>
      <c r="W13" s="26">
        <f t="shared" si="9"/>
        <v>23000</v>
      </c>
      <c r="X13" s="25">
        <f t="shared" si="10"/>
        <v>4</v>
      </c>
      <c r="Y13" s="25"/>
      <c r="Z13" s="26">
        <v>23000</v>
      </c>
      <c r="AA13" s="28">
        <f t="shared" si="11"/>
        <v>92000</v>
      </c>
      <c r="AB13" s="24"/>
      <c r="AC13" s="19">
        <f t="shared" si="12"/>
        <v>4</v>
      </c>
    </row>
    <row r="14" spans="1:29">
      <c r="A14" s="25">
        <v>11</v>
      </c>
      <c r="B14" s="24" t="s">
        <v>161</v>
      </c>
      <c r="C14" s="25">
        <v>0</v>
      </c>
      <c r="D14" s="25"/>
      <c r="E14" s="26">
        <f t="shared" si="0"/>
        <v>0</v>
      </c>
      <c r="F14" s="25"/>
      <c r="G14" s="26">
        <f t="shared" si="1"/>
        <v>0</v>
      </c>
      <c r="H14" s="25"/>
      <c r="I14" s="26">
        <f t="shared" si="2"/>
        <v>0</v>
      </c>
      <c r="J14" s="25"/>
      <c r="K14" s="26">
        <f t="shared" si="3"/>
        <v>0</v>
      </c>
      <c r="L14" s="25"/>
      <c r="M14" s="26">
        <f t="shared" si="4"/>
        <v>0</v>
      </c>
      <c r="N14" s="25"/>
      <c r="O14" s="27">
        <f t="shared" si="5"/>
        <v>0</v>
      </c>
      <c r="P14" s="25"/>
      <c r="Q14" s="26">
        <f t="shared" si="6"/>
        <v>0</v>
      </c>
      <c r="R14" s="25"/>
      <c r="S14" s="26">
        <f t="shared" si="7"/>
        <v>0</v>
      </c>
      <c r="T14" s="25"/>
      <c r="U14" s="26">
        <f t="shared" si="8"/>
        <v>0</v>
      </c>
      <c r="V14" s="25">
        <v>1</v>
      </c>
      <c r="W14" s="26">
        <f t="shared" si="9"/>
        <v>77000</v>
      </c>
      <c r="X14" s="25">
        <f t="shared" si="10"/>
        <v>1</v>
      </c>
      <c r="Y14" s="25" t="s">
        <v>156</v>
      </c>
      <c r="Z14" s="26">
        <v>77000</v>
      </c>
      <c r="AA14" s="28">
        <f t="shared" si="11"/>
        <v>77000</v>
      </c>
      <c r="AB14" s="24" t="s">
        <v>197</v>
      </c>
      <c r="AC14" s="19">
        <f t="shared" si="12"/>
        <v>1</v>
      </c>
    </row>
    <row r="15" spans="1:29">
      <c r="A15" s="25">
        <v>12</v>
      </c>
      <c r="B15" s="24" t="s">
        <v>153</v>
      </c>
      <c r="C15" s="25">
        <v>0</v>
      </c>
      <c r="D15" s="25"/>
      <c r="E15" s="26">
        <f t="shared" si="0"/>
        <v>0</v>
      </c>
      <c r="F15" s="25"/>
      <c r="G15" s="26">
        <f t="shared" si="1"/>
        <v>0</v>
      </c>
      <c r="H15" s="25"/>
      <c r="I15" s="26">
        <f t="shared" si="2"/>
        <v>0</v>
      </c>
      <c r="J15" s="25"/>
      <c r="K15" s="26">
        <f t="shared" si="3"/>
        <v>0</v>
      </c>
      <c r="L15" s="25"/>
      <c r="M15" s="26">
        <f t="shared" si="4"/>
        <v>0</v>
      </c>
      <c r="N15" s="25"/>
      <c r="O15" s="27">
        <f t="shared" si="5"/>
        <v>0</v>
      </c>
      <c r="P15" s="25"/>
      <c r="Q15" s="26">
        <f t="shared" si="6"/>
        <v>0</v>
      </c>
      <c r="R15" s="25"/>
      <c r="S15" s="26">
        <f t="shared" si="7"/>
        <v>0</v>
      </c>
      <c r="T15" s="25"/>
      <c r="U15" s="26">
        <f t="shared" si="8"/>
        <v>0</v>
      </c>
      <c r="V15" s="25">
        <v>2</v>
      </c>
      <c r="W15" s="26">
        <f t="shared" si="9"/>
        <v>26000</v>
      </c>
      <c r="X15" s="25">
        <f t="shared" si="10"/>
        <v>2</v>
      </c>
      <c r="Y15" s="25" t="s">
        <v>143</v>
      </c>
      <c r="Z15" s="26">
        <v>13000</v>
      </c>
      <c r="AA15" s="28">
        <f t="shared" si="11"/>
        <v>26000</v>
      </c>
      <c r="AB15" s="24"/>
      <c r="AC15" s="19">
        <f t="shared" si="12"/>
        <v>2</v>
      </c>
    </row>
    <row r="16" spans="1:29">
      <c r="A16" s="25">
        <v>13</v>
      </c>
      <c r="B16" s="24" t="s">
        <v>154</v>
      </c>
      <c r="C16" s="25">
        <v>0</v>
      </c>
      <c r="D16" s="25"/>
      <c r="E16" s="26">
        <f t="shared" si="0"/>
        <v>0</v>
      </c>
      <c r="F16" s="25"/>
      <c r="G16" s="26">
        <f t="shared" si="1"/>
        <v>0</v>
      </c>
      <c r="H16" s="25"/>
      <c r="I16" s="26">
        <f t="shared" si="2"/>
        <v>0</v>
      </c>
      <c r="J16" s="25"/>
      <c r="K16" s="26">
        <f t="shared" si="3"/>
        <v>0</v>
      </c>
      <c r="L16" s="25"/>
      <c r="M16" s="26">
        <f t="shared" si="4"/>
        <v>0</v>
      </c>
      <c r="N16" s="25"/>
      <c r="O16" s="27">
        <f t="shared" si="5"/>
        <v>0</v>
      </c>
      <c r="P16" s="25"/>
      <c r="Q16" s="26">
        <f t="shared" si="6"/>
        <v>0</v>
      </c>
      <c r="R16" s="25"/>
      <c r="S16" s="26">
        <f t="shared" si="7"/>
        <v>0</v>
      </c>
      <c r="T16" s="25"/>
      <c r="U16" s="26">
        <f t="shared" si="8"/>
        <v>0</v>
      </c>
      <c r="V16" s="25">
        <v>5</v>
      </c>
      <c r="W16" s="26">
        <f t="shared" si="9"/>
        <v>275000</v>
      </c>
      <c r="X16" s="25">
        <f t="shared" si="10"/>
        <v>5</v>
      </c>
      <c r="Y16" s="25" t="s">
        <v>143</v>
      </c>
      <c r="Z16" s="26">
        <v>55000</v>
      </c>
      <c r="AA16" s="28">
        <f t="shared" si="11"/>
        <v>275000</v>
      </c>
      <c r="AB16" s="24"/>
      <c r="AC16" s="19">
        <f t="shared" si="12"/>
        <v>5</v>
      </c>
    </row>
    <row r="17" spans="1:29">
      <c r="A17" s="25">
        <v>14</v>
      </c>
      <c r="B17" s="24" t="s">
        <v>155</v>
      </c>
      <c r="C17" s="25">
        <v>0</v>
      </c>
      <c r="D17" s="25">
        <v>3</v>
      </c>
      <c r="E17" s="26">
        <f t="shared" si="0"/>
        <v>58500</v>
      </c>
      <c r="F17" s="25">
        <v>3</v>
      </c>
      <c r="G17" s="26">
        <f t="shared" si="1"/>
        <v>58500</v>
      </c>
      <c r="H17" s="25"/>
      <c r="I17" s="26">
        <f t="shared" si="2"/>
        <v>0</v>
      </c>
      <c r="J17" s="25"/>
      <c r="K17" s="26">
        <f t="shared" si="3"/>
        <v>0</v>
      </c>
      <c r="L17" s="25"/>
      <c r="M17" s="26">
        <f t="shared" si="4"/>
        <v>0</v>
      </c>
      <c r="N17" s="25"/>
      <c r="O17" s="27">
        <f t="shared" si="5"/>
        <v>0</v>
      </c>
      <c r="P17" s="25"/>
      <c r="Q17" s="26">
        <f t="shared" si="6"/>
        <v>0</v>
      </c>
      <c r="R17" s="25"/>
      <c r="S17" s="26">
        <f t="shared" si="7"/>
        <v>0</v>
      </c>
      <c r="T17" s="25"/>
      <c r="U17" s="26">
        <f t="shared" si="8"/>
        <v>0</v>
      </c>
      <c r="V17" s="25">
        <v>2</v>
      </c>
      <c r="W17" s="26">
        <f t="shared" si="9"/>
        <v>39000</v>
      </c>
      <c r="X17" s="25">
        <f t="shared" si="10"/>
        <v>8</v>
      </c>
      <c r="Y17" s="25" t="s">
        <v>16</v>
      </c>
      <c r="Z17" s="26">
        <v>19500</v>
      </c>
      <c r="AA17" s="28">
        <f t="shared" si="11"/>
        <v>156000</v>
      </c>
      <c r="AB17" s="24"/>
      <c r="AC17" s="19">
        <f t="shared" si="12"/>
        <v>8</v>
      </c>
    </row>
    <row r="18" spans="1:29">
      <c r="A18" s="25">
        <v>15</v>
      </c>
      <c r="B18" s="24" t="s">
        <v>157</v>
      </c>
      <c r="C18" s="25">
        <v>0</v>
      </c>
      <c r="D18" s="25"/>
      <c r="E18" s="26">
        <f t="shared" si="0"/>
        <v>0</v>
      </c>
      <c r="F18" s="25"/>
      <c r="G18" s="26">
        <f t="shared" si="1"/>
        <v>0</v>
      </c>
      <c r="H18" s="25"/>
      <c r="I18" s="26">
        <f t="shared" si="2"/>
        <v>0</v>
      </c>
      <c r="J18" s="25"/>
      <c r="K18" s="26">
        <f t="shared" si="3"/>
        <v>0</v>
      </c>
      <c r="L18" s="25"/>
      <c r="M18" s="26">
        <f>L18*Z18</f>
        <v>0</v>
      </c>
      <c r="N18" s="25"/>
      <c r="O18" s="27">
        <f t="shared" si="5"/>
        <v>0</v>
      </c>
      <c r="P18" s="25"/>
      <c r="Q18" s="26">
        <f t="shared" si="6"/>
        <v>0</v>
      </c>
      <c r="R18" s="25"/>
      <c r="S18" s="26">
        <f t="shared" si="7"/>
        <v>0</v>
      </c>
      <c r="T18" s="25"/>
      <c r="U18" s="26">
        <f t="shared" si="8"/>
        <v>0</v>
      </c>
      <c r="V18" s="25">
        <v>3</v>
      </c>
      <c r="W18" s="26">
        <f t="shared" si="9"/>
        <v>61500</v>
      </c>
      <c r="X18" s="25">
        <f t="shared" si="10"/>
        <v>3</v>
      </c>
      <c r="Y18" s="25" t="s">
        <v>143</v>
      </c>
      <c r="Z18" s="26">
        <v>20500</v>
      </c>
      <c r="AA18" s="28">
        <f t="shared" si="11"/>
        <v>61500</v>
      </c>
      <c r="AB18" s="24"/>
      <c r="AC18" s="19">
        <f t="shared" si="12"/>
        <v>3</v>
      </c>
    </row>
    <row r="19" spans="1:29" hidden="1">
      <c r="A19" s="25">
        <v>16</v>
      </c>
      <c r="B19" s="24" t="s">
        <v>158</v>
      </c>
      <c r="C19" s="25">
        <v>0</v>
      </c>
      <c r="D19" s="25"/>
      <c r="E19" s="26">
        <f t="shared" si="0"/>
        <v>0</v>
      </c>
      <c r="F19" s="25"/>
      <c r="G19" s="26">
        <f t="shared" si="1"/>
        <v>0</v>
      </c>
      <c r="H19" s="25"/>
      <c r="I19" s="26">
        <f t="shared" si="2"/>
        <v>0</v>
      </c>
      <c r="J19" s="25"/>
      <c r="K19" s="26">
        <f t="shared" si="3"/>
        <v>0</v>
      </c>
      <c r="L19" s="25"/>
      <c r="M19" s="26">
        <f t="shared" si="4"/>
        <v>0</v>
      </c>
      <c r="N19" s="25"/>
      <c r="O19" s="27">
        <v>0</v>
      </c>
      <c r="P19" s="25"/>
      <c r="Q19" s="26">
        <f t="shared" si="6"/>
        <v>0</v>
      </c>
      <c r="R19" s="25"/>
      <c r="S19" s="26">
        <f t="shared" si="7"/>
        <v>0</v>
      </c>
      <c r="T19" s="25"/>
      <c r="U19" s="26">
        <f t="shared" si="8"/>
        <v>0</v>
      </c>
      <c r="V19" s="25"/>
      <c r="W19" s="26">
        <f t="shared" si="9"/>
        <v>0</v>
      </c>
      <c r="X19" s="25">
        <f t="shared" si="10"/>
        <v>0</v>
      </c>
      <c r="Y19" s="25" t="s">
        <v>83</v>
      </c>
      <c r="Z19" s="26">
        <v>0</v>
      </c>
      <c r="AA19" s="28">
        <f t="shared" si="11"/>
        <v>0</v>
      </c>
      <c r="AB19" s="24" t="s">
        <v>162</v>
      </c>
      <c r="AC19" s="19">
        <f t="shared" si="12"/>
        <v>0</v>
      </c>
    </row>
    <row r="20" spans="1:29" hidden="1">
      <c r="A20" s="25">
        <v>17</v>
      </c>
      <c r="B20" s="24" t="s">
        <v>159</v>
      </c>
      <c r="C20" s="25">
        <v>0</v>
      </c>
      <c r="D20" s="25"/>
      <c r="E20" s="26">
        <f t="shared" si="0"/>
        <v>0</v>
      </c>
      <c r="F20" s="25"/>
      <c r="G20" s="26">
        <f t="shared" si="1"/>
        <v>0</v>
      </c>
      <c r="H20" s="25"/>
      <c r="I20" s="26">
        <f t="shared" si="2"/>
        <v>0</v>
      </c>
      <c r="J20" s="25"/>
      <c r="K20" s="26">
        <f t="shared" si="3"/>
        <v>0</v>
      </c>
      <c r="L20" s="25"/>
      <c r="M20" s="26">
        <f t="shared" si="4"/>
        <v>0</v>
      </c>
      <c r="N20" s="25"/>
      <c r="O20" s="27">
        <v>0</v>
      </c>
      <c r="P20" s="25"/>
      <c r="Q20" s="26">
        <f t="shared" si="6"/>
        <v>0</v>
      </c>
      <c r="R20" s="25"/>
      <c r="S20" s="26">
        <f t="shared" si="7"/>
        <v>0</v>
      </c>
      <c r="T20" s="25"/>
      <c r="U20" s="26">
        <f t="shared" si="8"/>
        <v>0</v>
      </c>
      <c r="V20" s="25"/>
      <c r="W20" s="26">
        <f t="shared" si="9"/>
        <v>0</v>
      </c>
      <c r="X20" s="25">
        <f t="shared" si="10"/>
        <v>0</v>
      </c>
      <c r="Y20" s="25" t="s">
        <v>110</v>
      </c>
      <c r="Z20" s="26">
        <v>0</v>
      </c>
      <c r="AA20" s="28">
        <f t="shared" si="11"/>
        <v>0</v>
      </c>
      <c r="AB20" s="24"/>
      <c r="AC20" s="19">
        <f t="shared" si="12"/>
        <v>0</v>
      </c>
    </row>
    <row r="21" spans="1:29" ht="15" customHeight="1">
      <c r="A21" s="25">
        <v>18</v>
      </c>
      <c r="B21" s="24" t="s">
        <v>213</v>
      </c>
      <c r="C21" s="25">
        <v>0</v>
      </c>
      <c r="D21" s="25"/>
      <c r="E21" s="26">
        <f t="shared" si="0"/>
        <v>0</v>
      </c>
      <c r="F21" s="25"/>
      <c r="G21" s="26">
        <f t="shared" si="1"/>
        <v>0</v>
      </c>
      <c r="H21" s="25"/>
      <c r="I21" s="26">
        <f t="shared" si="2"/>
        <v>0</v>
      </c>
      <c r="J21" s="25"/>
      <c r="K21" s="26">
        <f t="shared" si="3"/>
        <v>0</v>
      </c>
      <c r="L21" s="25">
        <v>5</v>
      </c>
      <c r="M21" s="26">
        <f t="shared" si="4"/>
        <v>17500</v>
      </c>
      <c r="N21" s="25"/>
      <c r="O21" s="27">
        <f t="shared" si="5"/>
        <v>0</v>
      </c>
      <c r="P21" s="25">
        <v>2</v>
      </c>
      <c r="Q21" s="26">
        <f t="shared" si="6"/>
        <v>7000</v>
      </c>
      <c r="R21" s="25"/>
      <c r="S21" s="26">
        <f t="shared" si="7"/>
        <v>0</v>
      </c>
      <c r="T21" s="25"/>
      <c r="U21" s="26">
        <f t="shared" si="8"/>
        <v>0</v>
      </c>
      <c r="V21" s="25"/>
      <c r="W21" s="26">
        <f t="shared" si="9"/>
        <v>0</v>
      </c>
      <c r="X21" s="25">
        <f t="shared" si="10"/>
        <v>7</v>
      </c>
      <c r="Y21" s="25" t="s">
        <v>110</v>
      </c>
      <c r="Z21" s="26">
        <v>3500</v>
      </c>
      <c r="AA21" s="28">
        <f t="shared" si="11"/>
        <v>24500</v>
      </c>
      <c r="AB21" s="24"/>
      <c r="AC21" s="19">
        <f t="shared" si="12"/>
        <v>7</v>
      </c>
    </row>
    <row r="22" spans="1:29" ht="15" hidden="1" customHeight="1">
      <c r="A22" s="25">
        <v>19</v>
      </c>
      <c r="B22" s="24" t="s">
        <v>3</v>
      </c>
      <c r="C22" s="25">
        <v>0</v>
      </c>
      <c r="D22" s="25"/>
      <c r="E22" s="26">
        <f t="shared" si="0"/>
        <v>0</v>
      </c>
      <c r="F22" s="25"/>
      <c r="G22" s="26">
        <f t="shared" si="1"/>
        <v>0</v>
      </c>
      <c r="H22" s="25"/>
      <c r="I22" s="26">
        <f t="shared" si="2"/>
        <v>0</v>
      </c>
      <c r="J22" s="25"/>
      <c r="K22" s="26">
        <f t="shared" si="3"/>
        <v>0</v>
      </c>
      <c r="L22" s="25"/>
      <c r="M22" s="26">
        <f t="shared" si="4"/>
        <v>0</v>
      </c>
      <c r="N22" s="25"/>
      <c r="O22" s="27">
        <f t="shared" si="5"/>
        <v>0</v>
      </c>
      <c r="P22" s="25"/>
      <c r="Q22" s="26">
        <f t="shared" si="6"/>
        <v>0</v>
      </c>
      <c r="R22" s="25"/>
      <c r="S22" s="26">
        <f t="shared" si="7"/>
        <v>0</v>
      </c>
      <c r="T22" s="25"/>
      <c r="U22" s="26">
        <f t="shared" si="8"/>
        <v>0</v>
      </c>
      <c r="V22" s="25"/>
      <c r="W22" s="26">
        <f t="shared" si="9"/>
        <v>0</v>
      </c>
      <c r="X22" s="25">
        <f t="shared" si="10"/>
        <v>0</v>
      </c>
      <c r="Y22" s="25"/>
      <c r="Z22" s="26">
        <f t="shared" ref="Z22:Z70" si="13">Y22*AU22</f>
        <v>0</v>
      </c>
      <c r="AA22" s="28">
        <f t="shared" si="11"/>
        <v>0</v>
      </c>
      <c r="AB22" s="24"/>
      <c r="AC22" s="19">
        <f t="shared" si="12"/>
        <v>0</v>
      </c>
    </row>
    <row r="23" spans="1:29" ht="15" hidden="1" customHeight="1">
      <c r="A23" s="25">
        <v>20</v>
      </c>
      <c r="B23" s="24" t="s">
        <v>4</v>
      </c>
      <c r="C23" s="25">
        <v>0</v>
      </c>
      <c r="D23" s="25"/>
      <c r="E23" s="26">
        <f t="shared" si="0"/>
        <v>0</v>
      </c>
      <c r="F23" s="25"/>
      <c r="G23" s="26">
        <f t="shared" si="1"/>
        <v>0</v>
      </c>
      <c r="H23" s="25"/>
      <c r="I23" s="26">
        <f t="shared" si="2"/>
        <v>0</v>
      </c>
      <c r="J23" s="25"/>
      <c r="K23" s="26">
        <f t="shared" si="3"/>
        <v>0</v>
      </c>
      <c r="L23" s="25"/>
      <c r="M23" s="26">
        <f t="shared" si="4"/>
        <v>0</v>
      </c>
      <c r="N23" s="25"/>
      <c r="O23" s="27">
        <f t="shared" si="5"/>
        <v>0</v>
      </c>
      <c r="P23" s="25"/>
      <c r="Q23" s="26">
        <f t="shared" si="6"/>
        <v>0</v>
      </c>
      <c r="R23" s="25"/>
      <c r="S23" s="26">
        <f t="shared" si="7"/>
        <v>0</v>
      </c>
      <c r="T23" s="25"/>
      <c r="U23" s="26">
        <f t="shared" si="8"/>
        <v>0</v>
      </c>
      <c r="V23" s="25"/>
      <c r="W23" s="26">
        <f t="shared" si="9"/>
        <v>0</v>
      </c>
      <c r="X23" s="25">
        <f t="shared" si="10"/>
        <v>0</v>
      </c>
      <c r="Y23" s="25"/>
      <c r="Z23" s="26">
        <f t="shared" si="13"/>
        <v>0</v>
      </c>
      <c r="AA23" s="28">
        <f t="shared" si="11"/>
        <v>0</v>
      </c>
      <c r="AB23" s="24"/>
      <c r="AC23" s="19">
        <f t="shared" si="12"/>
        <v>0</v>
      </c>
    </row>
    <row r="24" spans="1:29" ht="15" hidden="1" customHeight="1">
      <c r="A24" s="25">
        <v>21</v>
      </c>
      <c r="B24" s="24" t="s">
        <v>5</v>
      </c>
      <c r="C24" s="25">
        <v>0</v>
      </c>
      <c r="D24" s="25"/>
      <c r="E24" s="26">
        <f t="shared" si="0"/>
        <v>0</v>
      </c>
      <c r="F24" s="25"/>
      <c r="G24" s="26">
        <f t="shared" si="1"/>
        <v>0</v>
      </c>
      <c r="H24" s="25"/>
      <c r="I24" s="26">
        <f t="shared" si="2"/>
        <v>0</v>
      </c>
      <c r="J24" s="25"/>
      <c r="K24" s="26">
        <f t="shared" si="3"/>
        <v>0</v>
      </c>
      <c r="L24" s="25"/>
      <c r="M24" s="26">
        <f t="shared" si="4"/>
        <v>0</v>
      </c>
      <c r="N24" s="25"/>
      <c r="O24" s="27">
        <f t="shared" si="5"/>
        <v>0</v>
      </c>
      <c r="P24" s="25"/>
      <c r="Q24" s="26">
        <f t="shared" si="6"/>
        <v>0</v>
      </c>
      <c r="R24" s="25"/>
      <c r="S24" s="26">
        <f t="shared" si="7"/>
        <v>0</v>
      </c>
      <c r="T24" s="25"/>
      <c r="U24" s="26">
        <f t="shared" si="8"/>
        <v>0</v>
      </c>
      <c r="V24" s="25"/>
      <c r="W24" s="26">
        <f t="shared" si="9"/>
        <v>0</v>
      </c>
      <c r="X24" s="25">
        <f t="shared" si="10"/>
        <v>0</v>
      </c>
      <c r="Y24" s="25"/>
      <c r="Z24" s="26">
        <f t="shared" si="13"/>
        <v>0</v>
      </c>
      <c r="AA24" s="28">
        <f t="shared" si="11"/>
        <v>0</v>
      </c>
      <c r="AB24" s="24"/>
      <c r="AC24" s="19">
        <f t="shared" si="12"/>
        <v>0</v>
      </c>
    </row>
    <row r="25" spans="1:29" ht="15" customHeight="1">
      <c r="A25" s="25">
        <v>22</v>
      </c>
      <c r="B25" s="24" t="s">
        <v>219</v>
      </c>
      <c r="C25" s="25">
        <v>0</v>
      </c>
      <c r="D25" s="25"/>
      <c r="E25" s="26">
        <f t="shared" si="0"/>
        <v>0</v>
      </c>
      <c r="F25" s="25"/>
      <c r="G25" s="26">
        <f t="shared" si="1"/>
        <v>0</v>
      </c>
      <c r="H25" s="25"/>
      <c r="I25" s="26">
        <f t="shared" si="2"/>
        <v>0</v>
      </c>
      <c r="J25" s="25"/>
      <c r="K25" s="26">
        <f t="shared" si="3"/>
        <v>0</v>
      </c>
      <c r="L25" s="25"/>
      <c r="M25" s="26">
        <f t="shared" si="4"/>
        <v>0</v>
      </c>
      <c r="N25" s="25"/>
      <c r="O25" s="27">
        <f t="shared" si="5"/>
        <v>0</v>
      </c>
      <c r="P25" s="25">
        <v>3</v>
      </c>
      <c r="Q25" s="26">
        <f t="shared" si="6"/>
        <v>105000</v>
      </c>
      <c r="R25" s="25"/>
      <c r="S25" s="26">
        <f t="shared" si="7"/>
        <v>0</v>
      </c>
      <c r="T25" s="25"/>
      <c r="U25" s="26">
        <f t="shared" si="8"/>
        <v>0</v>
      </c>
      <c r="V25" s="25"/>
      <c r="W25" s="26">
        <f t="shared" si="9"/>
        <v>0</v>
      </c>
      <c r="X25" s="25">
        <f t="shared" si="10"/>
        <v>3</v>
      </c>
      <c r="Y25" s="25" t="s">
        <v>7</v>
      </c>
      <c r="Z25" s="26">
        <v>35000</v>
      </c>
      <c r="AA25" s="28">
        <f t="shared" si="11"/>
        <v>105000</v>
      </c>
      <c r="AB25" s="24"/>
      <c r="AC25" s="19">
        <f t="shared" si="12"/>
        <v>3</v>
      </c>
    </row>
    <row r="26" spans="1:29" ht="15" customHeight="1">
      <c r="A26" s="25">
        <v>23</v>
      </c>
      <c r="B26" s="24" t="s">
        <v>6</v>
      </c>
      <c r="C26" s="25">
        <v>0</v>
      </c>
      <c r="D26" s="25"/>
      <c r="E26" s="26">
        <f t="shared" si="0"/>
        <v>0</v>
      </c>
      <c r="F26" s="25"/>
      <c r="G26" s="26">
        <f t="shared" si="1"/>
        <v>0</v>
      </c>
      <c r="H26" s="25"/>
      <c r="I26" s="26">
        <f t="shared" si="2"/>
        <v>0</v>
      </c>
      <c r="J26" s="25"/>
      <c r="K26" s="26">
        <f t="shared" si="3"/>
        <v>0</v>
      </c>
      <c r="L26" s="25"/>
      <c r="M26" s="26">
        <f t="shared" si="4"/>
        <v>0</v>
      </c>
      <c r="N26" s="25">
        <v>1</v>
      </c>
      <c r="O26" s="27">
        <f t="shared" si="5"/>
        <v>19000</v>
      </c>
      <c r="P26" s="25"/>
      <c r="Q26" s="26">
        <f t="shared" si="6"/>
        <v>0</v>
      </c>
      <c r="R26" s="25"/>
      <c r="S26" s="26">
        <f t="shared" si="7"/>
        <v>0</v>
      </c>
      <c r="T26" s="25"/>
      <c r="U26" s="26">
        <f t="shared" si="8"/>
        <v>0</v>
      </c>
      <c r="V26" s="25"/>
      <c r="W26" s="26">
        <f t="shared" si="9"/>
        <v>0</v>
      </c>
      <c r="X26" s="25">
        <f t="shared" si="10"/>
        <v>1</v>
      </c>
      <c r="Y26" s="25" t="s">
        <v>7</v>
      </c>
      <c r="Z26" s="26">
        <v>19000</v>
      </c>
      <c r="AA26" s="28">
        <f t="shared" si="11"/>
        <v>19000</v>
      </c>
      <c r="AB26" s="24"/>
      <c r="AC26" s="19">
        <f t="shared" si="12"/>
        <v>1</v>
      </c>
    </row>
    <row r="27" spans="1:29" ht="15" hidden="1" customHeight="1">
      <c r="A27" s="25">
        <v>24</v>
      </c>
      <c r="B27" s="24" t="s">
        <v>8</v>
      </c>
      <c r="C27" s="25">
        <v>0</v>
      </c>
      <c r="D27" s="25"/>
      <c r="E27" s="26">
        <f t="shared" si="0"/>
        <v>0</v>
      </c>
      <c r="F27" s="25"/>
      <c r="G27" s="26">
        <f t="shared" si="1"/>
        <v>0</v>
      </c>
      <c r="H27" s="25"/>
      <c r="I27" s="26">
        <f t="shared" si="2"/>
        <v>0</v>
      </c>
      <c r="J27" s="25"/>
      <c r="K27" s="26">
        <f t="shared" si="3"/>
        <v>0</v>
      </c>
      <c r="L27" s="25"/>
      <c r="M27" s="26">
        <f t="shared" si="4"/>
        <v>0</v>
      </c>
      <c r="N27" s="25"/>
      <c r="O27" s="27">
        <f t="shared" si="5"/>
        <v>0</v>
      </c>
      <c r="P27" s="25"/>
      <c r="Q27" s="26">
        <f t="shared" si="6"/>
        <v>0</v>
      </c>
      <c r="R27" s="25"/>
      <c r="S27" s="26">
        <f t="shared" si="7"/>
        <v>0</v>
      </c>
      <c r="T27" s="25"/>
      <c r="U27" s="26">
        <f t="shared" si="8"/>
        <v>0</v>
      </c>
      <c r="V27" s="25"/>
      <c r="W27" s="26">
        <f t="shared" si="9"/>
        <v>0</v>
      </c>
      <c r="X27" s="25">
        <f t="shared" si="10"/>
        <v>0</v>
      </c>
      <c r="Y27" s="25"/>
      <c r="Z27" s="26">
        <f t="shared" si="13"/>
        <v>0</v>
      </c>
      <c r="AA27" s="28">
        <f t="shared" si="11"/>
        <v>0</v>
      </c>
      <c r="AB27" s="24"/>
      <c r="AC27" s="19">
        <f t="shared" si="12"/>
        <v>0</v>
      </c>
    </row>
    <row r="28" spans="1:29" ht="15" hidden="1" customHeight="1">
      <c r="A28" s="25">
        <v>25</v>
      </c>
      <c r="B28" s="24" t="s">
        <v>9</v>
      </c>
      <c r="C28" s="25">
        <v>0</v>
      </c>
      <c r="D28" s="25"/>
      <c r="E28" s="26">
        <f t="shared" si="0"/>
        <v>0</v>
      </c>
      <c r="F28" s="25"/>
      <c r="G28" s="26">
        <f t="shared" si="1"/>
        <v>0</v>
      </c>
      <c r="H28" s="25"/>
      <c r="I28" s="26">
        <f t="shared" si="2"/>
        <v>0</v>
      </c>
      <c r="J28" s="25"/>
      <c r="K28" s="26">
        <f t="shared" si="3"/>
        <v>0</v>
      </c>
      <c r="L28" s="25"/>
      <c r="M28" s="26">
        <f t="shared" si="4"/>
        <v>0</v>
      </c>
      <c r="N28" s="25"/>
      <c r="O28" s="27">
        <v>0</v>
      </c>
      <c r="P28" s="25"/>
      <c r="Q28" s="26">
        <f t="shared" si="6"/>
        <v>0</v>
      </c>
      <c r="R28" s="25"/>
      <c r="S28" s="26">
        <f t="shared" si="7"/>
        <v>0</v>
      </c>
      <c r="T28" s="25"/>
      <c r="U28" s="26">
        <f t="shared" si="8"/>
        <v>0</v>
      </c>
      <c r="V28" s="25"/>
      <c r="W28" s="26">
        <f t="shared" si="9"/>
        <v>0</v>
      </c>
      <c r="X28" s="25">
        <f t="shared" si="10"/>
        <v>0</v>
      </c>
      <c r="Y28" s="25" t="s">
        <v>10</v>
      </c>
      <c r="Z28" s="26">
        <v>0</v>
      </c>
      <c r="AA28" s="28">
        <f t="shared" si="11"/>
        <v>0</v>
      </c>
      <c r="AB28" s="24"/>
      <c r="AC28" s="19">
        <f t="shared" si="12"/>
        <v>0</v>
      </c>
    </row>
    <row r="29" spans="1:29" ht="15" hidden="1" customHeight="1">
      <c r="A29" s="25">
        <v>26</v>
      </c>
      <c r="B29" s="24" t="s">
        <v>11</v>
      </c>
      <c r="C29" s="25">
        <v>0</v>
      </c>
      <c r="D29" s="25"/>
      <c r="E29" s="26">
        <f t="shared" si="0"/>
        <v>0</v>
      </c>
      <c r="F29" s="25"/>
      <c r="G29" s="26">
        <f t="shared" si="1"/>
        <v>0</v>
      </c>
      <c r="H29" s="25"/>
      <c r="I29" s="26">
        <f t="shared" si="2"/>
        <v>0</v>
      </c>
      <c r="J29" s="25"/>
      <c r="K29" s="26">
        <f t="shared" si="3"/>
        <v>0</v>
      </c>
      <c r="L29" s="25"/>
      <c r="M29" s="26">
        <f t="shared" si="4"/>
        <v>0</v>
      </c>
      <c r="N29" s="25"/>
      <c r="O29" s="27">
        <f t="shared" si="5"/>
        <v>0</v>
      </c>
      <c r="P29" s="25"/>
      <c r="Q29" s="26">
        <f t="shared" si="6"/>
        <v>0</v>
      </c>
      <c r="R29" s="25"/>
      <c r="S29" s="26">
        <f t="shared" si="7"/>
        <v>0</v>
      </c>
      <c r="T29" s="25"/>
      <c r="U29" s="26">
        <f t="shared" si="8"/>
        <v>0</v>
      </c>
      <c r="V29" s="25"/>
      <c r="W29" s="26">
        <f t="shared" si="9"/>
        <v>0</v>
      </c>
      <c r="X29" s="25">
        <f t="shared" si="10"/>
        <v>0</v>
      </c>
      <c r="Y29" s="25"/>
      <c r="Z29" s="26">
        <f t="shared" si="13"/>
        <v>0</v>
      </c>
      <c r="AA29" s="28">
        <f t="shared" si="11"/>
        <v>0</v>
      </c>
      <c r="AB29" s="24"/>
      <c r="AC29" s="19">
        <f t="shared" si="12"/>
        <v>0</v>
      </c>
    </row>
    <row r="30" spans="1:29" ht="15" hidden="1" customHeight="1">
      <c r="A30" s="25">
        <v>27</v>
      </c>
      <c r="B30" s="24" t="s">
        <v>12</v>
      </c>
      <c r="C30" s="25">
        <v>0</v>
      </c>
      <c r="D30" s="25"/>
      <c r="E30" s="26">
        <f t="shared" si="0"/>
        <v>0</v>
      </c>
      <c r="F30" s="25"/>
      <c r="G30" s="26">
        <f t="shared" si="1"/>
        <v>0</v>
      </c>
      <c r="H30" s="25"/>
      <c r="I30" s="26">
        <f t="shared" si="2"/>
        <v>0</v>
      </c>
      <c r="J30" s="25"/>
      <c r="K30" s="26">
        <f t="shared" si="3"/>
        <v>0</v>
      </c>
      <c r="L30" s="25"/>
      <c r="M30" s="26">
        <f t="shared" si="4"/>
        <v>0</v>
      </c>
      <c r="N30" s="25"/>
      <c r="O30" s="27">
        <f t="shared" si="5"/>
        <v>0</v>
      </c>
      <c r="P30" s="25"/>
      <c r="Q30" s="26">
        <f t="shared" si="6"/>
        <v>0</v>
      </c>
      <c r="R30" s="25"/>
      <c r="S30" s="26">
        <f t="shared" si="7"/>
        <v>0</v>
      </c>
      <c r="T30" s="25"/>
      <c r="U30" s="26">
        <f t="shared" si="8"/>
        <v>0</v>
      </c>
      <c r="V30" s="25"/>
      <c r="W30" s="26">
        <f t="shared" si="9"/>
        <v>0</v>
      </c>
      <c r="X30" s="25">
        <f t="shared" si="10"/>
        <v>0</v>
      </c>
      <c r="Y30" s="25"/>
      <c r="Z30" s="26">
        <f t="shared" si="13"/>
        <v>0</v>
      </c>
      <c r="AA30" s="28">
        <f t="shared" si="11"/>
        <v>0</v>
      </c>
      <c r="AB30" s="24"/>
      <c r="AC30" s="19">
        <f t="shared" si="12"/>
        <v>0</v>
      </c>
    </row>
    <row r="31" spans="1:29" ht="15" hidden="1" customHeight="1">
      <c r="A31" s="25">
        <v>28</v>
      </c>
      <c r="B31" s="24" t="s">
        <v>13</v>
      </c>
      <c r="C31" s="25">
        <v>0</v>
      </c>
      <c r="D31" s="25"/>
      <c r="E31" s="26">
        <f t="shared" si="0"/>
        <v>0</v>
      </c>
      <c r="F31" s="25"/>
      <c r="G31" s="26">
        <f t="shared" si="1"/>
        <v>0</v>
      </c>
      <c r="H31" s="25"/>
      <c r="I31" s="26">
        <f t="shared" si="2"/>
        <v>0</v>
      </c>
      <c r="J31" s="25"/>
      <c r="K31" s="26">
        <f t="shared" si="3"/>
        <v>0</v>
      </c>
      <c r="L31" s="25"/>
      <c r="M31" s="26">
        <f t="shared" si="4"/>
        <v>0</v>
      </c>
      <c r="N31" s="25"/>
      <c r="O31" s="27">
        <v>0</v>
      </c>
      <c r="P31" s="25"/>
      <c r="Q31" s="26">
        <f t="shared" si="6"/>
        <v>0</v>
      </c>
      <c r="R31" s="25"/>
      <c r="S31" s="26">
        <f t="shared" si="7"/>
        <v>0</v>
      </c>
      <c r="T31" s="25"/>
      <c r="U31" s="26">
        <f t="shared" si="8"/>
        <v>0</v>
      </c>
      <c r="V31" s="25"/>
      <c r="W31" s="26">
        <f t="shared" si="9"/>
        <v>0</v>
      </c>
      <c r="X31" s="25">
        <f t="shared" si="10"/>
        <v>0</v>
      </c>
      <c r="Y31" s="25" t="s">
        <v>14</v>
      </c>
      <c r="Z31" s="26">
        <v>0</v>
      </c>
      <c r="AA31" s="28">
        <f t="shared" si="11"/>
        <v>0</v>
      </c>
      <c r="AB31" s="24"/>
      <c r="AC31" s="19">
        <f t="shared" si="12"/>
        <v>0</v>
      </c>
    </row>
    <row r="32" spans="1:29" ht="15" customHeight="1">
      <c r="A32" s="25">
        <v>29</v>
      </c>
      <c r="B32" s="24" t="s">
        <v>15</v>
      </c>
      <c r="C32" s="25">
        <v>0</v>
      </c>
      <c r="D32" s="25"/>
      <c r="E32" s="26">
        <f t="shared" si="0"/>
        <v>0</v>
      </c>
      <c r="F32" s="25"/>
      <c r="G32" s="26">
        <f t="shared" si="1"/>
        <v>0</v>
      </c>
      <c r="H32" s="25"/>
      <c r="I32" s="26">
        <f t="shared" si="2"/>
        <v>0</v>
      </c>
      <c r="J32" s="25"/>
      <c r="K32" s="26">
        <f t="shared" si="3"/>
        <v>0</v>
      </c>
      <c r="L32" s="25"/>
      <c r="M32" s="26">
        <f t="shared" si="4"/>
        <v>0</v>
      </c>
      <c r="N32" s="25"/>
      <c r="O32" s="27">
        <f t="shared" si="5"/>
        <v>0</v>
      </c>
      <c r="P32" s="25">
        <v>2</v>
      </c>
      <c r="Q32" s="26">
        <f t="shared" si="6"/>
        <v>70000</v>
      </c>
      <c r="R32" s="25"/>
      <c r="S32" s="26">
        <f t="shared" si="7"/>
        <v>0</v>
      </c>
      <c r="T32" s="25"/>
      <c r="U32" s="26">
        <f t="shared" si="8"/>
        <v>0</v>
      </c>
      <c r="V32" s="25">
        <v>3</v>
      </c>
      <c r="W32" s="26">
        <f t="shared" si="9"/>
        <v>105000</v>
      </c>
      <c r="X32" s="25">
        <f t="shared" si="10"/>
        <v>5</v>
      </c>
      <c r="Y32" s="25" t="s">
        <v>16</v>
      </c>
      <c r="Z32" s="26">
        <v>35000</v>
      </c>
      <c r="AA32" s="28">
        <f t="shared" si="11"/>
        <v>175000</v>
      </c>
      <c r="AB32" s="24"/>
      <c r="AC32" s="19">
        <f t="shared" si="12"/>
        <v>5</v>
      </c>
    </row>
    <row r="33" spans="1:29" ht="15" hidden="1" customHeight="1">
      <c r="A33" s="25">
        <v>30</v>
      </c>
      <c r="B33" s="24" t="s">
        <v>17</v>
      </c>
      <c r="C33" s="25">
        <v>0</v>
      </c>
      <c r="D33" s="25"/>
      <c r="E33" s="26">
        <f t="shared" si="0"/>
        <v>0</v>
      </c>
      <c r="F33" s="25"/>
      <c r="G33" s="26">
        <f t="shared" si="1"/>
        <v>0</v>
      </c>
      <c r="H33" s="25"/>
      <c r="I33" s="26">
        <f t="shared" si="2"/>
        <v>0</v>
      </c>
      <c r="J33" s="25"/>
      <c r="K33" s="26">
        <f t="shared" si="3"/>
        <v>0</v>
      </c>
      <c r="L33" s="25"/>
      <c r="M33" s="26">
        <f t="shared" si="4"/>
        <v>0</v>
      </c>
      <c r="N33" s="25"/>
      <c r="O33" s="27">
        <f t="shared" si="5"/>
        <v>0</v>
      </c>
      <c r="P33" s="25"/>
      <c r="Q33" s="26">
        <f t="shared" si="6"/>
        <v>0</v>
      </c>
      <c r="R33" s="25"/>
      <c r="S33" s="26">
        <f t="shared" si="7"/>
        <v>0</v>
      </c>
      <c r="T33" s="25"/>
      <c r="U33" s="26">
        <f t="shared" si="8"/>
        <v>0</v>
      </c>
      <c r="V33" s="25"/>
      <c r="W33" s="26">
        <f t="shared" si="9"/>
        <v>0</v>
      </c>
      <c r="X33" s="25">
        <f t="shared" si="10"/>
        <v>0</v>
      </c>
      <c r="Y33" s="25"/>
      <c r="Z33" s="26">
        <f t="shared" si="13"/>
        <v>0</v>
      </c>
      <c r="AA33" s="28">
        <f t="shared" si="11"/>
        <v>0</v>
      </c>
      <c r="AB33" s="24"/>
      <c r="AC33" s="19">
        <f t="shared" si="12"/>
        <v>0</v>
      </c>
    </row>
    <row r="34" spans="1:29" ht="15" hidden="1" customHeight="1">
      <c r="A34" s="25">
        <v>31</v>
      </c>
      <c r="B34" s="24" t="s">
        <v>18</v>
      </c>
      <c r="C34" s="25">
        <v>0</v>
      </c>
      <c r="D34" s="25"/>
      <c r="E34" s="26">
        <f t="shared" si="0"/>
        <v>0</v>
      </c>
      <c r="F34" s="25"/>
      <c r="G34" s="26">
        <f t="shared" si="1"/>
        <v>0</v>
      </c>
      <c r="H34" s="25"/>
      <c r="I34" s="26">
        <f t="shared" si="2"/>
        <v>0</v>
      </c>
      <c r="J34" s="25"/>
      <c r="K34" s="26">
        <f t="shared" si="3"/>
        <v>0</v>
      </c>
      <c r="L34" s="25"/>
      <c r="M34" s="26">
        <f t="shared" si="4"/>
        <v>0</v>
      </c>
      <c r="N34" s="25"/>
      <c r="O34" s="27">
        <v>0</v>
      </c>
      <c r="P34" s="25"/>
      <c r="Q34" s="26">
        <f t="shared" si="6"/>
        <v>0</v>
      </c>
      <c r="R34" s="25"/>
      <c r="S34" s="26">
        <f t="shared" si="7"/>
        <v>0</v>
      </c>
      <c r="T34" s="25"/>
      <c r="U34" s="26">
        <f t="shared" si="8"/>
        <v>0</v>
      </c>
      <c r="V34" s="25"/>
      <c r="W34" s="26">
        <f t="shared" si="9"/>
        <v>0</v>
      </c>
      <c r="X34" s="25">
        <f t="shared" si="10"/>
        <v>0</v>
      </c>
      <c r="Y34" s="25" t="s">
        <v>19</v>
      </c>
      <c r="Z34" s="26">
        <v>0</v>
      </c>
      <c r="AA34" s="28">
        <f t="shared" si="11"/>
        <v>0</v>
      </c>
      <c r="AB34" s="24"/>
      <c r="AC34" s="19">
        <f t="shared" si="12"/>
        <v>0</v>
      </c>
    </row>
    <row r="35" spans="1:29" ht="15" hidden="1" customHeight="1">
      <c r="A35" s="25">
        <v>32</v>
      </c>
      <c r="B35" s="24" t="s">
        <v>20</v>
      </c>
      <c r="C35" s="25">
        <v>0</v>
      </c>
      <c r="D35" s="25"/>
      <c r="E35" s="26">
        <f t="shared" si="0"/>
        <v>0</v>
      </c>
      <c r="F35" s="25"/>
      <c r="G35" s="26">
        <f t="shared" si="1"/>
        <v>0</v>
      </c>
      <c r="H35" s="25"/>
      <c r="I35" s="26">
        <f t="shared" si="2"/>
        <v>0</v>
      </c>
      <c r="J35" s="25"/>
      <c r="K35" s="26">
        <f t="shared" si="3"/>
        <v>0</v>
      </c>
      <c r="L35" s="25"/>
      <c r="M35" s="26">
        <f t="shared" si="4"/>
        <v>0</v>
      </c>
      <c r="N35" s="25"/>
      <c r="O35" s="27">
        <f t="shared" si="5"/>
        <v>0</v>
      </c>
      <c r="P35" s="25"/>
      <c r="Q35" s="26">
        <f t="shared" si="6"/>
        <v>0</v>
      </c>
      <c r="R35" s="25"/>
      <c r="S35" s="26">
        <f t="shared" si="7"/>
        <v>0</v>
      </c>
      <c r="T35" s="25"/>
      <c r="U35" s="26">
        <f t="shared" si="8"/>
        <v>0</v>
      </c>
      <c r="V35" s="25"/>
      <c r="W35" s="26">
        <f t="shared" si="9"/>
        <v>0</v>
      </c>
      <c r="X35" s="25">
        <f t="shared" si="10"/>
        <v>0</v>
      </c>
      <c r="Y35" s="25"/>
      <c r="Z35" s="26">
        <f t="shared" si="13"/>
        <v>0</v>
      </c>
      <c r="AA35" s="28">
        <f t="shared" si="11"/>
        <v>0</v>
      </c>
      <c r="AB35" s="24"/>
      <c r="AC35" s="19">
        <f t="shared" si="12"/>
        <v>0</v>
      </c>
    </row>
    <row r="36" spans="1:29" ht="15" hidden="1" customHeight="1">
      <c r="A36" s="25">
        <v>33</v>
      </c>
      <c r="B36" s="24" t="s">
        <v>21</v>
      </c>
      <c r="C36" s="25">
        <v>0</v>
      </c>
      <c r="D36" s="25"/>
      <c r="E36" s="26">
        <f t="shared" si="0"/>
        <v>0</v>
      </c>
      <c r="F36" s="25"/>
      <c r="G36" s="26">
        <f t="shared" si="1"/>
        <v>0</v>
      </c>
      <c r="H36" s="25"/>
      <c r="I36" s="26">
        <f t="shared" si="2"/>
        <v>0</v>
      </c>
      <c r="J36" s="25"/>
      <c r="K36" s="26">
        <f t="shared" si="3"/>
        <v>0</v>
      </c>
      <c r="L36" s="25"/>
      <c r="M36" s="26">
        <f t="shared" si="4"/>
        <v>0</v>
      </c>
      <c r="N36" s="25"/>
      <c r="O36" s="27">
        <f t="shared" si="5"/>
        <v>0</v>
      </c>
      <c r="P36" s="25"/>
      <c r="Q36" s="26">
        <f t="shared" si="6"/>
        <v>0</v>
      </c>
      <c r="R36" s="25"/>
      <c r="S36" s="26">
        <f t="shared" si="7"/>
        <v>0</v>
      </c>
      <c r="T36" s="25"/>
      <c r="U36" s="26">
        <f t="shared" si="8"/>
        <v>0</v>
      </c>
      <c r="V36" s="25"/>
      <c r="W36" s="26">
        <f t="shared" si="9"/>
        <v>0</v>
      </c>
      <c r="X36" s="25">
        <f t="shared" si="10"/>
        <v>0</v>
      </c>
      <c r="Y36" s="25"/>
      <c r="Z36" s="26">
        <f t="shared" si="13"/>
        <v>0</v>
      </c>
      <c r="AA36" s="28">
        <f t="shared" si="11"/>
        <v>0</v>
      </c>
      <c r="AB36" s="24"/>
      <c r="AC36" s="19">
        <f t="shared" si="12"/>
        <v>0</v>
      </c>
    </row>
    <row r="37" spans="1:29" ht="15" hidden="1" customHeight="1">
      <c r="A37" s="25">
        <v>34</v>
      </c>
      <c r="B37" s="24" t="s">
        <v>22</v>
      </c>
      <c r="C37" s="25">
        <v>0</v>
      </c>
      <c r="D37" s="25"/>
      <c r="E37" s="26">
        <f t="shared" si="0"/>
        <v>0</v>
      </c>
      <c r="F37" s="25"/>
      <c r="G37" s="26">
        <f t="shared" si="1"/>
        <v>0</v>
      </c>
      <c r="H37" s="25"/>
      <c r="I37" s="26">
        <f t="shared" si="2"/>
        <v>0</v>
      </c>
      <c r="J37" s="25"/>
      <c r="K37" s="26">
        <f t="shared" si="3"/>
        <v>0</v>
      </c>
      <c r="L37" s="25"/>
      <c r="M37" s="26">
        <f t="shared" si="4"/>
        <v>0</v>
      </c>
      <c r="N37" s="25"/>
      <c r="O37" s="27">
        <f t="shared" si="5"/>
        <v>0</v>
      </c>
      <c r="P37" s="25"/>
      <c r="Q37" s="26">
        <f t="shared" si="6"/>
        <v>0</v>
      </c>
      <c r="R37" s="25"/>
      <c r="S37" s="26">
        <f t="shared" si="7"/>
        <v>0</v>
      </c>
      <c r="T37" s="25"/>
      <c r="U37" s="26">
        <f t="shared" si="8"/>
        <v>0</v>
      </c>
      <c r="V37" s="25"/>
      <c r="W37" s="26">
        <f t="shared" si="9"/>
        <v>0</v>
      </c>
      <c r="X37" s="25">
        <f t="shared" si="10"/>
        <v>0</v>
      </c>
      <c r="Y37" s="25" t="s">
        <v>10</v>
      </c>
      <c r="Z37" s="26">
        <v>0</v>
      </c>
      <c r="AA37" s="28">
        <f t="shared" si="11"/>
        <v>0</v>
      </c>
      <c r="AB37" s="24"/>
      <c r="AC37" s="19">
        <f t="shared" si="12"/>
        <v>0</v>
      </c>
    </row>
    <row r="38" spans="1:29" ht="15" hidden="1" customHeight="1">
      <c r="A38" s="25">
        <v>35</v>
      </c>
      <c r="B38" s="24" t="s">
        <v>23</v>
      </c>
      <c r="C38" s="25">
        <v>0</v>
      </c>
      <c r="D38" s="25"/>
      <c r="E38" s="26">
        <f t="shared" si="0"/>
        <v>0</v>
      </c>
      <c r="F38" s="25"/>
      <c r="G38" s="26">
        <f t="shared" si="1"/>
        <v>0</v>
      </c>
      <c r="H38" s="25"/>
      <c r="I38" s="26">
        <f t="shared" si="2"/>
        <v>0</v>
      </c>
      <c r="J38" s="25"/>
      <c r="K38" s="26">
        <f t="shared" si="3"/>
        <v>0</v>
      </c>
      <c r="L38" s="25"/>
      <c r="M38" s="26">
        <f t="shared" si="4"/>
        <v>0</v>
      </c>
      <c r="N38" s="25"/>
      <c r="O38" s="27">
        <f t="shared" si="5"/>
        <v>0</v>
      </c>
      <c r="P38" s="25"/>
      <c r="Q38" s="26">
        <f t="shared" si="6"/>
        <v>0</v>
      </c>
      <c r="R38" s="25"/>
      <c r="S38" s="26">
        <f t="shared" si="7"/>
        <v>0</v>
      </c>
      <c r="T38" s="25"/>
      <c r="U38" s="26">
        <f t="shared" si="8"/>
        <v>0</v>
      </c>
      <c r="V38" s="25"/>
      <c r="W38" s="26">
        <f t="shared" si="9"/>
        <v>0</v>
      </c>
      <c r="X38" s="25">
        <f t="shared" si="10"/>
        <v>0</v>
      </c>
      <c r="Y38" s="25" t="s">
        <v>10</v>
      </c>
      <c r="Z38" s="26">
        <v>0</v>
      </c>
      <c r="AA38" s="28">
        <f t="shared" si="11"/>
        <v>0</v>
      </c>
      <c r="AB38" s="24"/>
      <c r="AC38" s="19">
        <f t="shared" si="12"/>
        <v>0</v>
      </c>
    </row>
    <row r="39" spans="1:29" ht="15" hidden="1" customHeight="1">
      <c r="A39" s="25">
        <v>36</v>
      </c>
      <c r="B39" s="24" t="s">
        <v>24</v>
      </c>
      <c r="C39" s="25">
        <v>0</v>
      </c>
      <c r="D39" s="25"/>
      <c r="E39" s="26">
        <f t="shared" si="0"/>
        <v>0</v>
      </c>
      <c r="F39" s="25"/>
      <c r="G39" s="26">
        <f t="shared" si="1"/>
        <v>0</v>
      </c>
      <c r="H39" s="25"/>
      <c r="I39" s="26">
        <f t="shared" si="2"/>
        <v>0</v>
      </c>
      <c r="J39" s="25"/>
      <c r="K39" s="26">
        <f t="shared" si="3"/>
        <v>0</v>
      </c>
      <c r="L39" s="25"/>
      <c r="M39" s="26">
        <f t="shared" si="4"/>
        <v>0</v>
      </c>
      <c r="N39" s="25"/>
      <c r="O39" s="27">
        <f t="shared" si="5"/>
        <v>0</v>
      </c>
      <c r="P39" s="25"/>
      <c r="Q39" s="26">
        <f t="shared" si="6"/>
        <v>0</v>
      </c>
      <c r="R39" s="25"/>
      <c r="S39" s="26">
        <f t="shared" si="7"/>
        <v>0</v>
      </c>
      <c r="T39" s="25"/>
      <c r="U39" s="26">
        <f t="shared" si="8"/>
        <v>0</v>
      </c>
      <c r="V39" s="25"/>
      <c r="W39" s="26">
        <f t="shared" si="9"/>
        <v>0</v>
      </c>
      <c r="X39" s="25">
        <f t="shared" si="10"/>
        <v>0</v>
      </c>
      <c r="Y39" s="25" t="s">
        <v>25</v>
      </c>
      <c r="Z39" s="26">
        <v>0</v>
      </c>
      <c r="AA39" s="28">
        <f t="shared" si="11"/>
        <v>0</v>
      </c>
      <c r="AB39" s="24"/>
      <c r="AC39" s="19">
        <f t="shared" si="12"/>
        <v>0</v>
      </c>
    </row>
    <row r="40" spans="1:29" ht="15" hidden="1" customHeight="1">
      <c r="A40" s="25">
        <v>37</v>
      </c>
      <c r="B40" s="24" t="s">
        <v>26</v>
      </c>
      <c r="C40" s="25">
        <v>0</v>
      </c>
      <c r="D40" s="25"/>
      <c r="E40" s="26">
        <f t="shared" si="0"/>
        <v>0</v>
      </c>
      <c r="F40" s="25"/>
      <c r="G40" s="26">
        <f t="shared" si="1"/>
        <v>0</v>
      </c>
      <c r="H40" s="25"/>
      <c r="I40" s="26">
        <f t="shared" si="2"/>
        <v>0</v>
      </c>
      <c r="J40" s="25"/>
      <c r="K40" s="26">
        <f t="shared" si="3"/>
        <v>0</v>
      </c>
      <c r="L40" s="25"/>
      <c r="M40" s="26">
        <f t="shared" si="4"/>
        <v>0</v>
      </c>
      <c r="N40" s="25"/>
      <c r="O40" s="27">
        <f t="shared" si="5"/>
        <v>0</v>
      </c>
      <c r="P40" s="25"/>
      <c r="Q40" s="26">
        <f t="shared" si="6"/>
        <v>0</v>
      </c>
      <c r="R40" s="25"/>
      <c r="S40" s="26">
        <f t="shared" si="7"/>
        <v>0</v>
      </c>
      <c r="T40" s="25"/>
      <c r="U40" s="26">
        <f t="shared" si="8"/>
        <v>0</v>
      </c>
      <c r="V40" s="25"/>
      <c r="W40" s="26">
        <f t="shared" si="9"/>
        <v>0</v>
      </c>
      <c r="X40" s="25">
        <f t="shared" si="10"/>
        <v>0</v>
      </c>
      <c r="Y40" s="25" t="s">
        <v>27</v>
      </c>
      <c r="Z40" s="26">
        <v>0</v>
      </c>
      <c r="AA40" s="28">
        <f t="shared" si="11"/>
        <v>0</v>
      </c>
      <c r="AB40" s="24"/>
      <c r="AC40" s="19">
        <f t="shared" si="12"/>
        <v>0</v>
      </c>
    </row>
    <row r="41" spans="1:29">
      <c r="A41" s="25">
        <v>38</v>
      </c>
      <c r="B41" s="24" t="s">
        <v>231</v>
      </c>
      <c r="C41" s="25">
        <v>0</v>
      </c>
      <c r="D41" s="25">
        <f>3*4</f>
        <v>12</v>
      </c>
      <c r="E41" s="26">
        <f t="shared" si="0"/>
        <v>31200</v>
      </c>
      <c r="F41" s="25">
        <v>12</v>
      </c>
      <c r="G41" s="26">
        <f t="shared" si="1"/>
        <v>31200</v>
      </c>
      <c r="H41" s="25"/>
      <c r="I41" s="26">
        <f t="shared" si="2"/>
        <v>0</v>
      </c>
      <c r="J41" s="25"/>
      <c r="K41" s="26">
        <f t="shared" si="3"/>
        <v>0</v>
      </c>
      <c r="L41" s="25"/>
      <c r="M41" s="26">
        <f t="shared" si="4"/>
        <v>0</v>
      </c>
      <c r="N41" s="25"/>
      <c r="O41" s="27">
        <f t="shared" si="5"/>
        <v>0</v>
      </c>
      <c r="P41" s="25"/>
      <c r="Q41" s="26">
        <f t="shared" si="6"/>
        <v>0</v>
      </c>
      <c r="R41" s="25"/>
      <c r="S41" s="26">
        <f t="shared" si="7"/>
        <v>0</v>
      </c>
      <c r="T41" s="25"/>
      <c r="U41" s="26">
        <f t="shared" si="8"/>
        <v>0</v>
      </c>
      <c r="V41" s="25"/>
      <c r="W41" s="26">
        <f t="shared" si="9"/>
        <v>0</v>
      </c>
      <c r="X41" s="25">
        <f t="shared" si="10"/>
        <v>24</v>
      </c>
      <c r="Y41" s="25" t="s">
        <v>25</v>
      </c>
      <c r="Z41" s="26">
        <v>2600</v>
      </c>
      <c r="AA41" s="28">
        <f t="shared" si="11"/>
        <v>62400</v>
      </c>
      <c r="AB41" s="24" t="s">
        <v>175</v>
      </c>
      <c r="AC41" s="19">
        <f t="shared" si="12"/>
        <v>24</v>
      </c>
    </row>
    <row r="42" spans="1:29">
      <c r="A42" s="25">
        <v>39</v>
      </c>
      <c r="B42" s="24" t="s">
        <v>166</v>
      </c>
      <c r="C42" s="25">
        <v>0</v>
      </c>
      <c r="D42" s="25">
        <f>3*2</f>
        <v>6</v>
      </c>
      <c r="E42" s="26">
        <f t="shared" si="0"/>
        <v>15600</v>
      </c>
      <c r="F42" s="25">
        <v>12</v>
      </c>
      <c r="G42" s="26">
        <f t="shared" si="1"/>
        <v>31200</v>
      </c>
      <c r="H42" s="25"/>
      <c r="I42" s="26">
        <f t="shared" si="2"/>
        <v>0</v>
      </c>
      <c r="J42" s="25"/>
      <c r="K42" s="26">
        <f t="shared" si="3"/>
        <v>0</v>
      </c>
      <c r="L42" s="25"/>
      <c r="M42" s="26">
        <f t="shared" si="4"/>
        <v>0</v>
      </c>
      <c r="N42" s="25"/>
      <c r="O42" s="27">
        <f t="shared" si="5"/>
        <v>0</v>
      </c>
      <c r="P42" s="25">
        <v>10</v>
      </c>
      <c r="Q42" s="26">
        <f t="shared" si="6"/>
        <v>26000</v>
      </c>
      <c r="R42" s="25"/>
      <c r="S42" s="26">
        <f t="shared" si="7"/>
        <v>0</v>
      </c>
      <c r="T42" s="25"/>
      <c r="U42" s="26">
        <f t="shared" si="8"/>
        <v>0</v>
      </c>
      <c r="V42" s="25"/>
      <c r="W42" s="26">
        <f t="shared" si="9"/>
        <v>0</v>
      </c>
      <c r="X42" s="25">
        <f t="shared" si="10"/>
        <v>28</v>
      </c>
      <c r="Y42" s="25" t="s">
        <v>25</v>
      </c>
      <c r="Z42" s="26">
        <v>2600</v>
      </c>
      <c r="AA42" s="28">
        <f t="shared" si="11"/>
        <v>72800</v>
      </c>
      <c r="AB42" s="24" t="s">
        <v>175</v>
      </c>
      <c r="AC42" s="19">
        <f t="shared" si="12"/>
        <v>28</v>
      </c>
    </row>
    <row r="43" spans="1:29" ht="15" hidden="1" customHeight="1">
      <c r="A43" s="25">
        <v>40</v>
      </c>
      <c r="B43" s="24" t="s">
        <v>167</v>
      </c>
      <c r="C43" s="25">
        <v>0</v>
      </c>
      <c r="D43" s="25"/>
      <c r="E43" s="26">
        <f t="shared" si="0"/>
        <v>0</v>
      </c>
      <c r="F43" s="25"/>
      <c r="G43" s="26">
        <f t="shared" si="1"/>
        <v>0</v>
      </c>
      <c r="H43" s="25"/>
      <c r="I43" s="26">
        <f t="shared" si="2"/>
        <v>0</v>
      </c>
      <c r="J43" s="25"/>
      <c r="K43" s="26">
        <f t="shared" si="3"/>
        <v>0</v>
      </c>
      <c r="L43" s="25"/>
      <c r="M43" s="26">
        <f t="shared" si="4"/>
        <v>0</v>
      </c>
      <c r="N43" s="25"/>
      <c r="O43" s="27">
        <f t="shared" si="5"/>
        <v>0</v>
      </c>
      <c r="P43" s="25"/>
      <c r="Q43" s="26">
        <f t="shared" si="6"/>
        <v>0</v>
      </c>
      <c r="R43" s="25"/>
      <c r="S43" s="26">
        <f t="shared" si="7"/>
        <v>0</v>
      </c>
      <c r="T43" s="25"/>
      <c r="U43" s="26">
        <f t="shared" si="8"/>
        <v>0</v>
      </c>
      <c r="V43" s="25"/>
      <c r="W43" s="26">
        <f t="shared" si="9"/>
        <v>0</v>
      </c>
      <c r="X43" s="25">
        <f t="shared" si="10"/>
        <v>0</v>
      </c>
      <c r="Y43" s="25" t="s">
        <v>25</v>
      </c>
      <c r="Z43" s="26">
        <v>0</v>
      </c>
      <c r="AA43" s="28">
        <f t="shared" si="11"/>
        <v>0</v>
      </c>
      <c r="AB43" s="24" t="s">
        <v>175</v>
      </c>
      <c r="AC43" s="19">
        <f t="shared" si="12"/>
        <v>0</v>
      </c>
    </row>
    <row r="44" spans="1:29" ht="15" hidden="1" customHeight="1">
      <c r="A44" s="25">
        <v>41</v>
      </c>
      <c r="B44" s="24" t="s">
        <v>174</v>
      </c>
      <c r="C44" s="25">
        <v>0</v>
      </c>
      <c r="D44" s="25"/>
      <c r="E44" s="26">
        <f t="shared" si="0"/>
        <v>0</v>
      </c>
      <c r="F44" s="25"/>
      <c r="G44" s="26">
        <f t="shared" si="1"/>
        <v>0</v>
      </c>
      <c r="H44" s="25"/>
      <c r="I44" s="26">
        <f t="shared" si="2"/>
        <v>0</v>
      </c>
      <c r="J44" s="25"/>
      <c r="K44" s="26">
        <f t="shared" si="3"/>
        <v>0</v>
      </c>
      <c r="L44" s="25"/>
      <c r="M44" s="26">
        <f t="shared" si="4"/>
        <v>0</v>
      </c>
      <c r="N44" s="25"/>
      <c r="O44" s="27">
        <f t="shared" si="5"/>
        <v>0</v>
      </c>
      <c r="P44" s="25"/>
      <c r="Q44" s="26">
        <f t="shared" si="6"/>
        <v>0</v>
      </c>
      <c r="R44" s="25"/>
      <c r="S44" s="26">
        <f t="shared" si="7"/>
        <v>0</v>
      </c>
      <c r="T44" s="25"/>
      <c r="U44" s="26">
        <f t="shared" si="8"/>
        <v>0</v>
      </c>
      <c r="V44" s="25"/>
      <c r="W44" s="26">
        <f t="shared" si="9"/>
        <v>0</v>
      </c>
      <c r="X44" s="25">
        <f t="shared" si="10"/>
        <v>0</v>
      </c>
      <c r="Y44" s="25" t="s">
        <v>63</v>
      </c>
      <c r="Z44" s="26">
        <v>0</v>
      </c>
      <c r="AA44" s="28">
        <f>Z44*X44</f>
        <v>0</v>
      </c>
      <c r="AB44" s="24" t="s">
        <v>175</v>
      </c>
      <c r="AC44" s="19">
        <f t="shared" si="12"/>
        <v>0</v>
      </c>
    </row>
    <row r="45" spans="1:29">
      <c r="A45" s="25">
        <v>42</v>
      </c>
      <c r="B45" s="24" t="s">
        <v>168</v>
      </c>
      <c r="C45" s="25">
        <v>0</v>
      </c>
      <c r="D45" s="25"/>
      <c r="E45" s="26">
        <f t="shared" si="0"/>
        <v>0</v>
      </c>
      <c r="F45" s="25">
        <v>5</v>
      </c>
      <c r="G45" s="26">
        <f t="shared" si="1"/>
        <v>7500</v>
      </c>
      <c r="H45" s="25"/>
      <c r="I45" s="26">
        <f t="shared" si="2"/>
        <v>0</v>
      </c>
      <c r="J45" s="25"/>
      <c r="K45" s="26">
        <f t="shared" si="3"/>
        <v>0</v>
      </c>
      <c r="L45" s="25"/>
      <c r="M45" s="26">
        <f t="shared" si="4"/>
        <v>0</v>
      </c>
      <c r="N45" s="25"/>
      <c r="O45" s="27">
        <f t="shared" si="5"/>
        <v>0</v>
      </c>
      <c r="P45" s="25"/>
      <c r="Q45" s="26">
        <f t="shared" si="6"/>
        <v>0</v>
      </c>
      <c r="R45" s="25"/>
      <c r="S45" s="26">
        <f t="shared" si="7"/>
        <v>0</v>
      </c>
      <c r="T45" s="25"/>
      <c r="U45" s="26">
        <f t="shared" si="8"/>
        <v>0</v>
      </c>
      <c r="V45" s="25"/>
      <c r="W45" s="26">
        <f t="shared" si="9"/>
        <v>0</v>
      </c>
      <c r="X45" s="25">
        <f t="shared" si="10"/>
        <v>5</v>
      </c>
      <c r="Y45" s="25" t="s">
        <v>63</v>
      </c>
      <c r="Z45" s="26">
        <v>1500</v>
      </c>
      <c r="AA45" s="28">
        <f t="shared" si="11"/>
        <v>7500</v>
      </c>
      <c r="AB45" s="24" t="s">
        <v>175</v>
      </c>
      <c r="AC45" s="19">
        <f t="shared" si="12"/>
        <v>5</v>
      </c>
    </row>
    <row r="46" spans="1:29" hidden="1">
      <c r="A46" s="25">
        <v>43</v>
      </c>
      <c r="B46" s="24" t="s">
        <v>172</v>
      </c>
      <c r="C46" s="25">
        <v>0</v>
      </c>
      <c r="D46" s="25"/>
      <c r="E46" s="26">
        <f t="shared" si="0"/>
        <v>0</v>
      </c>
      <c r="F46" s="25"/>
      <c r="G46" s="26">
        <f t="shared" si="1"/>
        <v>0</v>
      </c>
      <c r="H46" s="25"/>
      <c r="I46" s="26">
        <f t="shared" si="2"/>
        <v>0</v>
      </c>
      <c r="J46" s="25"/>
      <c r="K46" s="26">
        <f t="shared" si="3"/>
        <v>0</v>
      </c>
      <c r="L46" s="25"/>
      <c r="M46" s="26">
        <f t="shared" si="4"/>
        <v>0</v>
      </c>
      <c r="N46" s="25"/>
      <c r="O46" s="27">
        <f t="shared" si="5"/>
        <v>0</v>
      </c>
      <c r="P46" s="25"/>
      <c r="Q46" s="26">
        <f t="shared" si="6"/>
        <v>0</v>
      </c>
      <c r="R46" s="25"/>
      <c r="S46" s="26">
        <f t="shared" si="7"/>
        <v>0</v>
      </c>
      <c r="T46" s="25"/>
      <c r="U46" s="26">
        <f t="shared" si="8"/>
        <v>0</v>
      </c>
      <c r="V46" s="25"/>
      <c r="W46" s="26">
        <f t="shared" si="9"/>
        <v>0</v>
      </c>
      <c r="X46" s="25">
        <f t="shared" si="10"/>
        <v>0</v>
      </c>
      <c r="Y46" s="25" t="s">
        <v>46</v>
      </c>
      <c r="Z46" s="26">
        <v>37500</v>
      </c>
      <c r="AA46" s="28">
        <f t="shared" si="11"/>
        <v>0</v>
      </c>
      <c r="AB46" s="24"/>
      <c r="AC46" s="19">
        <f t="shared" si="12"/>
        <v>0</v>
      </c>
    </row>
    <row r="47" spans="1:29" hidden="1">
      <c r="A47" s="25">
        <v>44</v>
      </c>
      <c r="B47" s="24" t="s">
        <v>195</v>
      </c>
      <c r="C47" s="29"/>
      <c r="D47" s="25"/>
      <c r="E47" s="26">
        <f t="shared" si="0"/>
        <v>0</v>
      </c>
      <c r="F47" s="25"/>
      <c r="G47" s="26">
        <f t="shared" si="1"/>
        <v>0</v>
      </c>
      <c r="H47" s="25"/>
      <c r="I47" s="26">
        <f t="shared" si="2"/>
        <v>0</v>
      </c>
      <c r="J47" s="25"/>
      <c r="K47" s="26">
        <f t="shared" si="3"/>
        <v>0</v>
      </c>
      <c r="L47" s="25"/>
      <c r="M47" s="26">
        <f t="shared" si="4"/>
        <v>0</v>
      </c>
      <c r="N47" s="25"/>
      <c r="O47" s="27">
        <f t="shared" si="5"/>
        <v>0</v>
      </c>
      <c r="P47" s="25"/>
      <c r="Q47" s="26">
        <f t="shared" si="6"/>
        <v>0</v>
      </c>
      <c r="R47" s="25"/>
      <c r="S47" s="26">
        <f t="shared" si="7"/>
        <v>0</v>
      </c>
      <c r="T47" s="25"/>
      <c r="U47" s="26">
        <f t="shared" si="8"/>
        <v>0</v>
      </c>
      <c r="V47" s="25"/>
      <c r="W47" s="26">
        <f t="shared" si="9"/>
        <v>0</v>
      </c>
      <c r="X47" s="25">
        <f t="shared" si="10"/>
        <v>0</v>
      </c>
      <c r="Y47" s="25" t="s">
        <v>83</v>
      </c>
      <c r="Z47" s="26">
        <v>0</v>
      </c>
      <c r="AA47" s="28">
        <f t="shared" si="11"/>
        <v>0</v>
      </c>
      <c r="AB47" s="24" t="s">
        <v>175</v>
      </c>
      <c r="AC47" s="19">
        <f t="shared" si="12"/>
        <v>0</v>
      </c>
    </row>
    <row r="48" spans="1:29" hidden="1">
      <c r="A48" s="25">
        <v>45</v>
      </c>
      <c r="B48" s="24" t="s">
        <v>194</v>
      </c>
      <c r="C48" s="29"/>
      <c r="D48" s="25"/>
      <c r="E48" s="26">
        <f t="shared" si="0"/>
        <v>0</v>
      </c>
      <c r="F48" s="25"/>
      <c r="G48" s="26">
        <f t="shared" si="1"/>
        <v>0</v>
      </c>
      <c r="H48" s="25"/>
      <c r="I48" s="26">
        <f t="shared" si="2"/>
        <v>0</v>
      </c>
      <c r="J48" s="25"/>
      <c r="K48" s="26">
        <f t="shared" si="3"/>
        <v>0</v>
      </c>
      <c r="L48" s="25"/>
      <c r="M48" s="26">
        <f t="shared" si="4"/>
        <v>0</v>
      </c>
      <c r="N48" s="25"/>
      <c r="O48" s="27">
        <f t="shared" si="5"/>
        <v>0</v>
      </c>
      <c r="P48" s="25"/>
      <c r="Q48" s="26">
        <f t="shared" si="6"/>
        <v>0</v>
      </c>
      <c r="R48" s="25"/>
      <c r="S48" s="26">
        <f t="shared" si="7"/>
        <v>0</v>
      </c>
      <c r="T48" s="25"/>
      <c r="U48" s="26">
        <f t="shared" si="8"/>
        <v>0</v>
      </c>
      <c r="V48" s="25"/>
      <c r="W48" s="26">
        <f t="shared" si="9"/>
        <v>0</v>
      </c>
      <c r="X48" s="25">
        <f t="shared" si="10"/>
        <v>0</v>
      </c>
      <c r="Y48" s="25" t="s">
        <v>83</v>
      </c>
      <c r="Z48" s="26">
        <v>0</v>
      </c>
      <c r="AA48" s="28">
        <f t="shared" si="11"/>
        <v>0</v>
      </c>
      <c r="AB48" s="24"/>
      <c r="AC48" s="19">
        <f t="shared" si="12"/>
        <v>0</v>
      </c>
    </row>
    <row r="49" spans="1:29">
      <c r="A49" s="25">
        <v>46</v>
      </c>
      <c r="B49" s="24" t="s">
        <v>232</v>
      </c>
      <c r="C49" s="25">
        <v>0</v>
      </c>
      <c r="D49" s="25">
        <v>4</v>
      </c>
      <c r="E49" s="26">
        <f t="shared" si="0"/>
        <v>10800</v>
      </c>
      <c r="F49" s="25">
        <v>5</v>
      </c>
      <c r="G49" s="26">
        <f t="shared" si="1"/>
        <v>13500</v>
      </c>
      <c r="H49" s="25"/>
      <c r="I49" s="26">
        <f t="shared" si="2"/>
        <v>0</v>
      </c>
      <c r="J49" s="25"/>
      <c r="K49" s="26">
        <f t="shared" si="3"/>
        <v>0</v>
      </c>
      <c r="L49" s="25"/>
      <c r="M49" s="26">
        <f t="shared" si="4"/>
        <v>0</v>
      </c>
      <c r="N49" s="25"/>
      <c r="O49" s="27">
        <f t="shared" si="5"/>
        <v>0</v>
      </c>
      <c r="P49" s="25"/>
      <c r="Q49" s="26">
        <f t="shared" si="6"/>
        <v>0</v>
      </c>
      <c r="R49" s="25"/>
      <c r="S49" s="26">
        <f t="shared" si="7"/>
        <v>0</v>
      </c>
      <c r="T49" s="25"/>
      <c r="U49" s="26">
        <f t="shared" si="8"/>
        <v>0</v>
      </c>
      <c r="V49" s="25"/>
      <c r="W49" s="26">
        <f t="shared" si="9"/>
        <v>0</v>
      </c>
      <c r="X49" s="25">
        <f t="shared" si="10"/>
        <v>9</v>
      </c>
      <c r="Y49" s="25" t="s">
        <v>143</v>
      </c>
      <c r="Z49" s="26">
        <v>2700</v>
      </c>
      <c r="AA49" s="28">
        <f t="shared" si="11"/>
        <v>24300</v>
      </c>
      <c r="AB49" s="24"/>
      <c r="AC49" s="19">
        <f t="shared" si="12"/>
        <v>9</v>
      </c>
    </row>
    <row r="50" spans="1:29" ht="18" customHeight="1">
      <c r="A50" s="25">
        <v>47</v>
      </c>
      <c r="B50" s="24" t="s">
        <v>193</v>
      </c>
      <c r="C50" s="25">
        <v>0</v>
      </c>
      <c r="D50" s="25">
        <v>2</v>
      </c>
      <c r="E50" s="26">
        <f t="shared" si="0"/>
        <v>36000</v>
      </c>
      <c r="F50" s="25"/>
      <c r="G50" s="26">
        <f t="shared" si="1"/>
        <v>0</v>
      </c>
      <c r="H50" s="25"/>
      <c r="I50" s="26">
        <f t="shared" si="2"/>
        <v>0</v>
      </c>
      <c r="J50" s="25"/>
      <c r="K50" s="26">
        <f t="shared" si="3"/>
        <v>0</v>
      </c>
      <c r="L50" s="25"/>
      <c r="M50" s="26">
        <f t="shared" si="4"/>
        <v>0</v>
      </c>
      <c r="N50" s="25"/>
      <c r="O50" s="27">
        <f t="shared" si="5"/>
        <v>0</v>
      </c>
      <c r="P50" s="25"/>
      <c r="Q50" s="26">
        <f t="shared" si="6"/>
        <v>0</v>
      </c>
      <c r="R50" s="25"/>
      <c r="S50" s="26">
        <f t="shared" si="7"/>
        <v>0</v>
      </c>
      <c r="T50" s="25"/>
      <c r="U50" s="26">
        <f t="shared" si="8"/>
        <v>0</v>
      </c>
      <c r="V50" s="25"/>
      <c r="W50" s="26">
        <f t="shared" si="9"/>
        <v>0</v>
      </c>
      <c r="X50" s="25">
        <f t="shared" si="10"/>
        <v>2</v>
      </c>
      <c r="Y50" s="25" t="s">
        <v>14</v>
      </c>
      <c r="Z50" s="26">
        <v>18000</v>
      </c>
      <c r="AA50" s="28">
        <f t="shared" si="11"/>
        <v>36000</v>
      </c>
      <c r="AB50" s="24"/>
      <c r="AC50" s="19">
        <f t="shared" si="12"/>
        <v>2</v>
      </c>
    </row>
    <row r="51" spans="1:29" hidden="1">
      <c r="A51" s="25">
        <v>48</v>
      </c>
      <c r="B51" s="24" t="s">
        <v>145</v>
      </c>
      <c r="C51" s="25">
        <v>0</v>
      </c>
      <c r="D51" s="25"/>
      <c r="E51" s="26">
        <f t="shared" si="0"/>
        <v>0</v>
      </c>
      <c r="F51" s="25"/>
      <c r="G51" s="26">
        <f t="shared" si="1"/>
        <v>0</v>
      </c>
      <c r="H51" s="25"/>
      <c r="I51" s="26">
        <f t="shared" si="2"/>
        <v>0</v>
      </c>
      <c r="J51" s="25"/>
      <c r="K51" s="26">
        <f t="shared" si="3"/>
        <v>0</v>
      </c>
      <c r="L51" s="25"/>
      <c r="M51" s="26">
        <f t="shared" si="4"/>
        <v>0</v>
      </c>
      <c r="N51" s="25"/>
      <c r="O51" s="27">
        <f t="shared" si="5"/>
        <v>0</v>
      </c>
      <c r="P51" s="25"/>
      <c r="Q51" s="26">
        <f t="shared" si="6"/>
        <v>0</v>
      </c>
      <c r="R51" s="25"/>
      <c r="S51" s="26">
        <f t="shared" si="7"/>
        <v>0</v>
      </c>
      <c r="T51" s="25"/>
      <c r="U51" s="26">
        <f t="shared" si="8"/>
        <v>0</v>
      </c>
      <c r="V51" s="25"/>
      <c r="W51" s="26">
        <f t="shared" si="9"/>
        <v>0</v>
      </c>
      <c r="X51" s="25">
        <f t="shared" si="10"/>
        <v>0</v>
      </c>
      <c r="Y51" s="25" t="s">
        <v>143</v>
      </c>
      <c r="Z51" s="26">
        <v>20500</v>
      </c>
      <c r="AA51" s="28">
        <f t="shared" si="11"/>
        <v>0</v>
      </c>
      <c r="AB51" s="24"/>
      <c r="AC51" s="19">
        <f t="shared" si="12"/>
        <v>0</v>
      </c>
    </row>
    <row r="52" spans="1:29" hidden="1">
      <c r="A52" s="25">
        <v>49</v>
      </c>
      <c r="B52" s="24" t="s">
        <v>31</v>
      </c>
      <c r="C52" s="25">
        <v>2</v>
      </c>
      <c r="D52" s="25"/>
      <c r="E52" s="26">
        <f t="shared" si="0"/>
        <v>0</v>
      </c>
      <c r="F52" s="25"/>
      <c r="G52" s="26">
        <f t="shared" si="1"/>
        <v>0</v>
      </c>
      <c r="H52" s="25"/>
      <c r="I52" s="26">
        <f t="shared" si="2"/>
        <v>0</v>
      </c>
      <c r="J52" s="25"/>
      <c r="K52" s="26">
        <f t="shared" si="3"/>
        <v>0</v>
      </c>
      <c r="L52" s="25"/>
      <c r="M52" s="26">
        <f t="shared" si="4"/>
        <v>0</v>
      </c>
      <c r="N52" s="25"/>
      <c r="O52" s="27">
        <f t="shared" si="5"/>
        <v>0</v>
      </c>
      <c r="P52" s="25"/>
      <c r="Q52" s="26">
        <f t="shared" si="6"/>
        <v>0</v>
      </c>
      <c r="R52" s="25"/>
      <c r="S52" s="26">
        <f t="shared" si="7"/>
        <v>0</v>
      </c>
      <c r="T52" s="25"/>
      <c r="U52" s="26">
        <f t="shared" si="8"/>
        <v>0</v>
      </c>
      <c r="V52" s="25"/>
      <c r="W52" s="26">
        <f t="shared" si="9"/>
        <v>0</v>
      </c>
      <c r="X52" s="25">
        <f t="shared" si="10"/>
        <v>0</v>
      </c>
      <c r="Y52" s="25" t="s">
        <v>40</v>
      </c>
      <c r="Z52" s="26">
        <v>36000</v>
      </c>
      <c r="AA52" s="28">
        <f t="shared" si="11"/>
        <v>0</v>
      </c>
      <c r="AB52" s="24" t="s">
        <v>176</v>
      </c>
      <c r="AC52" s="19">
        <f t="shared" si="12"/>
        <v>0</v>
      </c>
    </row>
    <row r="53" spans="1:29" ht="15" hidden="1" customHeight="1">
      <c r="A53" s="25">
        <v>50</v>
      </c>
      <c r="B53" s="24" t="s">
        <v>28</v>
      </c>
      <c r="C53" s="25"/>
      <c r="D53" s="25"/>
      <c r="E53" s="26">
        <f t="shared" si="0"/>
        <v>0</v>
      </c>
      <c r="F53" s="25"/>
      <c r="G53" s="26">
        <f t="shared" si="1"/>
        <v>0</v>
      </c>
      <c r="H53" s="25"/>
      <c r="I53" s="26">
        <f t="shared" si="2"/>
        <v>0</v>
      </c>
      <c r="J53" s="25"/>
      <c r="K53" s="26">
        <f t="shared" si="3"/>
        <v>0</v>
      </c>
      <c r="L53" s="25"/>
      <c r="M53" s="26">
        <f t="shared" si="4"/>
        <v>0</v>
      </c>
      <c r="N53" s="25"/>
      <c r="O53" s="27">
        <f t="shared" si="5"/>
        <v>0</v>
      </c>
      <c r="P53" s="25"/>
      <c r="Q53" s="26">
        <f t="shared" si="6"/>
        <v>0</v>
      </c>
      <c r="R53" s="25"/>
      <c r="S53" s="26">
        <f t="shared" si="7"/>
        <v>0</v>
      </c>
      <c r="T53" s="25"/>
      <c r="U53" s="26">
        <f t="shared" si="8"/>
        <v>0</v>
      </c>
      <c r="V53" s="25"/>
      <c r="W53" s="26">
        <f t="shared" si="9"/>
        <v>0</v>
      </c>
      <c r="X53" s="25">
        <f t="shared" si="10"/>
        <v>0</v>
      </c>
      <c r="Y53" s="25" t="s">
        <v>25</v>
      </c>
      <c r="Z53" s="26">
        <v>0</v>
      </c>
      <c r="AA53" s="28">
        <f t="shared" si="11"/>
        <v>0</v>
      </c>
      <c r="AB53" s="24"/>
      <c r="AC53" s="19">
        <f t="shared" si="12"/>
        <v>0</v>
      </c>
    </row>
    <row r="54" spans="1:29" ht="15" hidden="1" customHeight="1">
      <c r="A54" s="25">
        <v>51</v>
      </c>
      <c r="B54" s="24" t="s">
        <v>29</v>
      </c>
      <c r="C54" s="25"/>
      <c r="D54" s="25"/>
      <c r="E54" s="26">
        <f t="shared" si="0"/>
        <v>0</v>
      </c>
      <c r="F54" s="25"/>
      <c r="G54" s="26">
        <f t="shared" si="1"/>
        <v>0</v>
      </c>
      <c r="H54" s="25"/>
      <c r="I54" s="26">
        <f t="shared" si="2"/>
        <v>0</v>
      </c>
      <c r="J54" s="25"/>
      <c r="K54" s="26">
        <f t="shared" si="3"/>
        <v>0</v>
      </c>
      <c r="L54" s="25"/>
      <c r="M54" s="26">
        <f t="shared" si="4"/>
        <v>0</v>
      </c>
      <c r="N54" s="25"/>
      <c r="O54" s="27">
        <f t="shared" si="5"/>
        <v>0</v>
      </c>
      <c r="P54" s="25"/>
      <c r="Q54" s="26">
        <f t="shared" si="6"/>
        <v>0</v>
      </c>
      <c r="R54" s="25"/>
      <c r="S54" s="26">
        <f t="shared" si="7"/>
        <v>0</v>
      </c>
      <c r="T54" s="25"/>
      <c r="U54" s="26">
        <f t="shared" si="8"/>
        <v>0</v>
      </c>
      <c r="V54" s="25"/>
      <c r="W54" s="26">
        <f t="shared" si="9"/>
        <v>0</v>
      </c>
      <c r="X54" s="25">
        <f t="shared" si="10"/>
        <v>0</v>
      </c>
      <c r="Y54" s="25" t="s">
        <v>25</v>
      </c>
      <c r="Z54" s="26">
        <v>0</v>
      </c>
      <c r="AA54" s="28">
        <f t="shared" si="11"/>
        <v>0</v>
      </c>
      <c r="AB54" s="24"/>
      <c r="AC54" s="19">
        <f t="shared" si="12"/>
        <v>0</v>
      </c>
    </row>
    <row r="55" spans="1:29" ht="15" hidden="1" customHeight="1">
      <c r="A55" s="25">
        <v>52</v>
      </c>
      <c r="B55" s="24" t="s">
        <v>30</v>
      </c>
      <c r="C55" s="25"/>
      <c r="D55" s="25"/>
      <c r="E55" s="26">
        <f t="shared" si="0"/>
        <v>0</v>
      </c>
      <c r="F55" s="25"/>
      <c r="G55" s="26">
        <f t="shared" si="1"/>
        <v>0</v>
      </c>
      <c r="H55" s="25"/>
      <c r="I55" s="26">
        <f t="shared" si="2"/>
        <v>0</v>
      </c>
      <c r="J55" s="25"/>
      <c r="K55" s="26">
        <f t="shared" si="3"/>
        <v>0</v>
      </c>
      <c r="L55" s="25"/>
      <c r="M55" s="26">
        <f t="shared" si="4"/>
        <v>0</v>
      </c>
      <c r="N55" s="25"/>
      <c r="O55" s="27">
        <f t="shared" si="5"/>
        <v>0</v>
      </c>
      <c r="P55" s="25"/>
      <c r="Q55" s="26">
        <f t="shared" si="6"/>
        <v>0</v>
      </c>
      <c r="R55" s="25"/>
      <c r="S55" s="26">
        <f t="shared" si="7"/>
        <v>0</v>
      </c>
      <c r="T55" s="25"/>
      <c r="U55" s="26">
        <f t="shared" si="8"/>
        <v>0</v>
      </c>
      <c r="V55" s="25"/>
      <c r="W55" s="26">
        <f t="shared" si="9"/>
        <v>0</v>
      </c>
      <c r="X55" s="25">
        <f t="shared" si="10"/>
        <v>0</v>
      </c>
      <c r="Y55" s="25" t="s">
        <v>10</v>
      </c>
      <c r="Z55" s="26">
        <v>0</v>
      </c>
      <c r="AA55" s="28">
        <f t="shared" si="11"/>
        <v>0</v>
      </c>
      <c r="AB55" s="24"/>
      <c r="AC55" s="19">
        <f t="shared" si="12"/>
        <v>0</v>
      </c>
    </row>
    <row r="56" spans="1:29" ht="15" hidden="1" customHeight="1">
      <c r="A56" s="25">
        <v>53</v>
      </c>
      <c r="B56" s="24" t="s">
        <v>31</v>
      </c>
      <c r="C56" s="25"/>
      <c r="D56" s="25"/>
      <c r="E56" s="26">
        <f t="shared" si="0"/>
        <v>0</v>
      </c>
      <c r="F56" s="25"/>
      <c r="G56" s="26">
        <f t="shared" si="1"/>
        <v>0</v>
      </c>
      <c r="H56" s="25"/>
      <c r="I56" s="26">
        <f t="shared" si="2"/>
        <v>0</v>
      </c>
      <c r="J56" s="25"/>
      <c r="K56" s="26">
        <f t="shared" si="3"/>
        <v>0</v>
      </c>
      <c r="L56" s="25"/>
      <c r="M56" s="26">
        <f t="shared" si="4"/>
        <v>0</v>
      </c>
      <c r="N56" s="25"/>
      <c r="O56" s="27">
        <f t="shared" si="5"/>
        <v>0</v>
      </c>
      <c r="P56" s="25"/>
      <c r="Q56" s="26">
        <f t="shared" si="6"/>
        <v>0</v>
      </c>
      <c r="R56" s="25"/>
      <c r="S56" s="26">
        <f t="shared" si="7"/>
        <v>0</v>
      </c>
      <c r="T56" s="25"/>
      <c r="U56" s="26">
        <f t="shared" si="8"/>
        <v>0</v>
      </c>
      <c r="V56" s="25"/>
      <c r="W56" s="26">
        <f t="shared" si="9"/>
        <v>0</v>
      </c>
      <c r="X56" s="25">
        <f t="shared" si="10"/>
        <v>0</v>
      </c>
      <c r="Y56" s="25" t="s">
        <v>10</v>
      </c>
      <c r="Z56" s="26">
        <v>0</v>
      </c>
      <c r="AA56" s="28">
        <f t="shared" si="11"/>
        <v>0</v>
      </c>
      <c r="AB56" s="24"/>
      <c r="AC56" s="19">
        <f t="shared" si="12"/>
        <v>0</v>
      </c>
    </row>
    <row r="57" spans="1:29" ht="15" hidden="1" customHeight="1">
      <c r="A57" s="25">
        <v>54</v>
      </c>
      <c r="B57" s="24" t="s">
        <v>32</v>
      </c>
      <c r="C57" s="25"/>
      <c r="D57" s="25"/>
      <c r="E57" s="26">
        <f t="shared" si="0"/>
        <v>0</v>
      </c>
      <c r="F57" s="25"/>
      <c r="G57" s="26">
        <f t="shared" si="1"/>
        <v>0</v>
      </c>
      <c r="H57" s="25"/>
      <c r="I57" s="26">
        <f t="shared" si="2"/>
        <v>0</v>
      </c>
      <c r="J57" s="25"/>
      <c r="K57" s="26">
        <f t="shared" si="3"/>
        <v>0</v>
      </c>
      <c r="L57" s="25"/>
      <c r="M57" s="26">
        <f t="shared" si="4"/>
        <v>0</v>
      </c>
      <c r="N57" s="25"/>
      <c r="O57" s="27">
        <f t="shared" si="5"/>
        <v>0</v>
      </c>
      <c r="P57" s="25"/>
      <c r="Q57" s="26">
        <f t="shared" si="6"/>
        <v>0</v>
      </c>
      <c r="R57" s="25"/>
      <c r="S57" s="26">
        <f t="shared" si="7"/>
        <v>0</v>
      </c>
      <c r="T57" s="25"/>
      <c r="U57" s="26">
        <f t="shared" si="8"/>
        <v>0</v>
      </c>
      <c r="V57" s="25"/>
      <c r="W57" s="26">
        <f t="shared" si="9"/>
        <v>0</v>
      </c>
      <c r="X57" s="25">
        <f t="shared" si="10"/>
        <v>0</v>
      </c>
      <c r="Y57" s="25" t="s">
        <v>10</v>
      </c>
      <c r="Z57" s="26">
        <v>0</v>
      </c>
      <c r="AA57" s="28">
        <f t="shared" si="11"/>
        <v>0</v>
      </c>
      <c r="AB57" s="24"/>
      <c r="AC57" s="19">
        <f t="shared" si="12"/>
        <v>0</v>
      </c>
    </row>
    <row r="58" spans="1:29" ht="15" hidden="1" customHeight="1">
      <c r="A58" s="25">
        <v>55</v>
      </c>
      <c r="B58" s="24" t="s">
        <v>33</v>
      </c>
      <c r="C58" s="25"/>
      <c r="D58" s="25"/>
      <c r="E58" s="26">
        <f t="shared" si="0"/>
        <v>0</v>
      </c>
      <c r="F58" s="25"/>
      <c r="G58" s="26">
        <f t="shared" si="1"/>
        <v>0</v>
      </c>
      <c r="H58" s="25"/>
      <c r="I58" s="26">
        <f t="shared" si="2"/>
        <v>0</v>
      </c>
      <c r="J58" s="25"/>
      <c r="K58" s="26">
        <f t="shared" si="3"/>
        <v>0</v>
      </c>
      <c r="L58" s="25"/>
      <c r="M58" s="26">
        <f t="shared" si="4"/>
        <v>0</v>
      </c>
      <c r="N58" s="25"/>
      <c r="O58" s="27">
        <f t="shared" si="5"/>
        <v>0</v>
      </c>
      <c r="P58" s="25"/>
      <c r="Q58" s="26">
        <f t="shared" si="6"/>
        <v>0</v>
      </c>
      <c r="R58" s="25"/>
      <c r="S58" s="26">
        <f t="shared" si="7"/>
        <v>0</v>
      </c>
      <c r="T58" s="25"/>
      <c r="U58" s="26">
        <f t="shared" si="8"/>
        <v>0</v>
      </c>
      <c r="V58" s="25"/>
      <c r="W58" s="26">
        <f t="shared" si="9"/>
        <v>0</v>
      </c>
      <c r="X58" s="25">
        <f t="shared" si="10"/>
        <v>0</v>
      </c>
      <c r="Y58" s="25" t="s">
        <v>7</v>
      </c>
      <c r="Z58" s="26">
        <v>0</v>
      </c>
      <c r="AA58" s="28">
        <f t="shared" si="11"/>
        <v>0</v>
      </c>
      <c r="AB58" s="24"/>
      <c r="AC58" s="19">
        <f t="shared" si="12"/>
        <v>0</v>
      </c>
    </row>
    <row r="59" spans="1:29" s="32" customFormat="1" ht="15" customHeight="1">
      <c r="A59" s="25">
        <v>56</v>
      </c>
      <c r="B59" s="30" t="s">
        <v>34</v>
      </c>
      <c r="C59" s="25">
        <v>0</v>
      </c>
      <c r="D59" s="29">
        <v>2</v>
      </c>
      <c r="E59" s="31">
        <f t="shared" si="0"/>
        <v>76000</v>
      </c>
      <c r="F59" s="29">
        <v>2</v>
      </c>
      <c r="G59" s="31">
        <f t="shared" si="1"/>
        <v>76000</v>
      </c>
      <c r="H59" s="29"/>
      <c r="I59" s="26">
        <f t="shared" si="2"/>
        <v>0</v>
      </c>
      <c r="J59" s="29"/>
      <c r="K59" s="31">
        <f t="shared" si="3"/>
        <v>0</v>
      </c>
      <c r="L59" s="29"/>
      <c r="M59" s="31">
        <f t="shared" si="4"/>
        <v>0</v>
      </c>
      <c r="N59" s="29"/>
      <c r="O59" s="27">
        <f t="shared" si="5"/>
        <v>0</v>
      </c>
      <c r="P59" s="29"/>
      <c r="Q59" s="31">
        <f t="shared" si="6"/>
        <v>0</v>
      </c>
      <c r="R59" s="29"/>
      <c r="S59" s="31">
        <f t="shared" si="7"/>
        <v>0</v>
      </c>
      <c r="T59" s="29"/>
      <c r="U59" s="31">
        <f t="shared" si="8"/>
        <v>0</v>
      </c>
      <c r="V59" s="29"/>
      <c r="W59" s="31">
        <f t="shared" si="9"/>
        <v>0</v>
      </c>
      <c r="X59" s="25">
        <f t="shared" si="10"/>
        <v>4</v>
      </c>
      <c r="Y59" s="29" t="s">
        <v>35</v>
      </c>
      <c r="Z59" s="31">
        <v>38000</v>
      </c>
      <c r="AA59" s="28">
        <f t="shared" si="11"/>
        <v>152000</v>
      </c>
      <c r="AB59" s="30"/>
      <c r="AC59" s="19">
        <f t="shared" si="12"/>
        <v>4</v>
      </c>
    </row>
    <row r="60" spans="1:29" ht="15" customHeight="1">
      <c r="A60" s="25">
        <v>57</v>
      </c>
      <c r="B60" s="24" t="s">
        <v>36</v>
      </c>
      <c r="C60" s="25">
        <v>0</v>
      </c>
      <c r="D60" s="25"/>
      <c r="E60" s="26">
        <f t="shared" si="0"/>
        <v>0</v>
      </c>
      <c r="F60" s="25">
        <v>10</v>
      </c>
      <c r="G60" s="26">
        <f t="shared" si="1"/>
        <v>17000</v>
      </c>
      <c r="H60" s="25"/>
      <c r="I60" s="26">
        <f t="shared" si="2"/>
        <v>17000</v>
      </c>
      <c r="J60" s="21">
        <v>10</v>
      </c>
      <c r="K60" s="26">
        <f t="shared" si="3"/>
        <v>17000</v>
      </c>
      <c r="L60" s="25"/>
      <c r="M60" s="26">
        <f t="shared" si="4"/>
        <v>0</v>
      </c>
      <c r="N60" s="25"/>
      <c r="O60" s="27">
        <f t="shared" si="5"/>
        <v>0</v>
      </c>
      <c r="P60" s="25"/>
      <c r="Q60" s="26">
        <f t="shared" si="6"/>
        <v>0</v>
      </c>
      <c r="R60" s="25"/>
      <c r="S60" s="26">
        <f t="shared" si="7"/>
        <v>0</v>
      </c>
      <c r="T60" s="25"/>
      <c r="U60" s="26">
        <f t="shared" si="8"/>
        <v>0</v>
      </c>
      <c r="V60" s="25"/>
      <c r="W60" s="26">
        <f t="shared" si="9"/>
        <v>0</v>
      </c>
      <c r="X60" s="25">
        <f t="shared" si="10"/>
        <v>20</v>
      </c>
      <c r="Y60" s="25" t="s">
        <v>10</v>
      </c>
      <c r="Z60" s="26">
        <v>1700</v>
      </c>
      <c r="AA60" s="28">
        <f t="shared" si="11"/>
        <v>34000</v>
      </c>
      <c r="AB60" s="24"/>
      <c r="AC60" s="19">
        <f t="shared" si="12"/>
        <v>20</v>
      </c>
    </row>
    <row r="61" spans="1:29" ht="15" hidden="1" customHeight="1">
      <c r="A61" s="25">
        <v>58</v>
      </c>
      <c r="B61" s="24" t="s">
        <v>37</v>
      </c>
      <c r="C61" s="25">
        <v>0</v>
      </c>
      <c r="D61" s="25"/>
      <c r="E61" s="26">
        <f t="shared" si="0"/>
        <v>0</v>
      </c>
      <c r="F61" s="25"/>
      <c r="G61" s="26">
        <f t="shared" si="1"/>
        <v>0</v>
      </c>
      <c r="H61" s="25"/>
      <c r="I61" s="26">
        <f t="shared" si="2"/>
        <v>0</v>
      </c>
      <c r="J61" s="25"/>
      <c r="K61" s="26">
        <f t="shared" si="3"/>
        <v>0</v>
      </c>
      <c r="L61" s="25"/>
      <c r="M61" s="26">
        <f t="shared" si="4"/>
        <v>0</v>
      </c>
      <c r="N61" s="25"/>
      <c r="O61" s="27">
        <f t="shared" si="5"/>
        <v>0</v>
      </c>
      <c r="P61" s="25"/>
      <c r="Q61" s="26">
        <f t="shared" si="6"/>
        <v>0</v>
      </c>
      <c r="R61" s="25"/>
      <c r="S61" s="26">
        <f t="shared" si="7"/>
        <v>0</v>
      </c>
      <c r="T61" s="25"/>
      <c r="U61" s="26">
        <f t="shared" si="8"/>
        <v>0</v>
      </c>
      <c r="V61" s="25"/>
      <c r="W61" s="26">
        <f t="shared" si="9"/>
        <v>0</v>
      </c>
      <c r="X61" s="25">
        <f t="shared" si="10"/>
        <v>0</v>
      </c>
      <c r="Y61" s="25" t="s">
        <v>38</v>
      </c>
      <c r="Z61" s="26">
        <v>0</v>
      </c>
      <c r="AA61" s="28">
        <f t="shared" si="11"/>
        <v>0</v>
      </c>
      <c r="AB61" s="24"/>
      <c r="AC61" s="19">
        <f t="shared" si="12"/>
        <v>0</v>
      </c>
    </row>
    <row r="62" spans="1:29" ht="15" hidden="1" customHeight="1">
      <c r="A62" s="25">
        <v>59</v>
      </c>
      <c r="B62" s="24" t="s">
        <v>39</v>
      </c>
      <c r="C62" s="25">
        <v>0</v>
      </c>
      <c r="D62" s="25"/>
      <c r="E62" s="26">
        <f t="shared" si="0"/>
        <v>0</v>
      </c>
      <c r="F62" s="25"/>
      <c r="G62" s="26">
        <f t="shared" si="1"/>
        <v>0</v>
      </c>
      <c r="H62" s="25"/>
      <c r="I62" s="26">
        <f t="shared" si="2"/>
        <v>0</v>
      </c>
      <c r="J62" s="25"/>
      <c r="K62" s="26">
        <f t="shared" si="3"/>
        <v>0</v>
      </c>
      <c r="L62" s="25"/>
      <c r="M62" s="26">
        <f t="shared" si="4"/>
        <v>0</v>
      </c>
      <c r="N62" s="25"/>
      <c r="O62" s="27">
        <f t="shared" si="5"/>
        <v>0</v>
      </c>
      <c r="P62" s="25"/>
      <c r="Q62" s="26">
        <f t="shared" si="6"/>
        <v>0</v>
      </c>
      <c r="R62" s="25"/>
      <c r="S62" s="26">
        <f t="shared" si="7"/>
        <v>0</v>
      </c>
      <c r="T62" s="25"/>
      <c r="U62" s="26">
        <f t="shared" si="8"/>
        <v>0</v>
      </c>
      <c r="V62" s="25"/>
      <c r="W62" s="26">
        <f t="shared" si="9"/>
        <v>0</v>
      </c>
      <c r="X62" s="25">
        <f t="shared" si="10"/>
        <v>0</v>
      </c>
      <c r="Y62" s="25" t="s">
        <v>40</v>
      </c>
      <c r="Z62" s="26">
        <v>0</v>
      </c>
      <c r="AA62" s="28">
        <f>Z62*X62</f>
        <v>0</v>
      </c>
      <c r="AB62" s="24"/>
      <c r="AC62" s="19">
        <f t="shared" si="12"/>
        <v>0</v>
      </c>
    </row>
    <row r="63" spans="1:29" ht="15" hidden="1" customHeight="1">
      <c r="A63" s="25">
        <v>60</v>
      </c>
      <c r="B63" s="24" t="s">
        <v>41</v>
      </c>
      <c r="C63" s="25">
        <v>0</v>
      </c>
      <c r="D63" s="25"/>
      <c r="E63" s="26">
        <f t="shared" si="0"/>
        <v>0</v>
      </c>
      <c r="F63" s="25"/>
      <c r="G63" s="26">
        <f t="shared" si="1"/>
        <v>0</v>
      </c>
      <c r="H63" s="25"/>
      <c r="I63" s="26">
        <f t="shared" si="2"/>
        <v>0</v>
      </c>
      <c r="J63" s="25"/>
      <c r="K63" s="26">
        <f t="shared" si="3"/>
        <v>0</v>
      </c>
      <c r="L63" s="25"/>
      <c r="M63" s="26">
        <f t="shared" si="4"/>
        <v>0</v>
      </c>
      <c r="N63" s="25"/>
      <c r="O63" s="27">
        <f t="shared" si="5"/>
        <v>0</v>
      </c>
      <c r="P63" s="25"/>
      <c r="Q63" s="26">
        <f t="shared" si="6"/>
        <v>0</v>
      </c>
      <c r="R63" s="25"/>
      <c r="S63" s="26">
        <f t="shared" si="7"/>
        <v>0</v>
      </c>
      <c r="T63" s="25"/>
      <c r="U63" s="26">
        <f t="shared" si="8"/>
        <v>0</v>
      </c>
      <c r="V63" s="25"/>
      <c r="W63" s="26">
        <f t="shared" si="9"/>
        <v>0</v>
      </c>
      <c r="X63" s="25">
        <f t="shared" si="10"/>
        <v>0</v>
      </c>
      <c r="Y63" s="25" t="s">
        <v>40</v>
      </c>
      <c r="Z63" s="26">
        <v>0</v>
      </c>
      <c r="AA63" s="28">
        <f t="shared" si="11"/>
        <v>0</v>
      </c>
      <c r="AB63" s="24"/>
      <c r="AC63" s="19">
        <f t="shared" si="12"/>
        <v>0</v>
      </c>
    </row>
    <row r="64" spans="1:29" ht="15" hidden="1" customHeight="1">
      <c r="A64" s="25">
        <v>61</v>
      </c>
      <c r="B64" s="24" t="s">
        <v>42</v>
      </c>
      <c r="C64" s="25">
        <v>0</v>
      </c>
      <c r="D64" s="25"/>
      <c r="E64" s="26">
        <f t="shared" si="0"/>
        <v>0</v>
      </c>
      <c r="F64" s="25"/>
      <c r="G64" s="26">
        <f t="shared" si="1"/>
        <v>0</v>
      </c>
      <c r="H64" s="25"/>
      <c r="I64" s="26">
        <f t="shared" si="2"/>
        <v>0</v>
      </c>
      <c r="J64" s="25"/>
      <c r="K64" s="26">
        <f t="shared" si="3"/>
        <v>0</v>
      </c>
      <c r="L64" s="25"/>
      <c r="M64" s="26">
        <f t="shared" si="4"/>
        <v>0</v>
      </c>
      <c r="N64" s="25"/>
      <c r="O64" s="27">
        <f t="shared" si="5"/>
        <v>0</v>
      </c>
      <c r="P64" s="25"/>
      <c r="Q64" s="26">
        <f t="shared" si="6"/>
        <v>0</v>
      </c>
      <c r="R64" s="25"/>
      <c r="S64" s="26">
        <f t="shared" si="7"/>
        <v>0</v>
      </c>
      <c r="T64" s="25"/>
      <c r="U64" s="26">
        <f t="shared" si="8"/>
        <v>0</v>
      </c>
      <c r="V64" s="25"/>
      <c r="W64" s="26">
        <f t="shared" si="9"/>
        <v>0</v>
      </c>
      <c r="X64" s="25">
        <f t="shared" si="10"/>
        <v>0</v>
      </c>
      <c r="Y64" s="25" t="s">
        <v>40</v>
      </c>
      <c r="Z64" s="26">
        <v>0</v>
      </c>
      <c r="AA64" s="28">
        <f t="shared" si="11"/>
        <v>0</v>
      </c>
      <c r="AB64" s="24"/>
      <c r="AC64" s="19">
        <f t="shared" si="12"/>
        <v>0</v>
      </c>
    </row>
    <row r="65" spans="1:29" ht="15" hidden="1" customHeight="1">
      <c r="A65" s="25">
        <v>62</v>
      </c>
      <c r="B65" s="24" t="s">
        <v>36</v>
      </c>
      <c r="C65" s="25">
        <v>0</v>
      </c>
      <c r="D65" s="25"/>
      <c r="E65" s="26">
        <f t="shared" si="0"/>
        <v>0</v>
      </c>
      <c r="F65" s="25"/>
      <c r="G65" s="26">
        <f t="shared" si="1"/>
        <v>0</v>
      </c>
      <c r="H65" s="25"/>
      <c r="I65" s="26">
        <f t="shared" si="2"/>
        <v>0</v>
      </c>
      <c r="J65" s="25"/>
      <c r="K65" s="26">
        <f t="shared" si="3"/>
        <v>0</v>
      </c>
      <c r="L65" s="25"/>
      <c r="M65" s="26">
        <f t="shared" si="4"/>
        <v>0</v>
      </c>
      <c r="N65" s="25"/>
      <c r="O65" s="27">
        <f t="shared" si="5"/>
        <v>0</v>
      </c>
      <c r="P65" s="25"/>
      <c r="Q65" s="26">
        <f t="shared" si="6"/>
        <v>0</v>
      </c>
      <c r="R65" s="25"/>
      <c r="S65" s="26">
        <f t="shared" si="7"/>
        <v>0</v>
      </c>
      <c r="T65" s="25"/>
      <c r="U65" s="26">
        <f t="shared" si="8"/>
        <v>0</v>
      </c>
      <c r="V65" s="25"/>
      <c r="W65" s="26">
        <f t="shared" si="9"/>
        <v>0</v>
      </c>
      <c r="X65" s="25">
        <f t="shared" si="10"/>
        <v>0</v>
      </c>
      <c r="Y65" s="25" t="s">
        <v>40</v>
      </c>
      <c r="Z65" s="26">
        <v>0</v>
      </c>
      <c r="AA65" s="28">
        <f t="shared" si="11"/>
        <v>0</v>
      </c>
      <c r="AB65" s="24"/>
      <c r="AC65" s="19">
        <f t="shared" si="12"/>
        <v>0</v>
      </c>
    </row>
    <row r="66" spans="1:29" ht="15" hidden="1" customHeight="1">
      <c r="A66" s="25">
        <v>63</v>
      </c>
      <c r="B66" s="24" t="s">
        <v>43</v>
      </c>
      <c r="C66" s="25">
        <v>0</v>
      </c>
      <c r="D66" s="25"/>
      <c r="E66" s="26">
        <f t="shared" si="0"/>
        <v>0</v>
      </c>
      <c r="F66" s="25"/>
      <c r="G66" s="26">
        <f t="shared" si="1"/>
        <v>0</v>
      </c>
      <c r="H66" s="25"/>
      <c r="I66" s="26">
        <f t="shared" si="2"/>
        <v>0</v>
      </c>
      <c r="J66" s="25"/>
      <c r="K66" s="26">
        <f t="shared" si="3"/>
        <v>0</v>
      </c>
      <c r="L66" s="25"/>
      <c r="M66" s="26">
        <f t="shared" si="4"/>
        <v>0</v>
      </c>
      <c r="N66" s="25"/>
      <c r="O66" s="27">
        <f t="shared" si="5"/>
        <v>0</v>
      </c>
      <c r="P66" s="25"/>
      <c r="Q66" s="26">
        <f t="shared" si="6"/>
        <v>0</v>
      </c>
      <c r="R66" s="25"/>
      <c r="S66" s="26">
        <f t="shared" si="7"/>
        <v>0</v>
      </c>
      <c r="T66" s="25"/>
      <c r="U66" s="26">
        <f t="shared" si="8"/>
        <v>0</v>
      </c>
      <c r="V66" s="25"/>
      <c r="W66" s="26">
        <f t="shared" si="9"/>
        <v>0</v>
      </c>
      <c r="X66" s="25">
        <f t="shared" si="10"/>
        <v>0</v>
      </c>
      <c r="Y66" s="25" t="s">
        <v>35</v>
      </c>
      <c r="Z66" s="26">
        <v>0</v>
      </c>
      <c r="AA66" s="28">
        <f t="shared" si="11"/>
        <v>0</v>
      </c>
      <c r="AB66" s="24"/>
      <c r="AC66" s="19">
        <f t="shared" si="12"/>
        <v>0</v>
      </c>
    </row>
    <row r="67" spans="1:29" ht="15" hidden="1" customHeight="1">
      <c r="A67" s="25">
        <v>64</v>
      </c>
      <c r="B67" s="24" t="s">
        <v>44</v>
      </c>
      <c r="C67" s="25">
        <v>0</v>
      </c>
      <c r="D67" s="25"/>
      <c r="E67" s="26">
        <f t="shared" si="0"/>
        <v>0</v>
      </c>
      <c r="F67" s="25"/>
      <c r="G67" s="26">
        <f t="shared" si="1"/>
        <v>0</v>
      </c>
      <c r="H67" s="25"/>
      <c r="I67" s="26">
        <f t="shared" si="2"/>
        <v>0</v>
      </c>
      <c r="J67" s="25"/>
      <c r="K67" s="26">
        <f t="shared" si="3"/>
        <v>0</v>
      </c>
      <c r="L67" s="25"/>
      <c r="M67" s="26">
        <f t="shared" si="4"/>
        <v>0</v>
      </c>
      <c r="N67" s="25"/>
      <c r="O67" s="27">
        <f t="shared" si="5"/>
        <v>0</v>
      </c>
      <c r="P67" s="25"/>
      <c r="Q67" s="26">
        <f t="shared" si="6"/>
        <v>0</v>
      </c>
      <c r="R67" s="25"/>
      <c r="S67" s="26">
        <f t="shared" si="7"/>
        <v>0</v>
      </c>
      <c r="T67" s="25"/>
      <c r="U67" s="26">
        <f t="shared" si="8"/>
        <v>0</v>
      </c>
      <c r="V67" s="25"/>
      <c r="W67" s="26">
        <f t="shared" si="9"/>
        <v>0</v>
      </c>
      <c r="X67" s="25">
        <f t="shared" si="10"/>
        <v>0</v>
      </c>
      <c r="Y67" s="25" t="s">
        <v>10</v>
      </c>
      <c r="Z67" s="26">
        <v>0</v>
      </c>
      <c r="AA67" s="28">
        <f t="shared" si="11"/>
        <v>0</v>
      </c>
      <c r="AB67" s="24"/>
      <c r="AC67" s="19">
        <f t="shared" si="12"/>
        <v>0</v>
      </c>
    </row>
    <row r="68" spans="1:29" ht="15" hidden="1" customHeight="1">
      <c r="A68" s="25">
        <v>65</v>
      </c>
      <c r="B68" s="24" t="s">
        <v>45</v>
      </c>
      <c r="C68" s="25">
        <v>0</v>
      </c>
      <c r="D68" s="25"/>
      <c r="E68" s="26">
        <f t="shared" si="0"/>
        <v>0</v>
      </c>
      <c r="F68" s="25"/>
      <c r="G68" s="26">
        <f t="shared" si="1"/>
        <v>0</v>
      </c>
      <c r="H68" s="25"/>
      <c r="I68" s="26">
        <f t="shared" si="2"/>
        <v>0</v>
      </c>
      <c r="J68" s="25"/>
      <c r="K68" s="26">
        <f t="shared" si="3"/>
        <v>0</v>
      </c>
      <c r="L68" s="25"/>
      <c r="M68" s="26">
        <f t="shared" si="4"/>
        <v>0</v>
      </c>
      <c r="N68" s="25"/>
      <c r="O68" s="27">
        <f t="shared" si="5"/>
        <v>0</v>
      </c>
      <c r="P68" s="25"/>
      <c r="Q68" s="26">
        <f t="shared" si="6"/>
        <v>0</v>
      </c>
      <c r="R68" s="25"/>
      <c r="S68" s="26">
        <f t="shared" si="7"/>
        <v>0</v>
      </c>
      <c r="T68" s="25"/>
      <c r="U68" s="26">
        <f t="shared" si="8"/>
        <v>0</v>
      </c>
      <c r="V68" s="25"/>
      <c r="W68" s="26">
        <f t="shared" si="9"/>
        <v>0</v>
      </c>
      <c r="X68" s="25">
        <f t="shared" si="10"/>
        <v>0</v>
      </c>
      <c r="Y68" s="25" t="s">
        <v>46</v>
      </c>
      <c r="Z68" s="26">
        <v>0</v>
      </c>
      <c r="AA68" s="28">
        <f t="shared" si="11"/>
        <v>0</v>
      </c>
      <c r="AB68" s="24"/>
      <c r="AC68" s="19">
        <f t="shared" si="12"/>
        <v>0</v>
      </c>
    </row>
    <row r="69" spans="1:29" ht="15" hidden="1" customHeight="1">
      <c r="A69" s="25">
        <v>66</v>
      </c>
      <c r="B69" s="24" t="s">
        <v>47</v>
      </c>
      <c r="C69" s="25">
        <v>0</v>
      </c>
      <c r="D69" s="25"/>
      <c r="E69" s="26">
        <f t="shared" ref="E69:E132" si="14">D69*Z69</f>
        <v>0</v>
      </c>
      <c r="F69" s="25"/>
      <c r="G69" s="26">
        <f t="shared" ref="G69:G132" si="15">F69*Z69</f>
        <v>0</v>
      </c>
      <c r="H69" s="25"/>
      <c r="I69" s="26">
        <f t="shared" ref="I69:I132" si="16">J69*Z69</f>
        <v>0</v>
      </c>
      <c r="J69" s="25"/>
      <c r="K69" s="26">
        <f t="shared" ref="K69:K132" si="17">J69*Z69</f>
        <v>0</v>
      </c>
      <c r="L69" s="25"/>
      <c r="M69" s="26">
        <f t="shared" ref="M69:M132" si="18">L69*Z69</f>
        <v>0</v>
      </c>
      <c r="N69" s="25"/>
      <c r="O69" s="27">
        <f t="shared" ref="O69:O132" si="19">N69*Z69</f>
        <v>0</v>
      </c>
      <c r="P69" s="25"/>
      <c r="Q69" s="26">
        <f t="shared" ref="Q69:Q132" si="20">P69*Z69</f>
        <v>0</v>
      </c>
      <c r="R69" s="25"/>
      <c r="S69" s="26">
        <f t="shared" ref="S69:S132" si="21">R69*Z69</f>
        <v>0</v>
      </c>
      <c r="T69" s="25"/>
      <c r="U69" s="26">
        <f t="shared" ref="U69:U132" si="22">T69*Z69</f>
        <v>0</v>
      </c>
      <c r="V69" s="25"/>
      <c r="W69" s="26">
        <f t="shared" ref="W69:W132" si="23">V69*Z69</f>
        <v>0</v>
      </c>
      <c r="X69" s="25">
        <f t="shared" ref="X69:X132" si="24">SUM(D69,F69,H69,J69,L69,N69,P69,R69,T69,V69)</f>
        <v>0</v>
      </c>
      <c r="Y69" s="25"/>
      <c r="Z69" s="26">
        <f t="shared" si="13"/>
        <v>0</v>
      </c>
      <c r="AA69" s="28">
        <f t="shared" ref="AA69:AA74" si="25">Z69*X69</f>
        <v>0</v>
      </c>
      <c r="AB69" s="24"/>
      <c r="AC69" s="19">
        <f t="shared" ref="AC69:AC132" si="26">(D69+F69+H69+J69+L69+N69+P69+R69+T69+V69)</f>
        <v>0</v>
      </c>
    </row>
    <row r="70" spans="1:29" ht="15" hidden="1" customHeight="1">
      <c r="A70" s="25">
        <v>67</v>
      </c>
      <c r="B70" s="24" t="s">
        <v>48</v>
      </c>
      <c r="C70" s="25">
        <v>0</v>
      </c>
      <c r="D70" s="25"/>
      <c r="E70" s="26">
        <f t="shared" si="14"/>
        <v>0</v>
      </c>
      <c r="F70" s="25"/>
      <c r="G70" s="26">
        <f t="shared" si="15"/>
        <v>0</v>
      </c>
      <c r="H70" s="25"/>
      <c r="I70" s="26">
        <f t="shared" si="16"/>
        <v>0</v>
      </c>
      <c r="J70" s="25"/>
      <c r="K70" s="26">
        <f t="shared" si="17"/>
        <v>0</v>
      </c>
      <c r="L70" s="25"/>
      <c r="M70" s="26">
        <f t="shared" si="18"/>
        <v>0</v>
      </c>
      <c r="N70" s="25"/>
      <c r="O70" s="27">
        <f t="shared" si="19"/>
        <v>0</v>
      </c>
      <c r="P70" s="25"/>
      <c r="Q70" s="26">
        <f t="shared" si="20"/>
        <v>0</v>
      </c>
      <c r="R70" s="25"/>
      <c r="S70" s="26">
        <f t="shared" si="21"/>
        <v>0</v>
      </c>
      <c r="T70" s="25"/>
      <c r="U70" s="26">
        <f t="shared" si="22"/>
        <v>0</v>
      </c>
      <c r="V70" s="25"/>
      <c r="W70" s="26">
        <f t="shared" si="23"/>
        <v>0</v>
      </c>
      <c r="X70" s="25">
        <f t="shared" si="24"/>
        <v>0</v>
      </c>
      <c r="Y70" s="25"/>
      <c r="Z70" s="26">
        <f t="shared" si="13"/>
        <v>0</v>
      </c>
      <c r="AA70" s="28">
        <f t="shared" si="25"/>
        <v>0</v>
      </c>
      <c r="AB70" s="24"/>
      <c r="AC70" s="19">
        <f t="shared" si="26"/>
        <v>0</v>
      </c>
    </row>
    <row r="71" spans="1:29" ht="15" hidden="1" customHeight="1">
      <c r="A71" s="25">
        <v>68</v>
      </c>
      <c r="B71" s="24" t="s">
        <v>49</v>
      </c>
      <c r="C71" s="25">
        <v>0</v>
      </c>
      <c r="D71" s="25"/>
      <c r="E71" s="26">
        <f t="shared" si="14"/>
        <v>0</v>
      </c>
      <c r="F71" s="25"/>
      <c r="G71" s="26">
        <f t="shared" si="15"/>
        <v>0</v>
      </c>
      <c r="H71" s="25"/>
      <c r="I71" s="26">
        <f t="shared" si="16"/>
        <v>0</v>
      </c>
      <c r="J71" s="25"/>
      <c r="K71" s="26">
        <f t="shared" si="17"/>
        <v>0</v>
      </c>
      <c r="L71" s="25"/>
      <c r="M71" s="26">
        <f t="shared" si="18"/>
        <v>0</v>
      </c>
      <c r="N71" s="25"/>
      <c r="O71" s="27">
        <f t="shared" si="19"/>
        <v>0</v>
      </c>
      <c r="P71" s="25"/>
      <c r="Q71" s="26">
        <f t="shared" si="20"/>
        <v>0</v>
      </c>
      <c r="R71" s="25"/>
      <c r="S71" s="26">
        <f t="shared" si="21"/>
        <v>0</v>
      </c>
      <c r="T71" s="25"/>
      <c r="U71" s="26">
        <f t="shared" si="22"/>
        <v>0</v>
      </c>
      <c r="V71" s="25"/>
      <c r="W71" s="26">
        <f t="shared" si="23"/>
        <v>0</v>
      </c>
      <c r="X71" s="25">
        <f t="shared" si="24"/>
        <v>0</v>
      </c>
      <c r="Y71" s="25" t="s">
        <v>38</v>
      </c>
      <c r="Z71" s="26">
        <v>0</v>
      </c>
      <c r="AA71" s="28">
        <f t="shared" si="25"/>
        <v>0</v>
      </c>
      <c r="AB71" s="24"/>
      <c r="AC71" s="19">
        <f t="shared" si="26"/>
        <v>0</v>
      </c>
    </row>
    <row r="72" spans="1:29" ht="15" customHeight="1">
      <c r="A72" s="25">
        <v>69</v>
      </c>
      <c r="B72" s="24" t="s">
        <v>50</v>
      </c>
      <c r="C72" s="25">
        <v>0</v>
      </c>
      <c r="D72" s="25"/>
      <c r="E72" s="26">
        <f t="shared" si="14"/>
        <v>0</v>
      </c>
      <c r="F72" s="25"/>
      <c r="G72" s="26">
        <f t="shared" si="15"/>
        <v>0</v>
      </c>
      <c r="H72" s="25">
        <v>1</v>
      </c>
      <c r="I72" s="26">
        <f t="shared" si="16"/>
        <v>0</v>
      </c>
      <c r="J72" s="25"/>
      <c r="K72" s="26">
        <f t="shared" si="17"/>
        <v>0</v>
      </c>
      <c r="L72" s="25"/>
      <c r="M72" s="26">
        <f t="shared" si="18"/>
        <v>0</v>
      </c>
      <c r="N72" s="25"/>
      <c r="O72" s="27">
        <f t="shared" si="19"/>
        <v>0</v>
      </c>
      <c r="P72" s="25"/>
      <c r="Q72" s="26">
        <f t="shared" si="20"/>
        <v>0</v>
      </c>
      <c r="R72" s="25"/>
      <c r="S72" s="26">
        <f t="shared" si="21"/>
        <v>0</v>
      </c>
      <c r="T72" s="25"/>
      <c r="U72" s="26">
        <f t="shared" si="22"/>
        <v>0</v>
      </c>
      <c r="V72" s="25"/>
      <c r="W72" s="26">
        <f t="shared" si="23"/>
        <v>0</v>
      </c>
      <c r="X72" s="25">
        <f t="shared" si="24"/>
        <v>1</v>
      </c>
      <c r="Y72" s="25" t="s">
        <v>38</v>
      </c>
      <c r="Z72" s="26">
        <v>33000</v>
      </c>
      <c r="AA72" s="28">
        <f t="shared" si="25"/>
        <v>33000</v>
      </c>
      <c r="AB72" s="24"/>
      <c r="AC72" s="19">
        <f t="shared" si="26"/>
        <v>1</v>
      </c>
    </row>
    <row r="73" spans="1:29" ht="15" customHeight="1">
      <c r="A73" s="25">
        <v>70</v>
      </c>
      <c r="B73" s="24" t="s">
        <v>51</v>
      </c>
      <c r="C73" s="25">
        <v>0</v>
      </c>
      <c r="D73" s="25"/>
      <c r="E73" s="26">
        <f t="shared" si="14"/>
        <v>0</v>
      </c>
      <c r="F73" s="25"/>
      <c r="G73" s="26">
        <f t="shared" si="15"/>
        <v>0</v>
      </c>
      <c r="H73" s="25">
        <v>1</v>
      </c>
      <c r="I73" s="26">
        <f t="shared" si="16"/>
        <v>0</v>
      </c>
      <c r="J73" s="25"/>
      <c r="K73" s="26">
        <f t="shared" si="17"/>
        <v>0</v>
      </c>
      <c r="L73" s="25"/>
      <c r="M73" s="26">
        <f t="shared" si="18"/>
        <v>0</v>
      </c>
      <c r="N73" s="25"/>
      <c r="O73" s="27">
        <f t="shared" si="19"/>
        <v>0</v>
      </c>
      <c r="P73" s="25"/>
      <c r="Q73" s="26">
        <f t="shared" si="20"/>
        <v>0</v>
      </c>
      <c r="R73" s="25"/>
      <c r="S73" s="26">
        <f t="shared" si="21"/>
        <v>0</v>
      </c>
      <c r="T73" s="25"/>
      <c r="U73" s="26">
        <f t="shared" si="22"/>
        <v>0</v>
      </c>
      <c r="V73" s="25"/>
      <c r="W73" s="26">
        <f t="shared" si="23"/>
        <v>0</v>
      </c>
      <c r="X73" s="25">
        <f t="shared" si="24"/>
        <v>1</v>
      </c>
      <c r="Y73" s="25" t="s">
        <v>38</v>
      </c>
      <c r="Z73" s="26">
        <v>33000</v>
      </c>
      <c r="AA73" s="28">
        <f t="shared" si="25"/>
        <v>33000</v>
      </c>
      <c r="AB73" s="24"/>
      <c r="AC73" s="19">
        <f t="shared" si="26"/>
        <v>1</v>
      </c>
    </row>
    <row r="74" spans="1:29" ht="15" hidden="1" customHeight="1">
      <c r="A74" s="25">
        <v>71</v>
      </c>
      <c r="B74" s="24" t="s">
        <v>52</v>
      </c>
      <c r="C74" s="25">
        <v>0</v>
      </c>
      <c r="D74" s="25"/>
      <c r="E74" s="26">
        <f t="shared" si="14"/>
        <v>0</v>
      </c>
      <c r="F74" s="25"/>
      <c r="G74" s="26">
        <f t="shared" si="15"/>
        <v>0</v>
      </c>
      <c r="H74" s="25"/>
      <c r="I74" s="26">
        <f t="shared" si="16"/>
        <v>0</v>
      </c>
      <c r="J74" s="25"/>
      <c r="K74" s="26">
        <f t="shared" si="17"/>
        <v>0</v>
      </c>
      <c r="L74" s="25"/>
      <c r="M74" s="26">
        <f t="shared" si="18"/>
        <v>0</v>
      </c>
      <c r="N74" s="25"/>
      <c r="O74" s="27">
        <f t="shared" si="19"/>
        <v>0</v>
      </c>
      <c r="P74" s="25"/>
      <c r="Q74" s="26">
        <f t="shared" si="20"/>
        <v>0</v>
      </c>
      <c r="R74" s="25"/>
      <c r="S74" s="26">
        <f t="shared" si="21"/>
        <v>0</v>
      </c>
      <c r="T74" s="25"/>
      <c r="U74" s="26">
        <f t="shared" si="22"/>
        <v>0</v>
      </c>
      <c r="V74" s="25"/>
      <c r="W74" s="26">
        <f t="shared" si="23"/>
        <v>0</v>
      </c>
      <c r="X74" s="25">
        <f t="shared" si="24"/>
        <v>0</v>
      </c>
      <c r="Y74" s="25" t="s">
        <v>38</v>
      </c>
      <c r="Z74" s="26">
        <v>0</v>
      </c>
      <c r="AA74" s="28">
        <f t="shared" si="25"/>
        <v>0</v>
      </c>
      <c r="AB74" s="24"/>
      <c r="AC74" s="19">
        <f t="shared" si="26"/>
        <v>0</v>
      </c>
    </row>
    <row r="75" spans="1:29" ht="15" hidden="1" customHeight="1">
      <c r="A75" s="25">
        <v>72</v>
      </c>
      <c r="B75" s="24" t="s">
        <v>53</v>
      </c>
      <c r="C75" s="25">
        <v>0</v>
      </c>
      <c r="D75" s="25"/>
      <c r="E75" s="26">
        <f t="shared" si="14"/>
        <v>0</v>
      </c>
      <c r="F75" s="25"/>
      <c r="G75" s="26">
        <f t="shared" si="15"/>
        <v>0</v>
      </c>
      <c r="H75" s="25"/>
      <c r="I75" s="26">
        <f t="shared" si="16"/>
        <v>0</v>
      </c>
      <c r="J75" s="25"/>
      <c r="K75" s="26">
        <f t="shared" si="17"/>
        <v>0</v>
      </c>
      <c r="L75" s="25"/>
      <c r="M75" s="26">
        <f t="shared" si="18"/>
        <v>0</v>
      </c>
      <c r="N75" s="25"/>
      <c r="O75" s="27">
        <f t="shared" si="19"/>
        <v>0</v>
      </c>
      <c r="P75" s="25"/>
      <c r="Q75" s="26">
        <f t="shared" si="20"/>
        <v>0</v>
      </c>
      <c r="R75" s="25"/>
      <c r="S75" s="26">
        <f t="shared" si="21"/>
        <v>0</v>
      </c>
      <c r="T75" s="25"/>
      <c r="U75" s="26">
        <f t="shared" si="22"/>
        <v>0</v>
      </c>
      <c r="V75" s="25"/>
      <c r="W75" s="26">
        <f t="shared" si="23"/>
        <v>0</v>
      </c>
      <c r="X75" s="25">
        <f t="shared" si="24"/>
        <v>0</v>
      </c>
      <c r="Y75" s="25"/>
      <c r="Z75" s="26">
        <f t="shared" ref="Z75:Z87" si="27">Y75*AU75</f>
        <v>0</v>
      </c>
      <c r="AA75" s="28">
        <f>Z75*X75</f>
        <v>0</v>
      </c>
      <c r="AB75" s="24"/>
      <c r="AC75" s="19">
        <f t="shared" si="26"/>
        <v>0</v>
      </c>
    </row>
    <row r="76" spans="1:29" ht="15" customHeight="1">
      <c r="A76" s="25">
        <v>73</v>
      </c>
      <c r="B76" s="24" t="s">
        <v>233</v>
      </c>
      <c r="C76" s="25">
        <v>0</v>
      </c>
      <c r="D76" s="25"/>
      <c r="E76" s="26">
        <f t="shared" si="14"/>
        <v>0</v>
      </c>
      <c r="F76" s="25"/>
      <c r="G76" s="26">
        <f t="shared" si="15"/>
        <v>0</v>
      </c>
      <c r="H76" s="25">
        <v>4</v>
      </c>
      <c r="I76" s="26">
        <f t="shared" si="16"/>
        <v>0</v>
      </c>
      <c r="J76" s="25"/>
      <c r="K76" s="26">
        <f t="shared" si="17"/>
        <v>0</v>
      </c>
      <c r="L76" s="25"/>
      <c r="M76" s="26">
        <f t="shared" si="18"/>
        <v>0</v>
      </c>
      <c r="N76" s="25"/>
      <c r="O76" s="27">
        <f t="shared" si="19"/>
        <v>0</v>
      </c>
      <c r="P76" s="25">
        <v>5</v>
      </c>
      <c r="Q76" s="26">
        <f t="shared" si="20"/>
        <v>28000</v>
      </c>
      <c r="R76" s="25"/>
      <c r="S76" s="26">
        <f t="shared" si="21"/>
        <v>0</v>
      </c>
      <c r="T76" s="25"/>
      <c r="U76" s="26">
        <f t="shared" si="22"/>
        <v>0</v>
      </c>
      <c r="V76" s="25"/>
      <c r="W76" s="26">
        <f t="shared" si="23"/>
        <v>0</v>
      </c>
      <c r="X76" s="25">
        <f t="shared" si="24"/>
        <v>9</v>
      </c>
      <c r="Y76" s="25" t="s">
        <v>35</v>
      </c>
      <c r="Z76" s="26">
        <v>5600</v>
      </c>
      <c r="AA76" s="28">
        <f t="shared" ref="AA76:AA87" si="28">Z76*X76</f>
        <v>50400</v>
      </c>
      <c r="AB76" s="24"/>
      <c r="AC76" s="19">
        <f t="shared" si="26"/>
        <v>9</v>
      </c>
    </row>
    <row r="77" spans="1:29" ht="15" hidden="1" customHeight="1">
      <c r="A77" s="25">
        <v>74</v>
      </c>
      <c r="B77" s="24" t="s">
        <v>55</v>
      </c>
      <c r="C77" s="25">
        <v>0</v>
      </c>
      <c r="D77" s="25"/>
      <c r="E77" s="26">
        <f t="shared" si="14"/>
        <v>0</v>
      </c>
      <c r="F77" s="25"/>
      <c r="G77" s="26">
        <f t="shared" si="15"/>
        <v>0</v>
      </c>
      <c r="H77" s="25"/>
      <c r="I77" s="26">
        <f t="shared" si="16"/>
        <v>0</v>
      </c>
      <c r="J77" s="25"/>
      <c r="K77" s="26">
        <f t="shared" si="17"/>
        <v>0</v>
      </c>
      <c r="L77" s="25"/>
      <c r="M77" s="26">
        <f t="shared" si="18"/>
        <v>0</v>
      </c>
      <c r="N77" s="25"/>
      <c r="O77" s="27">
        <f t="shared" si="19"/>
        <v>0</v>
      </c>
      <c r="P77" s="25"/>
      <c r="Q77" s="26">
        <f t="shared" si="20"/>
        <v>0</v>
      </c>
      <c r="R77" s="25"/>
      <c r="S77" s="26">
        <f t="shared" si="21"/>
        <v>0</v>
      </c>
      <c r="T77" s="25"/>
      <c r="U77" s="26">
        <f t="shared" si="22"/>
        <v>0</v>
      </c>
      <c r="V77" s="25"/>
      <c r="W77" s="26">
        <f t="shared" si="23"/>
        <v>0</v>
      </c>
      <c r="X77" s="25">
        <f t="shared" si="24"/>
        <v>0</v>
      </c>
      <c r="Y77" s="25"/>
      <c r="Z77" s="26">
        <f t="shared" si="27"/>
        <v>0</v>
      </c>
      <c r="AA77" s="28">
        <f t="shared" si="28"/>
        <v>0</v>
      </c>
      <c r="AB77" s="24"/>
      <c r="AC77" s="19">
        <f t="shared" si="26"/>
        <v>0</v>
      </c>
    </row>
    <row r="78" spans="1:29" ht="15" customHeight="1">
      <c r="A78" s="25">
        <v>75</v>
      </c>
      <c r="B78" s="24" t="s">
        <v>234</v>
      </c>
      <c r="C78" s="25">
        <v>0</v>
      </c>
      <c r="D78" s="25"/>
      <c r="E78" s="26">
        <f t="shared" si="14"/>
        <v>0</v>
      </c>
      <c r="F78" s="25"/>
      <c r="G78" s="26">
        <f t="shared" si="15"/>
        <v>0</v>
      </c>
      <c r="H78" s="25"/>
      <c r="I78" s="26">
        <f t="shared" si="16"/>
        <v>0</v>
      </c>
      <c r="J78" s="25"/>
      <c r="K78" s="26">
        <f t="shared" si="17"/>
        <v>0</v>
      </c>
      <c r="L78" s="25"/>
      <c r="M78" s="26">
        <f t="shared" si="18"/>
        <v>0</v>
      </c>
      <c r="N78" s="25"/>
      <c r="O78" s="27">
        <f t="shared" si="19"/>
        <v>0</v>
      </c>
      <c r="P78" s="25">
        <v>3</v>
      </c>
      <c r="Q78" s="26">
        <f t="shared" si="20"/>
        <v>13500</v>
      </c>
      <c r="R78" s="25">
        <v>1</v>
      </c>
      <c r="S78" s="26">
        <f t="shared" si="21"/>
        <v>4500</v>
      </c>
      <c r="T78" s="25"/>
      <c r="U78" s="26">
        <f t="shared" si="22"/>
        <v>0</v>
      </c>
      <c r="V78" s="25"/>
      <c r="W78" s="26">
        <f t="shared" si="23"/>
        <v>0</v>
      </c>
      <c r="X78" s="25">
        <f t="shared" si="24"/>
        <v>4</v>
      </c>
      <c r="Y78" s="25" t="s">
        <v>38</v>
      </c>
      <c r="Z78" s="26">
        <v>4500</v>
      </c>
      <c r="AA78" s="28">
        <f t="shared" si="28"/>
        <v>18000</v>
      </c>
      <c r="AB78" s="24"/>
      <c r="AC78" s="19">
        <f t="shared" si="26"/>
        <v>4</v>
      </c>
    </row>
    <row r="79" spans="1:29" ht="15" hidden="1" customHeight="1">
      <c r="A79" s="25">
        <v>76</v>
      </c>
      <c r="B79" s="24" t="s">
        <v>57</v>
      </c>
      <c r="C79" s="25">
        <v>0</v>
      </c>
      <c r="D79" s="25"/>
      <c r="E79" s="26">
        <f t="shared" si="14"/>
        <v>0</v>
      </c>
      <c r="F79" s="25"/>
      <c r="G79" s="26">
        <f t="shared" si="15"/>
        <v>0</v>
      </c>
      <c r="H79" s="25"/>
      <c r="I79" s="26">
        <f t="shared" si="16"/>
        <v>0</v>
      </c>
      <c r="J79" s="25"/>
      <c r="K79" s="26">
        <f t="shared" si="17"/>
        <v>0</v>
      </c>
      <c r="L79" s="25"/>
      <c r="M79" s="26">
        <f t="shared" si="18"/>
        <v>0</v>
      </c>
      <c r="N79" s="25"/>
      <c r="O79" s="27">
        <f t="shared" si="19"/>
        <v>0</v>
      </c>
      <c r="P79" s="25"/>
      <c r="Q79" s="26">
        <f t="shared" si="20"/>
        <v>0</v>
      </c>
      <c r="R79" s="25"/>
      <c r="S79" s="26">
        <f t="shared" si="21"/>
        <v>0</v>
      </c>
      <c r="T79" s="25"/>
      <c r="U79" s="26">
        <f t="shared" si="22"/>
        <v>0</v>
      </c>
      <c r="V79" s="25"/>
      <c r="W79" s="26">
        <f t="shared" si="23"/>
        <v>0</v>
      </c>
      <c r="X79" s="25">
        <f t="shared" si="24"/>
        <v>0</v>
      </c>
      <c r="Y79" s="25" t="s">
        <v>10</v>
      </c>
      <c r="Z79" s="26">
        <v>0</v>
      </c>
      <c r="AA79" s="28">
        <f t="shared" si="28"/>
        <v>0</v>
      </c>
      <c r="AB79" s="24"/>
      <c r="AC79" s="19">
        <f t="shared" si="26"/>
        <v>0</v>
      </c>
    </row>
    <row r="80" spans="1:29" ht="15" hidden="1" customHeight="1">
      <c r="A80" s="25">
        <v>77</v>
      </c>
      <c r="B80" s="24" t="s">
        <v>58</v>
      </c>
      <c r="C80" s="25">
        <v>0</v>
      </c>
      <c r="D80" s="25"/>
      <c r="E80" s="26">
        <f t="shared" si="14"/>
        <v>0</v>
      </c>
      <c r="F80" s="25"/>
      <c r="G80" s="26">
        <f t="shared" si="15"/>
        <v>0</v>
      </c>
      <c r="H80" s="25"/>
      <c r="I80" s="26">
        <f t="shared" si="16"/>
        <v>0</v>
      </c>
      <c r="J80" s="25"/>
      <c r="K80" s="26">
        <f t="shared" si="17"/>
        <v>0</v>
      </c>
      <c r="L80" s="25"/>
      <c r="M80" s="26">
        <f t="shared" si="18"/>
        <v>0</v>
      </c>
      <c r="N80" s="25"/>
      <c r="O80" s="27">
        <f t="shared" si="19"/>
        <v>0</v>
      </c>
      <c r="P80" s="25"/>
      <c r="Q80" s="26">
        <f t="shared" si="20"/>
        <v>0</v>
      </c>
      <c r="R80" s="25"/>
      <c r="S80" s="26">
        <f t="shared" si="21"/>
        <v>0</v>
      </c>
      <c r="T80" s="25"/>
      <c r="U80" s="26">
        <f t="shared" si="22"/>
        <v>0</v>
      </c>
      <c r="V80" s="25"/>
      <c r="W80" s="26">
        <f t="shared" si="23"/>
        <v>0</v>
      </c>
      <c r="X80" s="25">
        <f t="shared" si="24"/>
        <v>0</v>
      </c>
      <c r="Y80" s="25" t="s">
        <v>10</v>
      </c>
      <c r="Z80" s="26">
        <v>0</v>
      </c>
      <c r="AA80" s="28">
        <f t="shared" si="28"/>
        <v>0</v>
      </c>
      <c r="AB80" s="24"/>
      <c r="AC80" s="19">
        <f t="shared" si="26"/>
        <v>0</v>
      </c>
    </row>
    <row r="81" spans="1:29" ht="15" hidden="1" customHeight="1">
      <c r="A81" s="25">
        <v>78</v>
      </c>
      <c r="B81" s="24" t="s">
        <v>59</v>
      </c>
      <c r="C81" s="25">
        <v>0</v>
      </c>
      <c r="D81" s="25"/>
      <c r="E81" s="26">
        <f t="shared" si="14"/>
        <v>0</v>
      </c>
      <c r="F81" s="25"/>
      <c r="G81" s="26">
        <f t="shared" si="15"/>
        <v>0</v>
      </c>
      <c r="H81" s="25"/>
      <c r="I81" s="26">
        <f t="shared" si="16"/>
        <v>0</v>
      </c>
      <c r="J81" s="25"/>
      <c r="K81" s="26">
        <f t="shared" si="17"/>
        <v>0</v>
      </c>
      <c r="L81" s="25"/>
      <c r="M81" s="26">
        <f t="shared" si="18"/>
        <v>0</v>
      </c>
      <c r="N81" s="25"/>
      <c r="O81" s="27">
        <f t="shared" si="19"/>
        <v>0</v>
      </c>
      <c r="P81" s="25"/>
      <c r="Q81" s="26">
        <f t="shared" si="20"/>
        <v>0</v>
      </c>
      <c r="R81" s="25"/>
      <c r="S81" s="26">
        <f t="shared" si="21"/>
        <v>0</v>
      </c>
      <c r="T81" s="25"/>
      <c r="U81" s="26">
        <f t="shared" si="22"/>
        <v>0</v>
      </c>
      <c r="V81" s="25"/>
      <c r="W81" s="26">
        <f t="shared" si="23"/>
        <v>0</v>
      </c>
      <c r="X81" s="25">
        <f t="shared" si="24"/>
        <v>0</v>
      </c>
      <c r="Y81" s="25" t="s">
        <v>10</v>
      </c>
      <c r="Z81" s="26">
        <v>0</v>
      </c>
      <c r="AA81" s="28">
        <f t="shared" si="28"/>
        <v>0</v>
      </c>
      <c r="AB81" s="24"/>
      <c r="AC81" s="19">
        <f t="shared" si="26"/>
        <v>0</v>
      </c>
    </row>
    <row r="82" spans="1:29" ht="15" hidden="1" customHeight="1">
      <c r="A82" s="25">
        <v>79</v>
      </c>
      <c r="B82" s="24" t="s">
        <v>60</v>
      </c>
      <c r="C82" s="25">
        <v>0</v>
      </c>
      <c r="D82" s="25"/>
      <c r="E82" s="26">
        <f t="shared" si="14"/>
        <v>0</v>
      </c>
      <c r="F82" s="25"/>
      <c r="G82" s="26">
        <f t="shared" si="15"/>
        <v>0</v>
      </c>
      <c r="H82" s="25"/>
      <c r="I82" s="26">
        <f t="shared" si="16"/>
        <v>0</v>
      </c>
      <c r="J82" s="25"/>
      <c r="K82" s="26">
        <f t="shared" si="17"/>
        <v>0</v>
      </c>
      <c r="L82" s="25"/>
      <c r="M82" s="26">
        <f t="shared" si="18"/>
        <v>0</v>
      </c>
      <c r="N82" s="25"/>
      <c r="O82" s="27">
        <f t="shared" si="19"/>
        <v>0</v>
      </c>
      <c r="P82" s="25"/>
      <c r="Q82" s="26">
        <f t="shared" si="20"/>
        <v>0</v>
      </c>
      <c r="R82" s="25"/>
      <c r="S82" s="26">
        <f t="shared" si="21"/>
        <v>0</v>
      </c>
      <c r="T82" s="25"/>
      <c r="U82" s="26">
        <f t="shared" si="22"/>
        <v>0</v>
      </c>
      <c r="V82" s="25"/>
      <c r="W82" s="26">
        <f t="shared" si="23"/>
        <v>0</v>
      </c>
      <c r="X82" s="25">
        <f t="shared" si="24"/>
        <v>0</v>
      </c>
      <c r="Y82" s="25" t="s">
        <v>61</v>
      </c>
      <c r="Z82" s="26">
        <v>0</v>
      </c>
      <c r="AA82" s="28">
        <f t="shared" si="28"/>
        <v>0</v>
      </c>
      <c r="AB82" s="24"/>
      <c r="AC82" s="19">
        <f t="shared" si="26"/>
        <v>0</v>
      </c>
    </row>
    <row r="83" spans="1:29" ht="15" hidden="1" customHeight="1">
      <c r="A83" s="25">
        <v>80</v>
      </c>
      <c r="B83" s="24" t="s">
        <v>62</v>
      </c>
      <c r="C83" s="25">
        <v>0</v>
      </c>
      <c r="D83" s="25"/>
      <c r="E83" s="26">
        <f t="shared" si="14"/>
        <v>0</v>
      </c>
      <c r="F83" s="25"/>
      <c r="G83" s="26">
        <f t="shared" si="15"/>
        <v>0</v>
      </c>
      <c r="H83" s="25"/>
      <c r="I83" s="26">
        <f t="shared" si="16"/>
        <v>0</v>
      </c>
      <c r="J83" s="25"/>
      <c r="K83" s="26">
        <f t="shared" si="17"/>
        <v>0</v>
      </c>
      <c r="L83" s="25"/>
      <c r="M83" s="26">
        <f t="shared" si="18"/>
        <v>0</v>
      </c>
      <c r="N83" s="25"/>
      <c r="O83" s="27">
        <f t="shared" si="19"/>
        <v>0</v>
      </c>
      <c r="P83" s="25"/>
      <c r="Q83" s="26">
        <f t="shared" si="20"/>
        <v>0</v>
      </c>
      <c r="R83" s="25"/>
      <c r="S83" s="26">
        <f t="shared" si="21"/>
        <v>0</v>
      </c>
      <c r="T83" s="25"/>
      <c r="U83" s="26">
        <f t="shared" si="22"/>
        <v>0</v>
      </c>
      <c r="V83" s="25"/>
      <c r="W83" s="26">
        <f t="shared" si="23"/>
        <v>0</v>
      </c>
      <c r="X83" s="25">
        <f t="shared" si="24"/>
        <v>0</v>
      </c>
      <c r="Y83" s="25" t="s">
        <v>63</v>
      </c>
      <c r="Z83" s="26">
        <v>0</v>
      </c>
      <c r="AA83" s="28">
        <f t="shared" si="28"/>
        <v>0</v>
      </c>
      <c r="AB83" s="24"/>
      <c r="AC83" s="19">
        <f t="shared" si="26"/>
        <v>0</v>
      </c>
    </row>
    <row r="84" spans="1:29" ht="15" hidden="1" customHeight="1">
      <c r="A84" s="25">
        <v>81</v>
      </c>
      <c r="B84" s="24" t="s">
        <v>64</v>
      </c>
      <c r="C84" s="25">
        <v>0</v>
      </c>
      <c r="D84" s="25"/>
      <c r="E84" s="26">
        <f t="shared" si="14"/>
        <v>0</v>
      </c>
      <c r="F84" s="25"/>
      <c r="G84" s="26">
        <f t="shared" si="15"/>
        <v>0</v>
      </c>
      <c r="H84" s="25"/>
      <c r="I84" s="26">
        <f t="shared" si="16"/>
        <v>0</v>
      </c>
      <c r="J84" s="25"/>
      <c r="K84" s="26">
        <f t="shared" si="17"/>
        <v>0</v>
      </c>
      <c r="L84" s="25"/>
      <c r="M84" s="26">
        <f t="shared" si="18"/>
        <v>0</v>
      </c>
      <c r="N84" s="25"/>
      <c r="O84" s="27">
        <f t="shared" si="19"/>
        <v>0</v>
      </c>
      <c r="P84" s="25"/>
      <c r="Q84" s="26">
        <f t="shared" si="20"/>
        <v>0</v>
      </c>
      <c r="R84" s="25"/>
      <c r="S84" s="26">
        <f t="shared" si="21"/>
        <v>0</v>
      </c>
      <c r="T84" s="25"/>
      <c r="U84" s="26">
        <f t="shared" si="22"/>
        <v>0</v>
      </c>
      <c r="V84" s="25"/>
      <c r="W84" s="26">
        <f t="shared" si="23"/>
        <v>0</v>
      </c>
      <c r="X84" s="25">
        <f t="shared" si="24"/>
        <v>0</v>
      </c>
      <c r="Y84" s="25" t="s">
        <v>10</v>
      </c>
      <c r="Z84" s="26">
        <v>0</v>
      </c>
      <c r="AA84" s="28">
        <f t="shared" si="28"/>
        <v>0</v>
      </c>
      <c r="AB84" s="24"/>
      <c r="AC84" s="19">
        <f t="shared" si="26"/>
        <v>0</v>
      </c>
    </row>
    <row r="85" spans="1:29" ht="15" customHeight="1">
      <c r="A85" s="25">
        <v>82</v>
      </c>
      <c r="B85" s="24" t="s">
        <v>65</v>
      </c>
      <c r="C85" s="25">
        <v>0</v>
      </c>
      <c r="D85" s="25"/>
      <c r="E85" s="26">
        <f t="shared" si="14"/>
        <v>0</v>
      </c>
      <c r="F85" s="25"/>
      <c r="G85" s="26">
        <f t="shared" si="15"/>
        <v>0</v>
      </c>
      <c r="H85" s="25"/>
      <c r="I85" s="26">
        <f t="shared" si="16"/>
        <v>0</v>
      </c>
      <c r="J85" s="25"/>
      <c r="K85" s="26">
        <f t="shared" si="17"/>
        <v>0</v>
      </c>
      <c r="L85" s="25"/>
      <c r="M85" s="26">
        <f t="shared" si="18"/>
        <v>0</v>
      </c>
      <c r="N85" s="25">
        <v>1</v>
      </c>
      <c r="O85" s="27">
        <f t="shared" si="19"/>
        <v>3400</v>
      </c>
      <c r="P85" s="25">
        <v>1</v>
      </c>
      <c r="Q85" s="26">
        <f t="shared" si="20"/>
        <v>3400</v>
      </c>
      <c r="R85" s="25"/>
      <c r="S85" s="26">
        <f t="shared" si="21"/>
        <v>0</v>
      </c>
      <c r="T85" s="25"/>
      <c r="U85" s="26">
        <f t="shared" si="22"/>
        <v>0</v>
      </c>
      <c r="V85" s="25"/>
      <c r="W85" s="26">
        <f t="shared" si="23"/>
        <v>0</v>
      </c>
      <c r="X85" s="25">
        <f t="shared" si="24"/>
        <v>2</v>
      </c>
      <c r="Y85" s="25" t="s">
        <v>10</v>
      </c>
      <c r="Z85" s="26">
        <v>3400</v>
      </c>
      <c r="AA85" s="28">
        <f t="shared" si="28"/>
        <v>6800</v>
      </c>
      <c r="AB85" s="24"/>
      <c r="AC85" s="19">
        <f t="shared" si="26"/>
        <v>2</v>
      </c>
    </row>
    <row r="86" spans="1:29" ht="15" hidden="1" customHeight="1">
      <c r="A86" s="25">
        <v>83</v>
      </c>
      <c r="B86" s="24" t="s">
        <v>66</v>
      </c>
      <c r="C86" s="25">
        <v>0</v>
      </c>
      <c r="D86" s="25"/>
      <c r="E86" s="26">
        <f t="shared" si="14"/>
        <v>0</v>
      </c>
      <c r="F86" s="25"/>
      <c r="G86" s="26">
        <f t="shared" si="15"/>
        <v>0</v>
      </c>
      <c r="H86" s="25"/>
      <c r="I86" s="26">
        <f t="shared" si="16"/>
        <v>0</v>
      </c>
      <c r="J86" s="25"/>
      <c r="K86" s="26">
        <f t="shared" si="17"/>
        <v>0</v>
      </c>
      <c r="L86" s="25"/>
      <c r="M86" s="26">
        <f t="shared" si="18"/>
        <v>0</v>
      </c>
      <c r="N86" s="25"/>
      <c r="O86" s="27">
        <f t="shared" si="19"/>
        <v>0</v>
      </c>
      <c r="P86" s="25"/>
      <c r="Q86" s="26">
        <f t="shared" si="20"/>
        <v>0</v>
      </c>
      <c r="R86" s="25"/>
      <c r="S86" s="26">
        <f t="shared" si="21"/>
        <v>0</v>
      </c>
      <c r="T86" s="25"/>
      <c r="U86" s="26">
        <f t="shared" si="22"/>
        <v>0</v>
      </c>
      <c r="V86" s="25"/>
      <c r="W86" s="26">
        <f t="shared" si="23"/>
        <v>0</v>
      </c>
      <c r="X86" s="25">
        <f t="shared" si="24"/>
        <v>0</v>
      </c>
      <c r="Y86" s="25" t="s">
        <v>10</v>
      </c>
      <c r="Z86" s="26">
        <v>0</v>
      </c>
      <c r="AA86" s="28">
        <f t="shared" si="28"/>
        <v>0</v>
      </c>
      <c r="AB86" s="24"/>
      <c r="AC86" s="19">
        <f t="shared" si="26"/>
        <v>0</v>
      </c>
    </row>
    <row r="87" spans="1:29" ht="15" hidden="1" customHeight="1">
      <c r="A87" s="25">
        <v>84</v>
      </c>
      <c r="B87" s="24" t="s">
        <v>67</v>
      </c>
      <c r="C87" s="25">
        <v>0</v>
      </c>
      <c r="D87" s="25"/>
      <c r="E87" s="26">
        <f t="shared" si="14"/>
        <v>0</v>
      </c>
      <c r="F87" s="25"/>
      <c r="G87" s="26">
        <f t="shared" si="15"/>
        <v>0</v>
      </c>
      <c r="H87" s="25"/>
      <c r="I87" s="26">
        <f t="shared" si="16"/>
        <v>0</v>
      </c>
      <c r="J87" s="25"/>
      <c r="K87" s="26">
        <f t="shared" si="17"/>
        <v>0</v>
      </c>
      <c r="L87" s="25"/>
      <c r="M87" s="26">
        <f t="shared" si="18"/>
        <v>0</v>
      </c>
      <c r="N87" s="25"/>
      <c r="O87" s="27">
        <f t="shared" si="19"/>
        <v>0</v>
      </c>
      <c r="P87" s="25"/>
      <c r="Q87" s="26">
        <f t="shared" si="20"/>
        <v>0</v>
      </c>
      <c r="R87" s="25"/>
      <c r="S87" s="26">
        <f t="shared" si="21"/>
        <v>0</v>
      </c>
      <c r="T87" s="25"/>
      <c r="U87" s="26">
        <f t="shared" si="22"/>
        <v>0</v>
      </c>
      <c r="V87" s="25"/>
      <c r="W87" s="26">
        <f t="shared" si="23"/>
        <v>0</v>
      </c>
      <c r="X87" s="25">
        <f t="shared" si="24"/>
        <v>0</v>
      </c>
      <c r="Y87" s="25"/>
      <c r="Z87" s="26">
        <f t="shared" si="27"/>
        <v>0</v>
      </c>
      <c r="AA87" s="28">
        <f t="shared" si="28"/>
        <v>0</v>
      </c>
      <c r="AB87" s="24"/>
      <c r="AC87" s="19">
        <f t="shared" si="26"/>
        <v>0</v>
      </c>
    </row>
    <row r="88" spans="1:29" ht="15" customHeight="1">
      <c r="A88" s="25">
        <v>85</v>
      </c>
      <c r="B88" s="24" t="s">
        <v>222</v>
      </c>
      <c r="C88" s="25">
        <v>0</v>
      </c>
      <c r="D88" s="25"/>
      <c r="E88" s="26">
        <f t="shared" si="14"/>
        <v>0</v>
      </c>
      <c r="F88" s="25"/>
      <c r="G88" s="26">
        <f t="shared" si="15"/>
        <v>0</v>
      </c>
      <c r="H88" s="25"/>
      <c r="I88" s="26">
        <f t="shared" si="16"/>
        <v>0</v>
      </c>
      <c r="J88" s="25"/>
      <c r="K88" s="26">
        <f t="shared" si="17"/>
        <v>0</v>
      </c>
      <c r="L88" s="25">
        <v>1</v>
      </c>
      <c r="M88" s="26">
        <f t="shared" si="18"/>
        <v>10800</v>
      </c>
      <c r="N88" s="25"/>
      <c r="O88" s="27">
        <f t="shared" si="19"/>
        <v>0</v>
      </c>
      <c r="P88" s="25"/>
      <c r="Q88" s="26">
        <f t="shared" si="20"/>
        <v>0</v>
      </c>
      <c r="R88" s="25"/>
      <c r="S88" s="26">
        <f t="shared" si="21"/>
        <v>0</v>
      </c>
      <c r="T88" s="25"/>
      <c r="U88" s="26">
        <f t="shared" si="22"/>
        <v>0</v>
      </c>
      <c r="V88" s="25"/>
      <c r="W88" s="26">
        <f t="shared" si="23"/>
        <v>0</v>
      </c>
      <c r="X88" s="25">
        <f t="shared" si="24"/>
        <v>1</v>
      </c>
      <c r="Y88" s="25" t="s">
        <v>63</v>
      </c>
      <c r="Z88" s="26">
        <v>10800</v>
      </c>
      <c r="AA88" s="28">
        <f>Z88*X88</f>
        <v>10800</v>
      </c>
      <c r="AB88" s="24"/>
      <c r="AC88" s="19">
        <f t="shared" si="26"/>
        <v>1</v>
      </c>
    </row>
    <row r="89" spans="1:29" ht="15" hidden="1" customHeight="1">
      <c r="A89" s="25">
        <v>86</v>
      </c>
      <c r="B89" s="24" t="s">
        <v>221</v>
      </c>
      <c r="C89" s="25">
        <v>0</v>
      </c>
      <c r="D89" s="25">
        <v>10</v>
      </c>
      <c r="E89" s="26">
        <f t="shared" si="14"/>
        <v>29000</v>
      </c>
      <c r="F89" s="25"/>
      <c r="G89" s="26">
        <f t="shared" si="15"/>
        <v>0</v>
      </c>
      <c r="H89" s="25"/>
      <c r="I89" s="26">
        <f t="shared" si="16"/>
        <v>0</v>
      </c>
      <c r="J89" s="25"/>
      <c r="K89" s="26">
        <f t="shared" si="17"/>
        <v>0</v>
      </c>
      <c r="L89" s="25">
        <v>1</v>
      </c>
      <c r="M89" s="26">
        <f t="shared" si="18"/>
        <v>2900</v>
      </c>
      <c r="N89" s="25"/>
      <c r="O89" s="27">
        <f t="shared" si="19"/>
        <v>0</v>
      </c>
      <c r="P89" s="25"/>
      <c r="Q89" s="26">
        <f t="shared" si="20"/>
        <v>0</v>
      </c>
      <c r="R89" s="25"/>
      <c r="S89" s="26">
        <f t="shared" si="21"/>
        <v>0</v>
      </c>
      <c r="T89" s="25"/>
      <c r="U89" s="26">
        <f t="shared" si="22"/>
        <v>0</v>
      </c>
      <c r="V89" s="25"/>
      <c r="W89" s="26">
        <f t="shared" si="23"/>
        <v>0</v>
      </c>
      <c r="X89" s="25">
        <f t="shared" si="24"/>
        <v>11</v>
      </c>
      <c r="Y89" s="25" t="s">
        <v>70</v>
      </c>
      <c r="Z89" s="26">
        <v>2900</v>
      </c>
      <c r="AA89" s="28">
        <f t="shared" ref="AA89:AA105" si="29">Z89*X89</f>
        <v>31900</v>
      </c>
      <c r="AB89" s="24" t="s">
        <v>71</v>
      </c>
      <c r="AC89" s="19">
        <f t="shared" si="26"/>
        <v>11</v>
      </c>
    </row>
    <row r="90" spans="1:29" ht="15" customHeight="1">
      <c r="A90" s="25">
        <v>87</v>
      </c>
      <c r="B90" s="24" t="s">
        <v>72</v>
      </c>
      <c r="C90" s="25">
        <v>0</v>
      </c>
      <c r="D90" s="25"/>
      <c r="E90" s="26">
        <f t="shared" si="14"/>
        <v>0</v>
      </c>
      <c r="F90" s="25"/>
      <c r="G90" s="26">
        <f t="shared" si="15"/>
        <v>0</v>
      </c>
      <c r="H90" s="25"/>
      <c r="I90" s="26">
        <f t="shared" si="16"/>
        <v>3800</v>
      </c>
      <c r="J90" s="25">
        <v>1</v>
      </c>
      <c r="K90" s="26">
        <f t="shared" si="17"/>
        <v>3800</v>
      </c>
      <c r="L90" s="25">
        <v>5</v>
      </c>
      <c r="M90" s="26">
        <f t="shared" si="18"/>
        <v>19000</v>
      </c>
      <c r="N90" s="25"/>
      <c r="O90" s="27">
        <f t="shared" si="19"/>
        <v>0</v>
      </c>
      <c r="P90" s="25"/>
      <c r="Q90" s="26">
        <f t="shared" si="20"/>
        <v>0</v>
      </c>
      <c r="R90" s="25"/>
      <c r="S90" s="26">
        <f t="shared" si="21"/>
        <v>0</v>
      </c>
      <c r="T90" s="25"/>
      <c r="U90" s="26">
        <f t="shared" si="22"/>
        <v>0</v>
      </c>
      <c r="V90" s="25"/>
      <c r="W90" s="26">
        <f t="shared" si="23"/>
        <v>0</v>
      </c>
      <c r="X90" s="25">
        <f t="shared" si="24"/>
        <v>6</v>
      </c>
      <c r="Y90" s="25" t="s">
        <v>70</v>
      </c>
      <c r="Z90" s="26">
        <v>3800</v>
      </c>
      <c r="AA90" s="28">
        <f t="shared" si="29"/>
        <v>22800</v>
      </c>
      <c r="AB90" s="24" t="s">
        <v>71</v>
      </c>
      <c r="AC90" s="19">
        <f t="shared" si="26"/>
        <v>6</v>
      </c>
    </row>
    <row r="91" spans="1:29" ht="15" hidden="1" customHeight="1">
      <c r="A91" s="25">
        <v>88</v>
      </c>
      <c r="B91" s="24" t="s">
        <v>73</v>
      </c>
      <c r="C91" s="25">
        <v>0</v>
      </c>
      <c r="D91" s="25"/>
      <c r="E91" s="26">
        <f t="shared" si="14"/>
        <v>0</v>
      </c>
      <c r="F91" s="25"/>
      <c r="G91" s="26">
        <f t="shared" si="15"/>
        <v>0</v>
      </c>
      <c r="H91" s="25"/>
      <c r="I91" s="26">
        <f t="shared" si="16"/>
        <v>0</v>
      </c>
      <c r="J91" s="25"/>
      <c r="K91" s="26">
        <f t="shared" si="17"/>
        <v>0</v>
      </c>
      <c r="L91" s="25"/>
      <c r="M91" s="26">
        <f t="shared" si="18"/>
        <v>0</v>
      </c>
      <c r="N91" s="25"/>
      <c r="O91" s="27">
        <f t="shared" si="19"/>
        <v>0</v>
      </c>
      <c r="P91" s="25"/>
      <c r="Q91" s="26">
        <f t="shared" si="20"/>
        <v>0</v>
      </c>
      <c r="R91" s="25"/>
      <c r="S91" s="26">
        <f t="shared" si="21"/>
        <v>0</v>
      </c>
      <c r="T91" s="25"/>
      <c r="U91" s="26">
        <f t="shared" si="22"/>
        <v>0</v>
      </c>
      <c r="V91" s="25"/>
      <c r="W91" s="26">
        <f t="shared" si="23"/>
        <v>0</v>
      </c>
      <c r="X91" s="25">
        <f t="shared" si="24"/>
        <v>0</v>
      </c>
      <c r="Y91" s="25" t="s">
        <v>70</v>
      </c>
      <c r="Z91" s="26">
        <v>0</v>
      </c>
      <c r="AA91" s="28">
        <f t="shared" si="29"/>
        <v>0</v>
      </c>
      <c r="AB91" s="24" t="s">
        <v>71</v>
      </c>
      <c r="AC91" s="19">
        <f t="shared" si="26"/>
        <v>0</v>
      </c>
    </row>
    <row r="92" spans="1:29" ht="15" customHeight="1">
      <c r="A92" s="25">
        <v>89</v>
      </c>
      <c r="B92" s="24" t="s">
        <v>212</v>
      </c>
      <c r="C92" s="25">
        <v>0</v>
      </c>
      <c r="D92" s="25"/>
      <c r="E92" s="26">
        <f t="shared" si="14"/>
        <v>0</v>
      </c>
      <c r="F92" s="25"/>
      <c r="G92" s="26">
        <f t="shared" si="15"/>
        <v>0</v>
      </c>
      <c r="H92" s="25"/>
      <c r="I92" s="26">
        <f t="shared" si="16"/>
        <v>0</v>
      </c>
      <c r="J92" s="25"/>
      <c r="K92" s="26">
        <f t="shared" si="17"/>
        <v>0</v>
      </c>
      <c r="L92" s="25"/>
      <c r="M92" s="26">
        <f t="shared" si="18"/>
        <v>0</v>
      </c>
      <c r="N92" s="25"/>
      <c r="O92" s="27">
        <f t="shared" si="19"/>
        <v>0</v>
      </c>
      <c r="P92" s="25">
        <v>6</v>
      </c>
      <c r="Q92" s="26">
        <f t="shared" si="20"/>
        <v>54000</v>
      </c>
      <c r="R92" s="25"/>
      <c r="S92" s="26">
        <f t="shared" si="21"/>
        <v>0</v>
      </c>
      <c r="T92" s="25"/>
      <c r="U92" s="26">
        <f t="shared" si="22"/>
        <v>0</v>
      </c>
      <c r="V92" s="25"/>
      <c r="W92" s="26">
        <f t="shared" si="23"/>
        <v>0</v>
      </c>
      <c r="X92" s="25">
        <f t="shared" si="24"/>
        <v>6</v>
      </c>
      <c r="Y92" s="25" t="s">
        <v>70</v>
      </c>
      <c r="Z92" s="26">
        <v>9000</v>
      </c>
      <c r="AA92" s="28">
        <f t="shared" si="29"/>
        <v>54000</v>
      </c>
      <c r="AB92" s="24"/>
      <c r="AC92" s="19">
        <f t="shared" si="26"/>
        <v>6</v>
      </c>
    </row>
    <row r="93" spans="1:29" ht="15" customHeight="1">
      <c r="A93" s="25">
        <v>90</v>
      </c>
      <c r="B93" s="24" t="s">
        <v>211</v>
      </c>
      <c r="C93" s="25">
        <v>0</v>
      </c>
      <c r="D93" s="25"/>
      <c r="E93" s="26">
        <f t="shared" si="14"/>
        <v>0</v>
      </c>
      <c r="F93" s="25">
        <v>5</v>
      </c>
      <c r="G93" s="26">
        <f t="shared" si="15"/>
        <v>6000</v>
      </c>
      <c r="H93" s="25"/>
      <c r="I93" s="26">
        <f t="shared" si="16"/>
        <v>0</v>
      </c>
      <c r="J93" s="25"/>
      <c r="K93" s="26">
        <f t="shared" si="17"/>
        <v>0</v>
      </c>
      <c r="L93" s="25"/>
      <c r="M93" s="26">
        <f t="shared" si="18"/>
        <v>0</v>
      </c>
      <c r="N93" s="25"/>
      <c r="O93" s="27">
        <f t="shared" si="19"/>
        <v>0</v>
      </c>
      <c r="P93" s="25">
        <v>6</v>
      </c>
      <c r="Q93" s="26">
        <f t="shared" si="20"/>
        <v>7200</v>
      </c>
      <c r="R93" s="25"/>
      <c r="S93" s="26">
        <f t="shared" si="21"/>
        <v>0</v>
      </c>
      <c r="T93" s="25">
        <v>1</v>
      </c>
      <c r="U93" s="26">
        <f t="shared" si="22"/>
        <v>1200</v>
      </c>
      <c r="V93" s="25"/>
      <c r="W93" s="26">
        <f t="shared" si="23"/>
        <v>0</v>
      </c>
      <c r="X93" s="25">
        <f t="shared" si="24"/>
        <v>12</v>
      </c>
      <c r="Y93" s="25" t="s">
        <v>70</v>
      </c>
      <c r="Z93" s="26">
        <v>1200</v>
      </c>
      <c r="AA93" s="28">
        <f t="shared" si="29"/>
        <v>14400</v>
      </c>
      <c r="AB93" s="24" t="s">
        <v>71</v>
      </c>
      <c r="AC93" s="19">
        <f t="shared" si="26"/>
        <v>12</v>
      </c>
    </row>
    <row r="94" spans="1:29" ht="15" hidden="1" customHeight="1">
      <c r="A94" s="25">
        <v>91</v>
      </c>
      <c r="B94" s="24" t="s">
        <v>75</v>
      </c>
      <c r="C94" s="25">
        <v>0</v>
      </c>
      <c r="D94" s="25"/>
      <c r="E94" s="26">
        <f t="shared" si="14"/>
        <v>0</v>
      </c>
      <c r="F94" s="25"/>
      <c r="G94" s="26">
        <f t="shared" si="15"/>
        <v>0</v>
      </c>
      <c r="H94" s="25"/>
      <c r="I94" s="26">
        <f t="shared" si="16"/>
        <v>0</v>
      </c>
      <c r="J94" s="25"/>
      <c r="K94" s="26">
        <f t="shared" si="17"/>
        <v>0</v>
      </c>
      <c r="L94" s="25"/>
      <c r="M94" s="26">
        <f t="shared" si="18"/>
        <v>0</v>
      </c>
      <c r="N94" s="25"/>
      <c r="O94" s="27">
        <f t="shared" si="19"/>
        <v>0</v>
      </c>
      <c r="P94" s="25"/>
      <c r="Q94" s="26">
        <f t="shared" si="20"/>
        <v>0</v>
      </c>
      <c r="R94" s="25"/>
      <c r="S94" s="26">
        <f t="shared" si="21"/>
        <v>0</v>
      </c>
      <c r="T94" s="25"/>
      <c r="U94" s="26">
        <f t="shared" si="22"/>
        <v>0</v>
      </c>
      <c r="V94" s="25"/>
      <c r="W94" s="26">
        <f t="shared" si="23"/>
        <v>0</v>
      </c>
      <c r="X94" s="25">
        <f t="shared" si="24"/>
        <v>0</v>
      </c>
      <c r="Y94" s="25" t="s">
        <v>70</v>
      </c>
      <c r="Z94" s="26">
        <v>0</v>
      </c>
      <c r="AA94" s="28">
        <f t="shared" si="29"/>
        <v>0</v>
      </c>
      <c r="AB94" s="24" t="s">
        <v>76</v>
      </c>
      <c r="AC94" s="19">
        <f t="shared" si="26"/>
        <v>0</v>
      </c>
    </row>
    <row r="95" spans="1:29" ht="15" hidden="1" customHeight="1">
      <c r="A95" s="25">
        <v>92</v>
      </c>
      <c r="B95" s="24" t="s">
        <v>77</v>
      </c>
      <c r="C95" s="25">
        <v>0</v>
      </c>
      <c r="D95" s="25"/>
      <c r="E95" s="26">
        <f t="shared" si="14"/>
        <v>0</v>
      </c>
      <c r="F95" s="25"/>
      <c r="G95" s="26">
        <f t="shared" si="15"/>
        <v>0</v>
      </c>
      <c r="H95" s="25"/>
      <c r="I95" s="26">
        <f t="shared" si="16"/>
        <v>0</v>
      </c>
      <c r="J95" s="25"/>
      <c r="K95" s="26">
        <f t="shared" si="17"/>
        <v>0</v>
      </c>
      <c r="L95" s="25"/>
      <c r="M95" s="26">
        <f t="shared" si="18"/>
        <v>0</v>
      </c>
      <c r="N95" s="25"/>
      <c r="O95" s="27">
        <f t="shared" si="19"/>
        <v>0</v>
      </c>
      <c r="P95" s="25"/>
      <c r="Q95" s="26">
        <f t="shared" si="20"/>
        <v>0</v>
      </c>
      <c r="R95" s="25"/>
      <c r="S95" s="26">
        <f t="shared" si="21"/>
        <v>0</v>
      </c>
      <c r="T95" s="25"/>
      <c r="U95" s="26">
        <f t="shared" si="22"/>
        <v>0</v>
      </c>
      <c r="V95" s="25"/>
      <c r="W95" s="26">
        <f t="shared" si="23"/>
        <v>0</v>
      </c>
      <c r="X95" s="25">
        <f t="shared" si="24"/>
        <v>0</v>
      </c>
      <c r="Y95" s="25" t="s">
        <v>70</v>
      </c>
      <c r="Z95" s="26">
        <v>0</v>
      </c>
      <c r="AA95" s="28">
        <f t="shared" si="29"/>
        <v>0</v>
      </c>
      <c r="AB95" s="24" t="s">
        <v>78</v>
      </c>
      <c r="AC95" s="19">
        <f t="shared" si="26"/>
        <v>0</v>
      </c>
    </row>
    <row r="96" spans="1:29" ht="15" hidden="1" customHeight="1">
      <c r="A96" s="25">
        <v>93</v>
      </c>
      <c r="B96" s="24" t="s">
        <v>79</v>
      </c>
      <c r="C96" s="25">
        <v>0</v>
      </c>
      <c r="D96" s="25"/>
      <c r="E96" s="26">
        <f t="shared" si="14"/>
        <v>0</v>
      </c>
      <c r="F96" s="25"/>
      <c r="G96" s="26">
        <f t="shared" si="15"/>
        <v>0</v>
      </c>
      <c r="H96" s="25"/>
      <c r="I96" s="26">
        <f t="shared" si="16"/>
        <v>0</v>
      </c>
      <c r="J96" s="25"/>
      <c r="K96" s="26">
        <f t="shared" si="17"/>
        <v>0</v>
      </c>
      <c r="L96" s="25"/>
      <c r="M96" s="26">
        <f t="shared" si="18"/>
        <v>0</v>
      </c>
      <c r="N96" s="25"/>
      <c r="O96" s="27">
        <f t="shared" si="19"/>
        <v>0</v>
      </c>
      <c r="P96" s="25"/>
      <c r="Q96" s="26">
        <f t="shared" si="20"/>
        <v>0</v>
      </c>
      <c r="R96" s="25"/>
      <c r="S96" s="26">
        <f t="shared" si="21"/>
        <v>0</v>
      </c>
      <c r="T96" s="25"/>
      <c r="U96" s="26">
        <f t="shared" si="22"/>
        <v>0</v>
      </c>
      <c r="V96" s="25"/>
      <c r="W96" s="26">
        <f t="shared" si="23"/>
        <v>0</v>
      </c>
      <c r="X96" s="25">
        <f t="shared" si="24"/>
        <v>0</v>
      </c>
      <c r="Y96" s="25" t="s">
        <v>70</v>
      </c>
      <c r="Z96" s="26">
        <v>0</v>
      </c>
      <c r="AA96" s="28">
        <f t="shared" si="29"/>
        <v>0</v>
      </c>
      <c r="AB96" s="24" t="s">
        <v>80</v>
      </c>
      <c r="AC96" s="19">
        <f t="shared" si="26"/>
        <v>0</v>
      </c>
    </row>
    <row r="97" spans="1:29" ht="15" hidden="1" customHeight="1">
      <c r="A97" s="25">
        <v>94</v>
      </c>
      <c r="B97" s="24" t="s">
        <v>81</v>
      </c>
      <c r="C97" s="25">
        <v>0</v>
      </c>
      <c r="D97" s="25"/>
      <c r="E97" s="26">
        <f t="shared" si="14"/>
        <v>0</v>
      </c>
      <c r="F97" s="25"/>
      <c r="G97" s="26">
        <f t="shared" si="15"/>
        <v>0</v>
      </c>
      <c r="H97" s="25"/>
      <c r="I97" s="26">
        <f t="shared" si="16"/>
        <v>0</v>
      </c>
      <c r="J97" s="25"/>
      <c r="K97" s="26">
        <f t="shared" si="17"/>
        <v>0</v>
      </c>
      <c r="L97" s="25"/>
      <c r="M97" s="26">
        <f t="shared" si="18"/>
        <v>0</v>
      </c>
      <c r="N97" s="25"/>
      <c r="O97" s="27">
        <f t="shared" si="19"/>
        <v>0</v>
      </c>
      <c r="P97" s="25"/>
      <c r="Q97" s="26">
        <f t="shared" si="20"/>
        <v>0</v>
      </c>
      <c r="R97" s="25"/>
      <c r="S97" s="26">
        <f t="shared" si="21"/>
        <v>0</v>
      </c>
      <c r="T97" s="25"/>
      <c r="U97" s="26">
        <f t="shared" si="22"/>
        <v>0</v>
      </c>
      <c r="V97" s="25"/>
      <c r="W97" s="26">
        <f t="shared" si="23"/>
        <v>0</v>
      </c>
      <c r="X97" s="25">
        <f t="shared" si="24"/>
        <v>0</v>
      </c>
      <c r="Y97" s="25" t="s">
        <v>70</v>
      </c>
      <c r="Z97" s="26">
        <v>0</v>
      </c>
      <c r="AA97" s="28">
        <f t="shared" si="29"/>
        <v>0</v>
      </c>
      <c r="AB97" s="24" t="s">
        <v>76</v>
      </c>
      <c r="AC97" s="19">
        <f t="shared" si="26"/>
        <v>0</v>
      </c>
    </row>
    <row r="98" spans="1:29">
      <c r="A98" s="25">
        <v>95</v>
      </c>
      <c r="B98" s="24" t="s">
        <v>128</v>
      </c>
      <c r="C98" s="25">
        <v>0</v>
      </c>
      <c r="D98" s="25">
        <v>2</v>
      </c>
      <c r="E98" s="26">
        <f t="shared" si="14"/>
        <v>1500</v>
      </c>
      <c r="F98" s="25">
        <v>2</v>
      </c>
      <c r="G98" s="26">
        <f t="shared" si="15"/>
        <v>1500</v>
      </c>
      <c r="H98" s="25"/>
      <c r="I98" s="26">
        <f t="shared" si="16"/>
        <v>0</v>
      </c>
      <c r="J98" s="25"/>
      <c r="K98" s="26">
        <f t="shared" si="17"/>
        <v>0</v>
      </c>
      <c r="L98" s="25"/>
      <c r="M98" s="26">
        <f t="shared" si="18"/>
        <v>0</v>
      </c>
      <c r="N98" s="25"/>
      <c r="O98" s="27">
        <f t="shared" si="19"/>
        <v>0</v>
      </c>
      <c r="P98" s="25"/>
      <c r="Q98" s="26">
        <f t="shared" si="20"/>
        <v>0</v>
      </c>
      <c r="R98" s="25"/>
      <c r="S98" s="26">
        <f t="shared" si="21"/>
        <v>0</v>
      </c>
      <c r="T98" s="25"/>
      <c r="U98" s="26">
        <f t="shared" si="22"/>
        <v>0</v>
      </c>
      <c r="V98" s="25"/>
      <c r="W98" s="26">
        <f t="shared" si="23"/>
        <v>0</v>
      </c>
      <c r="X98" s="25">
        <f t="shared" si="24"/>
        <v>4</v>
      </c>
      <c r="Y98" s="25" t="s">
        <v>83</v>
      </c>
      <c r="Z98" s="26">
        <v>750</v>
      </c>
      <c r="AA98" s="28">
        <f t="shared" si="29"/>
        <v>3000</v>
      </c>
      <c r="AB98" s="24"/>
      <c r="AC98" s="19">
        <f t="shared" si="26"/>
        <v>4</v>
      </c>
    </row>
    <row r="99" spans="1:29" ht="15" customHeight="1">
      <c r="A99" s="25">
        <v>96</v>
      </c>
      <c r="B99" s="24" t="s">
        <v>82</v>
      </c>
      <c r="C99" s="25">
        <v>0</v>
      </c>
      <c r="D99" s="25">
        <v>20</v>
      </c>
      <c r="E99" s="26">
        <f t="shared" si="14"/>
        <v>46000</v>
      </c>
      <c r="F99" s="25">
        <v>40</v>
      </c>
      <c r="G99" s="26">
        <f t="shared" si="15"/>
        <v>92000</v>
      </c>
      <c r="H99" s="25">
        <v>2</v>
      </c>
      <c r="I99" s="26">
        <f t="shared" si="16"/>
        <v>18400</v>
      </c>
      <c r="J99" s="25">
        <v>8</v>
      </c>
      <c r="K99" s="26">
        <f t="shared" si="17"/>
        <v>18400</v>
      </c>
      <c r="L99" s="25">
        <v>2</v>
      </c>
      <c r="M99" s="26">
        <f t="shared" si="18"/>
        <v>4600</v>
      </c>
      <c r="N99" s="25"/>
      <c r="O99" s="27">
        <f t="shared" si="19"/>
        <v>0</v>
      </c>
      <c r="P99" s="25">
        <v>35</v>
      </c>
      <c r="Q99" s="26">
        <f t="shared" si="20"/>
        <v>80500</v>
      </c>
      <c r="R99" s="25"/>
      <c r="S99" s="26">
        <f t="shared" si="21"/>
        <v>0</v>
      </c>
      <c r="T99" s="25"/>
      <c r="U99" s="26">
        <f t="shared" si="22"/>
        <v>0</v>
      </c>
      <c r="V99" s="25">
        <v>20</v>
      </c>
      <c r="W99" s="26">
        <f t="shared" si="23"/>
        <v>46000</v>
      </c>
      <c r="X99" s="25">
        <f t="shared" si="24"/>
        <v>127</v>
      </c>
      <c r="Y99" s="25" t="s">
        <v>83</v>
      </c>
      <c r="Z99" s="26">
        <v>2300</v>
      </c>
      <c r="AA99" s="28">
        <f t="shared" si="29"/>
        <v>292100</v>
      </c>
      <c r="AB99" s="24" t="s">
        <v>80</v>
      </c>
      <c r="AC99" s="19">
        <f t="shared" si="26"/>
        <v>127</v>
      </c>
    </row>
    <row r="100" spans="1:29" ht="15" customHeight="1">
      <c r="A100" s="25">
        <v>97</v>
      </c>
      <c r="B100" s="24" t="s">
        <v>84</v>
      </c>
      <c r="C100" s="25">
        <v>0</v>
      </c>
      <c r="D100" s="25"/>
      <c r="E100" s="26">
        <f t="shared" si="14"/>
        <v>0</v>
      </c>
      <c r="F100" s="25">
        <v>5</v>
      </c>
      <c r="G100" s="26">
        <f t="shared" si="15"/>
        <v>11500</v>
      </c>
      <c r="H100" s="25"/>
      <c r="I100" s="26">
        <f t="shared" si="16"/>
        <v>0</v>
      </c>
      <c r="J100" s="25"/>
      <c r="K100" s="26">
        <f t="shared" si="17"/>
        <v>0</v>
      </c>
      <c r="L100" s="25"/>
      <c r="M100" s="26">
        <f t="shared" si="18"/>
        <v>0</v>
      </c>
      <c r="N100" s="25"/>
      <c r="O100" s="27">
        <f t="shared" si="19"/>
        <v>0</v>
      </c>
      <c r="P100" s="25">
        <v>2</v>
      </c>
      <c r="Q100" s="26">
        <f t="shared" si="20"/>
        <v>4600</v>
      </c>
      <c r="R100" s="25"/>
      <c r="S100" s="26">
        <f t="shared" si="21"/>
        <v>0</v>
      </c>
      <c r="T100" s="25"/>
      <c r="U100" s="26">
        <f t="shared" si="22"/>
        <v>0</v>
      </c>
      <c r="V100" s="25"/>
      <c r="W100" s="26">
        <f t="shared" si="23"/>
        <v>0</v>
      </c>
      <c r="X100" s="25">
        <f t="shared" si="24"/>
        <v>7</v>
      </c>
      <c r="Y100" s="25" t="s">
        <v>83</v>
      </c>
      <c r="Z100" s="26">
        <v>2300</v>
      </c>
      <c r="AA100" s="28">
        <f t="shared" si="29"/>
        <v>16100</v>
      </c>
      <c r="AB100" s="24" t="s">
        <v>80</v>
      </c>
      <c r="AC100" s="19">
        <f t="shared" si="26"/>
        <v>7</v>
      </c>
    </row>
    <row r="101" spans="1:29" ht="15" customHeight="1">
      <c r="A101" s="25">
        <v>98</v>
      </c>
      <c r="B101" s="24" t="s">
        <v>85</v>
      </c>
      <c r="C101" s="25">
        <v>0</v>
      </c>
      <c r="D101" s="25"/>
      <c r="E101" s="26">
        <f t="shared" si="14"/>
        <v>0</v>
      </c>
      <c r="F101" s="25">
        <v>5</v>
      </c>
      <c r="G101" s="26">
        <f t="shared" si="15"/>
        <v>11500</v>
      </c>
      <c r="H101" s="25"/>
      <c r="I101" s="26">
        <f t="shared" si="16"/>
        <v>0</v>
      </c>
      <c r="J101" s="25"/>
      <c r="K101" s="26">
        <f t="shared" si="17"/>
        <v>0</v>
      </c>
      <c r="L101" s="25"/>
      <c r="M101" s="26">
        <f t="shared" si="18"/>
        <v>0</v>
      </c>
      <c r="N101" s="25"/>
      <c r="O101" s="27">
        <f t="shared" si="19"/>
        <v>0</v>
      </c>
      <c r="P101" s="25"/>
      <c r="Q101" s="26">
        <f t="shared" si="20"/>
        <v>0</v>
      </c>
      <c r="R101" s="25"/>
      <c r="S101" s="26">
        <f t="shared" si="21"/>
        <v>0</v>
      </c>
      <c r="T101" s="25"/>
      <c r="U101" s="26">
        <f t="shared" si="22"/>
        <v>0</v>
      </c>
      <c r="V101" s="25"/>
      <c r="W101" s="26">
        <f t="shared" si="23"/>
        <v>0</v>
      </c>
      <c r="X101" s="25">
        <f t="shared" si="24"/>
        <v>5</v>
      </c>
      <c r="Y101" s="25" t="s">
        <v>83</v>
      </c>
      <c r="Z101" s="26">
        <v>2300</v>
      </c>
      <c r="AA101" s="28">
        <f t="shared" si="29"/>
        <v>11500</v>
      </c>
      <c r="AB101" s="24" t="s">
        <v>80</v>
      </c>
      <c r="AC101" s="19">
        <f t="shared" si="26"/>
        <v>5</v>
      </c>
    </row>
    <row r="102" spans="1:29" ht="15" customHeight="1">
      <c r="A102" s="25">
        <v>99</v>
      </c>
      <c r="B102" s="24" t="s">
        <v>224</v>
      </c>
      <c r="C102" s="25">
        <v>0</v>
      </c>
      <c r="D102" s="25"/>
      <c r="E102" s="26">
        <f t="shared" si="14"/>
        <v>0</v>
      </c>
      <c r="F102" s="25"/>
      <c r="G102" s="26">
        <f t="shared" si="15"/>
        <v>0</v>
      </c>
      <c r="H102" s="25"/>
      <c r="I102" s="26">
        <f t="shared" si="16"/>
        <v>0</v>
      </c>
      <c r="J102" s="25"/>
      <c r="K102" s="26">
        <f t="shared" si="17"/>
        <v>0</v>
      </c>
      <c r="L102" s="25">
        <v>2</v>
      </c>
      <c r="M102" s="26">
        <f t="shared" si="18"/>
        <v>24000</v>
      </c>
      <c r="N102" s="25"/>
      <c r="O102" s="27">
        <f t="shared" si="19"/>
        <v>0</v>
      </c>
      <c r="P102" s="25"/>
      <c r="Q102" s="26">
        <f t="shared" si="20"/>
        <v>0</v>
      </c>
      <c r="R102" s="25"/>
      <c r="S102" s="26">
        <f t="shared" si="21"/>
        <v>0</v>
      </c>
      <c r="T102" s="25"/>
      <c r="U102" s="26">
        <f t="shared" si="22"/>
        <v>0</v>
      </c>
      <c r="V102" s="25"/>
      <c r="W102" s="26">
        <f t="shared" si="23"/>
        <v>0</v>
      </c>
      <c r="X102" s="25">
        <f t="shared" si="24"/>
        <v>2</v>
      </c>
      <c r="Y102" s="25" t="s">
        <v>83</v>
      </c>
      <c r="Z102" s="26">
        <v>12000</v>
      </c>
      <c r="AA102" s="28">
        <f t="shared" si="29"/>
        <v>24000</v>
      </c>
      <c r="AB102" s="24" t="s">
        <v>87</v>
      </c>
      <c r="AC102" s="19">
        <f t="shared" si="26"/>
        <v>2</v>
      </c>
    </row>
    <row r="103" spans="1:29" ht="15" hidden="1" customHeight="1">
      <c r="A103" s="25">
        <v>100</v>
      </c>
      <c r="B103" s="24" t="s">
        <v>88</v>
      </c>
      <c r="C103" s="25">
        <v>0</v>
      </c>
      <c r="D103" s="25"/>
      <c r="E103" s="26">
        <f t="shared" si="14"/>
        <v>0</v>
      </c>
      <c r="F103" s="25"/>
      <c r="G103" s="26">
        <f t="shared" si="15"/>
        <v>0</v>
      </c>
      <c r="H103" s="25"/>
      <c r="I103" s="26">
        <f t="shared" si="16"/>
        <v>0</v>
      </c>
      <c r="J103" s="25"/>
      <c r="K103" s="26">
        <f t="shared" si="17"/>
        <v>0</v>
      </c>
      <c r="L103" s="25"/>
      <c r="M103" s="26">
        <f t="shared" si="18"/>
        <v>0</v>
      </c>
      <c r="N103" s="25"/>
      <c r="O103" s="27">
        <f t="shared" si="19"/>
        <v>0</v>
      </c>
      <c r="P103" s="25"/>
      <c r="Q103" s="26">
        <f t="shared" si="20"/>
        <v>0</v>
      </c>
      <c r="R103" s="25"/>
      <c r="S103" s="26">
        <f t="shared" si="21"/>
        <v>0</v>
      </c>
      <c r="T103" s="25"/>
      <c r="U103" s="26">
        <f t="shared" si="22"/>
        <v>0</v>
      </c>
      <c r="V103" s="25"/>
      <c r="W103" s="26">
        <f t="shared" si="23"/>
        <v>0</v>
      </c>
      <c r="X103" s="25">
        <f t="shared" si="24"/>
        <v>0</v>
      </c>
      <c r="Y103" s="25" t="s">
        <v>83</v>
      </c>
      <c r="Z103" s="26">
        <v>0</v>
      </c>
      <c r="AA103" s="28">
        <f t="shared" si="29"/>
        <v>0</v>
      </c>
      <c r="AB103" s="24" t="s">
        <v>80</v>
      </c>
      <c r="AC103" s="19">
        <f t="shared" si="26"/>
        <v>0</v>
      </c>
    </row>
    <row r="104" spans="1:29" ht="15" customHeight="1">
      <c r="A104" s="25">
        <v>101</v>
      </c>
      <c r="B104" s="24" t="s">
        <v>235</v>
      </c>
      <c r="C104" s="25">
        <v>0</v>
      </c>
      <c r="D104" s="25"/>
      <c r="E104" s="26">
        <f t="shared" si="14"/>
        <v>0</v>
      </c>
      <c r="F104" s="25">
        <v>3</v>
      </c>
      <c r="G104" s="26">
        <f t="shared" si="15"/>
        <v>9000</v>
      </c>
      <c r="H104" s="25"/>
      <c r="I104" s="26">
        <f t="shared" si="16"/>
        <v>0</v>
      </c>
      <c r="J104" s="25"/>
      <c r="K104" s="26">
        <f t="shared" si="17"/>
        <v>0</v>
      </c>
      <c r="L104" s="25"/>
      <c r="M104" s="26">
        <f t="shared" si="18"/>
        <v>0</v>
      </c>
      <c r="N104" s="25"/>
      <c r="O104" s="27">
        <f t="shared" si="19"/>
        <v>0</v>
      </c>
      <c r="P104" s="25"/>
      <c r="Q104" s="26">
        <f t="shared" si="20"/>
        <v>0</v>
      </c>
      <c r="R104" s="25"/>
      <c r="S104" s="26">
        <f t="shared" si="21"/>
        <v>0</v>
      </c>
      <c r="T104" s="25"/>
      <c r="U104" s="26">
        <f t="shared" si="22"/>
        <v>0</v>
      </c>
      <c r="V104" s="25"/>
      <c r="W104" s="26">
        <f t="shared" si="23"/>
        <v>0</v>
      </c>
      <c r="X104" s="25">
        <f t="shared" si="24"/>
        <v>3</v>
      </c>
      <c r="Y104" s="25" t="s">
        <v>83</v>
      </c>
      <c r="Z104" s="26">
        <v>3000</v>
      </c>
      <c r="AA104" s="28">
        <f t="shared" si="29"/>
        <v>9000</v>
      </c>
      <c r="AB104" s="24"/>
      <c r="AC104" s="19">
        <f t="shared" si="26"/>
        <v>3</v>
      </c>
    </row>
    <row r="105" spans="1:29" ht="15" hidden="1" customHeight="1">
      <c r="A105" s="25">
        <v>102</v>
      </c>
      <c r="B105" s="24" t="s">
        <v>89</v>
      </c>
      <c r="C105" s="25">
        <v>0</v>
      </c>
      <c r="D105" s="25"/>
      <c r="E105" s="26">
        <f t="shared" si="14"/>
        <v>0</v>
      </c>
      <c r="F105" s="25"/>
      <c r="G105" s="26">
        <f t="shared" si="15"/>
        <v>0</v>
      </c>
      <c r="H105" s="25"/>
      <c r="I105" s="26">
        <f t="shared" si="16"/>
        <v>0</v>
      </c>
      <c r="J105" s="25"/>
      <c r="K105" s="26">
        <f t="shared" si="17"/>
        <v>0</v>
      </c>
      <c r="L105" s="25"/>
      <c r="M105" s="26">
        <f t="shared" si="18"/>
        <v>0</v>
      </c>
      <c r="N105" s="25"/>
      <c r="O105" s="27">
        <f t="shared" si="19"/>
        <v>0</v>
      </c>
      <c r="P105" s="25"/>
      <c r="Q105" s="26">
        <f t="shared" si="20"/>
        <v>0</v>
      </c>
      <c r="R105" s="25"/>
      <c r="S105" s="26">
        <f t="shared" si="21"/>
        <v>0</v>
      </c>
      <c r="T105" s="25"/>
      <c r="U105" s="26">
        <f t="shared" si="22"/>
        <v>0</v>
      </c>
      <c r="V105" s="25"/>
      <c r="W105" s="26">
        <f t="shared" si="23"/>
        <v>0</v>
      </c>
      <c r="X105" s="25">
        <f t="shared" si="24"/>
        <v>0</v>
      </c>
      <c r="Y105" s="25" t="s">
        <v>83</v>
      </c>
      <c r="Z105" s="26">
        <v>0</v>
      </c>
      <c r="AA105" s="28">
        <f t="shared" si="29"/>
        <v>0</v>
      </c>
      <c r="AB105" s="24" t="s">
        <v>80</v>
      </c>
      <c r="AC105" s="19">
        <f t="shared" si="26"/>
        <v>0</v>
      </c>
    </row>
    <row r="106" spans="1:29" ht="15" hidden="1" customHeight="1">
      <c r="A106" s="25">
        <v>103</v>
      </c>
      <c r="B106" s="24" t="s">
        <v>90</v>
      </c>
      <c r="C106" s="25">
        <v>0</v>
      </c>
      <c r="D106" s="25"/>
      <c r="E106" s="26">
        <f t="shared" si="14"/>
        <v>0</v>
      </c>
      <c r="F106" s="25"/>
      <c r="G106" s="26">
        <f t="shared" si="15"/>
        <v>0</v>
      </c>
      <c r="H106" s="25"/>
      <c r="I106" s="26">
        <f t="shared" si="16"/>
        <v>0</v>
      </c>
      <c r="J106" s="25"/>
      <c r="K106" s="26">
        <f t="shared" si="17"/>
        <v>0</v>
      </c>
      <c r="L106" s="25"/>
      <c r="M106" s="26">
        <f t="shared" si="18"/>
        <v>0</v>
      </c>
      <c r="N106" s="25"/>
      <c r="O106" s="27">
        <f t="shared" si="19"/>
        <v>0</v>
      </c>
      <c r="P106" s="25"/>
      <c r="Q106" s="26">
        <f t="shared" si="20"/>
        <v>0</v>
      </c>
      <c r="R106" s="25"/>
      <c r="S106" s="26">
        <f t="shared" si="21"/>
        <v>0</v>
      </c>
      <c r="T106" s="25"/>
      <c r="U106" s="26">
        <f t="shared" si="22"/>
        <v>0</v>
      </c>
      <c r="V106" s="25"/>
      <c r="W106" s="26">
        <f t="shared" si="23"/>
        <v>0</v>
      </c>
      <c r="X106" s="25">
        <f t="shared" si="24"/>
        <v>0</v>
      </c>
      <c r="Y106" s="25" t="s">
        <v>83</v>
      </c>
      <c r="Z106" s="26">
        <v>0</v>
      </c>
      <c r="AA106" s="28">
        <f>Z106*X106</f>
        <v>0</v>
      </c>
      <c r="AB106" s="24" t="s">
        <v>80</v>
      </c>
      <c r="AC106" s="19">
        <f t="shared" si="26"/>
        <v>0</v>
      </c>
    </row>
    <row r="107" spans="1:29" ht="15" hidden="1" customHeight="1">
      <c r="A107" s="25">
        <v>104</v>
      </c>
      <c r="B107" s="24" t="s">
        <v>91</v>
      </c>
      <c r="C107" s="25">
        <v>0</v>
      </c>
      <c r="D107" s="25"/>
      <c r="E107" s="26">
        <f t="shared" si="14"/>
        <v>0</v>
      </c>
      <c r="F107" s="25"/>
      <c r="G107" s="26">
        <f t="shared" si="15"/>
        <v>0</v>
      </c>
      <c r="H107" s="25"/>
      <c r="I107" s="26">
        <f t="shared" si="16"/>
        <v>0</v>
      </c>
      <c r="J107" s="25"/>
      <c r="K107" s="26">
        <f t="shared" si="17"/>
        <v>0</v>
      </c>
      <c r="L107" s="25"/>
      <c r="M107" s="26">
        <f t="shared" si="18"/>
        <v>0</v>
      </c>
      <c r="N107" s="25"/>
      <c r="O107" s="27">
        <f t="shared" si="19"/>
        <v>0</v>
      </c>
      <c r="P107" s="25"/>
      <c r="Q107" s="26">
        <f t="shared" si="20"/>
        <v>0</v>
      </c>
      <c r="R107" s="25"/>
      <c r="S107" s="26">
        <f t="shared" si="21"/>
        <v>0</v>
      </c>
      <c r="T107" s="25"/>
      <c r="U107" s="26">
        <f t="shared" si="22"/>
        <v>0</v>
      </c>
      <c r="V107" s="25"/>
      <c r="W107" s="26">
        <f t="shared" si="23"/>
        <v>0</v>
      </c>
      <c r="X107" s="25">
        <f t="shared" si="24"/>
        <v>0</v>
      </c>
      <c r="Y107" s="25" t="s">
        <v>83</v>
      </c>
      <c r="Z107" s="26">
        <v>0</v>
      </c>
      <c r="AA107" s="28">
        <f t="shared" ref="AA107:AA118" si="30">Z107*X107</f>
        <v>0</v>
      </c>
      <c r="AB107" s="24" t="s">
        <v>92</v>
      </c>
      <c r="AC107" s="19">
        <f t="shared" si="26"/>
        <v>0</v>
      </c>
    </row>
    <row r="108" spans="1:29" ht="15" hidden="1" customHeight="1">
      <c r="A108" s="25">
        <v>105</v>
      </c>
      <c r="B108" s="24" t="s">
        <v>93</v>
      </c>
      <c r="C108" s="25">
        <v>0</v>
      </c>
      <c r="D108" s="25"/>
      <c r="E108" s="26">
        <f t="shared" si="14"/>
        <v>0</v>
      </c>
      <c r="F108" s="25"/>
      <c r="G108" s="26">
        <f t="shared" si="15"/>
        <v>0</v>
      </c>
      <c r="H108" s="25"/>
      <c r="I108" s="26">
        <f t="shared" si="16"/>
        <v>0</v>
      </c>
      <c r="J108" s="25"/>
      <c r="K108" s="26">
        <f t="shared" si="17"/>
        <v>0</v>
      </c>
      <c r="L108" s="25"/>
      <c r="M108" s="26">
        <f t="shared" si="18"/>
        <v>0</v>
      </c>
      <c r="N108" s="25"/>
      <c r="O108" s="27">
        <f t="shared" si="19"/>
        <v>0</v>
      </c>
      <c r="P108" s="25"/>
      <c r="Q108" s="26">
        <f t="shared" si="20"/>
        <v>0</v>
      </c>
      <c r="R108" s="25"/>
      <c r="S108" s="26">
        <f t="shared" si="21"/>
        <v>0</v>
      </c>
      <c r="T108" s="25"/>
      <c r="U108" s="26">
        <f t="shared" si="22"/>
        <v>0</v>
      </c>
      <c r="V108" s="25"/>
      <c r="W108" s="26">
        <f t="shared" si="23"/>
        <v>0</v>
      </c>
      <c r="X108" s="25">
        <f t="shared" si="24"/>
        <v>0</v>
      </c>
      <c r="Y108" s="25" t="s">
        <v>83</v>
      </c>
      <c r="Z108" s="26">
        <v>0</v>
      </c>
      <c r="AA108" s="28">
        <f t="shared" si="30"/>
        <v>0</v>
      </c>
      <c r="AB108" s="24" t="s">
        <v>80</v>
      </c>
      <c r="AC108" s="19">
        <f t="shared" si="26"/>
        <v>0</v>
      </c>
    </row>
    <row r="109" spans="1:29" ht="15" customHeight="1">
      <c r="A109" s="25">
        <v>106</v>
      </c>
      <c r="B109" s="24" t="s">
        <v>236</v>
      </c>
      <c r="C109" s="25">
        <v>0</v>
      </c>
      <c r="D109" s="25"/>
      <c r="E109" s="26">
        <f t="shared" si="14"/>
        <v>0</v>
      </c>
      <c r="F109" s="25"/>
      <c r="G109" s="26">
        <f t="shared" si="15"/>
        <v>0</v>
      </c>
      <c r="H109" s="25"/>
      <c r="I109" s="26">
        <f t="shared" si="16"/>
        <v>0</v>
      </c>
      <c r="J109" s="25"/>
      <c r="K109" s="26">
        <f t="shared" si="17"/>
        <v>0</v>
      </c>
      <c r="L109" s="25">
        <v>1</v>
      </c>
      <c r="M109" s="26">
        <f t="shared" si="18"/>
        <v>6800</v>
      </c>
      <c r="N109" s="25"/>
      <c r="O109" s="27">
        <f t="shared" si="19"/>
        <v>0</v>
      </c>
      <c r="P109" s="25">
        <v>1</v>
      </c>
      <c r="Q109" s="26">
        <f t="shared" si="20"/>
        <v>6800</v>
      </c>
      <c r="R109" s="25"/>
      <c r="S109" s="26">
        <f t="shared" si="21"/>
        <v>0</v>
      </c>
      <c r="T109" s="25"/>
      <c r="U109" s="26">
        <f t="shared" si="22"/>
        <v>0</v>
      </c>
      <c r="V109" s="25"/>
      <c r="W109" s="26">
        <f t="shared" si="23"/>
        <v>0</v>
      </c>
      <c r="X109" s="25">
        <f t="shared" si="24"/>
        <v>2</v>
      </c>
      <c r="Y109" s="25" t="s">
        <v>83</v>
      </c>
      <c r="Z109" s="26">
        <v>6800</v>
      </c>
      <c r="AA109" s="28">
        <f t="shared" si="30"/>
        <v>13600</v>
      </c>
      <c r="AB109" s="24"/>
      <c r="AC109" s="19">
        <f t="shared" si="26"/>
        <v>2</v>
      </c>
    </row>
    <row r="110" spans="1:29" ht="15" customHeight="1">
      <c r="A110" s="25">
        <v>107</v>
      </c>
      <c r="B110" s="24" t="s">
        <v>217</v>
      </c>
      <c r="C110" s="25">
        <v>0</v>
      </c>
      <c r="D110" s="25"/>
      <c r="E110" s="26">
        <f t="shared" si="14"/>
        <v>0</v>
      </c>
      <c r="F110" s="25"/>
      <c r="G110" s="26">
        <f t="shared" si="15"/>
        <v>0</v>
      </c>
      <c r="H110" s="25"/>
      <c r="I110" s="26">
        <f t="shared" si="16"/>
        <v>0</v>
      </c>
      <c r="J110" s="25"/>
      <c r="K110" s="26">
        <f t="shared" si="17"/>
        <v>0</v>
      </c>
      <c r="L110" s="25">
        <v>1</v>
      </c>
      <c r="M110" s="26">
        <f t="shared" si="18"/>
        <v>6800</v>
      </c>
      <c r="N110" s="25"/>
      <c r="O110" s="27">
        <f t="shared" si="19"/>
        <v>0</v>
      </c>
      <c r="P110" s="25">
        <v>1</v>
      </c>
      <c r="Q110" s="26">
        <f t="shared" si="20"/>
        <v>6800</v>
      </c>
      <c r="R110" s="25"/>
      <c r="S110" s="26">
        <f t="shared" si="21"/>
        <v>0</v>
      </c>
      <c r="T110" s="25"/>
      <c r="U110" s="26">
        <f t="shared" si="22"/>
        <v>0</v>
      </c>
      <c r="V110" s="25"/>
      <c r="W110" s="26">
        <f t="shared" si="23"/>
        <v>0</v>
      </c>
      <c r="X110" s="25">
        <f t="shared" si="24"/>
        <v>2</v>
      </c>
      <c r="Y110" s="25" t="s">
        <v>83</v>
      </c>
      <c r="Z110" s="26">
        <v>6800</v>
      </c>
      <c r="AA110" s="28">
        <f t="shared" si="30"/>
        <v>13600</v>
      </c>
      <c r="AB110" s="24"/>
      <c r="AC110" s="19">
        <f t="shared" si="26"/>
        <v>2</v>
      </c>
    </row>
    <row r="111" spans="1:29" ht="15" customHeight="1">
      <c r="A111" s="25">
        <v>108</v>
      </c>
      <c r="B111" s="24" t="s">
        <v>218</v>
      </c>
      <c r="C111" s="25">
        <v>0</v>
      </c>
      <c r="D111" s="25"/>
      <c r="E111" s="26">
        <f t="shared" si="14"/>
        <v>0</v>
      </c>
      <c r="F111" s="25"/>
      <c r="G111" s="26">
        <f t="shared" si="15"/>
        <v>0</v>
      </c>
      <c r="H111" s="25"/>
      <c r="I111" s="26">
        <f t="shared" si="16"/>
        <v>0</v>
      </c>
      <c r="J111" s="25"/>
      <c r="K111" s="26">
        <f t="shared" si="17"/>
        <v>0</v>
      </c>
      <c r="L111" s="25">
        <v>1</v>
      </c>
      <c r="M111" s="26">
        <f t="shared" si="18"/>
        <v>6800</v>
      </c>
      <c r="N111" s="25"/>
      <c r="O111" s="27">
        <f t="shared" si="19"/>
        <v>0</v>
      </c>
      <c r="P111" s="25">
        <v>1</v>
      </c>
      <c r="Q111" s="26">
        <f t="shared" si="20"/>
        <v>6800</v>
      </c>
      <c r="R111" s="25"/>
      <c r="S111" s="26">
        <f t="shared" si="21"/>
        <v>0</v>
      </c>
      <c r="T111" s="25"/>
      <c r="U111" s="26">
        <f t="shared" si="22"/>
        <v>0</v>
      </c>
      <c r="V111" s="25"/>
      <c r="W111" s="26">
        <f t="shared" si="23"/>
        <v>0</v>
      </c>
      <c r="X111" s="25">
        <f t="shared" si="24"/>
        <v>2</v>
      </c>
      <c r="Y111" s="25" t="s">
        <v>83</v>
      </c>
      <c r="Z111" s="26">
        <v>6800</v>
      </c>
      <c r="AA111" s="28">
        <f t="shared" si="30"/>
        <v>13600</v>
      </c>
      <c r="AB111" s="24"/>
      <c r="AC111" s="19">
        <f t="shared" si="26"/>
        <v>2</v>
      </c>
    </row>
    <row r="112" spans="1:29" ht="15" hidden="1" customHeight="1">
      <c r="A112" s="25">
        <v>109</v>
      </c>
      <c r="B112" s="24" t="s">
        <v>94</v>
      </c>
      <c r="C112" s="25">
        <v>0</v>
      </c>
      <c r="D112" s="25"/>
      <c r="E112" s="26">
        <f t="shared" si="14"/>
        <v>0</v>
      </c>
      <c r="F112" s="25"/>
      <c r="G112" s="26">
        <f t="shared" si="15"/>
        <v>0</v>
      </c>
      <c r="H112" s="25"/>
      <c r="I112" s="26">
        <f t="shared" si="16"/>
        <v>0</v>
      </c>
      <c r="J112" s="25"/>
      <c r="K112" s="26">
        <f t="shared" si="17"/>
        <v>0</v>
      </c>
      <c r="L112" s="25"/>
      <c r="M112" s="26">
        <f t="shared" si="18"/>
        <v>0</v>
      </c>
      <c r="N112" s="25"/>
      <c r="O112" s="27">
        <f t="shared" si="19"/>
        <v>0</v>
      </c>
      <c r="P112" s="25"/>
      <c r="Q112" s="26">
        <f t="shared" si="20"/>
        <v>0</v>
      </c>
      <c r="R112" s="25"/>
      <c r="S112" s="26">
        <f t="shared" si="21"/>
        <v>0</v>
      </c>
      <c r="T112" s="25"/>
      <c r="U112" s="26">
        <f t="shared" si="22"/>
        <v>0</v>
      </c>
      <c r="V112" s="25"/>
      <c r="W112" s="26">
        <f t="shared" si="23"/>
        <v>0</v>
      </c>
      <c r="X112" s="25">
        <f t="shared" si="24"/>
        <v>0</v>
      </c>
      <c r="Y112" s="25" t="s">
        <v>83</v>
      </c>
      <c r="Z112" s="26">
        <v>0</v>
      </c>
      <c r="AA112" s="28">
        <f t="shared" si="30"/>
        <v>0</v>
      </c>
      <c r="AB112" s="24" t="s">
        <v>95</v>
      </c>
      <c r="AC112" s="19">
        <f t="shared" si="26"/>
        <v>0</v>
      </c>
    </row>
    <row r="113" spans="1:29" ht="15" hidden="1" customHeight="1">
      <c r="A113" s="25">
        <v>110</v>
      </c>
      <c r="B113" s="24" t="s">
        <v>96</v>
      </c>
      <c r="C113" s="25">
        <v>0</v>
      </c>
      <c r="D113" s="25"/>
      <c r="E113" s="26">
        <f t="shared" si="14"/>
        <v>0</v>
      </c>
      <c r="F113" s="25"/>
      <c r="G113" s="26">
        <f t="shared" si="15"/>
        <v>0</v>
      </c>
      <c r="H113" s="25"/>
      <c r="I113" s="26">
        <f t="shared" si="16"/>
        <v>0</v>
      </c>
      <c r="J113" s="25"/>
      <c r="K113" s="26">
        <f t="shared" si="17"/>
        <v>0</v>
      </c>
      <c r="L113" s="25"/>
      <c r="M113" s="26">
        <f t="shared" si="18"/>
        <v>0</v>
      </c>
      <c r="N113" s="25"/>
      <c r="O113" s="27">
        <f t="shared" si="19"/>
        <v>0</v>
      </c>
      <c r="P113" s="25"/>
      <c r="Q113" s="26">
        <f t="shared" si="20"/>
        <v>0</v>
      </c>
      <c r="R113" s="25"/>
      <c r="S113" s="26">
        <f t="shared" si="21"/>
        <v>0</v>
      </c>
      <c r="T113" s="25"/>
      <c r="U113" s="26">
        <f t="shared" si="22"/>
        <v>0</v>
      </c>
      <c r="V113" s="25"/>
      <c r="W113" s="26">
        <f t="shared" si="23"/>
        <v>0</v>
      </c>
      <c r="X113" s="25">
        <f t="shared" si="24"/>
        <v>0</v>
      </c>
      <c r="Y113" s="25" t="s">
        <v>83</v>
      </c>
      <c r="Z113" s="26">
        <v>0</v>
      </c>
      <c r="AA113" s="28">
        <f t="shared" si="30"/>
        <v>0</v>
      </c>
      <c r="AB113" s="24" t="s">
        <v>80</v>
      </c>
      <c r="AC113" s="19">
        <f t="shared" si="26"/>
        <v>0</v>
      </c>
    </row>
    <row r="114" spans="1:29" ht="15" hidden="1" customHeight="1">
      <c r="A114" s="25">
        <v>111</v>
      </c>
      <c r="B114" s="24" t="s">
        <v>97</v>
      </c>
      <c r="C114" s="25">
        <v>0</v>
      </c>
      <c r="D114" s="25"/>
      <c r="E114" s="26">
        <f t="shared" si="14"/>
        <v>0</v>
      </c>
      <c r="F114" s="25"/>
      <c r="G114" s="26">
        <f t="shared" si="15"/>
        <v>0</v>
      </c>
      <c r="H114" s="25"/>
      <c r="I114" s="26">
        <f t="shared" si="16"/>
        <v>0</v>
      </c>
      <c r="J114" s="25"/>
      <c r="K114" s="26">
        <f t="shared" si="17"/>
        <v>0</v>
      </c>
      <c r="L114" s="25"/>
      <c r="M114" s="26">
        <f t="shared" si="18"/>
        <v>0</v>
      </c>
      <c r="N114" s="25"/>
      <c r="O114" s="27">
        <f t="shared" si="19"/>
        <v>0</v>
      </c>
      <c r="P114" s="25"/>
      <c r="Q114" s="26">
        <f t="shared" si="20"/>
        <v>0</v>
      </c>
      <c r="R114" s="25"/>
      <c r="S114" s="26">
        <f t="shared" si="21"/>
        <v>0</v>
      </c>
      <c r="T114" s="25"/>
      <c r="U114" s="26">
        <f t="shared" si="22"/>
        <v>0</v>
      </c>
      <c r="V114" s="25"/>
      <c r="W114" s="26">
        <f t="shared" si="23"/>
        <v>0</v>
      </c>
      <c r="X114" s="25">
        <f t="shared" si="24"/>
        <v>0</v>
      </c>
      <c r="Y114" s="25" t="s">
        <v>16</v>
      </c>
      <c r="Z114" s="26">
        <v>0</v>
      </c>
      <c r="AA114" s="28">
        <f t="shared" si="30"/>
        <v>0</v>
      </c>
      <c r="AB114" s="24" t="s">
        <v>80</v>
      </c>
      <c r="AC114" s="19">
        <f t="shared" si="26"/>
        <v>0</v>
      </c>
    </row>
    <row r="115" spans="1:29" ht="15" hidden="1" customHeight="1">
      <c r="A115" s="25">
        <v>112</v>
      </c>
      <c r="B115" s="24" t="s">
        <v>98</v>
      </c>
      <c r="C115" s="25">
        <v>0</v>
      </c>
      <c r="D115" s="25"/>
      <c r="E115" s="26">
        <f t="shared" si="14"/>
        <v>0</v>
      </c>
      <c r="F115" s="25"/>
      <c r="G115" s="26">
        <f t="shared" si="15"/>
        <v>0</v>
      </c>
      <c r="H115" s="25"/>
      <c r="I115" s="26">
        <f t="shared" si="16"/>
        <v>0</v>
      </c>
      <c r="J115" s="25"/>
      <c r="K115" s="26">
        <f t="shared" si="17"/>
        <v>0</v>
      </c>
      <c r="L115" s="25"/>
      <c r="M115" s="26">
        <f t="shared" si="18"/>
        <v>0</v>
      </c>
      <c r="N115" s="25"/>
      <c r="O115" s="27">
        <f t="shared" si="19"/>
        <v>0</v>
      </c>
      <c r="P115" s="25"/>
      <c r="Q115" s="26">
        <f t="shared" si="20"/>
        <v>0</v>
      </c>
      <c r="R115" s="25"/>
      <c r="S115" s="26">
        <f t="shared" si="21"/>
        <v>0</v>
      </c>
      <c r="T115" s="25"/>
      <c r="U115" s="26">
        <f t="shared" si="22"/>
        <v>0</v>
      </c>
      <c r="V115" s="25"/>
      <c r="W115" s="26">
        <f t="shared" si="23"/>
        <v>0</v>
      </c>
      <c r="X115" s="25">
        <f t="shared" si="24"/>
        <v>0</v>
      </c>
      <c r="Y115" s="25" t="s">
        <v>16</v>
      </c>
      <c r="Z115" s="26">
        <v>0</v>
      </c>
      <c r="AA115" s="28">
        <f t="shared" si="30"/>
        <v>0</v>
      </c>
      <c r="AB115" s="24" t="s">
        <v>80</v>
      </c>
      <c r="AC115" s="19">
        <f t="shared" si="26"/>
        <v>0</v>
      </c>
    </row>
    <row r="116" spans="1:29" ht="15" hidden="1" customHeight="1">
      <c r="A116" s="25">
        <v>113</v>
      </c>
      <c r="B116" s="24" t="s">
        <v>129</v>
      </c>
      <c r="C116" s="25">
        <v>0</v>
      </c>
      <c r="D116" s="25"/>
      <c r="E116" s="26">
        <f t="shared" si="14"/>
        <v>0</v>
      </c>
      <c r="F116" s="25"/>
      <c r="G116" s="26">
        <f t="shared" si="15"/>
        <v>0</v>
      </c>
      <c r="H116" s="25"/>
      <c r="I116" s="26">
        <f t="shared" si="16"/>
        <v>0</v>
      </c>
      <c r="J116" s="25"/>
      <c r="K116" s="26">
        <f t="shared" si="17"/>
        <v>0</v>
      </c>
      <c r="L116" s="25"/>
      <c r="M116" s="26">
        <f t="shared" si="18"/>
        <v>0</v>
      </c>
      <c r="N116" s="25"/>
      <c r="O116" s="27">
        <f t="shared" si="19"/>
        <v>0</v>
      </c>
      <c r="P116" s="25"/>
      <c r="Q116" s="26">
        <f t="shared" si="20"/>
        <v>0</v>
      </c>
      <c r="R116" s="25"/>
      <c r="S116" s="26">
        <f t="shared" si="21"/>
        <v>0</v>
      </c>
      <c r="T116" s="25"/>
      <c r="U116" s="26">
        <f t="shared" si="22"/>
        <v>0</v>
      </c>
      <c r="V116" s="25"/>
      <c r="W116" s="26">
        <f t="shared" si="23"/>
        <v>0</v>
      </c>
      <c r="X116" s="25">
        <f t="shared" si="24"/>
        <v>0</v>
      </c>
      <c r="Y116" s="25" t="s">
        <v>35</v>
      </c>
      <c r="Z116" s="26">
        <v>0</v>
      </c>
      <c r="AA116" s="28">
        <f t="shared" si="30"/>
        <v>0</v>
      </c>
      <c r="AB116" s="24" t="s">
        <v>80</v>
      </c>
      <c r="AC116" s="19">
        <f t="shared" si="26"/>
        <v>0</v>
      </c>
    </row>
    <row r="117" spans="1:29" ht="15" hidden="1" customHeight="1">
      <c r="A117" s="25">
        <v>114</v>
      </c>
      <c r="B117" s="24" t="s">
        <v>130</v>
      </c>
      <c r="C117" s="25">
        <v>0</v>
      </c>
      <c r="D117" s="25"/>
      <c r="E117" s="26">
        <f t="shared" si="14"/>
        <v>0</v>
      </c>
      <c r="F117" s="25"/>
      <c r="G117" s="26">
        <f t="shared" si="15"/>
        <v>0</v>
      </c>
      <c r="H117" s="25"/>
      <c r="I117" s="26">
        <f t="shared" si="16"/>
        <v>0</v>
      </c>
      <c r="J117" s="25"/>
      <c r="K117" s="26">
        <f t="shared" si="17"/>
        <v>0</v>
      </c>
      <c r="L117" s="25"/>
      <c r="M117" s="26">
        <f t="shared" si="18"/>
        <v>0</v>
      </c>
      <c r="N117" s="25"/>
      <c r="O117" s="27">
        <f t="shared" si="19"/>
        <v>0</v>
      </c>
      <c r="P117" s="25"/>
      <c r="Q117" s="26">
        <f t="shared" si="20"/>
        <v>0</v>
      </c>
      <c r="R117" s="25"/>
      <c r="S117" s="26">
        <f t="shared" si="21"/>
        <v>0</v>
      </c>
      <c r="T117" s="25"/>
      <c r="U117" s="26">
        <f t="shared" si="22"/>
        <v>0</v>
      </c>
      <c r="V117" s="25"/>
      <c r="W117" s="26">
        <f t="shared" si="23"/>
        <v>0</v>
      </c>
      <c r="X117" s="25">
        <f t="shared" si="24"/>
        <v>0</v>
      </c>
      <c r="Y117" s="25" t="s">
        <v>35</v>
      </c>
      <c r="Z117" s="26">
        <v>0</v>
      </c>
      <c r="AA117" s="28">
        <f t="shared" si="30"/>
        <v>0</v>
      </c>
      <c r="AB117" s="24" t="s">
        <v>80</v>
      </c>
      <c r="AC117" s="19">
        <f t="shared" si="26"/>
        <v>0</v>
      </c>
    </row>
    <row r="118" spans="1:29" ht="15" hidden="1" customHeight="1">
      <c r="A118" s="25">
        <v>115</v>
      </c>
      <c r="B118" s="24" t="s">
        <v>131</v>
      </c>
      <c r="C118" s="25">
        <v>0</v>
      </c>
      <c r="D118" s="25"/>
      <c r="E118" s="26">
        <f t="shared" si="14"/>
        <v>0</v>
      </c>
      <c r="F118" s="25"/>
      <c r="G118" s="26">
        <f t="shared" si="15"/>
        <v>0</v>
      </c>
      <c r="H118" s="25"/>
      <c r="I118" s="26">
        <f t="shared" si="16"/>
        <v>0</v>
      </c>
      <c r="J118" s="25"/>
      <c r="K118" s="26">
        <f t="shared" si="17"/>
        <v>0</v>
      </c>
      <c r="L118" s="25"/>
      <c r="M118" s="26">
        <f t="shared" si="18"/>
        <v>0</v>
      </c>
      <c r="N118" s="25"/>
      <c r="O118" s="27">
        <f t="shared" si="19"/>
        <v>0</v>
      </c>
      <c r="P118" s="25"/>
      <c r="Q118" s="26">
        <f t="shared" si="20"/>
        <v>0</v>
      </c>
      <c r="R118" s="25"/>
      <c r="S118" s="26">
        <f t="shared" si="21"/>
        <v>0</v>
      </c>
      <c r="T118" s="25"/>
      <c r="U118" s="26">
        <f t="shared" si="22"/>
        <v>0</v>
      </c>
      <c r="V118" s="25"/>
      <c r="W118" s="26">
        <f t="shared" si="23"/>
        <v>0</v>
      </c>
      <c r="X118" s="25">
        <f t="shared" si="24"/>
        <v>0</v>
      </c>
      <c r="Y118" s="25" t="s">
        <v>35</v>
      </c>
      <c r="Z118" s="26">
        <v>0</v>
      </c>
      <c r="AA118" s="28">
        <f t="shared" si="30"/>
        <v>0</v>
      </c>
      <c r="AB118" s="24" t="s">
        <v>80</v>
      </c>
      <c r="AC118" s="19">
        <f t="shared" si="26"/>
        <v>0</v>
      </c>
    </row>
    <row r="119" spans="1:29" ht="15" hidden="1" customHeight="1">
      <c r="A119" s="25">
        <v>116</v>
      </c>
      <c r="B119" s="24" t="s">
        <v>132</v>
      </c>
      <c r="C119" s="25">
        <v>0</v>
      </c>
      <c r="D119" s="25"/>
      <c r="E119" s="26">
        <f t="shared" si="14"/>
        <v>0</v>
      </c>
      <c r="F119" s="25"/>
      <c r="G119" s="26">
        <f t="shared" si="15"/>
        <v>0</v>
      </c>
      <c r="H119" s="25"/>
      <c r="I119" s="26">
        <f t="shared" si="16"/>
        <v>0</v>
      </c>
      <c r="J119" s="25"/>
      <c r="K119" s="26">
        <f t="shared" si="17"/>
        <v>0</v>
      </c>
      <c r="L119" s="25"/>
      <c r="M119" s="26">
        <f t="shared" si="18"/>
        <v>0</v>
      </c>
      <c r="N119" s="25"/>
      <c r="O119" s="27">
        <f t="shared" si="19"/>
        <v>0</v>
      </c>
      <c r="P119" s="25"/>
      <c r="Q119" s="26">
        <f t="shared" si="20"/>
        <v>0</v>
      </c>
      <c r="R119" s="25"/>
      <c r="S119" s="26">
        <f t="shared" si="21"/>
        <v>0</v>
      </c>
      <c r="T119" s="25"/>
      <c r="U119" s="26">
        <f t="shared" si="22"/>
        <v>0</v>
      </c>
      <c r="V119" s="25"/>
      <c r="W119" s="26">
        <f t="shared" si="23"/>
        <v>0</v>
      </c>
      <c r="X119" s="25">
        <f t="shared" si="24"/>
        <v>0</v>
      </c>
      <c r="Y119" s="25" t="s">
        <v>35</v>
      </c>
      <c r="Z119" s="26">
        <v>0</v>
      </c>
      <c r="AA119" s="28">
        <f>Z119*X119</f>
        <v>0</v>
      </c>
      <c r="AB119" s="24" t="s">
        <v>80</v>
      </c>
      <c r="AC119" s="19">
        <f t="shared" si="26"/>
        <v>0</v>
      </c>
    </row>
    <row r="120" spans="1:29" ht="15" hidden="1" customHeight="1">
      <c r="A120" s="25">
        <v>117</v>
      </c>
      <c r="B120" s="24" t="s">
        <v>133</v>
      </c>
      <c r="C120" s="25">
        <v>0</v>
      </c>
      <c r="D120" s="25"/>
      <c r="E120" s="26">
        <f t="shared" si="14"/>
        <v>0</v>
      </c>
      <c r="F120" s="25"/>
      <c r="G120" s="26">
        <f t="shared" si="15"/>
        <v>0</v>
      </c>
      <c r="H120" s="25"/>
      <c r="I120" s="26">
        <f t="shared" si="16"/>
        <v>0</v>
      </c>
      <c r="J120" s="25"/>
      <c r="K120" s="26">
        <f t="shared" si="17"/>
        <v>0</v>
      </c>
      <c r="L120" s="25"/>
      <c r="M120" s="26">
        <f t="shared" si="18"/>
        <v>0</v>
      </c>
      <c r="N120" s="25"/>
      <c r="O120" s="27">
        <f t="shared" si="19"/>
        <v>0</v>
      </c>
      <c r="P120" s="25"/>
      <c r="Q120" s="26">
        <f t="shared" si="20"/>
        <v>0</v>
      </c>
      <c r="R120" s="25"/>
      <c r="S120" s="26">
        <f t="shared" si="21"/>
        <v>0</v>
      </c>
      <c r="T120" s="25"/>
      <c r="U120" s="26">
        <f t="shared" si="22"/>
        <v>0</v>
      </c>
      <c r="V120" s="25"/>
      <c r="W120" s="26">
        <f t="shared" si="23"/>
        <v>0</v>
      </c>
      <c r="X120" s="25">
        <f t="shared" si="24"/>
        <v>0</v>
      </c>
      <c r="Y120" s="25" t="s">
        <v>35</v>
      </c>
      <c r="Z120" s="26">
        <v>0</v>
      </c>
      <c r="AA120" s="28">
        <f t="shared" ref="AA120:AA134" si="31">Z120*X120</f>
        <v>0</v>
      </c>
      <c r="AB120" s="24" t="s">
        <v>80</v>
      </c>
      <c r="AC120" s="19">
        <f t="shared" si="26"/>
        <v>0</v>
      </c>
    </row>
    <row r="121" spans="1:29" ht="15" hidden="1" customHeight="1">
      <c r="A121" s="25">
        <v>118</v>
      </c>
      <c r="B121" s="24" t="s">
        <v>134</v>
      </c>
      <c r="C121" s="25">
        <v>0</v>
      </c>
      <c r="D121" s="25"/>
      <c r="E121" s="26">
        <f t="shared" si="14"/>
        <v>0</v>
      </c>
      <c r="F121" s="25"/>
      <c r="G121" s="26">
        <f t="shared" si="15"/>
        <v>0</v>
      </c>
      <c r="H121" s="25"/>
      <c r="I121" s="26">
        <f t="shared" si="16"/>
        <v>0</v>
      </c>
      <c r="J121" s="25"/>
      <c r="K121" s="26">
        <f t="shared" si="17"/>
        <v>0</v>
      </c>
      <c r="L121" s="25"/>
      <c r="M121" s="26">
        <f t="shared" si="18"/>
        <v>0</v>
      </c>
      <c r="N121" s="25"/>
      <c r="O121" s="27">
        <f t="shared" si="19"/>
        <v>0</v>
      </c>
      <c r="P121" s="25"/>
      <c r="Q121" s="26">
        <f t="shared" si="20"/>
        <v>0</v>
      </c>
      <c r="R121" s="25"/>
      <c r="S121" s="26">
        <f t="shared" si="21"/>
        <v>0</v>
      </c>
      <c r="T121" s="25"/>
      <c r="U121" s="26">
        <f t="shared" si="22"/>
        <v>0</v>
      </c>
      <c r="V121" s="25"/>
      <c r="W121" s="26">
        <f t="shared" si="23"/>
        <v>0</v>
      </c>
      <c r="X121" s="25">
        <f t="shared" si="24"/>
        <v>0</v>
      </c>
      <c r="Y121" s="25" t="s">
        <v>35</v>
      </c>
      <c r="Z121" s="26">
        <v>0</v>
      </c>
      <c r="AA121" s="28">
        <f t="shared" si="31"/>
        <v>0</v>
      </c>
      <c r="AB121" s="24" t="s">
        <v>80</v>
      </c>
      <c r="AC121" s="19">
        <f t="shared" si="26"/>
        <v>0</v>
      </c>
    </row>
    <row r="122" spans="1:29" hidden="1">
      <c r="A122" s="25">
        <v>119</v>
      </c>
      <c r="B122" s="24" t="s">
        <v>135</v>
      </c>
      <c r="C122" s="25">
        <v>0</v>
      </c>
      <c r="D122" s="25"/>
      <c r="E122" s="26">
        <f t="shared" si="14"/>
        <v>0</v>
      </c>
      <c r="F122" s="25"/>
      <c r="G122" s="26">
        <f t="shared" si="15"/>
        <v>0</v>
      </c>
      <c r="H122" s="25"/>
      <c r="I122" s="26">
        <f t="shared" si="16"/>
        <v>0</v>
      </c>
      <c r="J122" s="25"/>
      <c r="K122" s="26">
        <f t="shared" si="17"/>
        <v>0</v>
      </c>
      <c r="L122" s="25"/>
      <c r="M122" s="26">
        <f t="shared" si="18"/>
        <v>0</v>
      </c>
      <c r="N122" s="25"/>
      <c r="O122" s="27">
        <f t="shared" si="19"/>
        <v>0</v>
      </c>
      <c r="P122" s="25"/>
      <c r="Q122" s="26">
        <f t="shared" si="20"/>
        <v>0</v>
      </c>
      <c r="R122" s="25"/>
      <c r="S122" s="26">
        <f t="shared" si="21"/>
        <v>0</v>
      </c>
      <c r="T122" s="25"/>
      <c r="U122" s="26">
        <f t="shared" si="22"/>
        <v>0</v>
      </c>
      <c r="V122" s="25"/>
      <c r="W122" s="26">
        <f t="shared" si="23"/>
        <v>0</v>
      </c>
      <c r="X122" s="25">
        <f t="shared" si="24"/>
        <v>0</v>
      </c>
      <c r="Y122" s="25" t="s">
        <v>35</v>
      </c>
      <c r="Z122" s="26">
        <v>0</v>
      </c>
      <c r="AA122" s="28">
        <f t="shared" si="31"/>
        <v>0</v>
      </c>
      <c r="AB122" s="24" t="s">
        <v>175</v>
      </c>
      <c r="AC122" s="19">
        <f t="shared" si="26"/>
        <v>0</v>
      </c>
    </row>
    <row r="123" spans="1:29" hidden="1">
      <c r="A123" s="25">
        <v>120</v>
      </c>
      <c r="B123" s="24" t="s">
        <v>140</v>
      </c>
      <c r="C123" s="25">
        <v>0</v>
      </c>
      <c r="D123" s="25"/>
      <c r="E123" s="26">
        <f t="shared" si="14"/>
        <v>0</v>
      </c>
      <c r="F123" s="25"/>
      <c r="G123" s="26">
        <f t="shared" si="15"/>
        <v>0</v>
      </c>
      <c r="H123" s="25"/>
      <c r="I123" s="26">
        <f t="shared" si="16"/>
        <v>0</v>
      </c>
      <c r="J123" s="25"/>
      <c r="K123" s="26">
        <f t="shared" si="17"/>
        <v>0</v>
      </c>
      <c r="L123" s="25"/>
      <c r="M123" s="26">
        <f t="shared" si="18"/>
        <v>0</v>
      </c>
      <c r="N123" s="25"/>
      <c r="O123" s="27">
        <f t="shared" si="19"/>
        <v>0</v>
      </c>
      <c r="P123" s="25"/>
      <c r="Q123" s="26">
        <f t="shared" si="20"/>
        <v>0</v>
      </c>
      <c r="R123" s="25"/>
      <c r="S123" s="26">
        <f t="shared" si="21"/>
        <v>0</v>
      </c>
      <c r="T123" s="25"/>
      <c r="U123" s="26">
        <f t="shared" si="22"/>
        <v>0</v>
      </c>
      <c r="V123" s="25"/>
      <c r="W123" s="26">
        <f t="shared" si="23"/>
        <v>0</v>
      </c>
      <c r="X123" s="25">
        <f t="shared" si="24"/>
        <v>0</v>
      </c>
      <c r="Y123" s="25" t="s">
        <v>35</v>
      </c>
      <c r="Z123" s="26">
        <v>0</v>
      </c>
      <c r="AA123" s="28">
        <f t="shared" si="31"/>
        <v>0</v>
      </c>
      <c r="AB123" s="24" t="s">
        <v>175</v>
      </c>
      <c r="AC123" s="19">
        <f t="shared" si="26"/>
        <v>0</v>
      </c>
    </row>
    <row r="124" spans="1:29">
      <c r="A124" s="25">
        <v>121</v>
      </c>
      <c r="B124" s="24" t="s">
        <v>223</v>
      </c>
      <c r="C124" s="25">
        <v>0</v>
      </c>
      <c r="D124" s="25"/>
      <c r="E124" s="26">
        <f t="shared" si="14"/>
        <v>0</v>
      </c>
      <c r="F124" s="25"/>
      <c r="G124" s="26">
        <f t="shared" si="15"/>
        <v>0</v>
      </c>
      <c r="H124" s="25"/>
      <c r="I124" s="26">
        <f t="shared" si="16"/>
        <v>0</v>
      </c>
      <c r="J124" s="25"/>
      <c r="K124" s="26">
        <f t="shared" si="17"/>
        <v>0</v>
      </c>
      <c r="L124" s="25"/>
      <c r="M124" s="26">
        <f t="shared" si="18"/>
        <v>0</v>
      </c>
      <c r="N124" s="25"/>
      <c r="O124" s="27">
        <f t="shared" si="19"/>
        <v>0</v>
      </c>
      <c r="P124" s="25">
        <v>5</v>
      </c>
      <c r="Q124" s="26">
        <f t="shared" si="20"/>
        <v>45000</v>
      </c>
      <c r="R124" s="25"/>
      <c r="S124" s="26">
        <f t="shared" si="21"/>
        <v>0</v>
      </c>
      <c r="T124" s="25"/>
      <c r="U124" s="26">
        <f t="shared" si="22"/>
        <v>0</v>
      </c>
      <c r="V124" s="25"/>
      <c r="W124" s="26">
        <f t="shared" si="23"/>
        <v>0</v>
      </c>
      <c r="X124" s="25">
        <f t="shared" si="24"/>
        <v>5</v>
      </c>
      <c r="Y124" s="25" t="s">
        <v>70</v>
      </c>
      <c r="Z124" s="26">
        <v>9000</v>
      </c>
      <c r="AA124" s="28">
        <f t="shared" si="31"/>
        <v>45000</v>
      </c>
      <c r="AB124" s="24"/>
      <c r="AC124" s="19">
        <f t="shared" si="26"/>
        <v>5</v>
      </c>
    </row>
    <row r="125" spans="1:29">
      <c r="A125" s="25">
        <v>122</v>
      </c>
      <c r="B125" s="24" t="s">
        <v>74</v>
      </c>
      <c r="C125" s="24"/>
      <c r="D125" s="25"/>
      <c r="E125" s="26">
        <f t="shared" si="14"/>
        <v>0</v>
      </c>
      <c r="F125" s="25"/>
      <c r="G125" s="26">
        <f t="shared" si="15"/>
        <v>0</v>
      </c>
      <c r="H125" s="25">
        <v>5</v>
      </c>
      <c r="I125" s="26"/>
      <c r="J125" s="25"/>
      <c r="K125" s="26">
        <f t="shared" si="17"/>
        <v>0</v>
      </c>
      <c r="L125" s="25"/>
      <c r="M125" s="26">
        <f t="shared" si="18"/>
        <v>0</v>
      </c>
      <c r="N125" s="25">
        <v>1</v>
      </c>
      <c r="O125" s="27">
        <f t="shared" si="19"/>
        <v>1200</v>
      </c>
      <c r="P125" s="25">
        <v>5</v>
      </c>
      <c r="Q125" s="26">
        <f t="shared" si="20"/>
        <v>6000</v>
      </c>
      <c r="R125" s="25"/>
      <c r="S125" s="26">
        <f t="shared" si="21"/>
        <v>0</v>
      </c>
      <c r="T125" s="25">
        <v>1</v>
      </c>
      <c r="U125" s="26">
        <f t="shared" si="22"/>
        <v>1200</v>
      </c>
      <c r="V125" s="25"/>
      <c r="W125" s="26">
        <f t="shared" si="23"/>
        <v>0</v>
      </c>
      <c r="X125" s="25">
        <f t="shared" si="24"/>
        <v>12</v>
      </c>
      <c r="Y125" s="25" t="s">
        <v>70</v>
      </c>
      <c r="Z125" s="26">
        <v>1200</v>
      </c>
      <c r="AA125" s="28">
        <f t="shared" si="31"/>
        <v>14400</v>
      </c>
      <c r="AB125" s="24"/>
      <c r="AC125" s="19">
        <f t="shared" si="26"/>
        <v>12</v>
      </c>
    </row>
    <row r="126" spans="1:29" ht="15" hidden="1" customHeight="1">
      <c r="A126" s="25">
        <v>123</v>
      </c>
      <c r="B126" s="24" t="s">
        <v>136</v>
      </c>
      <c r="C126" s="25"/>
      <c r="D126" s="25"/>
      <c r="E126" s="26">
        <f t="shared" si="14"/>
        <v>0</v>
      </c>
      <c r="F126" s="25"/>
      <c r="G126" s="26">
        <f t="shared" si="15"/>
        <v>0</v>
      </c>
      <c r="H126" s="25"/>
      <c r="I126" s="26">
        <f t="shared" si="16"/>
        <v>0</v>
      </c>
      <c r="J126" s="25"/>
      <c r="K126" s="26">
        <f t="shared" si="17"/>
        <v>0</v>
      </c>
      <c r="L126" s="25"/>
      <c r="M126" s="26">
        <f t="shared" si="18"/>
        <v>0</v>
      </c>
      <c r="N126" s="25"/>
      <c r="O126" s="27">
        <f t="shared" si="19"/>
        <v>0</v>
      </c>
      <c r="P126" s="25"/>
      <c r="Q126" s="26">
        <f t="shared" si="20"/>
        <v>0</v>
      </c>
      <c r="R126" s="25"/>
      <c r="S126" s="26">
        <f t="shared" si="21"/>
        <v>0</v>
      </c>
      <c r="T126" s="25"/>
      <c r="U126" s="26">
        <f t="shared" si="22"/>
        <v>0</v>
      </c>
      <c r="V126" s="25"/>
      <c r="W126" s="26">
        <f t="shared" si="23"/>
        <v>0</v>
      </c>
      <c r="X126" s="25">
        <f t="shared" si="24"/>
        <v>0</v>
      </c>
      <c r="Y126" s="25" t="s">
        <v>35</v>
      </c>
      <c r="Z126" s="26">
        <v>0</v>
      </c>
      <c r="AA126" s="28">
        <f t="shared" si="31"/>
        <v>0</v>
      </c>
      <c r="AB126" s="24" t="s">
        <v>80</v>
      </c>
      <c r="AC126" s="19">
        <f t="shared" si="26"/>
        <v>0</v>
      </c>
    </row>
    <row r="127" spans="1:29" ht="15" hidden="1" customHeight="1">
      <c r="A127" s="25">
        <v>124</v>
      </c>
      <c r="B127" s="24" t="s">
        <v>137</v>
      </c>
      <c r="C127" s="25"/>
      <c r="D127" s="25"/>
      <c r="E127" s="26">
        <f t="shared" si="14"/>
        <v>0</v>
      </c>
      <c r="F127" s="25"/>
      <c r="G127" s="26">
        <f t="shared" si="15"/>
        <v>0</v>
      </c>
      <c r="H127" s="25"/>
      <c r="I127" s="26">
        <f t="shared" si="16"/>
        <v>0</v>
      </c>
      <c r="J127" s="25"/>
      <c r="K127" s="26">
        <f t="shared" si="17"/>
        <v>0</v>
      </c>
      <c r="L127" s="25"/>
      <c r="M127" s="26">
        <f t="shared" si="18"/>
        <v>0</v>
      </c>
      <c r="N127" s="25"/>
      <c r="O127" s="27">
        <f t="shared" si="19"/>
        <v>0</v>
      </c>
      <c r="P127" s="25"/>
      <c r="Q127" s="26">
        <f t="shared" si="20"/>
        <v>0</v>
      </c>
      <c r="R127" s="25"/>
      <c r="S127" s="26">
        <f t="shared" si="21"/>
        <v>0</v>
      </c>
      <c r="T127" s="25"/>
      <c r="U127" s="26">
        <f t="shared" si="22"/>
        <v>0</v>
      </c>
      <c r="V127" s="25"/>
      <c r="W127" s="26">
        <f t="shared" si="23"/>
        <v>0</v>
      </c>
      <c r="X127" s="25">
        <f t="shared" si="24"/>
        <v>0</v>
      </c>
      <c r="Y127" s="25" t="s">
        <v>35</v>
      </c>
      <c r="Z127" s="26">
        <v>0</v>
      </c>
      <c r="AA127" s="28">
        <f t="shared" si="31"/>
        <v>0</v>
      </c>
      <c r="AB127" s="24" t="s">
        <v>80</v>
      </c>
      <c r="AC127" s="19">
        <f t="shared" si="26"/>
        <v>0</v>
      </c>
    </row>
    <row r="128" spans="1:29" ht="15" hidden="1" customHeight="1">
      <c r="A128" s="25">
        <v>125</v>
      </c>
      <c r="B128" s="24" t="s">
        <v>138</v>
      </c>
      <c r="C128" s="25"/>
      <c r="D128" s="25"/>
      <c r="E128" s="26">
        <f t="shared" si="14"/>
        <v>0</v>
      </c>
      <c r="F128" s="25"/>
      <c r="G128" s="26">
        <f t="shared" si="15"/>
        <v>0</v>
      </c>
      <c r="H128" s="25"/>
      <c r="I128" s="26">
        <f t="shared" si="16"/>
        <v>0</v>
      </c>
      <c r="J128" s="25"/>
      <c r="K128" s="26">
        <f t="shared" si="17"/>
        <v>0</v>
      </c>
      <c r="L128" s="25"/>
      <c r="M128" s="26">
        <f t="shared" si="18"/>
        <v>0</v>
      </c>
      <c r="N128" s="25"/>
      <c r="O128" s="27">
        <f t="shared" si="19"/>
        <v>0</v>
      </c>
      <c r="P128" s="25"/>
      <c r="Q128" s="26">
        <f t="shared" si="20"/>
        <v>0</v>
      </c>
      <c r="R128" s="25"/>
      <c r="S128" s="26">
        <f t="shared" si="21"/>
        <v>0</v>
      </c>
      <c r="T128" s="25"/>
      <c r="U128" s="26">
        <f t="shared" si="22"/>
        <v>0</v>
      </c>
      <c r="V128" s="25"/>
      <c r="W128" s="26">
        <f t="shared" si="23"/>
        <v>0</v>
      </c>
      <c r="X128" s="25">
        <f t="shared" si="24"/>
        <v>0</v>
      </c>
      <c r="Y128" s="25" t="s">
        <v>35</v>
      </c>
      <c r="Z128" s="26">
        <v>0</v>
      </c>
      <c r="AA128" s="28">
        <f t="shared" si="31"/>
        <v>0</v>
      </c>
      <c r="AB128" s="24" t="s">
        <v>80</v>
      </c>
      <c r="AC128" s="19">
        <f t="shared" si="26"/>
        <v>0</v>
      </c>
    </row>
    <row r="129" spans="1:29" ht="15" hidden="1" customHeight="1">
      <c r="A129" s="25">
        <v>126</v>
      </c>
      <c r="B129" s="24" t="s">
        <v>139</v>
      </c>
      <c r="C129" s="25"/>
      <c r="D129" s="25"/>
      <c r="E129" s="26">
        <f t="shared" si="14"/>
        <v>0</v>
      </c>
      <c r="F129" s="25"/>
      <c r="G129" s="26">
        <f t="shared" si="15"/>
        <v>0</v>
      </c>
      <c r="H129" s="25"/>
      <c r="I129" s="26">
        <f t="shared" si="16"/>
        <v>0</v>
      </c>
      <c r="J129" s="25"/>
      <c r="K129" s="26">
        <f t="shared" si="17"/>
        <v>0</v>
      </c>
      <c r="L129" s="25"/>
      <c r="M129" s="26">
        <f t="shared" si="18"/>
        <v>0</v>
      </c>
      <c r="N129" s="25"/>
      <c r="O129" s="27">
        <f t="shared" si="19"/>
        <v>0</v>
      </c>
      <c r="P129" s="25"/>
      <c r="Q129" s="26">
        <f t="shared" si="20"/>
        <v>0</v>
      </c>
      <c r="R129" s="25"/>
      <c r="S129" s="26">
        <f t="shared" si="21"/>
        <v>0</v>
      </c>
      <c r="T129" s="25"/>
      <c r="U129" s="26">
        <f t="shared" si="22"/>
        <v>0</v>
      </c>
      <c r="V129" s="25"/>
      <c r="W129" s="26">
        <f t="shared" si="23"/>
        <v>0</v>
      </c>
      <c r="X129" s="25">
        <f t="shared" si="24"/>
        <v>0</v>
      </c>
      <c r="Y129" s="25" t="s">
        <v>35</v>
      </c>
      <c r="Z129" s="26">
        <v>0</v>
      </c>
      <c r="AA129" s="28">
        <f t="shared" si="31"/>
        <v>0</v>
      </c>
      <c r="AB129" s="24" t="s">
        <v>80</v>
      </c>
      <c r="AC129" s="19">
        <f t="shared" si="26"/>
        <v>0</v>
      </c>
    </row>
    <row r="130" spans="1:29" ht="15" hidden="1" customHeight="1">
      <c r="A130" s="25">
        <v>127</v>
      </c>
      <c r="B130" s="24" t="s">
        <v>99</v>
      </c>
      <c r="C130" s="25"/>
      <c r="D130" s="25"/>
      <c r="E130" s="26">
        <f t="shared" si="14"/>
        <v>0</v>
      </c>
      <c r="F130" s="25"/>
      <c r="G130" s="26">
        <f t="shared" si="15"/>
        <v>0</v>
      </c>
      <c r="H130" s="25"/>
      <c r="I130" s="26">
        <f t="shared" si="16"/>
        <v>0</v>
      </c>
      <c r="J130" s="25"/>
      <c r="K130" s="26">
        <f t="shared" si="17"/>
        <v>0</v>
      </c>
      <c r="L130" s="25"/>
      <c r="M130" s="26">
        <f t="shared" si="18"/>
        <v>0</v>
      </c>
      <c r="N130" s="25"/>
      <c r="O130" s="27">
        <f t="shared" si="19"/>
        <v>0</v>
      </c>
      <c r="P130" s="25"/>
      <c r="Q130" s="26">
        <f t="shared" si="20"/>
        <v>0</v>
      </c>
      <c r="R130" s="25"/>
      <c r="S130" s="26">
        <f t="shared" si="21"/>
        <v>0</v>
      </c>
      <c r="T130" s="25"/>
      <c r="U130" s="26">
        <f t="shared" si="22"/>
        <v>0</v>
      </c>
      <c r="V130" s="25"/>
      <c r="W130" s="26">
        <f t="shared" si="23"/>
        <v>0</v>
      </c>
      <c r="X130" s="25">
        <f t="shared" si="24"/>
        <v>0</v>
      </c>
      <c r="Y130" s="25" t="s">
        <v>35</v>
      </c>
      <c r="Z130" s="26">
        <v>0</v>
      </c>
      <c r="AA130" s="28">
        <f t="shared" si="31"/>
        <v>0</v>
      </c>
      <c r="AB130" s="24" t="s">
        <v>80</v>
      </c>
      <c r="AC130" s="19">
        <f t="shared" si="26"/>
        <v>0</v>
      </c>
    </row>
    <row r="131" spans="1:29" ht="15" hidden="1" customHeight="1">
      <c r="A131" s="25">
        <v>128</v>
      </c>
      <c r="B131" s="24" t="s">
        <v>101</v>
      </c>
      <c r="C131" s="25"/>
      <c r="D131" s="25"/>
      <c r="E131" s="26">
        <f t="shared" si="14"/>
        <v>0</v>
      </c>
      <c r="F131" s="25"/>
      <c r="G131" s="26">
        <f t="shared" si="15"/>
        <v>0</v>
      </c>
      <c r="H131" s="25"/>
      <c r="I131" s="26">
        <f t="shared" si="16"/>
        <v>0</v>
      </c>
      <c r="J131" s="25"/>
      <c r="K131" s="26">
        <f t="shared" si="17"/>
        <v>0</v>
      </c>
      <c r="L131" s="25"/>
      <c r="M131" s="26">
        <f t="shared" si="18"/>
        <v>0</v>
      </c>
      <c r="N131" s="25"/>
      <c r="O131" s="27">
        <f t="shared" si="19"/>
        <v>0</v>
      </c>
      <c r="P131" s="25"/>
      <c r="Q131" s="26">
        <f t="shared" si="20"/>
        <v>0</v>
      </c>
      <c r="R131" s="25"/>
      <c r="S131" s="26">
        <f t="shared" si="21"/>
        <v>0</v>
      </c>
      <c r="T131" s="25"/>
      <c r="U131" s="26">
        <f t="shared" si="22"/>
        <v>0</v>
      </c>
      <c r="V131" s="25"/>
      <c r="W131" s="26">
        <f t="shared" si="23"/>
        <v>0</v>
      </c>
      <c r="X131" s="25">
        <f t="shared" si="24"/>
        <v>0</v>
      </c>
      <c r="Y131" s="25" t="s">
        <v>35</v>
      </c>
      <c r="Z131" s="26">
        <v>0</v>
      </c>
      <c r="AA131" s="28">
        <f t="shared" si="31"/>
        <v>0</v>
      </c>
      <c r="AB131" s="24" t="s">
        <v>80</v>
      </c>
      <c r="AC131" s="19">
        <f t="shared" si="26"/>
        <v>0</v>
      </c>
    </row>
    <row r="132" spans="1:29" ht="15" hidden="1" customHeight="1">
      <c r="A132" s="25">
        <v>129</v>
      </c>
      <c r="B132" s="24" t="s">
        <v>102</v>
      </c>
      <c r="C132" s="25"/>
      <c r="D132" s="25"/>
      <c r="E132" s="26">
        <f t="shared" si="14"/>
        <v>0</v>
      </c>
      <c r="F132" s="25"/>
      <c r="G132" s="26">
        <f t="shared" si="15"/>
        <v>0</v>
      </c>
      <c r="H132" s="25"/>
      <c r="I132" s="26">
        <f t="shared" si="16"/>
        <v>0</v>
      </c>
      <c r="J132" s="25"/>
      <c r="K132" s="26">
        <f t="shared" si="17"/>
        <v>0</v>
      </c>
      <c r="L132" s="25"/>
      <c r="M132" s="26">
        <f t="shared" si="18"/>
        <v>0</v>
      </c>
      <c r="N132" s="25"/>
      <c r="O132" s="27">
        <f t="shared" si="19"/>
        <v>0</v>
      </c>
      <c r="P132" s="25"/>
      <c r="Q132" s="26">
        <f t="shared" si="20"/>
        <v>0</v>
      </c>
      <c r="R132" s="25"/>
      <c r="S132" s="26">
        <f t="shared" si="21"/>
        <v>0</v>
      </c>
      <c r="T132" s="25"/>
      <c r="U132" s="26">
        <f t="shared" si="22"/>
        <v>0</v>
      </c>
      <c r="V132" s="25"/>
      <c r="W132" s="26">
        <f t="shared" si="23"/>
        <v>0</v>
      </c>
      <c r="X132" s="25">
        <f t="shared" si="24"/>
        <v>0</v>
      </c>
      <c r="Y132" s="25" t="s">
        <v>83</v>
      </c>
      <c r="Z132" s="26">
        <v>0</v>
      </c>
      <c r="AA132" s="28">
        <f t="shared" si="31"/>
        <v>0</v>
      </c>
      <c r="AB132" s="24" t="s">
        <v>80</v>
      </c>
      <c r="AC132" s="19">
        <f t="shared" si="26"/>
        <v>0</v>
      </c>
    </row>
    <row r="133" spans="1:29" ht="15" hidden="1" customHeight="1">
      <c r="A133" s="25">
        <v>130</v>
      </c>
      <c r="B133" s="24" t="s">
        <v>103</v>
      </c>
      <c r="C133" s="25"/>
      <c r="D133" s="25"/>
      <c r="E133" s="26">
        <f t="shared" ref="E133:E172" si="32">D133*Z133</f>
        <v>0</v>
      </c>
      <c r="F133" s="25"/>
      <c r="G133" s="26">
        <f t="shared" ref="G133:G172" si="33">F133*Z133</f>
        <v>0</v>
      </c>
      <c r="H133" s="25"/>
      <c r="I133" s="26">
        <f t="shared" ref="I133:I172" si="34">J133*Z133</f>
        <v>0</v>
      </c>
      <c r="J133" s="25"/>
      <c r="K133" s="26">
        <f t="shared" ref="K133:K172" si="35">J133*Z133</f>
        <v>0</v>
      </c>
      <c r="L133" s="25"/>
      <c r="M133" s="26">
        <f t="shared" ref="M133:M172" si="36">L133*Z133</f>
        <v>0</v>
      </c>
      <c r="N133" s="25"/>
      <c r="O133" s="27">
        <f t="shared" ref="O133:O172" si="37">N133*Z133</f>
        <v>0</v>
      </c>
      <c r="P133" s="25"/>
      <c r="Q133" s="26">
        <f t="shared" ref="Q133:Q172" si="38">P133*Z133</f>
        <v>0</v>
      </c>
      <c r="R133" s="25"/>
      <c r="S133" s="26">
        <f t="shared" ref="S133:S172" si="39">R133*Z133</f>
        <v>0</v>
      </c>
      <c r="T133" s="25"/>
      <c r="U133" s="26">
        <f t="shared" ref="U133:U172" si="40">T133*Z133</f>
        <v>0</v>
      </c>
      <c r="V133" s="25"/>
      <c r="W133" s="26">
        <f t="shared" ref="W133:W171" si="41">V133*Z133</f>
        <v>0</v>
      </c>
      <c r="X133" s="25">
        <f t="shared" ref="X133:X172" si="42">SUM(D133,F133,H133,J133,L133,N133,P133,R133,T133,V133)</f>
        <v>0</v>
      </c>
      <c r="Y133" s="25" t="s">
        <v>16</v>
      </c>
      <c r="Z133" s="26">
        <v>0</v>
      </c>
      <c r="AA133" s="28">
        <f t="shared" si="31"/>
        <v>0</v>
      </c>
      <c r="AB133" s="24"/>
      <c r="AC133" s="19">
        <f t="shared" ref="AC133:AC172" si="43">(D133+F133+H133+J133+L133+N133+P133+R133+T133+V133)</f>
        <v>0</v>
      </c>
    </row>
    <row r="134" spans="1:29" ht="15" hidden="1" customHeight="1">
      <c r="A134" s="25">
        <v>131</v>
      </c>
      <c r="B134" s="24" t="s">
        <v>104</v>
      </c>
      <c r="C134" s="25"/>
      <c r="D134" s="25"/>
      <c r="E134" s="26">
        <f t="shared" si="32"/>
        <v>0</v>
      </c>
      <c r="F134" s="25"/>
      <c r="G134" s="26">
        <f t="shared" si="33"/>
        <v>0</v>
      </c>
      <c r="H134" s="25"/>
      <c r="I134" s="26">
        <f t="shared" si="34"/>
        <v>0</v>
      </c>
      <c r="J134" s="25"/>
      <c r="K134" s="26">
        <f t="shared" si="35"/>
        <v>0</v>
      </c>
      <c r="L134" s="25"/>
      <c r="M134" s="26">
        <f t="shared" si="36"/>
        <v>0</v>
      </c>
      <c r="N134" s="25"/>
      <c r="O134" s="27">
        <f t="shared" si="37"/>
        <v>0</v>
      </c>
      <c r="P134" s="25"/>
      <c r="Q134" s="26">
        <f t="shared" si="38"/>
        <v>0</v>
      </c>
      <c r="R134" s="25"/>
      <c r="S134" s="26">
        <f t="shared" si="39"/>
        <v>0</v>
      </c>
      <c r="T134" s="25"/>
      <c r="U134" s="26">
        <f t="shared" si="40"/>
        <v>0</v>
      </c>
      <c r="V134" s="25"/>
      <c r="W134" s="26">
        <f t="shared" si="41"/>
        <v>0</v>
      </c>
      <c r="X134" s="25">
        <f t="shared" si="42"/>
        <v>0</v>
      </c>
      <c r="Y134" s="25" t="s">
        <v>16</v>
      </c>
      <c r="Z134" s="26">
        <v>0</v>
      </c>
      <c r="AA134" s="28">
        <f t="shared" si="31"/>
        <v>0</v>
      </c>
      <c r="AB134" s="24" t="s">
        <v>80</v>
      </c>
      <c r="AC134" s="19">
        <f t="shared" si="43"/>
        <v>0</v>
      </c>
    </row>
    <row r="135" spans="1:29" ht="15" hidden="1" customHeight="1">
      <c r="A135" s="25">
        <v>132</v>
      </c>
      <c r="B135" s="24" t="s">
        <v>105</v>
      </c>
      <c r="C135" s="25"/>
      <c r="D135" s="25"/>
      <c r="E135" s="26">
        <f t="shared" si="32"/>
        <v>0</v>
      </c>
      <c r="F135" s="25"/>
      <c r="G135" s="26">
        <f t="shared" si="33"/>
        <v>0</v>
      </c>
      <c r="H135" s="25"/>
      <c r="I135" s="26">
        <f t="shared" si="34"/>
        <v>0</v>
      </c>
      <c r="J135" s="25"/>
      <c r="K135" s="26">
        <f t="shared" si="35"/>
        <v>0</v>
      </c>
      <c r="L135" s="25"/>
      <c r="M135" s="26">
        <f t="shared" si="36"/>
        <v>0</v>
      </c>
      <c r="N135" s="25"/>
      <c r="O135" s="27">
        <f t="shared" si="37"/>
        <v>0</v>
      </c>
      <c r="P135" s="25"/>
      <c r="Q135" s="26">
        <f t="shared" si="38"/>
        <v>0</v>
      </c>
      <c r="R135" s="25"/>
      <c r="S135" s="26">
        <f t="shared" si="39"/>
        <v>0</v>
      </c>
      <c r="T135" s="25"/>
      <c r="U135" s="26">
        <f t="shared" si="40"/>
        <v>0</v>
      </c>
      <c r="V135" s="25"/>
      <c r="W135" s="26">
        <f t="shared" si="41"/>
        <v>0</v>
      </c>
      <c r="X135" s="25">
        <f t="shared" si="42"/>
        <v>0</v>
      </c>
      <c r="Y135" s="25" t="s">
        <v>16</v>
      </c>
      <c r="Z135" s="26">
        <v>0</v>
      </c>
      <c r="AA135" s="28">
        <f>Z135*X135</f>
        <v>0</v>
      </c>
      <c r="AB135" s="24" t="s">
        <v>80</v>
      </c>
      <c r="AC135" s="19">
        <f t="shared" si="43"/>
        <v>0</v>
      </c>
    </row>
    <row r="136" spans="1:29" ht="15" hidden="1" customHeight="1">
      <c r="A136" s="25">
        <v>133</v>
      </c>
      <c r="B136" s="24" t="s">
        <v>106</v>
      </c>
      <c r="C136" s="25"/>
      <c r="D136" s="25"/>
      <c r="E136" s="26">
        <f t="shared" si="32"/>
        <v>0</v>
      </c>
      <c r="F136" s="25"/>
      <c r="G136" s="26">
        <f t="shared" si="33"/>
        <v>0</v>
      </c>
      <c r="H136" s="25"/>
      <c r="I136" s="26">
        <f t="shared" si="34"/>
        <v>0</v>
      </c>
      <c r="J136" s="25"/>
      <c r="K136" s="26">
        <f t="shared" si="35"/>
        <v>0</v>
      </c>
      <c r="L136" s="25"/>
      <c r="M136" s="26">
        <f t="shared" si="36"/>
        <v>0</v>
      </c>
      <c r="N136" s="25"/>
      <c r="O136" s="27">
        <f t="shared" si="37"/>
        <v>0</v>
      </c>
      <c r="P136" s="25"/>
      <c r="Q136" s="26">
        <f t="shared" si="38"/>
        <v>0</v>
      </c>
      <c r="R136" s="25"/>
      <c r="S136" s="26">
        <f t="shared" si="39"/>
        <v>0</v>
      </c>
      <c r="T136" s="25"/>
      <c r="U136" s="26">
        <f t="shared" si="40"/>
        <v>0</v>
      </c>
      <c r="V136" s="25"/>
      <c r="W136" s="26">
        <f t="shared" si="41"/>
        <v>0</v>
      </c>
      <c r="X136" s="25">
        <f t="shared" si="42"/>
        <v>0</v>
      </c>
      <c r="Y136" s="25" t="s">
        <v>16</v>
      </c>
      <c r="Z136" s="26">
        <v>0</v>
      </c>
      <c r="AA136" s="28">
        <f t="shared" ref="AA136:AA151" si="44">Z136*X136</f>
        <v>0</v>
      </c>
      <c r="AB136" s="24" t="s">
        <v>80</v>
      </c>
      <c r="AC136" s="19">
        <f t="shared" si="43"/>
        <v>0</v>
      </c>
    </row>
    <row r="137" spans="1:29" ht="15" hidden="1" customHeight="1">
      <c r="A137" s="25">
        <v>134</v>
      </c>
      <c r="B137" s="24" t="s">
        <v>107</v>
      </c>
      <c r="C137" s="25"/>
      <c r="D137" s="25"/>
      <c r="E137" s="26">
        <f t="shared" si="32"/>
        <v>0</v>
      </c>
      <c r="F137" s="25"/>
      <c r="G137" s="26">
        <f t="shared" si="33"/>
        <v>0</v>
      </c>
      <c r="H137" s="25"/>
      <c r="I137" s="26">
        <f t="shared" si="34"/>
        <v>0</v>
      </c>
      <c r="J137" s="25"/>
      <c r="K137" s="26">
        <f t="shared" si="35"/>
        <v>0</v>
      </c>
      <c r="L137" s="25"/>
      <c r="M137" s="26">
        <f t="shared" si="36"/>
        <v>0</v>
      </c>
      <c r="N137" s="25"/>
      <c r="O137" s="27">
        <f t="shared" si="37"/>
        <v>0</v>
      </c>
      <c r="P137" s="25"/>
      <c r="Q137" s="26">
        <f t="shared" si="38"/>
        <v>0</v>
      </c>
      <c r="R137" s="25"/>
      <c r="S137" s="26">
        <f t="shared" si="39"/>
        <v>0</v>
      </c>
      <c r="T137" s="25"/>
      <c r="U137" s="26">
        <f t="shared" si="40"/>
        <v>0</v>
      </c>
      <c r="V137" s="25"/>
      <c r="W137" s="26">
        <f t="shared" si="41"/>
        <v>0</v>
      </c>
      <c r="X137" s="25">
        <f t="shared" si="42"/>
        <v>0</v>
      </c>
      <c r="Y137" s="25" t="s">
        <v>16</v>
      </c>
      <c r="Z137" s="26">
        <v>0</v>
      </c>
      <c r="AA137" s="28">
        <f t="shared" si="44"/>
        <v>0</v>
      </c>
      <c r="AB137" s="24" t="s">
        <v>80</v>
      </c>
      <c r="AC137" s="19">
        <f t="shared" si="43"/>
        <v>0</v>
      </c>
    </row>
    <row r="138" spans="1:29" ht="15" hidden="1" customHeight="1">
      <c r="A138" s="25">
        <v>135</v>
      </c>
      <c r="B138" s="24" t="s">
        <v>108</v>
      </c>
      <c r="C138" s="25"/>
      <c r="D138" s="25"/>
      <c r="E138" s="26">
        <f t="shared" si="32"/>
        <v>0</v>
      </c>
      <c r="F138" s="25"/>
      <c r="G138" s="26">
        <f t="shared" si="33"/>
        <v>0</v>
      </c>
      <c r="H138" s="25"/>
      <c r="I138" s="26">
        <f t="shared" si="34"/>
        <v>0</v>
      </c>
      <c r="J138" s="25"/>
      <c r="K138" s="26">
        <f t="shared" si="35"/>
        <v>0</v>
      </c>
      <c r="L138" s="25"/>
      <c r="M138" s="26">
        <f t="shared" si="36"/>
        <v>0</v>
      </c>
      <c r="N138" s="25"/>
      <c r="O138" s="27">
        <f t="shared" si="37"/>
        <v>0</v>
      </c>
      <c r="P138" s="25"/>
      <c r="Q138" s="26">
        <f t="shared" si="38"/>
        <v>0</v>
      </c>
      <c r="R138" s="25"/>
      <c r="S138" s="26">
        <f t="shared" si="39"/>
        <v>0</v>
      </c>
      <c r="T138" s="25"/>
      <c r="U138" s="26">
        <f t="shared" si="40"/>
        <v>0</v>
      </c>
      <c r="V138" s="25"/>
      <c r="W138" s="26">
        <f t="shared" si="41"/>
        <v>0</v>
      </c>
      <c r="X138" s="25">
        <f t="shared" si="42"/>
        <v>0</v>
      </c>
      <c r="Y138" s="25" t="s">
        <v>16</v>
      </c>
      <c r="Z138" s="26">
        <v>0</v>
      </c>
      <c r="AA138" s="28">
        <f t="shared" si="44"/>
        <v>0</v>
      </c>
      <c r="AB138" s="24" t="s">
        <v>80</v>
      </c>
      <c r="AC138" s="19">
        <f t="shared" si="43"/>
        <v>0</v>
      </c>
    </row>
    <row r="139" spans="1:29" ht="15" hidden="1" customHeight="1">
      <c r="A139" s="25">
        <v>136</v>
      </c>
      <c r="B139" s="24" t="s">
        <v>109</v>
      </c>
      <c r="C139" s="25"/>
      <c r="D139" s="25"/>
      <c r="E139" s="26">
        <f t="shared" si="32"/>
        <v>0</v>
      </c>
      <c r="F139" s="25"/>
      <c r="G139" s="26">
        <f t="shared" si="33"/>
        <v>0</v>
      </c>
      <c r="H139" s="25"/>
      <c r="I139" s="26">
        <f t="shared" si="34"/>
        <v>0</v>
      </c>
      <c r="J139" s="25"/>
      <c r="K139" s="26">
        <f t="shared" si="35"/>
        <v>0</v>
      </c>
      <c r="L139" s="25"/>
      <c r="M139" s="26">
        <f t="shared" si="36"/>
        <v>0</v>
      </c>
      <c r="N139" s="25"/>
      <c r="O139" s="27">
        <f t="shared" si="37"/>
        <v>0</v>
      </c>
      <c r="P139" s="25"/>
      <c r="Q139" s="26">
        <f t="shared" si="38"/>
        <v>0</v>
      </c>
      <c r="R139" s="25"/>
      <c r="S139" s="26">
        <f t="shared" si="39"/>
        <v>0</v>
      </c>
      <c r="T139" s="25"/>
      <c r="U139" s="26">
        <f t="shared" si="40"/>
        <v>0</v>
      </c>
      <c r="V139" s="25"/>
      <c r="W139" s="26">
        <f t="shared" si="41"/>
        <v>0</v>
      </c>
      <c r="X139" s="25">
        <f t="shared" si="42"/>
        <v>0</v>
      </c>
      <c r="Y139" s="25" t="s">
        <v>110</v>
      </c>
      <c r="Z139" s="26">
        <v>0</v>
      </c>
      <c r="AA139" s="28">
        <f t="shared" si="44"/>
        <v>0</v>
      </c>
      <c r="AB139" s="24" t="s">
        <v>76</v>
      </c>
      <c r="AC139" s="19">
        <f t="shared" si="43"/>
        <v>0</v>
      </c>
    </row>
    <row r="140" spans="1:29" ht="15" customHeight="1">
      <c r="A140" s="25">
        <v>137</v>
      </c>
      <c r="B140" s="24" t="s">
        <v>237</v>
      </c>
      <c r="C140" s="25">
        <v>0</v>
      </c>
      <c r="D140" s="25"/>
      <c r="E140" s="26">
        <f t="shared" si="32"/>
        <v>0</v>
      </c>
      <c r="F140" s="25"/>
      <c r="G140" s="26">
        <f t="shared" si="33"/>
        <v>0</v>
      </c>
      <c r="H140" s="25"/>
      <c r="I140" s="26">
        <f t="shared" si="34"/>
        <v>0</v>
      </c>
      <c r="J140" s="25"/>
      <c r="K140" s="26">
        <f t="shared" si="35"/>
        <v>0</v>
      </c>
      <c r="L140" s="25">
        <v>1</v>
      </c>
      <c r="M140" s="26">
        <f t="shared" si="36"/>
        <v>14000</v>
      </c>
      <c r="N140" s="25"/>
      <c r="O140" s="27">
        <f t="shared" si="37"/>
        <v>0</v>
      </c>
      <c r="P140" s="25"/>
      <c r="Q140" s="26">
        <f t="shared" si="38"/>
        <v>0</v>
      </c>
      <c r="R140" s="25"/>
      <c r="S140" s="26">
        <f t="shared" si="39"/>
        <v>0</v>
      </c>
      <c r="T140" s="25"/>
      <c r="U140" s="26">
        <f t="shared" si="40"/>
        <v>0</v>
      </c>
      <c r="V140" s="25"/>
      <c r="W140" s="26">
        <f t="shared" si="41"/>
        <v>0</v>
      </c>
      <c r="X140" s="25">
        <f t="shared" si="42"/>
        <v>1</v>
      </c>
      <c r="Y140" s="25" t="s">
        <v>16</v>
      </c>
      <c r="Z140" s="26">
        <v>14000</v>
      </c>
      <c r="AA140" s="28">
        <f t="shared" si="44"/>
        <v>14000</v>
      </c>
      <c r="AB140" s="24" t="s">
        <v>80</v>
      </c>
      <c r="AC140" s="19">
        <f t="shared" si="43"/>
        <v>1</v>
      </c>
    </row>
    <row r="141" spans="1:29" ht="15" customHeight="1">
      <c r="A141" s="25">
        <v>138</v>
      </c>
      <c r="B141" s="24" t="s">
        <v>238</v>
      </c>
      <c r="C141" s="25">
        <v>0</v>
      </c>
      <c r="D141" s="25"/>
      <c r="E141" s="26">
        <f t="shared" si="32"/>
        <v>0</v>
      </c>
      <c r="F141" s="25"/>
      <c r="G141" s="26">
        <f t="shared" si="33"/>
        <v>0</v>
      </c>
      <c r="H141" s="25"/>
      <c r="I141" s="26">
        <f t="shared" si="34"/>
        <v>0</v>
      </c>
      <c r="J141" s="25"/>
      <c r="K141" s="26">
        <f t="shared" si="35"/>
        <v>0</v>
      </c>
      <c r="L141" s="25">
        <v>1</v>
      </c>
      <c r="M141" s="26">
        <f t="shared" si="36"/>
        <v>7000</v>
      </c>
      <c r="N141" s="25"/>
      <c r="O141" s="27">
        <f t="shared" si="37"/>
        <v>0</v>
      </c>
      <c r="P141" s="25"/>
      <c r="Q141" s="26">
        <f t="shared" si="38"/>
        <v>0</v>
      </c>
      <c r="R141" s="25">
        <v>1</v>
      </c>
      <c r="S141" s="26">
        <f t="shared" si="39"/>
        <v>7000</v>
      </c>
      <c r="T141" s="25"/>
      <c r="U141" s="26">
        <f t="shared" si="40"/>
        <v>0</v>
      </c>
      <c r="V141" s="25"/>
      <c r="W141" s="26">
        <f t="shared" si="41"/>
        <v>0</v>
      </c>
      <c r="X141" s="25">
        <f t="shared" si="42"/>
        <v>2</v>
      </c>
      <c r="Y141" s="25" t="s">
        <v>61</v>
      </c>
      <c r="Z141" s="26">
        <v>7000</v>
      </c>
      <c r="AA141" s="28">
        <f t="shared" si="44"/>
        <v>14000</v>
      </c>
      <c r="AB141" s="24" t="s">
        <v>80</v>
      </c>
      <c r="AC141" s="19">
        <f t="shared" si="43"/>
        <v>2</v>
      </c>
    </row>
    <row r="142" spans="1:29" ht="15" customHeight="1">
      <c r="A142" s="25">
        <v>139</v>
      </c>
      <c r="B142" s="24" t="s">
        <v>225</v>
      </c>
      <c r="C142" s="25">
        <v>0</v>
      </c>
      <c r="D142" s="25"/>
      <c r="E142" s="26">
        <f t="shared" si="32"/>
        <v>0</v>
      </c>
      <c r="F142" s="25"/>
      <c r="G142" s="26">
        <f t="shared" si="33"/>
        <v>0</v>
      </c>
      <c r="H142" s="25"/>
      <c r="I142" s="26">
        <f t="shared" si="34"/>
        <v>0</v>
      </c>
      <c r="J142" s="25"/>
      <c r="K142" s="26">
        <f t="shared" si="35"/>
        <v>0</v>
      </c>
      <c r="L142" s="25">
        <v>2</v>
      </c>
      <c r="M142" s="26">
        <f t="shared" si="36"/>
        <v>28000</v>
      </c>
      <c r="N142" s="25">
        <v>2</v>
      </c>
      <c r="O142" s="27">
        <f t="shared" si="37"/>
        <v>28000</v>
      </c>
      <c r="P142" s="25"/>
      <c r="Q142" s="26">
        <f t="shared" si="38"/>
        <v>0</v>
      </c>
      <c r="R142" s="25"/>
      <c r="S142" s="26">
        <f t="shared" si="39"/>
        <v>0</v>
      </c>
      <c r="T142" s="25"/>
      <c r="U142" s="26">
        <f t="shared" si="40"/>
        <v>0</v>
      </c>
      <c r="V142" s="25"/>
      <c r="W142" s="26">
        <f t="shared" si="41"/>
        <v>0</v>
      </c>
      <c r="X142" s="25">
        <f t="shared" si="42"/>
        <v>4</v>
      </c>
      <c r="Y142" s="25" t="s">
        <v>209</v>
      </c>
      <c r="Z142" s="26">
        <v>14000</v>
      </c>
      <c r="AA142" s="28">
        <f t="shared" si="44"/>
        <v>56000</v>
      </c>
      <c r="AB142" s="24"/>
      <c r="AC142" s="19">
        <f t="shared" si="43"/>
        <v>4</v>
      </c>
    </row>
    <row r="143" spans="1:29" ht="15" customHeight="1">
      <c r="A143" s="25">
        <v>140</v>
      </c>
      <c r="B143" s="24" t="s">
        <v>226</v>
      </c>
      <c r="C143" s="25">
        <v>0</v>
      </c>
      <c r="D143" s="25"/>
      <c r="E143" s="26">
        <f t="shared" si="32"/>
        <v>0</v>
      </c>
      <c r="F143" s="25"/>
      <c r="G143" s="26">
        <f t="shared" si="33"/>
        <v>0</v>
      </c>
      <c r="H143" s="25"/>
      <c r="I143" s="26">
        <f t="shared" si="34"/>
        <v>0</v>
      </c>
      <c r="J143" s="25"/>
      <c r="K143" s="26">
        <f t="shared" si="35"/>
        <v>0</v>
      </c>
      <c r="L143" s="25">
        <v>2</v>
      </c>
      <c r="M143" s="26">
        <f t="shared" si="36"/>
        <v>14000</v>
      </c>
      <c r="N143" s="25"/>
      <c r="O143" s="27">
        <f t="shared" si="37"/>
        <v>0</v>
      </c>
      <c r="P143" s="25"/>
      <c r="Q143" s="26">
        <f t="shared" si="38"/>
        <v>0</v>
      </c>
      <c r="R143" s="25"/>
      <c r="S143" s="26">
        <f t="shared" si="39"/>
        <v>0</v>
      </c>
      <c r="T143" s="25"/>
      <c r="U143" s="26">
        <f t="shared" si="40"/>
        <v>0</v>
      </c>
      <c r="V143" s="25"/>
      <c r="W143" s="26">
        <f t="shared" si="41"/>
        <v>0</v>
      </c>
      <c r="X143" s="25">
        <f t="shared" si="42"/>
        <v>2</v>
      </c>
      <c r="Y143" s="25" t="s">
        <v>209</v>
      </c>
      <c r="Z143" s="26">
        <v>7000</v>
      </c>
      <c r="AA143" s="28">
        <f t="shared" si="44"/>
        <v>14000</v>
      </c>
      <c r="AB143" s="24"/>
      <c r="AC143" s="19">
        <f t="shared" si="43"/>
        <v>2</v>
      </c>
    </row>
    <row r="144" spans="1:29" ht="15" hidden="1" customHeight="1">
      <c r="A144" s="25">
        <v>141</v>
      </c>
      <c r="B144" s="24" t="s">
        <v>113</v>
      </c>
      <c r="C144" s="25">
        <v>0</v>
      </c>
      <c r="D144" s="25"/>
      <c r="E144" s="26">
        <f t="shared" si="32"/>
        <v>0</v>
      </c>
      <c r="F144" s="25"/>
      <c r="G144" s="26">
        <f t="shared" si="33"/>
        <v>0</v>
      </c>
      <c r="H144" s="25"/>
      <c r="I144" s="26">
        <f t="shared" si="34"/>
        <v>0</v>
      </c>
      <c r="J144" s="25"/>
      <c r="K144" s="26">
        <f t="shared" si="35"/>
        <v>0</v>
      </c>
      <c r="L144" s="25"/>
      <c r="M144" s="26">
        <f t="shared" si="36"/>
        <v>0</v>
      </c>
      <c r="N144" s="25"/>
      <c r="O144" s="27">
        <f t="shared" si="37"/>
        <v>0</v>
      </c>
      <c r="P144" s="25"/>
      <c r="Q144" s="26">
        <f t="shared" si="38"/>
        <v>0</v>
      </c>
      <c r="R144" s="25"/>
      <c r="S144" s="26">
        <f t="shared" si="39"/>
        <v>0</v>
      </c>
      <c r="T144" s="25"/>
      <c r="U144" s="26">
        <f t="shared" si="40"/>
        <v>0</v>
      </c>
      <c r="V144" s="25"/>
      <c r="W144" s="26">
        <f t="shared" si="41"/>
        <v>0</v>
      </c>
      <c r="X144" s="25">
        <f t="shared" si="42"/>
        <v>0</v>
      </c>
      <c r="Y144" s="25" t="s">
        <v>16</v>
      </c>
      <c r="Z144" s="26">
        <v>0</v>
      </c>
      <c r="AA144" s="28">
        <f t="shared" si="44"/>
        <v>0</v>
      </c>
      <c r="AB144" s="24" t="s">
        <v>80</v>
      </c>
      <c r="AC144" s="19">
        <f t="shared" si="43"/>
        <v>0</v>
      </c>
    </row>
    <row r="145" spans="1:29" ht="15" hidden="1" customHeight="1">
      <c r="A145" s="25">
        <v>142</v>
      </c>
      <c r="B145" s="24" t="s">
        <v>114</v>
      </c>
      <c r="C145" s="25">
        <v>0</v>
      </c>
      <c r="D145" s="25"/>
      <c r="E145" s="26">
        <f t="shared" si="32"/>
        <v>0</v>
      </c>
      <c r="F145" s="25"/>
      <c r="G145" s="26">
        <f t="shared" si="33"/>
        <v>0</v>
      </c>
      <c r="H145" s="25"/>
      <c r="I145" s="26">
        <f t="shared" si="34"/>
        <v>0</v>
      </c>
      <c r="J145" s="25"/>
      <c r="K145" s="26">
        <f t="shared" si="35"/>
        <v>0</v>
      </c>
      <c r="L145" s="25"/>
      <c r="M145" s="26">
        <f t="shared" si="36"/>
        <v>0</v>
      </c>
      <c r="N145" s="25"/>
      <c r="O145" s="27">
        <f t="shared" si="37"/>
        <v>0</v>
      </c>
      <c r="P145" s="25"/>
      <c r="Q145" s="26">
        <f t="shared" si="38"/>
        <v>0</v>
      </c>
      <c r="R145" s="25"/>
      <c r="S145" s="26">
        <f t="shared" si="39"/>
        <v>0</v>
      </c>
      <c r="T145" s="25"/>
      <c r="U145" s="26">
        <f t="shared" si="40"/>
        <v>0</v>
      </c>
      <c r="V145" s="25"/>
      <c r="W145" s="26">
        <f t="shared" si="41"/>
        <v>0</v>
      </c>
      <c r="X145" s="25">
        <f t="shared" si="42"/>
        <v>0</v>
      </c>
      <c r="Y145" s="25" t="s">
        <v>16</v>
      </c>
      <c r="Z145" s="26">
        <v>0</v>
      </c>
      <c r="AA145" s="28">
        <f t="shared" si="44"/>
        <v>0</v>
      </c>
      <c r="AB145" s="24" t="s">
        <v>80</v>
      </c>
      <c r="AC145" s="19">
        <f t="shared" si="43"/>
        <v>0</v>
      </c>
    </row>
    <row r="146" spans="1:29" ht="15" hidden="1" customHeight="1">
      <c r="A146" s="25">
        <v>143</v>
      </c>
      <c r="B146" s="24" t="s">
        <v>115</v>
      </c>
      <c r="C146" s="25">
        <v>0</v>
      </c>
      <c r="D146" s="25"/>
      <c r="E146" s="26">
        <f t="shared" si="32"/>
        <v>0</v>
      </c>
      <c r="F146" s="25"/>
      <c r="G146" s="26">
        <f t="shared" si="33"/>
        <v>0</v>
      </c>
      <c r="H146" s="25"/>
      <c r="I146" s="26">
        <f t="shared" si="34"/>
        <v>0</v>
      </c>
      <c r="J146" s="25"/>
      <c r="K146" s="26">
        <f t="shared" si="35"/>
        <v>0</v>
      </c>
      <c r="L146" s="25"/>
      <c r="M146" s="26">
        <f t="shared" si="36"/>
        <v>0</v>
      </c>
      <c r="N146" s="25"/>
      <c r="O146" s="27">
        <f t="shared" si="37"/>
        <v>0</v>
      </c>
      <c r="P146" s="25"/>
      <c r="Q146" s="26">
        <f t="shared" si="38"/>
        <v>0</v>
      </c>
      <c r="R146" s="25"/>
      <c r="S146" s="26">
        <f t="shared" si="39"/>
        <v>0</v>
      </c>
      <c r="T146" s="25"/>
      <c r="U146" s="26">
        <f t="shared" si="40"/>
        <v>0</v>
      </c>
      <c r="V146" s="25"/>
      <c r="W146" s="26">
        <f t="shared" si="41"/>
        <v>0</v>
      </c>
      <c r="X146" s="25">
        <f t="shared" si="42"/>
        <v>0</v>
      </c>
      <c r="Y146" s="25" t="s">
        <v>16</v>
      </c>
      <c r="Z146" s="26">
        <v>0</v>
      </c>
      <c r="AA146" s="28">
        <f t="shared" si="44"/>
        <v>0</v>
      </c>
      <c r="AB146" s="24" t="s">
        <v>80</v>
      </c>
      <c r="AC146" s="19">
        <f t="shared" si="43"/>
        <v>0</v>
      </c>
    </row>
    <row r="147" spans="1:29" ht="15" customHeight="1">
      <c r="A147" s="25">
        <v>144</v>
      </c>
      <c r="B147" s="24" t="s">
        <v>116</v>
      </c>
      <c r="C147" s="25">
        <v>0</v>
      </c>
      <c r="D147" s="25"/>
      <c r="E147" s="26">
        <f t="shared" si="32"/>
        <v>0</v>
      </c>
      <c r="F147" s="25"/>
      <c r="G147" s="26">
        <f t="shared" si="33"/>
        <v>0</v>
      </c>
      <c r="H147" s="25">
        <v>3</v>
      </c>
      <c r="I147" s="26">
        <f t="shared" si="34"/>
        <v>0</v>
      </c>
      <c r="J147" s="25"/>
      <c r="K147" s="26">
        <f t="shared" si="35"/>
        <v>0</v>
      </c>
      <c r="L147" s="25"/>
      <c r="M147" s="26">
        <f t="shared" si="36"/>
        <v>0</v>
      </c>
      <c r="N147" s="25"/>
      <c r="O147" s="27">
        <f t="shared" si="37"/>
        <v>0</v>
      </c>
      <c r="P147" s="25">
        <v>2</v>
      </c>
      <c r="Q147" s="26">
        <f t="shared" si="38"/>
        <v>5200</v>
      </c>
      <c r="R147" s="25"/>
      <c r="S147" s="26">
        <f t="shared" si="39"/>
        <v>0</v>
      </c>
      <c r="T147" s="25"/>
      <c r="U147" s="26">
        <f t="shared" si="40"/>
        <v>0</v>
      </c>
      <c r="V147" s="25"/>
      <c r="W147" s="26">
        <f t="shared" si="41"/>
        <v>0</v>
      </c>
      <c r="X147" s="25">
        <f t="shared" si="42"/>
        <v>5</v>
      </c>
      <c r="Y147" s="25" t="s">
        <v>16</v>
      </c>
      <c r="Z147" s="26">
        <v>2600</v>
      </c>
      <c r="AA147" s="28">
        <f t="shared" si="44"/>
        <v>13000</v>
      </c>
      <c r="AB147" s="24" t="s">
        <v>80</v>
      </c>
      <c r="AC147" s="19">
        <f t="shared" si="43"/>
        <v>5</v>
      </c>
    </row>
    <row r="148" spans="1:29" ht="15" customHeight="1">
      <c r="A148" s="25">
        <v>145</v>
      </c>
      <c r="B148" s="24" t="s">
        <v>117</v>
      </c>
      <c r="C148" s="25">
        <v>0</v>
      </c>
      <c r="D148" s="25">
        <v>4</v>
      </c>
      <c r="E148" s="26">
        <f t="shared" si="32"/>
        <v>11600</v>
      </c>
      <c r="F148" s="25">
        <v>4</v>
      </c>
      <c r="G148" s="26">
        <f t="shared" si="33"/>
        <v>11600</v>
      </c>
      <c r="H148" s="25">
        <v>2</v>
      </c>
      <c r="I148" s="26">
        <f t="shared" si="34"/>
        <v>0</v>
      </c>
      <c r="J148" s="25"/>
      <c r="K148" s="26">
        <f t="shared" si="35"/>
        <v>0</v>
      </c>
      <c r="L148" s="25"/>
      <c r="M148" s="26">
        <f t="shared" si="36"/>
        <v>0</v>
      </c>
      <c r="N148" s="25"/>
      <c r="O148" s="27">
        <f t="shared" si="37"/>
        <v>0</v>
      </c>
      <c r="P148" s="25"/>
      <c r="Q148" s="26">
        <f t="shared" si="38"/>
        <v>0</v>
      </c>
      <c r="R148" s="25"/>
      <c r="S148" s="26">
        <f t="shared" si="39"/>
        <v>0</v>
      </c>
      <c r="T148" s="25">
        <v>1</v>
      </c>
      <c r="U148" s="26">
        <f t="shared" si="40"/>
        <v>2900</v>
      </c>
      <c r="V148" s="25"/>
      <c r="W148" s="26">
        <f t="shared" si="41"/>
        <v>0</v>
      </c>
      <c r="X148" s="25">
        <f t="shared" si="42"/>
        <v>11</v>
      </c>
      <c r="Y148" s="25" t="s">
        <v>16</v>
      </c>
      <c r="Z148" s="26">
        <v>2900</v>
      </c>
      <c r="AA148" s="28">
        <f t="shared" si="44"/>
        <v>31900</v>
      </c>
      <c r="AB148" s="24" t="s">
        <v>80</v>
      </c>
      <c r="AC148" s="19">
        <f t="shared" si="43"/>
        <v>11</v>
      </c>
    </row>
    <row r="149" spans="1:29" ht="15" hidden="1" customHeight="1">
      <c r="A149" s="25">
        <v>146</v>
      </c>
      <c r="B149" s="24" t="s">
        <v>118</v>
      </c>
      <c r="C149" s="25">
        <v>0</v>
      </c>
      <c r="D149" s="25"/>
      <c r="E149" s="26">
        <f t="shared" si="32"/>
        <v>0</v>
      </c>
      <c r="F149" s="25"/>
      <c r="G149" s="26">
        <f t="shared" si="33"/>
        <v>0</v>
      </c>
      <c r="H149" s="25"/>
      <c r="I149" s="26">
        <f t="shared" si="34"/>
        <v>0</v>
      </c>
      <c r="J149" s="25"/>
      <c r="K149" s="26">
        <f t="shared" si="35"/>
        <v>0</v>
      </c>
      <c r="L149" s="25"/>
      <c r="M149" s="26">
        <f t="shared" si="36"/>
        <v>0</v>
      </c>
      <c r="N149" s="25"/>
      <c r="O149" s="27">
        <v>0</v>
      </c>
      <c r="P149" s="25"/>
      <c r="Q149" s="26">
        <f t="shared" si="38"/>
        <v>0</v>
      </c>
      <c r="R149" s="25"/>
      <c r="S149" s="26">
        <f t="shared" si="39"/>
        <v>0</v>
      </c>
      <c r="T149" s="25"/>
      <c r="U149" s="26">
        <f t="shared" si="40"/>
        <v>0</v>
      </c>
      <c r="V149" s="25"/>
      <c r="W149" s="26">
        <f t="shared" si="41"/>
        <v>0</v>
      </c>
      <c r="X149" s="25">
        <f t="shared" si="42"/>
        <v>0</v>
      </c>
      <c r="Y149" s="25" t="s">
        <v>16</v>
      </c>
      <c r="Z149" s="26">
        <v>0</v>
      </c>
      <c r="AA149" s="28">
        <f t="shared" si="44"/>
        <v>0</v>
      </c>
      <c r="AB149" s="24" t="s">
        <v>80</v>
      </c>
      <c r="AC149" s="19">
        <f t="shared" si="43"/>
        <v>0</v>
      </c>
    </row>
    <row r="150" spans="1:29" ht="15" hidden="1" customHeight="1">
      <c r="A150" s="25">
        <v>147</v>
      </c>
      <c r="B150" s="24" t="s">
        <v>119</v>
      </c>
      <c r="C150" s="25">
        <v>0</v>
      </c>
      <c r="D150" s="25"/>
      <c r="E150" s="26">
        <f t="shared" si="32"/>
        <v>0</v>
      </c>
      <c r="F150" s="25"/>
      <c r="G150" s="26">
        <f t="shared" si="33"/>
        <v>0</v>
      </c>
      <c r="H150" s="25"/>
      <c r="I150" s="26">
        <f t="shared" si="34"/>
        <v>0</v>
      </c>
      <c r="J150" s="25"/>
      <c r="K150" s="26">
        <f t="shared" si="35"/>
        <v>0</v>
      </c>
      <c r="L150" s="25"/>
      <c r="M150" s="26">
        <f t="shared" si="36"/>
        <v>0</v>
      </c>
      <c r="N150" s="25"/>
      <c r="O150" s="27">
        <v>0</v>
      </c>
      <c r="P150" s="25"/>
      <c r="Q150" s="26">
        <f t="shared" si="38"/>
        <v>0</v>
      </c>
      <c r="R150" s="25"/>
      <c r="S150" s="26">
        <f t="shared" si="39"/>
        <v>0</v>
      </c>
      <c r="T150" s="25"/>
      <c r="U150" s="26">
        <f t="shared" si="40"/>
        <v>0</v>
      </c>
      <c r="V150" s="25"/>
      <c r="W150" s="26">
        <f t="shared" si="41"/>
        <v>0</v>
      </c>
      <c r="X150" s="25">
        <f t="shared" si="42"/>
        <v>0</v>
      </c>
      <c r="Y150" s="25" t="s">
        <v>16</v>
      </c>
      <c r="Z150" s="26">
        <v>0</v>
      </c>
      <c r="AA150" s="28">
        <f t="shared" si="44"/>
        <v>0</v>
      </c>
      <c r="AB150" s="24" t="s">
        <v>80</v>
      </c>
      <c r="AC150" s="19">
        <f t="shared" si="43"/>
        <v>0</v>
      </c>
    </row>
    <row r="151" spans="1:29" ht="15" hidden="1" customHeight="1">
      <c r="A151" s="25">
        <v>148</v>
      </c>
      <c r="B151" s="24" t="s">
        <v>120</v>
      </c>
      <c r="C151" s="25">
        <v>0</v>
      </c>
      <c r="D151" s="25"/>
      <c r="E151" s="26">
        <f t="shared" si="32"/>
        <v>0</v>
      </c>
      <c r="F151" s="25"/>
      <c r="G151" s="26">
        <f t="shared" si="33"/>
        <v>0</v>
      </c>
      <c r="H151" s="25"/>
      <c r="I151" s="26">
        <f t="shared" si="34"/>
        <v>0</v>
      </c>
      <c r="J151" s="25"/>
      <c r="K151" s="26">
        <f t="shared" si="35"/>
        <v>0</v>
      </c>
      <c r="L151" s="25"/>
      <c r="M151" s="26">
        <f t="shared" si="36"/>
        <v>0</v>
      </c>
      <c r="N151" s="25"/>
      <c r="O151" s="27">
        <v>0</v>
      </c>
      <c r="P151" s="25"/>
      <c r="Q151" s="26">
        <f t="shared" si="38"/>
        <v>0</v>
      </c>
      <c r="R151" s="25"/>
      <c r="S151" s="26">
        <f t="shared" si="39"/>
        <v>0</v>
      </c>
      <c r="T151" s="25"/>
      <c r="U151" s="26">
        <f t="shared" si="40"/>
        <v>0</v>
      </c>
      <c r="V151" s="25"/>
      <c r="W151" s="26">
        <f t="shared" si="41"/>
        <v>0</v>
      </c>
      <c r="X151" s="25">
        <f t="shared" si="42"/>
        <v>0</v>
      </c>
      <c r="Y151" s="25" t="s">
        <v>83</v>
      </c>
      <c r="Z151" s="26">
        <v>0</v>
      </c>
      <c r="AA151" s="28">
        <f t="shared" si="44"/>
        <v>0</v>
      </c>
      <c r="AB151" s="24" t="s">
        <v>71</v>
      </c>
      <c r="AC151" s="19">
        <f t="shared" si="43"/>
        <v>0</v>
      </c>
    </row>
    <row r="152" spans="1:29" ht="15" hidden="1" customHeight="1">
      <c r="A152" s="25">
        <v>149</v>
      </c>
      <c r="B152" s="24" t="s">
        <v>121</v>
      </c>
      <c r="C152" s="25">
        <v>0</v>
      </c>
      <c r="D152" s="25"/>
      <c r="E152" s="26">
        <f t="shared" si="32"/>
        <v>0</v>
      </c>
      <c r="F152" s="25"/>
      <c r="G152" s="26">
        <f t="shared" si="33"/>
        <v>0</v>
      </c>
      <c r="H152" s="25"/>
      <c r="I152" s="26">
        <f t="shared" si="34"/>
        <v>0</v>
      </c>
      <c r="J152" s="25"/>
      <c r="K152" s="26">
        <f t="shared" si="35"/>
        <v>0</v>
      </c>
      <c r="L152" s="25"/>
      <c r="M152" s="26">
        <f t="shared" si="36"/>
        <v>0</v>
      </c>
      <c r="N152" s="25"/>
      <c r="O152" s="27">
        <v>0</v>
      </c>
      <c r="P152" s="25"/>
      <c r="Q152" s="26">
        <f t="shared" si="38"/>
        <v>0</v>
      </c>
      <c r="R152" s="25"/>
      <c r="S152" s="26">
        <f t="shared" si="39"/>
        <v>0</v>
      </c>
      <c r="T152" s="25"/>
      <c r="U152" s="26">
        <f t="shared" si="40"/>
        <v>0</v>
      </c>
      <c r="V152" s="25"/>
      <c r="W152" s="26">
        <f t="shared" si="41"/>
        <v>0</v>
      </c>
      <c r="X152" s="25">
        <f t="shared" si="42"/>
        <v>0</v>
      </c>
      <c r="Y152" s="25" t="s">
        <v>83</v>
      </c>
      <c r="Z152" s="26">
        <v>0</v>
      </c>
      <c r="AA152" s="28">
        <f>Z152*X152</f>
        <v>0</v>
      </c>
      <c r="AB152" s="24" t="s">
        <v>122</v>
      </c>
      <c r="AC152" s="19">
        <f t="shared" si="43"/>
        <v>0</v>
      </c>
    </row>
    <row r="153" spans="1:29" ht="15" customHeight="1">
      <c r="A153" s="25">
        <v>150</v>
      </c>
      <c r="B153" s="24" t="s">
        <v>123</v>
      </c>
      <c r="C153" s="25">
        <v>0</v>
      </c>
      <c r="D153" s="25"/>
      <c r="E153" s="26">
        <f t="shared" si="32"/>
        <v>0</v>
      </c>
      <c r="F153" s="25"/>
      <c r="G153" s="26">
        <f t="shared" si="33"/>
        <v>0</v>
      </c>
      <c r="H153" s="25"/>
      <c r="I153" s="26">
        <f t="shared" si="34"/>
        <v>4500</v>
      </c>
      <c r="J153" s="25">
        <v>1</v>
      </c>
      <c r="K153" s="26">
        <f t="shared" si="35"/>
        <v>4500</v>
      </c>
      <c r="L153" s="25"/>
      <c r="M153" s="26">
        <f t="shared" si="36"/>
        <v>0</v>
      </c>
      <c r="N153" s="25"/>
      <c r="O153" s="27">
        <f t="shared" si="37"/>
        <v>0</v>
      </c>
      <c r="P153" s="25"/>
      <c r="Q153" s="26">
        <f t="shared" si="38"/>
        <v>0</v>
      </c>
      <c r="R153" s="25"/>
      <c r="S153" s="26">
        <f t="shared" si="39"/>
        <v>0</v>
      </c>
      <c r="T153" s="25"/>
      <c r="U153" s="26">
        <f t="shared" si="40"/>
        <v>0</v>
      </c>
      <c r="V153" s="25"/>
      <c r="W153" s="26">
        <f t="shared" si="41"/>
        <v>0</v>
      </c>
      <c r="X153" s="25">
        <f t="shared" si="42"/>
        <v>1</v>
      </c>
      <c r="Y153" s="25" t="s">
        <v>83</v>
      </c>
      <c r="Z153" s="26">
        <v>4500</v>
      </c>
      <c r="AA153" s="28">
        <f t="shared" ref="AA153:AA164" si="45">Z153*X153</f>
        <v>4500</v>
      </c>
      <c r="AB153" s="24" t="s">
        <v>80</v>
      </c>
      <c r="AC153" s="19">
        <f t="shared" si="43"/>
        <v>1</v>
      </c>
    </row>
    <row r="154" spans="1:29" ht="15" customHeight="1">
      <c r="A154" s="25">
        <v>151</v>
      </c>
      <c r="B154" s="24" t="s">
        <v>124</v>
      </c>
      <c r="C154" s="25">
        <v>0</v>
      </c>
      <c r="D154" s="25"/>
      <c r="E154" s="26">
        <f t="shared" si="32"/>
        <v>0</v>
      </c>
      <c r="F154" s="25"/>
      <c r="G154" s="26">
        <f t="shared" si="33"/>
        <v>0</v>
      </c>
      <c r="H154" s="25"/>
      <c r="I154" s="26">
        <f t="shared" si="34"/>
        <v>0</v>
      </c>
      <c r="J154" s="25"/>
      <c r="K154" s="26">
        <f t="shared" si="35"/>
        <v>0</v>
      </c>
      <c r="L154" s="25"/>
      <c r="M154" s="26">
        <f t="shared" si="36"/>
        <v>0</v>
      </c>
      <c r="N154" s="25">
        <v>1</v>
      </c>
      <c r="O154" s="27">
        <f t="shared" si="37"/>
        <v>3000</v>
      </c>
      <c r="P154" s="25"/>
      <c r="Q154" s="26">
        <f t="shared" si="38"/>
        <v>0</v>
      </c>
      <c r="R154" s="25"/>
      <c r="S154" s="26">
        <f t="shared" si="39"/>
        <v>0</v>
      </c>
      <c r="T154" s="25"/>
      <c r="U154" s="26">
        <f t="shared" si="40"/>
        <v>0</v>
      </c>
      <c r="V154" s="25"/>
      <c r="W154" s="26">
        <f t="shared" si="41"/>
        <v>0</v>
      </c>
      <c r="X154" s="25">
        <f t="shared" si="42"/>
        <v>1</v>
      </c>
      <c r="Y154" s="25" t="s">
        <v>125</v>
      </c>
      <c r="Z154" s="26">
        <v>3000</v>
      </c>
      <c r="AA154" s="28">
        <f t="shared" si="45"/>
        <v>3000</v>
      </c>
      <c r="AB154" s="24" t="s">
        <v>80</v>
      </c>
      <c r="AC154" s="19">
        <f t="shared" si="43"/>
        <v>1</v>
      </c>
    </row>
    <row r="155" spans="1:29" ht="15" customHeight="1">
      <c r="A155" s="25">
        <v>152</v>
      </c>
      <c r="B155" s="24" t="s">
        <v>203</v>
      </c>
      <c r="C155" s="25">
        <v>0</v>
      </c>
      <c r="D155" s="25"/>
      <c r="E155" s="26">
        <f t="shared" si="32"/>
        <v>0</v>
      </c>
      <c r="F155" s="25"/>
      <c r="G155" s="26">
        <f t="shared" si="33"/>
        <v>0</v>
      </c>
      <c r="H155" s="25"/>
      <c r="I155" s="26">
        <f t="shared" si="34"/>
        <v>0</v>
      </c>
      <c r="J155" s="25"/>
      <c r="K155" s="26">
        <f t="shared" si="35"/>
        <v>0</v>
      </c>
      <c r="L155" s="25"/>
      <c r="M155" s="26">
        <f t="shared" si="36"/>
        <v>0</v>
      </c>
      <c r="N155" s="25"/>
      <c r="O155" s="27">
        <f t="shared" si="37"/>
        <v>0</v>
      </c>
      <c r="P155" s="25"/>
      <c r="Q155" s="26">
        <f t="shared" si="38"/>
        <v>0</v>
      </c>
      <c r="R155" s="25"/>
      <c r="S155" s="26">
        <f t="shared" si="39"/>
        <v>0</v>
      </c>
      <c r="T155" s="25"/>
      <c r="U155" s="26">
        <f t="shared" si="40"/>
        <v>0</v>
      </c>
      <c r="V155" s="25">
        <v>2</v>
      </c>
      <c r="W155" s="26">
        <f>V155*Z155</f>
        <v>75000</v>
      </c>
      <c r="X155" s="25">
        <f t="shared" si="42"/>
        <v>2</v>
      </c>
      <c r="Y155" s="25" t="s">
        <v>204</v>
      </c>
      <c r="Z155" s="26">
        <v>37500</v>
      </c>
      <c r="AA155" s="28">
        <f t="shared" si="45"/>
        <v>75000</v>
      </c>
      <c r="AB155" s="24"/>
      <c r="AC155" s="19">
        <f t="shared" si="43"/>
        <v>2</v>
      </c>
    </row>
    <row r="156" spans="1:29">
      <c r="A156" s="25">
        <v>153</v>
      </c>
      <c r="B156" s="24" t="s">
        <v>239</v>
      </c>
      <c r="C156" s="25">
        <v>0</v>
      </c>
      <c r="D156" s="25">
        <v>0.5</v>
      </c>
      <c r="E156" s="26">
        <f t="shared" si="32"/>
        <v>34000</v>
      </c>
      <c r="F156" s="25">
        <v>0.2</v>
      </c>
      <c r="G156" s="26">
        <f t="shared" si="33"/>
        <v>13600</v>
      </c>
      <c r="H156" s="25"/>
      <c r="I156" s="26">
        <f t="shared" si="34"/>
        <v>0</v>
      </c>
      <c r="J156" s="25"/>
      <c r="K156" s="26">
        <f t="shared" si="35"/>
        <v>0</v>
      </c>
      <c r="L156" s="25"/>
      <c r="M156" s="26">
        <f t="shared" si="36"/>
        <v>0</v>
      </c>
      <c r="N156" s="25"/>
      <c r="O156" s="27">
        <f t="shared" si="37"/>
        <v>0</v>
      </c>
      <c r="P156" s="25"/>
      <c r="Q156" s="26">
        <f t="shared" si="38"/>
        <v>0</v>
      </c>
      <c r="R156" s="25"/>
      <c r="S156" s="26">
        <f t="shared" si="39"/>
        <v>0</v>
      </c>
      <c r="T156" s="25"/>
      <c r="U156" s="26">
        <f t="shared" si="40"/>
        <v>0</v>
      </c>
      <c r="V156" s="25"/>
      <c r="W156" s="26">
        <f t="shared" si="41"/>
        <v>0</v>
      </c>
      <c r="X156" s="25">
        <f t="shared" si="42"/>
        <v>0.7</v>
      </c>
      <c r="Y156" s="25" t="s">
        <v>46</v>
      </c>
      <c r="Z156" s="26">
        <v>68000</v>
      </c>
      <c r="AA156" s="28">
        <f t="shared" si="45"/>
        <v>47600</v>
      </c>
      <c r="AB156" s="24"/>
      <c r="AC156" s="19">
        <f t="shared" si="43"/>
        <v>0.7</v>
      </c>
    </row>
    <row r="157" spans="1:29">
      <c r="A157" s="25">
        <v>154</v>
      </c>
      <c r="B157" s="24" t="s">
        <v>198</v>
      </c>
      <c r="C157" s="25">
        <v>0</v>
      </c>
      <c r="D157" s="24">
        <v>0.5</v>
      </c>
      <c r="E157" s="26">
        <f t="shared" si="32"/>
        <v>36000</v>
      </c>
      <c r="F157" s="24">
        <v>0.2</v>
      </c>
      <c r="G157" s="26">
        <f t="shared" si="33"/>
        <v>14400</v>
      </c>
      <c r="H157" s="24"/>
      <c r="I157" s="26">
        <f t="shared" si="34"/>
        <v>0</v>
      </c>
      <c r="J157" s="24"/>
      <c r="K157" s="26">
        <f t="shared" si="35"/>
        <v>0</v>
      </c>
      <c r="L157" s="24"/>
      <c r="M157" s="26">
        <f t="shared" si="36"/>
        <v>0</v>
      </c>
      <c r="N157" s="24"/>
      <c r="O157" s="27">
        <f t="shared" si="37"/>
        <v>0</v>
      </c>
      <c r="P157" s="24"/>
      <c r="Q157" s="26">
        <f t="shared" si="38"/>
        <v>0</v>
      </c>
      <c r="R157" s="24"/>
      <c r="S157" s="26">
        <f t="shared" si="39"/>
        <v>0</v>
      </c>
      <c r="T157" s="24"/>
      <c r="U157" s="26">
        <f t="shared" si="40"/>
        <v>0</v>
      </c>
      <c r="V157" s="24"/>
      <c r="W157" s="26">
        <f>V157*Z157</f>
        <v>0</v>
      </c>
      <c r="X157" s="25">
        <f t="shared" si="42"/>
        <v>0.7</v>
      </c>
      <c r="Y157" s="25" t="s">
        <v>46</v>
      </c>
      <c r="Z157" s="26">
        <v>72000</v>
      </c>
      <c r="AA157" s="28">
        <f t="shared" si="45"/>
        <v>50400</v>
      </c>
      <c r="AB157" s="24"/>
      <c r="AC157" s="19">
        <f t="shared" si="43"/>
        <v>0.7</v>
      </c>
    </row>
    <row r="158" spans="1:29">
      <c r="A158" s="25">
        <v>155</v>
      </c>
      <c r="B158" s="24" t="s">
        <v>199</v>
      </c>
      <c r="C158" s="25">
        <v>0</v>
      </c>
      <c r="D158" s="24">
        <v>2</v>
      </c>
      <c r="E158" s="26">
        <f t="shared" si="32"/>
        <v>11200</v>
      </c>
      <c r="F158" s="24"/>
      <c r="G158" s="26">
        <f t="shared" si="33"/>
        <v>0</v>
      </c>
      <c r="H158" s="24"/>
      <c r="I158" s="26">
        <f t="shared" si="34"/>
        <v>0</v>
      </c>
      <c r="J158" s="24"/>
      <c r="K158" s="26">
        <f t="shared" si="35"/>
        <v>0</v>
      </c>
      <c r="L158" s="24"/>
      <c r="M158" s="26">
        <f t="shared" si="36"/>
        <v>0</v>
      </c>
      <c r="N158" s="24"/>
      <c r="O158" s="27">
        <f t="shared" si="37"/>
        <v>0</v>
      </c>
      <c r="P158" s="24"/>
      <c r="Q158" s="26">
        <f t="shared" si="38"/>
        <v>0</v>
      </c>
      <c r="R158" s="24"/>
      <c r="S158" s="26">
        <f t="shared" si="39"/>
        <v>0</v>
      </c>
      <c r="T158" s="24"/>
      <c r="U158" s="26">
        <f t="shared" si="40"/>
        <v>0</v>
      </c>
      <c r="V158" s="24"/>
      <c r="W158" s="26">
        <f t="shared" si="41"/>
        <v>0</v>
      </c>
      <c r="X158" s="25">
        <f t="shared" si="42"/>
        <v>2</v>
      </c>
      <c r="Y158" s="24" t="s">
        <v>200</v>
      </c>
      <c r="Z158" s="26">
        <v>5600</v>
      </c>
      <c r="AA158" s="28">
        <f t="shared" si="45"/>
        <v>11200</v>
      </c>
      <c r="AB158" s="24"/>
      <c r="AC158" s="19">
        <f t="shared" si="43"/>
        <v>2</v>
      </c>
    </row>
    <row r="159" spans="1:29">
      <c r="A159" s="25">
        <v>156</v>
      </c>
      <c r="B159" s="24" t="s">
        <v>201</v>
      </c>
      <c r="C159" s="25">
        <v>0</v>
      </c>
      <c r="D159" s="25">
        <v>2</v>
      </c>
      <c r="E159" s="26">
        <f t="shared" si="32"/>
        <v>22000</v>
      </c>
      <c r="F159" s="25"/>
      <c r="G159" s="26">
        <f t="shared" si="33"/>
        <v>0</v>
      </c>
      <c r="H159" s="25"/>
      <c r="I159" s="26">
        <f t="shared" si="34"/>
        <v>0</v>
      </c>
      <c r="J159" s="25"/>
      <c r="K159" s="26">
        <f t="shared" si="35"/>
        <v>0</v>
      </c>
      <c r="L159" s="25"/>
      <c r="M159" s="26">
        <f t="shared" si="36"/>
        <v>0</v>
      </c>
      <c r="N159" s="25"/>
      <c r="O159" s="27">
        <f t="shared" si="37"/>
        <v>0</v>
      </c>
      <c r="P159" s="25"/>
      <c r="Q159" s="26">
        <f t="shared" si="38"/>
        <v>0</v>
      </c>
      <c r="R159" s="25"/>
      <c r="S159" s="26">
        <f t="shared" si="39"/>
        <v>0</v>
      </c>
      <c r="T159" s="25"/>
      <c r="U159" s="26">
        <f t="shared" si="40"/>
        <v>0</v>
      </c>
      <c r="V159" s="25"/>
      <c r="W159" s="26">
        <f t="shared" si="41"/>
        <v>0</v>
      </c>
      <c r="X159" s="25">
        <f t="shared" si="42"/>
        <v>2</v>
      </c>
      <c r="Y159" s="25" t="s">
        <v>10</v>
      </c>
      <c r="Z159" s="26">
        <v>11000</v>
      </c>
      <c r="AA159" s="28">
        <f t="shared" si="45"/>
        <v>22000</v>
      </c>
      <c r="AB159" s="24"/>
      <c r="AC159" s="19">
        <f t="shared" si="43"/>
        <v>2</v>
      </c>
    </row>
    <row r="160" spans="1:29">
      <c r="A160" s="25">
        <v>157</v>
      </c>
      <c r="B160" s="24" t="s">
        <v>240</v>
      </c>
      <c r="C160" s="25">
        <v>0</v>
      </c>
      <c r="D160" s="25"/>
      <c r="E160" s="26">
        <f t="shared" si="32"/>
        <v>0</v>
      </c>
      <c r="F160" s="25"/>
      <c r="G160" s="26">
        <f t="shared" si="33"/>
        <v>0</v>
      </c>
      <c r="H160" s="25"/>
      <c r="I160" s="26">
        <f t="shared" si="34"/>
        <v>0</v>
      </c>
      <c r="J160" s="25"/>
      <c r="K160" s="26">
        <f t="shared" si="35"/>
        <v>0</v>
      </c>
      <c r="L160" s="25"/>
      <c r="M160" s="26">
        <f t="shared" si="36"/>
        <v>0</v>
      </c>
      <c r="N160" s="25"/>
      <c r="O160" s="27">
        <f t="shared" si="37"/>
        <v>0</v>
      </c>
      <c r="P160" s="25">
        <v>1</v>
      </c>
      <c r="Q160" s="26">
        <f t="shared" si="38"/>
        <v>5800</v>
      </c>
      <c r="R160" s="25"/>
      <c r="S160" s="26">
        <f t="shared" si="39"/>
        <v>0</v>
      </c>
      <c r="T160" s="25"/>
      <c r="U160" s="26">
        <f t="shared" si="40"/>
        <v>0</v>
      </c>
      <c r="V160" s="25"/>
      <c r="W160" s="26">
        <f t="shared" si="41"/>
        <v>0</v>
      </c>
      <c r="X160" s="25">
        <f t="shared" si="42"/>
        <v>1</v>
      </c>
      <c r="Y160" s="25" t="s">
        <v>61</v>
      </c>
      <c r="Z160" s="26">
        <v>5800</v>
      </c>
      <c r="AA160" s="28">
        <f t="shared" si="45"/>
        <v>5800</v>
      </c>
      <c r="AB160" s="24"/>
      <c r="AC160" s="19">
        <f t="shared" si="43"/>
        <v>1</v>
      </c>
    </row>
    <row r="161" spans="1:29">
      <c r="A161" s="25">
        <v>158</v>
      </c>
      <c r="B161" s="24" t="s">
        <v>215</v>
      </c>
      <c r="C161" s="25">
        <v>0</v>
      </c>
      <c r="D161" s="25"/>
      <c r="E161" s="26">
        <f t="shared" si="32"/>
        <v>0</v>
      </c>
      <c r="F161" s="25"/>
      <c r="G161" s="26">
        <f t="shared" si="33"/>
        <v>0</v>
      </c>
      <c r="H161" s="25"/>
      <c r="I161" s="26">
        <f t="shared" si="34"/>
        <v>0</v>
      </c>
      <c r="J161" s="25"/>
      <c r="K161" s="26">
        <f t="shared" si="35"/>
        <v>0</v>
      </c>
      <c r="L161" s="25"/>
      <c r="M161" s="26">
        <f t="shared" si="36"/>
        <v>0</v>
      </c>
      <c r="N161" s="25"/>
      <c r="O161" s="27">
        <f t="shared" si="37"/>
        <v>0</v>
      </c>
      <c r="P161" s="25">
        <v>1</v>
      </c>
      <c r="Q161" s="26">
        <f t="shared" si="38"/>
        <v>5800</v>
      </c>
      <c r="R161" s="25"/>
      <c r="S161" s="26">
        <f t="shared" si="39"/>
        <v>0</v>
      </c>
      <c r="T161" s="25"/>
      <c r="U161" s="26">
        <f t="shared" si="40"/>
        <v>0</v>
      </c>
      <c r="V161" s="25"/>
      <c r="W161" s="26">
        <f t="shared" si="41"/>
        <v>0</v>
      </c>
      <c r="X161" s="25">
        <f t="shared" si="42"/>
        <v>1</v>
      </c>
      <c r="Y161" s="25" t="s">
        <v>61</v>
      </c>
      <c r="Z161" s="26">
        <v>5800</v>
      </c>
      <c r="AA161" s="28">
        <f t="shared" si="45"/>
        <v>5800</v>
      </c>
      <c r="AB161" s="24"/>
      <c r="AC161" s="19">
        <f t="shared" si="43"/>
        <v>1</v>
      </c>
    </row>
    <row r="162" spans="1:29">
      <c r="A162" s="25">
        <v>159</v>
      </c>
      <c r="B162" s="24" t="s">
        <v>216</v>
      </c>
      <c r="C162" s="25">
        <v>0</v>
      </c>
      <c r="D162" s="25"/>
      <c r="E162" s="26">
        <f t="shared" si="32"/>
        <v>0</v>
      </c>
      <c r="F162" s="25"/>
      <c r="G162" s="26">
        <f t="shared" si="33"/>
        <v>0</v>
      </c>
      <c r="H162" s="25"/>
      <c r="I162" s="26">
        <f t="shared" si="34"/>
        <v>0</v>
      </c>
      <c r="J162" s="25"/>
      <c r="K162" s="26">
        <f t="shared" si="35"/>
        <v>0</v>
      </c>
      <c r="L162" s="25"/>
      <c r="M162" s="26">
        <f t="shared" si="36"/>
        <v>0</v>
      </c>
      <c r="N162" s="25"/>
      <c r="O162" s="27">
        <f t="shared" si="37"/>
        <v>0</v>
      </c>
      <c r="P162" s="25">
        <v>1</v>
      </c>
      <c r="Q162" s="26">
        <f t="shared" si="38"/>
        <v>5800</v>
      </c>
      <c r="R162" s="25"/>
      <c r="S162" s="26">
        <f t="shared" si="39"/>
        <v>0</v>
      </c>
      <c r="T162" s="25"/>
      <c r="U162" s="26">
        <f t="shared" si="40"/>
        <v>0</v>
      </c>
      <c r="V162" s="25"/>
      <c r="W162" s="26">
        <f t="shared" si="41"/>
        <v>0</v>
      </c>
      <c r="X162" s="25">
        <f t="shared" si="42"/>
        <v>1</v>
      </c>
      <c r="Y162" s="25" t="s">
        <v>61</v>
      </c>
      <c r="Z162" s="26">
        <v>5800</v>
      </c>
      <c r="AA162" s="28">
        <f t="shared" si="45"/>
        <v>5800</v>
      </c>
      <c r="AB162" s="24"/>
      <c r="AC162" s="19">
        <f t="shared" si="43"/>
        <v>1</v>
      </c>
    </row>
    <row r="163" spans="1:29">
      <c r="A163" s="25">
        <v>160</v>
      </c>
      <c r="B163" s="24" t="s">
        <v>17</v>
      </c>
      <c r="C163" s="25">
        <v>0</v>
      </c>
      <c r="D163" s="25">
        <v>5</v>
      </c>
      <c r="E163" s="26">
        <f t="shared" si="32"/>
        <v>20000</v>
      </c>
      <c r="F163" s="25"/>
      <c r="G163" s="26">
        <f t="shared" si="33"/>
        <v>0</v>
      </c>
      <c r="H163" s="25"/>
      <c r="I163" s="26">
        <f t="shared" si="34"/>
        <v>0</v>
      </c>
      <c r="J163" s="25"/>
      <c r="K163" s="26">
        <f t="shared" si="35"/>
        <v>0</v>
      </c>
      <c r="L163" s="25"/>
      <c r="M163" s="26">
        <f t="shared" si="36"/>
        <v>0</v>
      </c>
      <c r="N163" s="25"/>
      <c r="O163" s="27">
        <f t="shared" si="37"/>
        <v>0</v>
      </c>
      <c r="P163" s="25"/>
      <c r="Q163" s="26">
        <f t="shared" si="38"/>
        <v>0</v>
      </c>
      <c r="R163" s="25"/>
      <c r="S163" s="26">
        <f t="shared" si="39"/>
        <v>0</v>
      </c>
      <c r="T163" s="25"/>
      <c r="U163" s="26">
        <f t="shared" si="40"/>
        <v>0</v>
      </c>
      <c r="V163" s="25"/>
      <c r="W163" s="26">
        <f t="shared" si="41"/>
        <v>0</v>
      </c>
      <c r="X163" s="25">
        <f t="shared" si="42"/>
        <v>5</v>
      </c>
      <c r="Y163" s="25" t="s">
        <v>10</v>
      </c>
      <c r="Z163" s="26">
        <v>4000</v>
      </c>
      <c r="AA163" s="28">
        <f t="shared" si="45"/>
        <v>20000</v>
      </c>
      <c r="AB163" s="24"/>
      <c r="AC163" s="19">
        <f t="shared" si="43"/>
        <v>5</v>
      </c>
    </row>
    <row r="164" spans="1:29">
      <c r="A164" s="25">
        <v>161</v>
      </c>
      <c r="B164" s="24" t="s">
        <v>214</v>
      </c>
      <c r="C164" s="25">
        <v>0</v>
      </c>
      <c r="D164" s="25"/>
      <c r="E164" s="26">
        <f t="shared" si="32"/>
        <v>0</v>
      </c>
      <c r="F164" s="25"/>
      <c r="G164" s="26">
        <f t="shared" si="33"/>
        <v>0</v>
      </c>
      <c r="H164" s="25"/>
      <c r="I164" s="26">
        <f t="shared" si="34"/>
        <v>0</v>
      </c>
      <c r="J164" s="25"/>
      <c r="K164" s="26">
        <f t="shared" si="35"/>
        <v>0</v>
      </c>
      <c r="L164" s="25"/>
      <c r="M164" s="26">
        <f t="shared" si="36"/>
        <v>0</v>
      </c>
      <c r="N164" s="25"/>
      <c r="O164" s="27">
        <f t="shared" si="37"/>
        <v>0</v>
      </c>
      <c r="P164" s="25">
        <v>2</v>
      </c>
      <c r="Q164" s="26">
        <f t="shared" si="38"/>
        <v>24000</v>
      </c>
      <c r="R164" s="25"/>
      <c r="S164" s="26">
        <f t="shared" si="39"/>
        <v>0</v>
      </c>
      <c r="T164" s="25"/>
      <c r="U164" s="26">
        <f t="shared" si="40"/>
        <v>0</v>
      </c>
      <c r="V164" s="25"/>
      <c r="W164" s="26">
        <f t="shared" si="41"/>
        <v>0</v>
      </c>
      <c r="X164" s="25">
        <f t="shared" si="42"/>
        <v>2</v>
      </c>
      <c r="Y164" s="25" t="s">
        <v>61</v>
      </c>
      <c r="Z164" s="26">
        <v>12000</v>
      </c>
      <c r="AA164" s="28">
        <f t="shared" si="45"/>
        <v>24000</v>
      </c>
      <c r="AB164" s="24"/>
      <c r="AC164" s="19">
        <f t="shared" si="43"/>
        <v>2</v>
      </c>
    </row>
    <row r="165" spans="1:29">
      <c r="A165" s="25">
        <v>162</v>
      </c>
      <c r="B165" s="33" t="s">
        <v>202</v>
      </c>
      <c r="C165" s="25">
        <v>0</v>
      </c>
      <c r="D165" s="25">
        <v>6</v>
      </c>
      <c r="E165" s="26">
        <f t="shared" si="32"/>
        <v>123000</v>
      </c>
      <c r="F165" s="25"/>
      <c r="G165" s="26">
        <f t="shared" si="33"/>
        <v>0</v>
      </c>
      <c r="H165" s="25"/>
      <c r="I165" s="26">
        <f t="shared" si="34"/>
        <v>0</v>
      </c>
      <c r="J165" s="25"/>
      <c r="K165" s="26">
        <f t="shared" si="35"/>
        <v>0</v>
      </c>
      <c r="L165" s="25"/>
      <c r="M165" s="26">
        <f t="shared" si="36"/>
        <v>0</v>
      </c>
      <c r="N165" s="25"/>
      <c r="O165" s="27">
        <f t="shared" si="37"/>
        <v>0</v>
      </c>
      <c r="P165" s="25"/>
      <c r="Q165" s="26">
        <f t="shared" si="38"/>
        <v>0</v>
      </c>
      <c r="R165" s="25"/>
      <c r="S165" s="26">
        <f t="shared" si="39"/>
        <v>0</v>
      </c>
      <c r="T165" s="25"/>
      <c r="U165" s="26">
        <f t="shared" si="40"/>
        <v>0</v>
      </c>
      <c r="V165" s="25"/>
      <c r="W165" s="26">
        <f t="shared" si="41"/>
        <v>0</v>
      </c>
      <c r="X165" s="25">
        <f t="shared" si="42"/>
        <v>6</v>
      </c>
      <c r="Y165" s="25" t="s">
        <v>61</v>
      </c>
      <c r="Z165" s="26">
        <v>20500</v>
      </c>
      <c r="AA165" s="28">
        <f>Z165*X165</f>
        <v>123000</v>
      </c>
      <c r="AB165" s="24"/>
      <c r="AC165" s="19">
        <f t="shared" si="43"/>
        <v>6</v>
      </c>
    </row>
    <row r="166" spans="1:29">
      <c r="A166" s="25">
        <v>163</v>
      </c>
      <c r="B166" s="24" t="s">
        <v>241</v>
      </c>
      <c r="C166" s="25">
        <v>0</v>
      </c>
      <c r="D166" s="25"/>
      <c r="E166" s="26">
        <f t="shared" si="32"/>
        <v>0</v>
      </c>
      <c r="F166" s="25"/>
      <c r="G166" s="26">
        <f t="shared" si="33"/>
        <v>0</v>
      </c>
      <c r="H166" s="25"/>
      <c r="I166" s="26">
        <f t="shared" si="34"/>
        <v>15500</v>
      </c>
      <c r="J166" s="25">
        <v>1</v>
      </c>
      <c r="K166" s="26">
        <f t="shared" si="35"/>
        <v>15500</v>
      </c>
      <c r="L166" s="25"/>
      <c r="M166" s="26">
        <f t="shared" si="36"/>
        <v>0</v>
      </c>
      <c r="N166" s="25"/>
      <c r="O166" s="27">
        <f t="shared" si="37"/>
        <v>0</v>
      </c>
      <c r="P166" s="25"/>
      <c r="Q166" s="26">
        <f t="shared" si="38"/>
        <v>0</v>
      </c>
      <c r="R166" s="25"/>
      <c r="S166" s="26">
        <f t="shared" si="39"/>
        <v>0</v>
      </c>
      <c r="T166" s="25"/>
      <c r="U166" s="26">
        <f t="shared" si="40"/>
        <v>0</v>
      </c>
      <c r="V166" s="25"/>
      <c r="W166" s="26">
        <f t="shared" si="41"/>
        <v>0</v>
      </c>
      <c r="X166" s="25">
        <f t="shared" si="42"/>
        <v>1</v>
      </c>
      <c r="Y166" s="25" t="s">
        <v>61</v>
      </c>
      <c r="Z166" s="26">
        <v>15500</v>
      </c>
      <c r="AA166" s="28">
        <f t="shared" ref="AA166:AA172" si="46">Z166*X166</f>
        <v>15500</v>
      </c>
      <c r="AB166" s="24"/>
      <c r="AC166" s="19">
        <f t="shared" si="43"/>
        <v>1</v>
      </c>
    </row>
    <row r="167" spans="1:29">
      <c r="A167" s="25">
        <v>164</v>
      </c>
      <c r="B167" s="24" t="s">
        <v>227</v>
      </c>
      <c r="C167" s="25">
        <v>0</v>
      </c>
      <c r="D167" s="25"/>
      <c r="E167" s="26">
        <f t="shared" si="32"/>
        <v>0</v>
      </c>
      <c r="F167" s="25"/>
      <c r="G167" s="26">
        <f t="shared" si="33"/>
        <v>0</v>
      </c>
      <c r="H167" s="25"/>
      <c r="I167" s="26">
        <f t="shared" si="34"/>
        <v>0</v>
      </c>
      <c r="J167" s="25"/>
      <c r="K167" s="26">
        <f t="shared" si="35"/>
        <v>0</v>
      </c>
      <c r="L167" s="25"/>
      <c r="M167" s="26">
        <f t="shared" si="36"/>
        <v>0</v>
      </c>
      <c r="N167" s="25">
        <v>2</v>
      </c>
      <c r="O167" s="27">
        <f t="shared" si="37"/>
        <v>96000</v>
      </c>
      <c r="P167" s="25"/>
      <c r="Q167" s="26">
        <f t="shared" si="38"/>
        <v>0</v>
      </c>
      <c r="R167" s="25"/>
      <c r="S167" s="26">
        <f t="shared" si="39"/>
        <v>0</v>
      </c>
      <c r="T167" s="25"/>
      <c r="U167" s="26">
        <f t="shared" si="40"/>
        <v>0</v>
      </c>
      <c r="V167" s="25"/>
      <c r="W167" s="26">
        <f t="shared" si="41"/>
        <v>0</v>
      </c>
      <c r="X167" s="25">
        <f t="shared" si="42"/>
        <v>2</v>
      </c>
      <c r="Y167" s="25" t="s">
        <v>204</v>
      </c>
      <c r="Z167" s="26">
        <v>48000</v>
      </c>
      <c r="AA167" s="28">
        <f t="shared" si="46"/>
        <v>96000</v>
      </c>
      <c r="AB167" s="24"/>
      <c r="AC167" s="19">
        <f t="shared" si="43"/>
        <v>2</v>
      </c>
    </row>
    <row r="168" spans="1:29">
      <c r="A168" s="25">
        <v>165</v>
      </c>
      <c r="B168" s="24" t="s">
        <v>205</v>
      </c>
      <c r="C168" s="25">
        <v>0</v>
      </c>
      <c r="D168" s="25"/>
      <c r="E168" s="26">
        <f t="shared" si="32"/>
        <v>0</v>
      </c>
      <c r="F168" s="25"/>
      <c r="G168" s="26">
        <f t="shared" si="33"/>
        <v>0</v>
      </c>
      <c r="H168" s="25"/>
      <c r="I168" s="26">
        <f t="shared" si="34"/>
        <v>0</v>
      </c>
      <c r="J168" s="25"/>
      <c r="K168" s="26">
        <f t="shared" si="35"/>
        <v>0</v>
      </c>
      <c r="L168" s="25"/>
      <c r="M168" s="26">
        <f t="shared" si="36"/>
        <v>0</v>
      </c>
      <c r="N168" s="25"/>
      <c r="O168" s="27">
        <f t="shared" si="37"/>
        <v>0</v>
      </c>
      <c r="P168" s="25"/>
      <c r="Q168" s="26">
        <f t="shared" si="38"/>
        <v>0</v>
      </c>
      <c r="R168" s="25">
        <v>2</v>
      </c>
      <c r="S168" s="26">
        <f t="shared" si="39"/>
        <v>96000</v>
      </c>
      <c r="T168" s="25"/>
      <c r="U168" s="26">
        <f t="shared" si="40"/>
        <v>0</v>
      </c>
      <c r="V168" s="25"/>
      <c r="W168" s="26">
        <f t="shared" si="41"/>
        <v>0</v>
      </c>
      <c r="X168" s="25">
        <f t="shared" si="42"/>
        <v>2</v>
      </c>
      <c r="Y168" s="25" t="s">
        <v>204</v>
      </c>
      <c r="Z168" s="26">
        <v>48000</v>
      </c>
      <c r="AA168" s="28">
        <f t="shared" si="46"/>
        <v>96000</v>
      </c>
      <c r="AB168" s="24"/>
      <c r="AC168" s="19">
        <f t="shared" si="43"/>
        <v>2</v>
      </c>
    </row>
    <row r="169" spans="1:29">
      <c r="A169" s="25">
        <v>166</v>
      </c>
      <c r="B169" s="24" t="s">
        <v>207</v>
      </c>
      <c r="C169" s="25">
        <v>0</v>
      </c>
      <c r="D169" s="25"/>
      <c r="E169" s="26">
        <f t="shared" si="32"/>
        <v>0</v>
      </c>
      <c r="F169" s="25"/>
      <c r="G169" s="26">
        <f t="shared" si="33"/>
        <v>0</v>
      </c>
      <c r="H169" s="25"/>
      <c r="I169" s="26">
        <f t="shared" si="34"/>
        <v>0</v>
      </c>
      <c r="J169" s="25"/>
      <c r="K169" s="26">
        <f t="shared" si="35"/>
        <v>0</v>
      </c>
      <c r="L169" s="25">
        <v>3</v>
      </c>
      <c r="M169" s="26">
        <f t="shared" si="36"/>
        <v>16800</v>
      </c>
      <c r="N169" s="25"/>
      <c r="O169" s="27">
        <f t="shared" si="37"/>
        <v>0</v>
      </c>
      <c r="P169" s="25"/>
      <c r="Q169" s="26">
        <f t="shared" si="38"/>
        <v>0</v>
      </c>
      <c r="R169" s="25"/>
      <c r="S169" s="26">
        <f t="shared" si="39"/>
        <v>0</v>
      </c>
      <c r="T169" s="25">
        <v>1</v>
      </c>
      <c r="U169" s="26">
        <f t="shared" si="40"/>
        <v>5600</v>
      </c>
      <c r="V169" s="25"/>
      <c r="W169" s="26">
        <f t="shared" si="41"/>
        <v>0</v>
      </c>
      <c r="X169" s="25">
        <f t="shared" si="42"/>
        <v>4</v>
      </c>
      <c r="Y169" s="25" t="s">
        <v>38</v>
      </c>
      <c r="Z169" s="26">
        <v>5600</v>
      </c>
      <c r="AA169" s="28">
        <f t="shared" si="46"/>
        <v>22400</v>
      </c>
      <c r="AB169" s="24"/>
      <c r="AC169" s="19">
        <f t="shared" si="43"/>
        <v>4</v>
      </c>
    </row>
    <row r="170" spans="1:29">
      <c r="A170" s="25">
        <v>167</v>
      </c>
      <c r="B170" s="24" t="s">
        <v>208</v>
      </c>
      <c r="C170" s="25">
        <v>0</v>
      </c>
      <c r="D170" s="25"/>
      <c r="E170" s="26">
        <f t="shared" si="32"/>
        <v>0</v>
      </c>
      <c r="F170" s="25"/>
      <c r="G170" s="26">
        <f t="shared" si="33"/>
        <v>0</v>
      </c>
      <c r="H170" s="25">
        <v>2</v>
      </c>
      <c r="I170" s="26">
        <f t="shared" si="34"/>
        <v>0</v>
      </c>
      <c r="J170" s="25"/>
      <c r="K170" s="26">
        <f t="shared" si="35"/>
        <v>0</v>
      </c>
      <c r="L170" s="25"/>
      <c r="M170" s="26">
        <f t="shared" si="36"/>
        <v>0</v>
      </c>
      <c r="N170" s="25"/>
      <c r="O170" s="27">
        <f t="shared" si="37"/>
        <v>0</v>
      </c>
      <c r="P170" s="25">
        <v>15</v>
      </c>
      <c r="Q170" s="26">
        <f t="shared" si="38"/>
        <v>870000</v>
      </c>
      <c r="R170" s="25"/>
      <c r="S170" s="26">
        <f t="shared" si="39"/>
        <v>0</v>
      </c>
      <c r="T170" s="25"/>
      <c r="U170" s="26">
        <f t="shared" si="40"/>
        <v>0</v>
      </c>
      <c r="V170" s="25"/>
      <c r="W170" s="26">
        <f t="shared" si="41"/>
        <v>0</v>
      </c>
      <c r="X170" s="25">
        <f t="shared" si="42"/>
        <v>17</v>
      </c>
      <c r="Y170" s="25" t="s">
        <v>38</v>
      </c>
      <c r="Z170" s="26">
        <v>58000</v>
      </c>
      <c r="AA170" s="28">
        <f t="shared" si="46"/>
        <v>986000</v>
      </c>
      <c r="AB170" s="24"/>
      <c r="AC170" s="19">
        <f t="shared" si="43"/>
        <v>17</v>
      </c>
    </row>
    <row r="171" spans="1:29">
      <c r="A171" s="25">
        <v>168</v>
      </c>
      <c r="B171" s="24" t="s">
        <v>242</v>
      </c>
      <c r="C171" s="25">
        <v>0</v>
      </c>
      <c r="D171" s="25"/>
      <c r="E171" s="26">
        <f t="shared" si="32"/>
        <v>0</v>
      </c>
      <c r="F171" s="25"/>
      <c r="G171" s="26">
        <f t="shared" si="33"/>
        <v>0</v>
      </c>
      <c r="H171" s="25">
        <v>3</v>
      </c>
      <c r="I171" s="26">
        <f t="shared" si="34"/>
        <v>0</v>
      </c>
      <c r="J171" s="25"/>
      <c r="K171" s="26">
        <f t="shared" si="35"/>
        <v>0</v>
      </c>
      <c r="L171" s="25">
        <v>1</v>
      </c>
      <c r="M171" s="26">
        <f t="shared" si="36"/>
        <v>14000</v>
      </c>
      <c r="N171" s="25">
        <v>1</v>
      </c>
      <c r="O171" s="27">
        <f t="shared" si="37"/>
        <v>14000</v>
      </c>
      <c r="P171" s="25">
        <v>1</v>
      </c>
      <c r="Q171" s="26">
        <f t="shared" si="38"/>
        <v>14000</v>
      </c>
      <c r="R171" s="25"/>
      <c r="S171" s="26">
        <f t="shared" si="39"/>
        <v>0</v>
      </c>
      <c r="T171" s="25"/>
      <c r="U171" s="26">
        <f t="shared" si="40"/>
        <v>0</v>
      </c>
      <c r="V171" s="25"/>
      <c r="W171" s="26">
        <f t="shared" si="41"/>
        <v>0</v>
      </c>
      <c r="X171" s="25">
        <f t="shared" si="42"/>
        <v>6</v>
      </c>
      <c r="Y171" s="25" t="s">
        <v>209</v>
      </c>
      <c r="Z171" s="26">
        <v>14000</v>
      </c>
      <c r="AA171" s="28">
        <f t="shared" si="46"/>
        <v>84000</v>
      </c>
      <c r="AB171" s="24"/>
      <c r="AC171" s="19">
        <f t="shared" si="43"/>
        <v>6</v>
      </c>
    </row>
    <row r="172" spans="1:29">
      <c r="A172" s="25">
        <v>169</v>
      </c>
      <c r="B172" s="24" t="s">
        <v>210</v>
      </c>
      <c r="C172" s="25">
        <v>0</v>
      </c>
      <c r="D172" s="25"/>
      <c r="E172" s="26">
        <f t="shared" si="32"/>
        <v>0</v>
      </c>
      <c r="F172" s="25"/>
      <c r="G172" s="26">
        <f t="shared" si="33"/>
        <v>0</v>
      </c>
      <c r="H172" s="25"/>
      <c r="I172" s="26">
        <f t="shared" si="34"/>
        <v>0</v>
      </c>
      <c r="J172" s="25"/>
      <c r="K172" s="26">
        <f t="shared" si="35"/>
        <v>0</v>
      </c>
      <c r="L172" s="25"/>
      <c r="M172" s="26">
        <f t="shared" si="36"/>
        <v>0</v>
      </c>
      <c r="N172" s="25"/>
      <c r="O172" s="27">
        <f t="shared" si="37"/>
        <v>0</v>
      </c>
      <c r="P172" s="25">
        <v>1</v>
      </c>
      <c r="Q172" s="26">
        <f t="shared" si="38"/>
        <v>14000</v>
      </c>
      <c r="R172" s="25"/>
      <c r="S172" s="26">
        <f t="shared" si="39"/>
        <v>0</v>
      </c>
      <c r="T172" s="25"/>
      <c r="U172" s="26">
        <f t="shared" si="40"/>
        <v>0</v>
      </c>
      <c r="V172" s="25"/>
      <c r="W172" s="26">
        <v>2</v>
      </c>
      <c r="X172" s="25">
        <f t="shared" si="42"/>
        <v>1</v>
      </c>
      <c r="Y172" s="25" t="s">
        <v>209</v>
      </c>
      <c r="Z172" s="26">
        <v>14000</v>
      </c>
      <c r="AA172" s="28">
        <f t="shared" si="46"/>
        <v>14000</v>
      </c>
      <c r="AB172" s="24"/>
      <c r="AC172" s="19">
        <f t="shared" si="43"/>
        <v>1</v>
      </c>
    </row>
    <row r="173" spans="1:29">
      <c r="A173" s="40"/>
      <c r="B173" s="41"/>
      <c r="C173" s="40"/>
      <c r="D173" s="40"/>
      <c r="E173" s="42"/>
      <c r="F173" s="40"/>
      <c r="G173" s="42"/>
      <c r="H173" s="40"/>
      <c r="I173" s="42"/>
      <c r="J173" s="40"/>
      <c r="K173" s="42"/>
      <c r="L173" s="40"/>
      <c r="M173" s="42"/>
      <c r="N173" s="40"/>
      <c r="O173" s="43"/>
      <c r="P173" s="40"/>
      <c r="Q173" s="42"/>
      <c r="R173" s="40"/>
      <c r="S173" s="42"/>
      <c r="T173" s="40"/>
      <c r="U173" s="42"/>
      <c r="V173" s="40"/>
      <c r="W173" s="42"/>
      <c r="X173" s="40"/>
      <c r="Y173" s="40"/>
      <c r="Z173" s="42"/>
      <c r="AA173" s="44"/>
      <c r="AB173" s="41"/>
    </row>
    <row r="174" spans="1:29">
      <c r="B174" s="34" t="s">
        <v>228</v>
      </c>
      <c r="D174" s="34"/>
      <c r="E174" s="35">
        <f>SUM(E4:E172)</f>
        <v>660400</v>
      </c>
      <c r="F174" s="36"/>
      <c r="G174" s="35">
        <f>SUM(G4:G172)</f>
        <v>489500</v>
      </c>
      <c r="H174" s="36"/>
      <c r="I174" s="35">
        <f>SUM(I4:I172)</f>
        <v>72200</v>
      </c>
      <c r="J174" s="36"/>
      <c r="K174" s="35">
        <f>SUM(K4:K172)</f>
        <v>72200</v>
      </c>
      <c r="L174" s="36"/>
      <c r="M174" s="35">
        <f>SUM(M4:M172)</f>
        <v>193000</v>
      </c>
      <c r="N174" s="36"/>
      <c r="O174" s="37">
        <f>SUM(O4:O172)</f>
        <v>164600</v>
      </c>
      <c r="P174" s="36"/>
      <c r="Q174" s="35">
        <f>SUM(Q4:Q172)</f>
        <v>1815200</v>
      </c>
      <c r="R174" s="36"/>
      <c r="S174" s="35">
        <f>SUM(S4:S172)</f>
        <v>107500</v>
      </c>
      <c r="T174" s="36"/>
      <c r="U174" s="35">
        <f>SUM(U4:U172)</f>
        <v>10900</v>
      </c>
      <c r="V174" s="36"/>
      <c r="W174" s="35">
        <f>SUM(W4:W172)</f>
        <v>1720902</v>
      </c>
      <c r="X174" s="34"/>
      <c r="Y174" s="34"/>
      <c r="Z174" s="35">
        <f>SUM(Z4:Z172)</f>
        <v>1313950</v>
      </c>
      <c r="AA174" s="36">
        <f>SUM(AA4:AA172)</f>
        <v>5704800</v>
      </c>
    </row>
    <row r="175" spans="1:29">
      <c r="E175" s="21"/>
      <c r="G175" s="21"/>
      <c r="I175" s="21"/>
      <c r="K175" s="21"/>
      <c r="M175" s="21"/>
      <c r="O175" s="21"/>
      <c r="Q175" s="21"/>
      <c r="S175" s="21"/>
      <c r="U175" s="21"/>
      <c r="W175" s="21"/>
      <c r="Z175" s="21"/>
    </row>
    <row r="176" spans="1:29">
      <c r="E176" s="21"/>
      <c r="G176" s="21"/>
      <c r="I176" s="21"/>
      <c r="K176" s="21"/>
      <c r="M176" s="21"/>
      <c r="O176" s="21"/>
      <c r="Q176" s="21"/>
      <c r="S176" s="21"/>
      <c r="U176" s="21"/>
      <c r="W176" s="21"/>
      <c r="Z176" s="21"/>
    </row>
    <row r="177" spans="5:26">
      <c r="E177" s="21"/>
      <c r="G177" s="21"/>
      <c r="I177" s="21"/>
      <c r="K177" s="21"/>
      <c r="M177" s="21"/>
      <c r="O177" s="21"/>
      <c r="Q177" s="21"/>
      <c r="S177" s="21"/>
      <c r="U177" s="21"/>
      <c r="W177" s="21"/>
      <c r="Z177" s="21"/>
    </row>
    <row r="178" spans="5:26">
      <c r="E178" s="21"/>
      <c r="G178" s="21"/>
      <c r="I178" s="21"/>
      <c r="K178" s="21"/>
      <c r="M178" s="21"/>
      <c r="O178" s="21"/>
      <c r="Q178" s="21"/>
      <c r="S178" s="21"/>
      <c r="U178" s="21"/>
      <c r="W178" s="21"/>
      <c r="Z178" s="21"/>
    </row>
    <row r="179" spans="5:26">
      <c r="E179" s="21"/>
      <c r="G179" s="21"/>
      <c r="I179" s="21"/>
      <c r="K179" s="21"/>
      <c r="M179" s="21"/>
      <c r="O179" s="21"/>
      <c r="Q179" s="21"/>
      <c r="S179" s="21"/>
      <c r="U179" s="21"/>
      <c r="W179" s="21"/>
      <c r="Z179" s="21"/>
    </row>
    <row r="180" spans="5:26">
      <c r="E180" s="21"/>
      <c r="G180" s="21"/>
      <c r="I180" s="21"/>
      <c r="K180" s="21"/>
      <c r="M180" s="21"/>
      <c r="O180" s="21"/>
      <c r="Q180" s="21"/>
      <c r="S180" s="21"/>
      <c r="U180" s="21"/>
      <c r="W180" s="21"/>
      <c r="Z180" s="21"/>
    </row>
    <row r="181" spans="5:26">
      <c r="E181" s="21"/>
      <c r="F181" s="45"/>
      <c r="G181" s="45" t="s">
        <v>246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 t="s">
        <v>247</v>
      </c>
      <c r="V181" s="45"/>
      <c r="W181" s="45"/>
      <c r="Z181" s="21"/>
    </row>
    <row r="182" spans="5:26">
      <c r="E182" s="21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Z182" s="21"/>
    </row>
    <row r="183" spans="5:26">
      <c r="E183" s="21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Z183" s="21"/>
    </row>
    <row r="184" spans="5:26">
      <c r="E184" s="21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Z184" s="21"/>
    </row>
    <row r="185" spans="5:26">
      <c r="E185" s="21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Z185" s="21"/>
    </row>
    <row r="186" spans="5:26">
      <c r="E186" s="21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Z186" s="21"/>
    </row>
    <row r="187" spans="5:26">
      <c r="E187" s="21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Z187" s="21"/>
    </row>
    <row r="188" spans="5:26" ht="15" customHeight="1">
      <c r="E188" s="21"/>
      <c r="F188" s="48" t="s">
        <v>248</v>
      </c>
      <c r="G188" s="48"/>
      <c r="H188" s="48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8" t="s">
        <v>249</v>
      </c>
      <c r="T188" s="48"/>
      <c r="U188" s="48"/>
      <c r="V188" s="48"/>
      <c r="W188" s="48"/>
      <c r="Z188" s="21"/>
    </row>
    <row r="189" spans="5:26">
      <c r="E189" s="21"/>
      <c r="G189" s="21"/>
      <c r="I189" s="21"/>
      <c r="K189" s="21"/>
      <c r="M189" s="21"/>
      <c r="O189" s="21"/>
      <c r="Q189" s="21"/>
      <c r="S189" s="21"/>
      <c r="U189" s="21"/>
      <c r="W189" s="21"/>
      <c r="Z189" s="21"/>
    </row>
    <row r="190" spans="5:26">
      <c r="E190" s="21"/>
      <c r="G190" s="21"/>
      <c r="I190" s="21"/>
      <c r="K190" s="21"/>
      <c r="M190" s="21"/>
      <c r="O190" s="21"/>
      <c r="Q190" s="21"/>
      <c r="S190" s="21"/>
      <c r="U190" s="21"/>
      <c r="W190" s="21"/>
      <c r="Z190" s="21"/>
    </row>
    <row r="191" spans="5:26">
      <c r="E191" s="21"/>
      <c r="G191" s="21"/>
      <c r="I191" s="21"/>
      <c r="K191" s="21"/>
      <c r="M191" s="21"/>
      <c r="O191" s="21"/>
      <c r="Q191" s="21"/>
      <c r="S191" s="21"/>
      <c r="U191" s="21"/>
      <c r="W191" s="21"/>
      <c r="Z191" s="21"/>
    </row>
    <row r="192" spans="5:26">
      <c r="E192" s="21"/>
      <c r="G192" s="21"/>
      <c r="I192" s="21"/>
      <c r="K192" s="21"/>
      <c r="M192" s="21"/>
      <c r="O192" s="21"/>
      <c r="Q192" s="21"/>
      <c r="S192" s="21"/>
      <c r="U192" s="21"/>
      <c r="W192" s="21"/>
      <c r="Z192" s="21"/>
    </row>
    <row r="193" spans="5:26">
      <c r="E193" s="21"/>
      <c r="G193" s="21"/>
      <c r="I193" s="21"/>
      <c r="K193" s="21"/>
      <c r="M193" s="21"/>
      <c r="O193" s="21"/>
      <c r="Q193" s="21"/>
      <c r="S193" s="21"/>
      <c r="U193" s="21"/>
      <c r="W193" s="21"/>
      <c r="Z193" s="21"/>
    </row>
    <row r="194" spans="5:26">
      <c r="E194" s="21"/>
      <c r="G194" s="21"/>
      <c r="I194" s="21"/>
      <c r="K194" s="21"/>
      <c r="M194" s="21"/>
      <c r="O194" s="21"/>
      <c r="Q194" s="21"/>
      <c r="S194" s="21"/>
      <c r="U194" s="21"/>
      <c r="W194" s="21"/>
      <c r="Z194" s="21"/>
    </row>
    <row r="195" spans="5:26">
      <c r="E195" s="21"/>
      <c r="G195" s="21"/>
      <c r="I195" s="21"/>
      <c r="K195" s="21"/>
      <c r="M195" s="21"/>
      <c r="O195" s="21"/>
      <c r="Q195" s="21"/>
      <c r="S195" s="21"/>
      <c r="U195" s="21"/>
      <c r="W195" s="21"/>
      <c r="Z195" s="21"/>
    </row>
    <row r="196" spans="5:26">
      <c r="E196" s="21"/>
      <c r="G196" s="21"/>
      <c r="I196" s="21"/>
      <c r="K196" s="21"/>
      <c r="M196" s="21"/>
      <c r="O196" s="21"/>
      <c r="Q196" s="21"/>
      <c r="S196" s="21"/>
      <c r="U196" s="21"/>
      <c r="W196" s="21"/>
      <c r="Z196" s="21"/>
    </row>
    <row r="197" spans="5:26">
      <c r="E197" s="21"/>
      <c r="G197" s="21"/>
      <c r="I197" s="21"/>
      <c r="K197" s="21"/>
      <c r="M197" s="21"/>
      <c r="O197" s="21"/>
      <c r="Q197" s="21"/>
      <c r="S197" s="21"/>
      <c r="U197" s="21"/>
      <c r="W197" s="21"/>
      <c r="Z197" s="21"/>
    </row>
    <row r="198" spans="5:26">
      <c r="E198" s="21"/>
      <c r="G198" s="21"/>
      <c r="I198" s="21"/>
      <c r="K198" s="21"/>
      <c r="M198" s="21"/>
      <c r="O198" s="21"/>
      <c r="Q198" s="21"/>
      <c r="S198" s="21"/>
      <c r="U198" s="21"/>
      <c r="W198" s="21"/>
      <c r="Z198" s="21"/>
    </row>
    <row r="199" spans="5:26">
      <c r="E199" s="21"/>
      <c r="G199" s="21"/>
      <c r="I199" s="21"/>
      <c r="K199" s="21"/>
      <c r="M199" s="21"/>
      <c r="O199" s="21"/>
      <c r="Q199" s="21"/>
      <c r="S199" s="21"/>
      <c r="U199" s="21"/>
      <c r="W199" s="21"/>
      <c r="Z199" s="21"/>
    </row>
    <row r="200" spans="5:26">
      <c r="E200" s="21"/>
      <c r="G200" s="21"/>
      <c r="I200" s="21"/>
      <c r="K200" s="21"/>
      <c r="M200" s="21"/>
      <c r="O200" s="21"/>
      <c r="Q200" s="21"/>
      <c r="S200" s="21"/>
      <c r="U200" s="21"/>
      <c r="W200" s="21"/>
      <c r="Z200" s="21"/>
    </row>
    <row r="201" spans="5:26">
      <c r="E201" s="21"/>
      <c r="G201" s="21"/>
      <c r="I201" s="21"/>
      <c r="K201" s="21"/>
      <c r="M201" s="21"/>
      <c r="O201" s="21"/>
      <c r="Q201" s="21"/>
      <c r="S201" s="21"/>
      <c r="U201" s="21"/>
      <c r="W201" s="21"/>
      <c r="Z201" s="21"/>
    </row>
    <row r="202" spans="5:26">
      <c r="E202" s="21"/>
      <c r="G202" s="21"/>
      <c r="I202" s="21"/>
      <c r="K202" s="21"/>
      <c r="M202" s="21"/>
      <c r="O202" s="21"/>
      <c r="Q202" s="21"/>
      <c r="S202" s="21"/>
      <c r="U202" s="21"/>
      <c r="W202" s="21"/>
      <c r="Z202" s="21"/>
    </row>
    <row r="203" spans="5:26">
      <c r="E203" s="21"/>
      <c r="G203" s="21"/>
      <c r="I203" s="21"/>
      <c r="K203" s="21"/>
      <c r="M203" s="21"/>
      <c r="O203" s="21"/>
      <c r="Q203" s="21"/>
      <c r="S203" s="21"/>
      <c r="U203" s="21"/>
      <c r="W203" s="21"/>
      <c r="Z203" s="21"/>
    </row>
    <row r="204" spans="5:26">
      <c r="E204" s="21"/>
      <c r="G204" s="21"/>
      <c r="I204" s="21"/>
      <c r="K204" s="21"/>
      <c r="M204" s="21"/>
      <c r="O204" s="21"/>
      <c r="Q204" s="21"/>
      <c r="S204" s="21"/>
      <c r="U204" s="21"/>
      <c r="W204" s="21"/>
      <c r="Z204" s="21"/>
    </row>
    <row r="205" spans="5:26">
      <c r="E205" s="21"/>
      <c r="G205" s="21"/>
      <c r="I205" s="21"/>
      <c r="K205" s="21"/>
      <c r="M205" s="21"/>
      <c r="O205" s="21"/>
      <c r="Q205" s="21"/>
      <c r="S205" s="21"/>
      <c r="U205" s="21"/>
      <c r="W205" s="21"/>
      <c r="Z205" s="21"/>
    </row>
    <row r="206" spans="5:26">
      <c r="E206" s="21"/>
      <c r="G206" s="21"/>
      <c r="I206" s="21"/>
      <c r="K206" s="21"/>
      <c r="M206" s="21"/>
      <c r="O206" s="21"/>
      <c r="Q206" s="21"/>
      <c r="S206" s="21"/>
      <c r="U206" s="21"/>
      <c r="W206" s="21"/>
      <c r="Z206" s="21"/>
    </row>
    <row r="207" spans="5:26">
      <c r="E207" s="21"/>
      <c r="G207" s="21"/>
      <c r="I207" s="21"/>
      <c r="K207" s="21"/>
      <c r="M207" s="21"/>
      <c r="O207" s="21"/>
      <c r="Q207" s="21"/>
      <c r="S207" s="21"/>
      <c r="U207" s="21"/>
      <c r="W207" s="21"/>
      <c r="Z207" s="21"/>
    </row>
    <row r="208" spans="5:26">
      <c r="E208" s="21"/>
      <c r="G208" s="21"/>
      <c r="I208" s="21"/>
      <c r="K208" s="21"/>
      <c r="M208" s="21"/>
      <c r="O208" s="21"/>
      <c r="Q208" s="21"/>
      <c r="S208" s="21"/>
      <c r="U208" s="21"/>
      <c r="W208" s="21"/>
      <c r="Z208" s="21"/>
    </row>
    <row r="209" spans="5:26">
      <c r="E209" s="21"/>
      <c r="G209" s="21"/>
      <c r="I209" s="21"/>
      <c r="K209" s="21"/>
      <c r="M209" s="21"/>
      <c r="O209" s="21"/>
      <c r="Q209" s="21"/>
      <c r="S209" s="21"/>
      <c r="U209" s="21"/>
      <c r="W209" s="21"/>
      <c r="Z209" s="21"/>
    </row>
    <row r="210" spans="5:26">
      <c r="E210" s="21"/>
      <c r="G210" s="21"/>
      <c r="I210" s="21"/>
      <c r="K210" s="21"/>
      <c r="M210" s="21"/>
      <c r="O210" s="21"/>
      <c r="Q210" s="21"/>
      <c r="S210" s="21"/>
      <c r="U210" s="21"/>
      <c r="W210" s="21"/>
      <c r="Z210" s="21"/>
    </row>
    <row r="211" spans="5:26">
      <c r="E211" s="21"/>
      <c r="G211" s="21"/>
      <c r="I211" s="21"/>
      <c r="K211" s="21"/>
      <c r="M211" s="21"/>
      <c r="O211" s="21"/>
      <c r="Q211" s="21"/>
      <c r="S211" s="21"/>
      <c r="U211" s="21"/>
      <c r="W211" s="21"/>
      <c r="Z211" s="21"/>
    </row>
    <row r="212" spans="5:26">
      <c r="E212" s="21"/>
      <c r="G212" s="21"/>
      <c r="I212" s="21"/>
      <c r="K212" s="21"/>
      <c r="M212" s="21"/>
      <c r="O212" s="21"/>
      <c r="Q212" s="21"/>
      <c r="S212" s="21"/>
      <c r="U212" s="21"/>
      <c r="W212" s="21"/>
      <c r="Z212" s="21"/>
    </row>
    <row r="213" spans="5:26">
      <c r="E213" s="21"/>
      <c r="G213" s="21"/>
      <c r="I213" s="21"/>
      <c r="K213" s="21"/>
      <c r="M213" s="21"/>
      <c r="O213" s="21"/>
      <c r="Q213" s="21"/>
      <c r="S213" s="21"/>
      <c r="U213" s="21"/>
      <c r="W213" s="21"/>
      <c r="Z213" s="21"/>
    </row>
    <row r="214" spans="5:26">
      <c r="E214" s="21"/>
      <c r="G214" s="21"/>
      <c r="I214" s="21"/>
      <c r="K214" s="21"/>
      <c r="M214" s="21"/>
      <c r="O214" s="21"/>
      <c r="Q214" s="21"/>
      <c r="S214" s="21"/>
      <c r="U214" s="21"/>
      <c r="W214" s="21"/>
      <c r="Z214" s="21"/>
    </row>
    <row r="215" spans="5:26">
      <c r="E215" s="21"/>
      <c r="G215" s="21"/>
      <c r="I215" s="21"/>
      <c r="K215" s="21"/>
      <c r="M215" s="21"/>
      <c r="O215" s="21"/>
      <c r="Q215" s="21"/>
      <c r="S215" s="21"/>
      <c r="U215" s="21"/>
      <c r="W215" s="21"/>
      <c r="Z215" s="21"/>
    </row>
    <row r="216" spans="5:26">
      <c r="E216" s="21"/>
      <c r="G216" s="21"/>
      <c r="I216" s="21"/>
      <c r="K216" s="21"/>
      <c r="M216" s="21"/>
      <c r="O216" s="21"/>
      <c r="Q216" s="21"/>
      <c r="S216" s="21"/>
      <c r="U216" s="21"/>
      <c r="W216" s="21"/>
      <c r="Z216" s="21"/>
    </row>
    <row r="217" spans="5:26">
      <c r="E217" s="21"/>
      <c r="G217" s="21"/>
      <c r="I217" s="21"/>
      <c r="K217" s="21"/>
      <c r="M217" s="21"/>
      <c r="O217" s="21"/>
      <c r="Q217" s="21"/>
      <c r="S217" s="21"/>
      <c r="U217" s="21"/>
      <c r="W217" s="21"/>
      <c r="Z217" s="21"/>
    </row>
    <row r="218" spans="5:26">
      <c r="E218" s="21"/>
      <c r="G218" s="21"/>
      <c r="I218" s="21"/>
      <c r="K218" s="21"/>
      <c r="M218" s="21"/>
      <c r="O218" s="21"/>
      <c r="Q218" s="21"/>
      <c r="S218" s="21"/>
      <c r="U218" s="21"/>
      <c r="W218" s="21"/>
      <c r="Z218" s="21"/>
    </row>
    <row r="219" spans="5:26">
      <c r="E219" s="21"/>
      <c r="G219" s="21"/>
      <c r="I219" s="21"/>
      <c r="K219" s="21"/>
      <c r="M219" s="21"/>
      <c r="O219" s="21"/>
      <c r="Q219" s="21"/>
      <c r="S219" s="21"/>
      <c r="U219" s="21"/>
      <c r="W219" s="21"/>
      <c r="Z219" s="21"/>
    </row>
    <row r="220" spans="5:26">
      <c r="E220" s="21"/>
      <c r="G220" s="21"/>
      <c r="I220" s="21"/>
      <c r="K220" s="21"/>
      <c r="M220" s="21"/>
      <c r="O220" s="21"/>
      <c r="Q220" s="21"/>
      <c r="S220" s="21"/>
      <c r="U220" s="21"/>
      <c r="W220" s="21"/>
      <c r="Z220" s="21"/>
    </row>
    <row r="221" spans="5:26">
      <c r="E221" s="21"/>
      <c r="G221" s="21"/>
      <c r="I221" s="21"/>
      <c r="K221" s="21"/>
      <c r="M221" s="21"/>
      <c r="O221" s="21"/>
      <c r="Q221" s="21"/>
      <c r="S221" s="21"/>
      <c r="U221" s="21"/>
      <c r="W221" s="21"/>
      <c r="Z221" s="21"/>
    </row>
    <row r="222" spans="5:26">
      <c r="E222" s="21"/>
      <c r="G222" s="21"/>
      <c r="I222" s="21"/>
      <c r="K222" s="21"/>
      <c r="M222" s="21"/>
      <c r="O222" s="21"/>
      <c r="Q222" s="21"/>
      <c r="S222" s="21"/>
      <c r="U222" s="21"/>
      <c r="W222" s="21"/>
      <c r="Z222" s="21"/>
    </row>
    <row r="223" spans="5:26">
      <c r="E223" s="21"/>
      <c r="G223" s="21"/>
      <c r="I223" s="21"/>
      <c r="K223" s="21"/>
      <c r="M223" s="21"/>
      <c r="O223" s="21"/>
      <c r="Q223" s="21"/>
      <c r="S223" s="21"/>
      <c r="U223" s="21"/>
      <c r="W223" s="21"/>
      <c r="Z223" s="21"/>
    </row>
    <row r="224" spans="5:26">
      <c r="E224" s="21"/>
      <c r="G224" s="21"/>
      <c r="I224" s="21"/>
      <c r="K224" s="21"/>
      <c r="M224" s="21"/>
      <c r="O224" s="21"/>
      <c r="Q224" s="21"/>
      <c r="S224" s="21"/>
      <c r="U224" s="21"/>
      <c r="W224" s="21"/>
      <c r="Z224" s="21"/>
    </row>
    <row r="225" spans="5:26">
      <c r="E225" s="21"/>
      <c r="G225" s="21"/>
      <c r="I225" s="21"/>
      <c r="K225" s="21"/>
      <c r="M225" s="21"/>
      <c r="O225" s="21"/>
      <c r="Q225" s="21"/>
      <c r="S225" s="21"/>
      <c r="U225" s="21"/>
      <c r="W225" s="21"/>
      <c r="Z225" s="21"/>
    </row>
    <row r="226" spans="5:26">
      <c r="E226" s="21"/>
      <c r="G226" s="21"/>
      <c r="I226" s="21"/>
      <c r="K226" s="21"/>
      <c r="M226" s="21"/>
      <c r="O226" s="21"/>
      <c r="Q226" s="21"/>
      <c r="S226" s="21"/>
      <c r="U226" s="21"/>
      <c r="W226" s="21"/>
      <c r="Z226" s="21"/>
    </row>
    <row r="227" spans="5:26">
      <c r="E227" s="21"/>
      <c r="G227" s="21"/>
      <c r="I227" s="21"/>
      <c r="K227" s="21"/>
      <c r="M227" s="21"/>
      <c r="O227" s="21"/>
      <c r="Q227" s="21"/>
      <c r="S227" s="21"/>
      <c r="U227" s="21"/>
      <c r="W227" s="21"/>
      <c r="Z227" s="21"/>
    </row>
    <row r="228" spans="5:26">
      <c r="E228" s="21"/>
      <c r="G228" s="21"/>
      <c r="I228" s="21"/>
      <c r="K228" s="21"/>
      <c r="M228" s="21"/>
      <c r="O228" s="21"/>
      <c r="Q228" s="21"/>
      <c r="S228" s="21"/>
      <c r="U228" s="21"/>
      <c r="W228" s="21"/>
      <c r="Z228" s="21"/>
    </row>
    <row r="229" spans="5:26">
      <c r="E229" s="21"/>
      <c r="G229" s="21"/>
      <c r="I229" s="21"/>
      <c r="K229" s="21"/>
      <c r="M229" s="21"/>
      <c r="O229" s="21"/>
      <c r="Q229" s="21"/>
      <c r="S229" s="21"/>
      <c r="U229" s="21"/>
      <c r="W229" s="21"/>
      <c r="Z229" s="21"/>
    </row>
    <row r="230" spans="5:26">
      <c r="E230" s="21"/>
      <c r="G230" s="21"/>
      <c r="I230" s="21"/>
      <c r="K230" s="21"/>
      <c r="M230" s="21"/>
      <c r="O230" s="21"/>
      <c r="Q230" s="21"/>
      <c r="S230" s="21"/>
      <c r="U230" s="21"/>
      <c r="W230" s="21"/>
      <c r="Z230" s="21"/>
    </row>
    <row r="231" spans="5:26">
      <c r="E231" s="21"/>
      <c r="G231" s="21"/>
      <c r="I231" s="21"/>
      <c r="K231" s="21"/>
      <c r="M231" s="21"/>
      <c r="O231" s="21"/>
      <c r="Q231" s="21"/>
      <c r="S231" s="21"/>
      <c r="U231" s="21"/>
      <c r="W231" s="21"/>
      <c r="Z231" s="21"/>
    </row>
    <row r="232" spans="5:26">
      <c r="E232" s="21"/>
      <c r="G232" s="21"/>
      <c r="I232" s="21"/>
      <c r="K232" s="21"/>
      <c r="M232" s="21"/>
      <c r="O232" s="21"/>
      <c r="Q232" s="21"/>
      <c r="S232" s="21"/>
      <c r="U232" s="21"/>
      <c r="W232" s="21"/>
      <c r="Z232" s="21"/>
    </row>
    <row r="233" spans="5:26">
      <c r="E233" s="21"/>
      <c r="G233" s="21"/>
      <c r="I233" s="21"/>
      <c r="K233" s="21"/>
      <c r="M233" s="21"/>
      <c r="O233" s="21"/>
      <c r="Q233" s="21"/>
      <c r="S233" s="21"/>
      <c r="U233" s="21"/>
      <c r="W233" s="21"/>
      <c r="Z233" s="21"/>
    </row>
    <row r="234" spans="5:26">
      <c r="E234" s="21"/>
      <c r="G234" s="21"/>
      <c r="I234" s="21"/>
      <c r="K234" s="21"/>
      <c r="M234" s="21"/>
      <c r="O234" s="21"/>
      <c r="Q234" s="21"/>
      <c r="S234" s="21"/>
      <c r="U234" s="21"/>
      <c r="W234" s="21"/>
      <c r="Z234" s="21"/>
    </row>
    <row r="235" spans="5:26">
      <c r="E235" s="21"/>
      <c r="G235" s="21"/>
      <c r="I235" s="21"/>
      <c r="K235" s="21"/>
      <c r="M235" s="21"/>
      <c r="O235" s="21"/>
      <c r="Q235" s="21"/>
      <c r="S235" s="21"/>
      <c r="U235" s="21"/>
      <c r="W235" s="21"/>
      <c r="Z235" s="21"/>
    </row>
    <row r="236" spans="5:26">
      <c r="E236" s="21"/>
      <c r="G236" s="21"/>
      <c r="I236" s="21"/>
      <c r="K236" s="21"/>
      <c r="M236" s="21"/>
      <c r="O236" s="21"/>
      <c r="Q236" s="21"/>
      <c r="S236" s="21"/>
      <c r="U236" s="21"/>
      <c r="W236" s="21"/>
      <c r="Z236" s="21"/>
    </row>
    <row r="237" spans="5:26">
      <c r="E237" s="21"/>
      <c r="G237" s="21"/>
      <c r="I237" s="21"/>
      <c r="K237" s="21"/>
      <c r="M237" s="21"/>
      <c r="O237" s="21"/>
      <c r="Q237" s="21"/>
      <c r="S237" s="21"/>
      <c r="U237" s="21"/>
      <c r="W237" s="21"/>
      <c r="Z237" s="21"/>
    </row>
    <row r="238" spans="5:26">
      <c r="E238" s="21"/>
      <c r="G238" s="21"/>
      <c r="I238" s="21"/>
      <c r="K238" s="21"/>
      <c r="M238" s="21"/>
      <c r="O238" s="21"/>
      <c r="Q238" s="21"/>
      <c r="S238" s="21"/>
      <c r="U238" s="21"/>
      <c r="W238" s="21"/>
      <c r="Z238" s="21"/>
    </row>
    <row r="239" spans="5:26">
      <c r="E239" s="21"/>
      <c r="G239" s="21"/>
      <c r="I239" s="21"/>
      <c r="K239" s="21"/>
      <c r="M239" s="21"/>
      <c r="O239" s="21"/>
      <c r="Q239" s="21"/>
      <c r="S239" s="21"/>
      <c r="U239" s="21"/>
      <c r="W239" s="21"/>
      <c r="Z239" s="21"/>
    </row>
    <row r="240" spans="5:26">
      <c r="E240" s="21"/>
      <c r="G240" s="21"/>
      <c r="I240" s="21"/>
      <c r="K240" s="21"/>
      <c r="M240" s="21"/>
      <c r="O240" s="21"/>
      <c r="Q240" s="21"/>
      <c r="S240" s="21"/>
      <c r="U240" s="21"/>
      <c r="W240" s="21"/>
      <c r="Z240" s="21"/>
    </row>
    <row r="241" spans="5:26">
      <c r="E241" s="21"/>
      <c r="G241" s="21"/>
      <c r="I241" s="21"/>
      <c r="K241" s="21"/>
      <c r="M241" s="21"/>
      <c r="O241" s="21"/>
      <c r="Q241" s="21"/>
      <c r="S241" s="21"/>
      <c r="U241" s="21"/>
      <c r="W241" s="21"/>
      <c r="Z241" s="21"/>
    </row>
    <row r="242" spans="5:26">
      <c r="E242" s="21"/>
      <c r="G242" s="21"/>
      <c r="I242" s="21"/>
      <c r="K242" s="21"/>
      <c r="M242" s="21"/>
      <c r="O242" s="21"/>
      <c r="Q242" s="21"/>
      <c r="S242" s="21"/>
      <c r="U242" s="21"/>
      <c r="W242" s="21"/>
      <c r="Z242" s="21"/>
    </row>
    <row r="243" spans="5:26">
      <c r="E243" s="21"/>
      <c r="G243" s="21"/>
      <c r="I243" s="21"/>
      <c r="K243" s="21"/>
      <c r="M243" s="21"/>
      <c r="O243" s="21"/>
      <c r="Q243" s="21"/>
      <c r="S243" s="21"/>
      <c r="U243" s="21"/>
      <c r="W243" s="21"/>
      <c r="Z243" s="21"/>
    </row>
    <row r="244" spans="5:26">
      <c r="E244" s="21"/>
      <c r="G244" s="21"/>
      <c r="I244" s="21"/>
      <c r="K244" s="21"/>
      <c r="M244" s="21"/>
      <c r="O244" s="21"/>
      <c r="Q244" s="21"/>
      <c r="S244" s="21"/>
      <c r="U244" s="21"/>
      <c r="W244" s="21"/>
      <c r="Z244" s="21"/>
    </row>
    <row r="245" spans="5:26">
      <c r="E245" s="21"/>
      <c r="G245" s="21"/>
      <c r="I245" s="21"/>
      <c r="K245" s="21"/>
      <c r="M245" s="21"/>
      <c r="O245" s="21"/>
      <c r="Q245" s="21"/>
      <c r="S245" s="21"/>
      <c r="U245" s="21"/>
      <c r="W245" s="21"/>
      <c r="Z245" s="21"/>
    </row>
    <row r="246" spans="5:26">
      <c r="E246" s="21"/>
      <c r="G246" s="21"/>
      <c r="I246" s="21"/>
      <c r="K246" s="21"/>
      <c r="M246" s="21"/>
      <c r="O246" s="21"/>
      <c r="Q246" s="21"/>
      <c r="S246" s="21"/>
      <c r="U246" s="21"/>
      <c r="W246" s="21"/>
      <c r="Z246" s="21"/>
    </row>
    <row r="247" spans="5:26">
      <c r="E247" s="21"/>
      <c r="G247" s="21"/>
      <c r="I247" s="21"/>
      <c r="K247" s="21"/>
      <c r="M247" s="21"/>
      <c r="O247" s="21"/>
      <c r="Q247" s="21"/>
      <c r="S247" s="21"/>
      <c r="U247" s="21"/>
      <c r="W247" s="21"/>
      <c r="Z247" s="21"/>
    </row>
    <row r="248" spans="5:26">
      <c r="E248" s="21"/>
      <c r="G248" s="21"/>
      <c r="I248" s="21"/>
      <c r="K248" s="21"/>
      <c r="M248" s="21"/>
      <c r="O248" s="21"/>
      <c r="Q248" s="21"/>
      <c r="S248" s="21"/>
      <c r="U248" s="21"/>
      <c r="W248" s="21"/>
      <c r="Z248" s="21"/>
    </row>
    <row r="249" spans="5:26">
      <c r="E249" s="21"/>
      <c r="G249" s="21"/>
      <c r="I249" s="21"/>
      <c r="K249" s="21"/>
      <c r="M249" s="21"/>
      <c r="O249" s="21"/>
      <c r="Q249" s="21"/>
      <c r="S249" s="21"/>
      <c r="U249" s="21"/>
      <c r="W249" s="21"/>
      <c r="Z249" s="21"/>
    </row>
    <row r="250" spans="5:26">
      <c r="E250" s="21"/>
      <c r="G250" s="21"/>
      <c r="I250" s="21"/>
      <c r="K250" s="21"/>
      <c r="M250" s="21"/>
      <c r="O250" s="21"/>
      <c r="Q250" s="21"/>
      <c r="S250" s="21"/>
      <c r="U250" s="21"/>
      <c r="W250" s="21"/>
      <c r="Z250" s="21"/>
    </row>
    <row r="251" spans="5:26">
      <c r="E251" s="21"/>
      <c r="G251" s="21"/>
      <c r="I251" s="21"/>
      <c r="K251" s="21"/>
      <c r="M251" s="21"/>
      <c r="O251" s="21"/>
      <c r="Q251" s="21"/>
      <c r="S251" s="21"/>
      <c r="U251" s="21"/>
      <c r="W251" s="21"/>
      <c r="Z251" s="21"/>
    </row>
    <row r="252" spans="5:26">
      <c r="E252" s="21"/>
      <c r="G252" s="21"/>
      <c r="I252" s="21"/>
      <c r="K252" s="21"/>
      <c r="M252" s="21"/>
      <c r="O252" s="21"/>
      <c r="Q252" s="21"/>
      <c r="S252" s="21"/>
      <c r="U252" s="21"/>
      <c r="W252" s="21"/>
      <c r="Z252" s="21"/>
    </row>
    <row r="253" spans="5:26">
      <c r="E253" s="21"/>
      <c r="G253" s="21"/>
      <c r="I253" s="21"/>
      <c r="K253" s="21"/>
      <c r="M253" s="21"/>
      <c r="O253" s="21"/>
      <c r="Q253" s="21"/>
      <c r="S253" s="21"/>
      <c r="U253" s="21"/>
      <c r="W253" s="21"/>
      <c r="Z253" s="21"/>
    </row>
    <row r="254" spans="5:26">
      <c r="E254" s="21"/>
      <c r="G254" s="21"/>
      <c r="I254" s="21"/>
      <c r="K254" s="21"/>
      <c r="M254" s="21"/>
      <c r="O254" s="21"/>
      <c r="Q254" s="21"/>
      <c r="S254" s="21"/>
      <c r="U254" s="21"/>
      <c r="W254" s="21"/>
      <c r="Z254" s="21"/>
    </row>
    <row r="255" spans="5:26">
      <c r="E255" s="21"/>
      <c r="G255" s="21"/>
      <c r="I255" s="21"/>
      <c r="K255" s="21"/>
      <c r="M255" s="21"/>
      <c r="O255" s="21"/>
      <c r="Q255" s="21"/>
      <c r="S255" s="21"/>
      <c r="U255" s="21"/>
      <c r="W255" s="21"/>
      <c r="Z255" s="21"/>
    </row>
    <row r="256" spans="5:26">
      <c r="E256" s="21"/>
      <c r="G256" s="21"/>
      <c r="I256" s="21"/>
      <c r="K256" s="21"/>
      <c r="M256" s="21"/>
      <c r="O256" s="21"/>
      <c r="Q256" s="21"/>
      <c r="S256" s="21"/>
      <c r="U256" s="21"/>
      <c r="W256" s="21"/>
      <c r="Z256" s="21"/>
    </row>
    <row r="257" spans="5:26">
      <c r="E257" s="21"/>
      <c r="G257" s="21"/>
      <c r="I257" s="21"/>
      <c r="K257" s="21"/>
      <c r="M257" s="21"/>
      <c r="O257" s="21"/>
      <c r="Q257" s="21"/>
      <c r="S257" s="21"/>
      <c r="U257" s="21"/>
      <c r="W257" s="21"/>
      <c r="Z257" s="21"/>
    </row>
    <row r="258" spans="5:26">
      <c r="E258" s="21"/>
      <c r="G258" s="21"/>
      <c r="I258" s="21"/>
      <c r="K258" s="21"/>
      <c r="M258" s="21"/>
      <c r="O258" s="21"/>
      <c r="Q258" s="21"/>
      <c r="S258" s="21"/>
      <c r="U258" s="21"/>
      <c r="W258" s="21"/>
      <c r="Z258" s="21"/>
    </row>
    <row r="259" spans="5:26">
      <c r="E259" s="21"/>
      <c r="G259" s="21"/>
      <c r="I259" s="21"/>
      <c r="K259" s="21"/>
      <c r="M259" s="21"/>
      <c r="O259" s="21"/>
      <c r="Q259" s="21"/>
      <c r="S259" s="21"/>
      <c r="U259" s="21"/>
      <c r="W259" s="21"/>
      <c r="Z259" s="21"/>
    </row>
    <row r="260" spans="5:26">
      <c r="E260" s="21"/>
      <c r="G260" s="21"/>
      <c r="I260" s="21"/>
      <c r="K260" s="21"/>
      <c r="M260" s="21"/>
      <c r="O260" s="21"/>
      <c r="Q260" s="21"/>
      <c r="S260" s="21"/>
      <c r="U260" s="21"/>
      <c r="W260" s="21"/>
      <c r="Z260" s="21"/>
    </row>
    <row r="261" spans="5:26">
      <c r="E261" s="21"/>
      <c r="G261" s="21"/>
      <c r="I261" s="21"/>
      <c r="K261" s="21"/>
      <c r="M261" s="21"/>
      <c r="O261" s="21"/>
      <c r="Q261" s="21"/>
      <c r="S261" s="21"/>
      <c r="U261" s="21"/>
      <c r="W261" s="21"/>
      <c r="Z261" s="21"/>
    </row>
    <row r="262" spans="5:26">
      <c r="E262" s="21"/>
      <c r="G262" s="21"/>
      <c r="I262" s="21"/>
      <c r="K262" s="21"/>
      <c r="M262" s="21"/>
      <c r="O262" s="21"/>
      <c r="Q262" s="21"/>
      <c r="S262" s="21"/>
      <c r="U262" s="21"/>
      <c r="W262" s="21"/>
      <c r="Z262" s="21"/>
    </row>
    <row r="263" spans="5:26">
      <c r="E263" s="21"/>
      <c r="G263" s="21"/>
      <c r="I263" s="21"/>
      <c r="K263" s="21"/>
      <c r="M263" s="21"/>
      <c r="O263" s="21"/>
      <c r="Q263" s="21"/>
      <c r="S263" s="21"/>
      <c r="U263" s="21"/>
      <c r="W263" s="21"/>
      <c r="Z263" s="21"/>
    </row>
    <row r="264" spans="5:26">
      <c r="E264" s="21"/>
      <c r="G264" s="21"/>
      <c r="I264" s="21"/>
      <c r="K264" s="21"/>
      <c r="M264" s="21"/>
      <c r="O264" s="21"/>
      <c r="Q264" s="21"/>
      <c r="S264" s="21"/>
      <c r="U264" s="21"/>
      <c r="W264" s="21"/>
      <c r="Z264" s="21"/>
    </row>
    <row r="265" spans="5:26">
      <c r="E265" s="21"/>
      <c r="G265" s="21"/>
      <c r="I265" s="21"/>
      <c r="K265" s="21"/>
      <c r="M265" s="21"/>
      <c r="O265" s="21"/>
      <c r="Q265" s="21"/>
      <c r="S265" s="21"/>
      <c r="U265" s="21"/>
      <c r="W265" s="21"/>
      <c r="Z265" s="21"/>
    </row>
    <row r="266" spans="5:26">
      <c r="E266" s="21"/>
      <c r="G266" s="21"/>
      <c r="I266" s="21"/>
      <c r="K266" s="21"/>
      <c r="M266" s="21"/>
      <c r="O266" s="21"/>
      <c r="Q266" s="21"/>
      <c r="S266" s="21"/>
      <c r="U266" s="21"/>
      <c r="W266" s="21"/>
      <c r="Z266" s="21"/>
    </row>
    <row r="267" spans="5:26">
      <c r="E267" s="21"/>
      <c r="G267" s="21"/>
      <c r="I267" s="21"/>
      <c r="K267" s="21"/>
      <c r="M267" s="21"/>
      <c r="O267" s="21"/>
      <c r="Q267" s="21"/>
      <c r="S267" s="21"/>
      <c r="U267" s="21"/>
      <c r="W267" s="21"/>
      <c r="Z267" s="21"/>
    </row>
    <row r="268" spans="5:26">
      <c r="E268" s="21"/>
      <c r="G268" s="21"/>
      <c r="I268" s="21"/>
      <c r="K268" s="21"/>
      <c r="M268" s="21"/>
      <c r="O268" s="21"/>
      <c r="Q268" s="21"/>
      <c r="S268" s="21"/>
      <c r="U268" s="21"/>
      <c r="W268" s="21"/>
      <c r="Z268" s="21"/>
    </row>
    <row r="269" spans="5:26">
      <c r="E269" s="21"/>
      <c r="G269" s="21"/>
      <c r="I269" s="21"/>
      <c r="K269" s="21"/>
      <c r="M269" s="21"/>
      <c r="O269" s="21"/>
      <c r="Q269" s="21"/>
      <c r="S269" s="21"/>
      <c r="U269" s="21"/>
      <c r="W269" s="21"/>
      <c r="Z269" s="21"/>
    </row>
    <row r="270" spans="5:26">
      <c r="E270" s="21"/>
      <c r="G270" s="21"/>
      <c r="I270" s="21"/>
      <c r="K270" s="21"/>
      <c r="M270" s="21"/>
      <c r="O270" s="21"/>
      <c r="Q270" s="21"/>
      <c r="S270" s="21"/>
      <c r="U270" s="21"/>
      <c r="W270" s="21"/>
      <c r="Z270" s="21"/>
    </row>
    <row r="271" spans="5:26">
      <c r="E271" s="21"/>
      <c r="G271" s="21"/>
      <c r="I271" s="21"/>
      <c r="K271" s="21"/>
      <c r="M271" s="21"/>
      <c r="O271" s="21"/>
      <c r="Q271" s="21"/>
      <c r="S271" s="21"/>
      <c r="U271" s="21"/>
      <c r="W271" s="21"/>
      <c r="Z271" s="21"/>
    </row>
    <row r="272" spans="5:26">
      <c r="E272" s="21"/>
      <c r="G272" s="21"/>
      <c r="I272" s="21"/>
      <c r="K272" s="21"/>
      <c r="M272" s="21"/>
      <c r="O272" s="21"/>
      <c r="Q272" s="21"/>
      <c r="S272" s="21"/>
      <c r="U272" s="21"/>
      <c r="W272" s="21"/>
      <c r="Z272" s="21"/>
    </row>
    <row r="273" spans="5:26">
      <c r="E273" s="21"/>
      <c r="G273" s="21"/>
      <c r="I273" s="21"/>
      <c r="K273" s="21"/>
      <c r="M273" s="21"/>
      <c r="O273" s="21"/>
      <c r="Q273" s="21"/>
      <c r="S273" s="21"/>
      <c r="U273" s="21"/>
      <c r="W273" s="21"/>
      <c r="Z273" s="21"/>
    </row>
    <row r="274" spans="5:26">
      <c r="E274" s="21"/>
      <c r="G274" s="21"/>
      <c r="I274" s="21"/>
      <c r="K274" s="21"/>
      <c r="M274" s="21"/>
      <c r="O274" s="21"/>
      <c r="Q274" s="21"/>
      <c r="S274" s="21"/>
      <c r="U274" s="21"/>
      <c r="W274" s="21"/>
      <c r="Z274" s="21"/>
    </row>
    <row r="275" spans="5:26">
      <c r="E275" s="21"/>
      <c r="G275" s="21"/>
      <c r="I275" s="21"/>
      <c r="K275" s="21"/>
      <c r="M275" s="21"/>
      <c r="O275" s="21"/>
      <c r="Q275" s="21"/>
      <c r="S275" s="21"/>
      <c r="U275" s="21"/>
      <c r="W275" s="21"/>
      <c r="Z275" s="21"/>
    </row>
    <row r="276" spans="5:26">
      <c r="E276" s="21"/>
      <c r="G276" s="21"/>
      <c r="I276" s="21"/>
      <c r="K276" s="21"/>
      <c r="M276" s="21"/>
      <c r="O276" s="21"/>
      <c r="Q276" s="21"/>
      <c r="S276" s="21"/>
      <c r="U276" s="21"/>
      <c r="W276" s="21"/>
      <c r="Z276" s="21"/>
    </row>
    <row r="277" spans="5:26">
      <c r="E277" s="21"/>
      <c r="G277" s="21"/>
      <c r="I277" s="21"/>
      <c r="K277" s="21"/>
      <c r="M277" s="21"/>
      <c r="O277" s="21"/>
      <c r="Q277" s="21"/>
      <c r="S277" s="21"/>
      <c r="U277" s="21"/>
      <c r="W277" s="21"/>
      <c r="Z277" s="21"/>
    </row>
    <row r="278" spans="5:26">
      <c r="E278" s="21"/>
      <c r="G278" s="21"/>
      <c r="I278" s="21"/>
      <c r="K278" s="21"/>
      <c r="M278" s="21"/>
      <c r="O278" s="21"/>
      <c r="Q278" s="21"/>
      <c r="S278" s="21"/>
      <c r="U278" s="21"/>
      <c r="W278" s="21"/>
      <c r="Z278" s="21"/>
    </row>
    <row r="279" spans="5:26">
      <c r="E279" s="21"/>
      <c r="G279" s="21"/>
      <c r="I279" s="21"/>
      <c r="K279" s="21"/>
      <c r="M279" s="21"/>
      <c r="O279" s="21"/>
      <c r="Q279" s="21"/>
      <c r="S279" s="21"/>
      <c r="U279" s="21"/>
      <c r="W279" s="21"/>
      <c r="Z279" s="21"/>
    </row>
    <row r="280" spans="5:26">
      <c r="E280" s="21"/>
      <c r="G280" s="21"/>
      <c r="I280" s="21"/>
      <c r="K280" s="21"/>
      <c r="M280" s="21"/>
      <c r="O280" s="21"/>
      <c r="Q280" s="21"/>
      <c r="S280" s="21"/>
      <c r="U280" s="21"/>
      <c r="W280" s="21"/>
      <c r="Z280" s="21"/>
    </row>
    <row r="281" spans="5:26">
      <c r="E281" s="21"/>
      <c r="G281" s="21"/>
      <c r="I281" s="21"/>
      <c r="K281" s="21"/>
      <c r="M281" s="21"/>
      <c r="O281" s="21"/>
      <c r="Q281" s="21"/>
      <c r="S281" s="21"/>
      <c r="U281" s="21"/>
      <c r="W281" s="21"/>
      <c r="Z281" s="21"/>
    </row>
    <row r="282" spans="5:26">
      <c r="E282" s="21"/>
      <c r="G282" s="21"/>
      <c r="I282" s="21"/>
      <c r="K282" s="21"/>
      <c r="M282" s="21"/>
      <c r="O282" s="21"/>
      <c r="Q282" s="21"/>
      <c r="S282" s="21"/>
      <c r="U282" s="21"/>
      <c r="W282" s="21"/>
      <c r="Z282" s="21"/>
    </row>
    <row r="283" spans="5:26">
      <c r="E283" s="21"/>
      <c r="G283" s="21"/>
      <c r="I283" s="21"/>
      <c r="K283" s="21"/>
      <c r="M283" s="21"/>
      <c r="O283" s="21"/>
      <c r="Q283" s="21"/>
      <c r="S283" s="21"/>
      <c r="U283" s="21"/>
      <c r="W283" s="21"/>
      <c r="Z283" s="21"/>
    </row>
    <row r="284" spans="5:26">
      <c r="E284" s="21"/>
      <c r="G284" s="21"/>
      <c r="I284" s="21"/>
      <c r="K284" s="21"/>
      <c r="M284" s="21"/>
      <c r="O284" s="21"/>
      <c r="Q284" s="21"/>
      <c r="S284" s="21"/>
      <c r="U284" s="21"/>
      <c r="W284" s="21"/>
      <c r="Z284" s="21"/>
    </row>
    <row r="285" spans="5:26">
      <c r="E285" s="21"/>
      <c r="G285" s="21"/>
      <c r="I285" s="21"/>
      <c r="K285" s="21"/>
      <c r="M285" s="21"/>
      <c r="O285" s="21"/>
      <c r="Q285" s="21"/>
      <c r="S285" s="21"/>
      <c r="U285" s="21"/>
      <c r="W285" s="21"/>
      <c r="Z285" s="21"/>
    </row>
    <row r="286" spans="5:26">
      <c r="E286" s="21"/>
      <c r="G286" s="21"/>
      <c r="I286" s="21"/>
      <c r="K286" s="21"/>
      <c r="M286" s="21"/>
      <c r="O286" s="21"/>
      <c r="Q286" s="21"/>
      <c r="S286" s="21"/>
      <c r="U286" s="21"/>
      <c r="W286" s="21"/>
      <c r="Z286" s="21"/>
    </row>
    <row r="287" spans="5:26">
      <c r="E287" s="21"/>
      <c r="G287" s="21"/>
      <c r="I287" s="21"/>
      <c r="K287" s="21"/>
      <c r="M287" s="21"/>
      <c r="O287" s="21"/>
      <c r="Q287" s="21"/>
      <c r="S287" s="21"/>
      <c r="U287" s="21"/>
      <c r="W287" s="21"/>
      <c r="Z287" s="21"/>
    </row>
    <row r="288" spans="5:26">
      <c r="E288" s="21"/>
      <c r="G288" s="21"/>
      <c r="I288" s="21"/>
      <c r="K288" s="21"/>
      <c r="M288" s="21"/>
      <c r="O288" s="21"/>
      <c r="Q288" s="21"/>
      <c r="S288" s="21"/>
      <c r="U288" s="21"/>
      <c r="W288" s="21"/>
      <c r="Z288" s="21"/>
    </row>
    <row r="289" spans="5:26">
      <c r="E289" s="21"/>
      <c r="G289" s="21"/>
      <c r="I289" s="21"/>
      <c r="K289" s="21"/>
      <c r="M289" s="21"/>
      <c r="O289" s="21"/>
      <c r="Q289" s="21"/>
      <c r="S289" s="21"/>
      <c r="U289" s="21"/>
      <c r="W289" s="21"/>
      <c r="Z289" s="21"/>
    </row>
    <row r="290" spans="5:26">
      <c r="E290" s="21"/>
      <c r="G290" s="21"/>
      <c r="I290" s="21"/>
      <c r="K290" s="21"/>
      <c r="M290" s="21"/>
      <c r="O290" s="21"/>
      <c r="Q290" s="21"/>
      <c r="S290" s="21"/>
      <c r="U290" s="21"/>
      <c r="W290" s="21"/>
      <c r="Z290" s="21"/>
    </row>
    <row r="291" spans="5:26">
      <c r="E291" s="21"/>
      <c r="G291" s="21"/>
      <c r="I291" s="21"/>
      <c r="K291" s="21"/>
      <c r="M291" s="21"/>
      <c r="O291" s="21"/>
      <c r="Q291" s="21"/>
      <c r="S291" s="21"/>
      <c r="U291" s="21"/>
      <c r="W291" s="21"/>
      <c r="Z291" s="21"/>
    </row>
    <row r="292" spans="5:26">
      <c r="E292" s="21"/>
      <c r="G292" s="21"/>
      <c r="I292" s="21"/>
      <c r="K292" s="21"/>
      <c r="M292" s="21"/>
      <c r="O292" s="21"/>
      <c r="Q292" s="21"/>
      <c r="S292" s="21"/>
      <c r="U292" s="21"/>
      <c r="W292" s="21"/>
      <c r="Z292" s="21"/>
    </row>
    <row r="293" spans="5:26">
      <c r="E293" s="21"/>
      <c r="G293" s="21"/>
      <c r="I293" s="21"/>
      <c r="K293" s="21"/>
      <c r="M293" s="21"/>
      <c r="O293" s="21"/>
      <c r="Q293" s="21"/>
      <c r="S293" s="21"/>
      <c r="U293" s="21"/>
      <c r="W293" s="21"/>
      <c r="Z293" s="21"/>
    </row>
    <row r="294" spans="5:26">
      <c r="E294" s="21"/>
      <c r="G294" s="21"/>
      <c r="I294" s="21"/>
      <c r="K294" s="21"/>
      <c r="M294" s="21"/>
      <c r="O294" s="21"/>
      <c r="Q294" s="21"/>
      <c r="S294" s="21"/>
      <c r="U294" s="21"/>
      <c r="W294" s="21"/>
      <c r="Z294" s="21"/>
    </row>
    <row r="295" spans="5:26">
      <c r="E295" s="21"/>
      <c r="G295" s="21"/>
      <c r="I295" s="21"/>
      <c r="K295" s="21"/>
      <c r="M295" s="21"/>
      <c r="O295" s="21"/>
      <c r="Q295" s="21"/>
      <c r="S295" s="21"/>
      <c r="U295" s="21"/>
      <c r="W295" s="21"/>
      <c r="Z295" s="21"/>
    </row>
    <row r="296" spans="5:26">
      <c r="E296" s="21"/>
      <c r="G296" s="21"/>
      <c r="I296" s="21"/>
      <c r="K296" s="21"/>
      <c r="M296" s="21"/>
      <c r="O296" s="21"/>
      <c r="Q296" s="21"/>
      <c r="S296" s="21"/>
      <c r="U296" s="21"/>
      <c r="W296" s="21"/>
      <c r="Z296" s="21"/>
    </row>
    <row r="297" spans="5:26">
      <c r="E297" s="21"/>
      <c r="G297" s="21"/>
      <c r="I297" s="21"/>
      <c r="K297" s="21"/>
      <c r="M297" s="21"/>
      <c r="O297" s="21"/>
      <c r="Q297" s="21"/>
      <c r="S297" s="21"/>
      <c r="U297" s="21"/>
      <c r="W297" s="21"/>
      <c r="Z297" s="21"/>
    </row>
    <row r="298" spans="5:26">
      <c r="E298" s="21"/>
      <c r="G298" s="21"/>
      <c r="I298" s="21"/>
      <c r="K298" s="21"/>
      <c r="M298" s="21"/>
      <c r="O298" s="21"/>
      <c r="Q298" s="21"/>
      <c r="S298" s="21"/>
      <c r="U298" s="21"/>
      <c r="W298" s="21"/>
      <c r="Z298" s="21"/>
    </row>
    <row r="299" spans="5:26">
      <c r="E299" s="21"/>
      <c r="G299" s="21"/>
      <c r="I299" s="21"/>
      <c r="K299" s="21"/>
      <c r="M299" s="21"/>
      <c r="O299" s="21"/>
      <c r="Q299" s="21"/>
      <c r="S299" s="21"/>
      <c r="U299" s="21"/>
      <c r="W299" s="21"/>
      <c r="Z299" s="21"/>
    </row>
    <row r="300" spans="5:26">
      <c r="E300" s="21"/>
      <c r="G300" s="21"/>
      <c r="I300" s="21"/>
      <c r="K300" s="21"/>
      <c r="M300" s="21"/>
      <c r="O300" s="21"/>
      <c r="Q300" s="21"/>
      <c r="S300" s="21"/>
      <c r="U300" s="21"/>
      <c r="W300" s="21"/>
      <c r="Z300" s="21"/>
    </row>
    <row r="301" spans="5:26">
      <c r="E301" s="21"/>
      <c r="G301" s="21"/>
      <c r="I301" s="21"/>
      <c r="K301" s="21"/>
      <c r="M301" s="21"/>
      <c r="O301" s="21"/>
      <c r="Q301" s="21"/>
      <c r="S301" s="21"/>
      <c r="U301" s="21"/>
      <c r="W301" s="21"/>
      <c r="Z301" s="21"/>
    </row>
    <row r="302" spans="5:26">
      <c r="E302" s="21"/>
      <c r="G302" s="21"/>
      <c r="I302" s="21"/>
      <c r="K302" s="21"/>
      <c r="M302" s="21"/>
      <c r="O302" s="21"/>
      <c r="Q302" s="21"/>
      <c r="S302" s="21"/>
      <c r="U302" s="21"/>
      <c r="W302" s="21"/>
      <c r="Z302" s="21"/>
    </row>
    <row r="303" spans="5:26">
      <c r="E303" s="21"/>
      <c r="G303" s="21"/>
      <c r="I303" s="21"/>
      <c r="K303" s="21"/>
      <c r="M303" s="21"/>
      <c r="O303" s="21"/>
      <c r="Q303" s="21"/>
      <c r="S303" s="21"/>
      <c r="U303" s="21"/>
      <c r="W303" s="21"/>
      <c r="Z303" s="21"/>
    </row>
    <row r="304" spans="5:26">
      <c r="E304" s="21"/>
      <c r="G304" s="21"/>
      <c r="I304" s="21"/>
      <c r="K304" s="21"/>
      <c r="M304" s="21"/>
      <c r="O304" s="21"/>
      <c r="Q304" s="21"/>
      <c r="S304" s="21"/>
      <c r="U304" s="21"/>
      <c r="W304" s="21"/>
      <c r="Z304" s="21"/>
    </row>
    <row r="305" spans="5:26">
      <c r="E305" s="21"/>
      <c r="G305" s="21"/>
      <c r="I305" s="21"/>
      <c r="K305" s="21"/>
      <c r="M305" s="21"/>
      <c r="O305" s="21"/>
      <c r="Q305" s="21"/>
      <c r="S305" s="21"/>
      <c r="U305" s="21"/>
      <c r="W305" s="21"/>
      <c r="Z305" s="21"/>
    </row>
    <row r="306" spans="5:26">
      <c r="E306" s="21"/>
      <c r="G306" s="21"/>
      <c r="I306" s="21"/>
      <c r="K306" s="21"/>
      <c r="M306" s="21"/>
      <c r="O306" s="21"/>
      <c r="Q306" s="21"/>
      <c r="S306" s="21"/>
      <c r="U306" s="21"/>
      <c r="W306" s="21"/>
      <c r="Z306" s="21"/>
    </row>
    <row r="307" spans="5:26">
      <c r="E307" s="21"/>
      <c r="G307" s="21"/>
      <c r="I307" s="21"/>
      <c r="K307" s="21"/>
      <c r="M307" s="21"/>
      <c r="O307" s="21"/>
      <c r="Q307" s="21"/>
      <c r="S307" s="21"/>
      <c r="U307" s="21"/>
      <c r="W307" s="21"/>
      <c r="Z307" s="21"/>
    </row>
    <row r="308" spans="5:26">
      <c r="E308" s="21"/>
      <c r="G308" s="21"/>
      <c r="I308" s="21"/>
      <c r="K308" s="21"/>
      <c r="M308" s="21"/>
      <c r="O308" s="21"/>
      <c r="Q308" s="21"/>
      <c r="S308" s="21"/>
      <c r="U308" s="21"/>
      <c r="W308" s="21"/>
      <c r="Z308" s="21"/>
    </row>
    <row r="309" spans="5:26">
      <c r="E309" s="21"/>
      <c r="G309" s="21"/>
      <c r="I309" s="21"/>
      <c r="K309" s="21"/>
      <c r="M309" s="21"/>
      <c r="O309" s="21"/>
      <c r="Q309" s="21"/>
      <c r="S309" s="21"/>
      <c r="U309" s="21"/>
      <c r="W309" s="21"/>
      <c r="Z309" s="21"/>
    </row>
    <row r="310" spans="5:26">
      <c r="E310" s="21"/>
      <c r="G310" s="21"/>
      <c r="I310" s="21"/>
      <c r="K310" s="21"/>
      <c r="M310" s="21"/>
      <c r="O310" s="21"/>
      <c r="Q310" s="21"/>
      <c r="S310" s="21"/>
      <c r="U310" s="21"/>
      <c r="W310" s="21"/>
      <c r="Z310" s="21"/>
    </row>
    <row r="311" spans="5:26">
      <c r="E311" s="21"/>
      <c r="G311" s="21"/>
      <c r="I311" s="21"/>
      <c r="K311" s="21"/>
      <c r="M311" s="21"/>
      <c r="O311" s="21"/>
      <c r="Q311" s="21"/>
      <c r="S311" s="21"/>
      <c r="U311" s="21"/>
      <c r="W311" s="21"/>
      <c r="Z311" s="21"/>
    </row>
    <row r="312" spans="5:26">
      <c r="E312" s="21"/>
      <c r="G312" s="21"/>
      <c r="I312" s="21"/>
      <c r="K312" s="21"/>
      <c r="M312" s="21"/>
      <c r="O312" s="21"/>
      <c r="Q312" s="21"/>
      <c r="S312" s="21"/>
      <c r="U312" s="21"/>
      <c r="W312" s="21"/>
      <c r="Z312" s="21"/>
    </row>
    <row r="313" spans="5:26">
      <c r="E313" s="21"/>
      <c r="G313" s="21"/>
      <c r="I313" s="21"/>
      <c r="K313" s="21"/>
      <c r="M313" s="21"/>
      <c r="O313" s="21"/>
      <c r="Q313" s="21"/>
      <c r="S313" s="21"/>
      <c r="U313" s="21"/>
      <c r="W313" s="21"/>
      <c r="Z313" s="21"/>
    </row>
    <row r="314" spans="5:26">
      <c r="E314" s="21"/>
      <c r="G314" s="21"/>
      <c r="I314" s="21"/>
      <c r="K314" s="21"/>
      <c r="M314" s="21"/>
      <c r="O314" s="21"/>
      <c r="Q314" s="21"/>
      <c r="S314" s="21"/>
      <c r="U314" s="21"/>
      <c r="W314" s="21"/>
      <c r="Z314" s="21"/>
    </row>
    <row r="315" spans="5:26">
      <c r="E315" s="21"/>
      <c r="G315" s="21"/>
      <c r="I315" s="21"/>
      <c r="K315" s="21"/>
      <c r="M315" s="21"/>
      <c r="O315" s="21"/>
      <c r="Q315" s="21"/>
      <c r="S315" s="21"/>
      <c r="U315" s="21"/>
      <c r="W315" s="21"/>
      <c r="Z315" s="21"/>
    </row>
    <row r="316" spans="5:26">
      <c r="E316" s="21"/>
      <c r="G316" s="21"/>
      <c r="I316" s="21"/>
      <c r="K316" s="21"/>
      <c r="M316" s="21"/>
      <c r="O316" s="21"/>
      <c r="Q316" s="21"/>
      <c r="S316" s="21"/>
      <c r="U316" s="21"/>
      <c r="W316" s="21"/>
      <c r="Z316" s="21"/>
    </row>
    <row r="317" spans="5:26">
      <c r="E317" s="21"/>
      <c r="G317" s="21"/>
      <c r="I317" s="21"/>
      <c r="K317" s="21"/>
      <c r="M317" s="21"/>
      <c r="O317" s="21"/>
      <c r="Q317" s="21"/>
      <c r="S317" s="21"/>
      <c r="U317" s="21"/>
      <c r="W317" s="21"/>
      <c r="Z317" s="21"/>
    </row>
    <row r="318" spans="5:26">
      <c r="E318" s="21"/>
      <c r="G318" s="21"/>
      <c r="I318" s="21"/>
      <c r="K318" s="21"/>
      <c r="M318" s="21"/>
      <c r="O318" s="21"/>
      <c r="Q318" s="21"/>
      <c r="S318" s="21"/>
      <c r="U318" s="21"/>
      <c r="W318" s="21"/>
      <c r="Z318" s="21"/>
    </row>
    <row r="319" spans="5:26">
      <c r="E319" s="21"/>
      <c r="G319" s="21"/>
      <c r="I319" s="21"/>
      <c r="K319" s="21"/>
      <c r="M319" s="21"/>
      <c r="O319" s="21"/>
      <c r="Q319" s="21"/>
      <c r="S319" s="21"/>
      <c r="U319" s="21"/>
      <c r="W319" s="21"/>
      <c r="Z319" s="21"/>
    </row>
    <row r="320" spans="5:26">
      <c r="E320" s="21"/>
      <c r="G320" s="21"/>
      <c r="I320" s="21"/>
      <c r="K320" s="21"/>
      <c r="M320" s="21"/>
      <c r="O320" s="21"/>
      <c r="Q320" s="21"/>
      <c r="S320" s="21"/>
      <c r="U320" s="21"/>
      <c r="W320" s="21"/>
      <c r="Z320" s="21"/>
    </row>
    <row r="321" spans="5:26">
      <c r="E321" s="21"/>
      <c r="G321" s="21"/>
      <c r="I321" s="21"/>
      <c r="K321" s="21"/>
      <c r="M321" s="21"/>
      <c r="O321" s="21"/>
      <c r="Q321" s="21"/>
      <c r="S321" s="21"/>
      <c r="U321" s="21"/>
      <c r="W321" s="21"/>
      <c r="Z321" s="21"/>
    </row>
    <row r="322" spans="5:26">
      <c r="E322" s="21"/>
      <c r="G322" s="21"/>
      <c r="I322" s="21"/>
      <c r="K322" s="21"/>
      <c r="M322" s="21"/>
      <c r="O322" s="21"/>
      <c r="Q322" s="21"/>
      <c r="S322" s="21"/>
      <c r="U322" s="21"/>
      <c r="W322" s="21"/>
      <c r="Z322" s="21"/>
    </row>
    <row r="323" spans="5:26">
      <c r="E323" s="21"/>
      <c r="G323" s="21"/>
      <c r="I323" s="21"/>
      <c r="K323" s="21"/>
      <c r="M323" s="21"/>
      <c r="O323" s="21"/>
      <c r="Q323" s="21"/>
      <c r="S323" s="21"/>
      <c r="U323" s="21"/>
      <c r="W323" s="21"/>
      <c r="Z323" s="21"/>
    </row>
    <row r="324" spans="5:26">
      <c r="E324" s="21"/>
      <c r="G324" s="21"/>
      <c r="I324" s="21"/>
      <c r="K324" s="21"/>
      <c r="M324" s="21"/>
      <c r="O324" s="21"/>
      <c r="Q324" s="21"/>
      <c r="S324" s="21"/>
      <c r="U324" s="21"/>
      <c r="W324" s="21"/>
      <c r="Z324" s="21"/>
    </row>
    <row r="325" spans="5:26">
      <c r="E325" s="21"/>
      <c r="G325" s="21"/>
      <c r="I325" s="21"/>
      <c r="K325" s="21"/>
      <c r="M325" s="21"/>
      <c r="O325" s="21"/>
      <c r="Q325" s="21"/>
      <c r="S325" s="21"/>
      <c r="U325" s="21"/>
      <c r="W325" s="21"/>
      <c r="Z325" s="21"/>
    </row>
    <row r="326" spans="5:26">
      <c r="E326" s="21"/>
      <c r="G326" s="21"/>
      <c r="I326" s="21"/>
      <c r="K326" s="21"/>
      <c r="M326" s="21"/>
      <c r="O326" s="21"/>
      <c r="Q326" s="21"/>
      <c r="S326" s="21"/>
      <c r="U326" s="21"/>
      <c r="W326" s="21"/>
      <c r="Z326" s="21"/>
    </row>
    <row r="327" spans="5:26">
      <c r="E327" s="21"/>
      <c r="G327" s="21"/>
      <c r="I327" s="21"/>
      <c r="K327" s="21"/>
      <c r="M327" s="21"/>
      <c r="O327" s="21"/>
      <c r="Q327" s="21"/>
      <c r="S327" s="21"/>
      <c r="U327" s="21"/>
      <c r="W327" s="21"/>
      <c r="Z327" s="21"/>
    </row>
    <row r="328" spans="5:26">
      <c r="E328" s="21"/>
      <c r="G328" s="21"/>
      <c r="I328" s="21"/>
      <c r="K328" s="21"/>
      <c r="M328" s="21"/>
      <c r="O328" s="21"/>
      <c r="Q328" s="21"/>
      <c r="S328" s="21"/>
      <c r="U328" s="21"/>
      <c r="W328" s="21"/>
      <c r="Z328" s="21"/>
    </row>
    <row r="329" spans="5:26">
      <c r="E329" s="21"/>
      <c r="G329" s="21"/>
      <c r="I329" s="21"/>
      <c r="K329" s="21"/>
      <c r="M329" s="21"/>
      <c r="O329" s="21"/>
      <c r="Q329" s="21"/>
      <c r="S329" s="21"/>
      <c r="U329" s="21"/>
      <c r="W329" s="21"/>
      <c r="Z329" s="21"/>
    </row>
    <row r="330" spans="5:26">
      <c r="E330" s="21"/>
      <c r="G330" s="21"/>
      <c r="I330" s="21"/>
      <c r="K330" s="21"/>
      <c r="M330" s="21"/>
      <c r="O330" s="21"/>
      <c r="Q330" s="21"/>
      <c r="S330" s="21"/>
      <c r="U330" s="21"/>
      <c r="W330" s="21"/>
      <c r="Z330" s="21"/>
    </row>
    <row r="331" spans="5:26">
      <c r="E331" s="21"/>
      <c r="G331" s="21"/>
      <c r="I331" s="21"/>
      <c r="K331" s="21"/>
      <c r="M331" s="21"/>
      <c r="O331" s="21"/>
      <c r="Q331" s="21"/>
      <c r="S331" s="21"/>
      <c r="U331" s="21"/>
      <c r="W331" s="21"/>
      <c r="Z331" s="21"/>
    </row>
    <row r="332" spans="5:26">
      <c r="E332" s="21"/>
      <c r="G332" s="21"/>
      <c r="I332" s="21"/>
      <c r="K332" s="21"/>
      <c r="M332" s="21"/>
      <c r="O332" s="21"/>
      <c r="Q332" s="21"/>
      <c r="S332" s="21"/>
      <c r="U332" s="21"/>
      <c r="W332" s="21"/>
      <c r="Z332" s="21"/>
    </row>
    <row r="333" spans="5:26">
      <c r="E333" s="21"/>
      <c r="G333" s="21"/>
      <c r="I333" s="21"/>
      <c r="K333" s="21"/>
      <c r="M333" s="21"/>
      <c r="O333" s="21"/>
      <c r="Q333" s="21"/>
      <c r="S333" s="21"/>
      <c r="U333" s="21"/>
      <c r="W333" s="21"/>
      <c r="Z333" s="21"/>
    </row>
    <row r="334" spans="5:26">
      <c r="E334" s="21"/>
      <c r="G334" s="21"/>
      <c r="I334" s="21"/>
      <c r="K334" s="21"/>
      <c r="M334" s="21"/>
      <c r="O334" s="21"/>
      <c r="Q334" s="21"/>
      <c r="S334" s="21"/>
      <c r="U334" s="21"/>
      <c r="W334" s="21"/>
      <c r="Z334" s="21"/>
    </row>
    <row r="335" spans="5:26">
      <c r="E335" s="21"/>
      <c r="G335" s="21"/>
      <c r="I335" s="21"/>
      <c r="K335" s="21"/>
      <c r="M335" s="21"/>
      <c r="O335" s="21"/>
      <c r="Q335" s="21"/>
      <c r="S335" s="21"/>
      <c r="U335" s="21"/>
      <c r="W335" s="21"/>
      <c r="Z335" s="21"/>
    </row>
    <row r="336" spans="5:26">
      <c r="E336" s="21"/>
      <c r="G336" s="21"/>
      <c r="I336" s="21"/>
      <c r="K336" s="21"/>
      <c r="M336" s="21"/>
      <c r="O336" s="21"/>
      <c r="Q336" s="21"/>
      <c r="S336" s="21"/>
      <c r="U336" s="21"/>
      <c r="W336" s="21"/>
      <c r="Z336" s="21"/>
    </row>
    <row r="337" spans="5:26">
      <c r="E337" s="21"/>
      <c r="G337" s="21"/>
      <c r="I337" s="21"/>
      <c r="K337" s="21"/>
      <c r="M337" s="21"/>
      <c r="O337" s="21"/>
      <c r="Q337" s="21"/>
      <c r="S337" s="21"/>
      <c r="U337" s="21"/>
      <c r="W337" s="21"/>
      <c r="Z337" s="21"/>
    </row>
    <row r="338" spans="5:26">
      <c r="E338" s="21"/>
      <c r="G338" s="21"/>
      <c r="I338" s="21"/>
      <c r="K338" s="21"/>
      <c r="M338" s="21"/>
      <c r="O338" s="21"/>
      <c r="Q338" s="21"/>
      <c r="S338" s="21"/>
      <c r="U338" s="21"/>
      <c r="W338" s="21"/>
      <c r="Z338" s="21"/>
    </row>
    <row r="339" spans="5:26">
      <c r="E339" s="21"/>
      <c r="G339" s="21"/>
      <c r="I339" s="21"/>
      <c r="K339" s="21"/>
      <c r="M339" s="21"/>
      <c r="O339" s="21"/>
      <c r="Q339" s="21"/>
      <c r="S339" s="21"/>
      <c r="U339" s="21"/>
      <c r="W339" s="21"/>
      <c r="Z339" s="21"/>
    </row>
    <row r="340" spans="5:26">
      <c r="E340" s="21"/>
      <c r="G340" s="21"/>
      <c r="I340" s="21"/>
      <c r="K340" s="21"/>
      <c r="M340" s="21"/>
      <c r="O340" s="21"/>
      <c r="Q340" s="21"/>
      <c r="S340" s="21"/>
      <c r="U340" s="21"/>
      <c r="W340" s="21"/>
      <c r="Z340" s="21"/>
    </row>
    <row r="341" spans="5:26">
      <c r="E341" s="21"/>
      <c r="G341" s="21"/>
      <c r="I341" s="21"/>
      <c r="K341" s="21"/>
      <c r="M341" s="21"/>
      <c r="O341" s="21"/>
      <c r="Q341" s="21"/>
      <c r="S341" s="21"/>
      <c r="U341" s="21"/>
      <c r="W341" s="21"/>
      <c r="Z341" s="21"/>
    </row>
    <row r="342" spans="5:26">
      <c r="E342" s="21"/>
      <c r="G342" s="21"/>
      <c r="I342" s="21"/>
      <c r="K342" s="21"/>
      <c r="M342" s="21"/>
      <c r="O342" s="21"/>
      <c r="Q342" s="21"/>
      <c r="S342" s="21"/>
      <c r="U342" s="21"/>
      <c r="W342" s="21"/>
      <c r="Z342" s="21"/>
    </row>
    <row r="343" spans="5:26">
      <c r="E343" s="21"/>
      <c r="G343" s="21"/>
      <c r="I343" s="21"/>
      <c r="K343" s="21"/>
      <c r="M343" s="21"/>
      <c r="O343" s="21"/>
      <c r="Q343" s="21"/>
      <c r="S343" s="21"/>
      <c r="U343" s="21"/>
      <c r="W343" s="21"/>
      <c r="Z343" s="21"/>
    </row>
    <row r="344" spans="5:26">
      <c r="E344" s="21"/>
      <c r="G344" s="21"/>
      <c r="I344" s="21"/>
      <c r="K344" s="21"/>
      <c r="M344" s="21"/>
      <c r="O344" s="21"/>
      <c r="Q344" s="21"/>
      <c r="S344" s="21"/>
      <c r="U344" s="21"/>
      <c r="W344" s="21"/>
      <c r="Z344" s="21"/>
    </row>
    <row r="345" spans="5:26">
      <c r="E345" s="21"/>
      <c r="G345" s="21"/>
      <c r="I345" s="21"/>
      <c r="K345" s="21"/>
      <c r="M345" s="21"/>
      <c r="O345" s="21"/>
      <c r="Q345" s="21"/>
      <c r="S345" s="21"/>
      <c r="U345" s="21"/>
      <c r="W345" s="21"/>
      <c r="Z345" s="21"/>
    </row>
    <row r="346" spans="5:26">
      <c r="E346" s="21"/>
      <c r="G346" s="21"/>
      <c r="I346" s="21"/>
      <c r="K346" s="21"/>
      <c r="M346" s="21"/>
      <c r="O346" s="21"/>
      <c r="Q346" s="21"/>
      <c r="S346" s="21"/>
      <c r="U346" s="21"/>
      <c r="W346" s="21"/>
      <c r="Z346" s="21"/>
    </row>
    <row r="347" spans="5:26">
      <c r="E347" s="21"/>
      <c r="G347" s="21"/>
      <c r="I347" s="21"/>
      <c r="K347" s="21"/>
      <c r="M347" s="21"/>
      <c r="O347" s="21"/>
      <c r="Q347" s="21"/>
      <c r="S347" s="21"/>
      <c r="U347" s="21"/>
      <c r="W347" s="21"/>
      <c r="Z347" s="21"/>
    </row>
    <row r="348" spans="5:26">
      <c r="E348" s="21"/>
      <c r="G348" s="21"/>
      <c r="I348" s="21"/>
      <c r="K348" s="21"/>
      <c r="M348" s="21"/>
      <c r="O348" s="21"/>
      <c r="Q348" s="21"/>
      <c r="S348" s="21"/>
      <c r="U348" s="21"/>
      <c r="W348" s="21"/>
      <c r="Z348" s="21"/>
    </row>
    <row r="349" spans="5:26">
      <c r="E349" s="21"/>
      <c r="G349" s="21"/>
      <c r="I349" s="21"/>
      <c r="K349" s="21"/>
      <c r="M349" s="21"/>
      <c r="O349" s="21"/>
      <c r="Q349" s="21"/>
      <c r="S349" s="21"/>
      <c r="U349" s="21"/>
      <c r="W349" s="21"/>
      <c r="Z349" s="21"/>
    </row>
    <row r="350" spans="5:26">
      <c r="E350" s="21"/>
      <c r="G350" s="21"/>
      <c r="I350" s="21"/>
      <c r="K350" s="21"/>
      <c r="M350" s="21"/>
      <c r="O350" s="21"/>
      <c r="Q350" s="21"/>
      <c r="S350" s="21"/>
      <c r="U350" s="21"/>
      <c r="W350" s="21"/>
      <c r="Z350" s="21"/>
    </row>
    <row r="351" spans="5:26">
      <c r="E351" s="21"/>
      <c r="G351" s="21"/>
      <c r="I351" s="21"/>
      <c r="K351" s="21"/>
      <c r="M351" s="21"/>
      <c r="O351" s="21"/>
      <c r="Q351" s="21"/>
      <c r="S351" s="21"/>
      <c r="U351" s="21"/>
      <c r="W351" s="21"/>
      <c r="Z351" s="21"/>
    </row>
    <row r="352" spans="5:26">
      <c r="E352" s="21"/>
      <c r="G352" s="21"/>
      <c r="I352" s="21"/>
      <c r="K352" s="21"/>
      <c r="M352" s="21"/>
      <c r="O352" s="21"/>
      <c r="Q352" s="21"/>
      <c r="S352" s="21"/>
      <c r="U352" s="21"/>
      <c r="W352" s="21"/>
      <c r="Z352" s="21"/>
    </row>
    <row r="353" spans="5:26">
      <c r="E353" s="21"/>
      <c r="G353" s="21"/>
      <c r="I353" s="21"/>
      <c r="K353" s="21"/>
      <c r="M353" s="21"/>
      <c r="O353" s="21"/>
      <c r="Q353" s="21"/>
      <c r="S353" s="21"/>
      <c r="U353" s="21"/>
      <c r="W353" s="21"/>
      <c r="Z353" s="21"/>
    </row>
    <row r="354" spans="5:26">
      <c r="E354" s="21"/>
      <c r="G354" s="21"/>
      <c r="I354" s="21"/>
      <c r="K354" s="21"/>
      <c r="M354" s="21"/>
      <c r="O354" s="21"/>
      <c r="Q354" s="21"/>
      <c r="S354" s="21"/>
      <c r="U354" s="21"/>
      <c r="W354" s="21"/>
      <c r="Z354" s="21"/>
    </row>
    <row r="355" spans="5:26">
      <c r="E355" s="21"/>
      <c r="G355" s="21"/>
      <c r="I355" s="21"/>
      <c r="K355" s="21"/>
      <c r="M355" s="21"/>
      <c r="O355" s="21"/>
      <c r="Q355" s="21"/>
      <c r="S355" s="21"/>
      <c r="U355" s="21"/>
      <c r="W355" s="21"/>
      <c r="Z355" s="21"/>
    </row>
    <row r="356" spans="5:26">
      <c r="E356" s="21"/>
      <c r="G356" s="21"/>
      <c r="I356" s="21"/>
      <c r="K356" s="21"/>
      <c r="M356" s="21"/>
      <c r="O356" s="21"/>
      <c r="Q356" s="21"/>
      <c r="S356" s="21"/>
      <c r="U356" s="21"/>
      <c r="W356" s="21"/>
      <c r="Z356" s="21"/>
    </row>
    <row r="357" spans="5:26">
      <c r="E357" s="21"/>
      <c r="G357" s="21"/>
      <c r="I357" s="21"/>
      <c r="K357" s="21"/>
      <c r="M357" s="21"/>
      <c r="O357" s="21"/>
      <c r="Q357" s="21"/>
      <c r="S357" s="21"/>
      <c r="U357" s="21"/>
      <c r="W357" s="21"/>
      <c r="Z357" s="21"/>
    </row>
    <row r="358" spans="5:26">
      <c r="E358" s="21"/>
      <c r="G358" s="21"/>
      <c r="I358" s="21"/>
      <c r="K358" s="21"/>
      <c r="M358" s="21"/>
      <c r="O358" s="21"/>
      <c r="Q358" s="21"/>
      <c r="S358" s="21"/>
      <c r="U358" s="21"/>
      <c r="W358" s="21"/>
      <c r="Z358" s="21"/>
    </row>
    <row r="359" spans="5:26">
      <c r="E359" s="21"/>
      <c r="G359" s="21"/>
      <c r="I359" s="21"/>
      <c r="K359" s="21"/>
      <c r="M359" s="21"/>
      <c r="O359" s="21"/>
      <c r="Q359" s="21"/>
      <c r="S359" s="21"/>
      <c r="U359" s="21"/>
      <c r="W359" s="21"/>
      <c r="Z359" s="21"/>
    </row>
    <row r="360" spans="5:26">
      <c r="E360" s="21"/>
      <c r="G360" s="21"/>
      <c r="I360" s="21"/>
      <c r="K360" s="21"/>
      <c r="M360" s="21"/>
      <c r="O360" s="21"/>
      <c r="Q360" s="21"/>
      <c r="S360" s="21"/>
      <c r="U360" s="21"/>
      <c r="W360" s="21"/>
      <c r="Z360" s="21"/>
    </row>
    <row r="361" spans="5:26">
      <c r="E361" s="21"/>
      <c r="G361" s="21"/>
      <c r="I361" s="21"/>
      <c r="K361" s="21"/>
      <c r="M361" s="21"/>
      <c r="O361" s="21"/>
      <c r="Q361" s="21"/>
      <c r="S361" s="21"/>
      <c r="U361" s="21"/>
      <c r="W361" s="21"/>
      <c r="Z361" s="21"/>
    </row>
    <row r="362" spans="5:26">
      <c r="E362" s="21"/>
      <c r="G362" s="21"/>
      <c r="I362" s="21"/>
      <c r="K362" s="21"/>
      <c r="M362" s="21"/>
      <c r="O362" s="21"/>
      <c r="Q362" s="21"/>
      <c r="S362" s="21"/>
      <c r="U362" s="21"/>
      <c r="W362" s="21"/>
      <c r="Z362" s="21"/>
    </row>
    <row r="363" spans="5:26">
      <c r="E363" s="21"/>
      <c r="G363" s="21"/>
      <c r="I363" s="21"/>
      <c r="K363" s="21"/>
      <c r="M363" s="21"/>
      <c r="O363" s="21"/>
      <c r="Q363" s="21"/>
      <c r="S363" s="21"/>
      <c r="U363" s="21"/>
      <c r="W363" s="21"/>
      <c r="Z363" s="21"/>
    </row>
    <row r="364" spans="5:26">
      <c r="E364" s="21"/>
      <c r="G364" s="21"/>
      <c r="I364" s="21"/>
      <c r="K364" s="21"/>
      <c r="M364" s="21"/>
      <c r="O364" s="21"/>
      <c r="Q364" s="21"/>
      <c r="S364" s="21"/>
      <c r="U364" s="21"/>
      <c r="W364" s="21"/>
      <c r="Z364" s="21"/>
    </row>
    <row r="365" spans="5:26">
      <c r="E365" s="21"/>
      <c r="G365" s="21"/>
      <c r="I365" s="21"/>
      <c r="K365" s="21"/>
      <c r="M365" s="21"/>
      <c r="O365" s="21"/>
      <c r="Q365" s="21"/>
      <c r="S365" s="21"/>
      <c r="U365" s="21"/>
      <c r="W365" s="21"/>
      <c r="Z365" s="21"/>
    </row>
    <row r="366" spans="5:26">
      <c r="E366" s="21"/>
      <c r="G366" s="21"/>
      <c r="I366" s="21"/>
      <c r="K366" s="21"/>
      <c r="M366" s="21"/>
      <c r="O366" s="21"/>
      <c r="Q366" s="21"/>
      <c r="S366" s="21"/>
      <c r="U366" s="21"/>
      <c r="W366" s="21"/>
      <c r="Z366" s="21"/>
    </row>
    <row r="367" spans="5:26">
      <c r="E367" s="21"/>
      <c r="G367" s="21"/>
      <c r="I367" s="21"/>
      <c r="K367" s="21"/>
      <c r="M367" s="21"/>
      <c r="O367" s="21"/>
      <c r="Q367" s="21"/>
      <c r="S367" s="21"/>
      <c r="U367" s="21"/>
      <c r="W367" s="21"/>
      <c r="Z367" s="21"/>
    </row>
    <row r="368" spans="5:26">
      <c r="E368" s="21"/>
      <c r="G368" s="21"/>
      <c r="I368" s="21"/>
      <c r="K368" s="21"/>
      <c r="M368" s="21"/>
      <c r="O368" s="21"/>
      <c r="Q368" s="21"/>
      <c r="S368" s="21"/>
      <c r="U368" s="21"/>
      <c r="W368" s="21"/>
      <c r="Z368" s="21"/>
    </row>
    <row r="369" spans="5:26">
      <c r="E369" s="21"/>
      <c r="G369" s="21"/>
      <c r="I369" s="21"/>
      <c r="K369" s="21"/>
      <c r="M369" s="21"/>
      <c r="O369" s="21"/>
      <c r="Q369" s="21"/>
      <c r="S369" s="21"/>
      <c r="U369" s="21"/>
      <c r="W369" s="21"/>
      <c r="Z369" s="21"/>
    </row>
    <row r="370" spans="5:26">
      <c r="E370" s="21"/>
      <c r="G370" s="21"/>
      <c r="I370" s="21"/>
      <c r="K370" s="21"/>
      <c r="M370" s="21"/>
      <c r="O370" s="21"/>
      <c r="Q370" s="21"/>
      <c r="S370" s="21"/>
      <c r="U370" s="21"/>
      <c r="W370" s="21"/>
      <c r="Z370" s="21"/>
    </row>
    <row r="371" spans="5:26">
      <c r="E371" s="21"/>
      <c r="G371" s="21"/>
      <c r="I371" s="21"/>
      <c r="K371" s="21"/>
      <c r="M371" s="21"/>
      <c r="O371" s="21"/>
      <c r="Q371" s="21"/>
      <c r="S371" s="21"/>
      <c r="U371" s="21"/>
      <c r="W371" s="21"/>
      <c r="Z371" s="21"/>
    </row>
    <row r="372" spans="5:26">
      <c r="E372" s="21"/>
      <c r="G372" s="21"/>
      <c r="I372" s="21"/>
      <c r="K372" s="21"/>
      <c r="M372" s="21"/>
      <c r="O372" s="21"/>
      <c r="Q372" s="21"/>
      <c r="S372" s="21"/>
      <c r="U372" s="21"/>
      <c r="W372" s="21"/>
      <c r="Z372" s="21"/>
    </row>
    <row r="373" spans="5:26">
      <c r="E373" s="21"/>
      <c r="G373" s="21"/>
      <c r="I373" s="21"/>
      <c r="K373" s="21"/>
      <c r="M373" s="21"/>
      <c r="O373" s="21"/>
      <c r="Q373" s="21"/>
      <c r="S373" s="21"/>
      <c r="U373" s="21"/>
      <c r="W373" s="21"/>
      <c r="Z373" s="21"/>
    </row>
    <row r="374" spans="5:26">
      <c r="E374" s="21"/>
      <c r="G374" s="21"/>
      <c r="I374" s="21"/>
      <c r="K374" s="21"/>
      <c r="M374" s="21"/>
      <c r="O374" s="21"/>
      <c r="Q374" s="21"/>
      <c r="S374" s="21"/>
      <c r="U374" s="21"/>
      <c r="W374" s="21"/>
      <c r="Z374" s="21"/>
    </row>
    <row r="375" spans="5:26">
      <c r="E375" s="21"/>
      <c r="G375" s="21"/>
      <c r="I375" s="21"/>
      <c r="K375" s="21"/>
      <c r="M375" s="21"/>
      <c r="O375" s="21"/>
      <c r="Q375" s="21"/>
      <c r="S375" s="21"/>
      <c r="U375" s="21"/>
      <c r="W375" s="21"/>
      <c r="Z375" s="21"/>
    </row>
    <row r="376" spans="5:26">
      <c r="E376" s="21"/>
      <c r="G376" s="21"/>
      <c r="I376" s="21"/>
      <c r="K376" s="21"/>
      <c r="M376" s="21"/>
      <c r="O376" s="21"/>
      <c r="Q376" s="21"/>
      <c r="S376" s="21"/>
      <c r="U376" s="21"/>
      <c r="W376" s="21"/>
      <c r="Z376" s="21"/>
    </row>
    <row r="377" spans="5:26">
      <c r="E377" s="21"/>
      <c r="G377" s="21"/>
      <c r="I377" s="21"/>
      <c r="K377" s="21"/>
      <c r="M377" s="21"/>
      <c r="O377" s="21"/>
      <c r="Q377" s="21"/>
      <c r="S377" s="21"/>
      <c r="U377" s="21"/>
      <c r="W377" s="21"/>
      <c r="Z377" s="21"/>
    </row>
    <row r="378" spans="5:26">
      <c r="E378" s="21"/>
      <c r="G378" s="21"/>
      <c r="I378" s="21"/>
      <c r="K378" s="21"/>
      <c r="M378" s="21"/>
      <c r="O378" s="21"/>
      <c r="Q378" s="21"/>
      <c r="S378" s="21"/>
      <c r="U378" s="21"/>
      <c r="W378" s="21"/>
      <c r="Z378" s="21"/>
    </row>
    <row r="379" spans="5:26">
      <c r="E379" s="21"/>
      <c r="G379" s="21"/>
      <c r="I379" s="21"/>
      <c r="K379" s="21"/>
      <c r="M379" s="21"/>
      <c r="O379" s="21"/>
      <c r="Q379" s="21"/>
      <c r="S379" s="21"/>
      <c r="U379" s="21"/>
      <c r="W379" s="21"/>
      <c r="Z379" s="21"/>
    </row>
    <row r="380" spans="5:26">
      <c r="E380" s="21"/>
      <c r="G380" s="21"/>
      <c r="I380" s="21"/>
      <c r="K380" s="21"/>
      <c r="M380" s="21"/>
      <c r="O380" s="21"/>
      <c r="Q380" s="21"/>
      <c r="S380" s="21"/>
      <c r="U380" s="21"/>
      <c r="W380" s="21"/>
      <c r="Z380" s="21"/>
    </row>
    <row r="381" spans="5:26">
      <c r="E381" s="21"/>
      <c r="G381" s="21"/>
      <c r="I381" s="21"/>
      <c r="K381" s="21"/>
      <c r="M381" s="21"/>
      <c r="O381" s="21"/>
      <c r="Q381" s="21"/>
      <c r="S381" s="21"/>
      <c r="U381" s="21"/>
      <c r="W381" s="21"/>
      <c r="Z381" s="21"/>
    </row>
    <row r="382" spans="5:26">
      <c r="E382" s="21"/>
      <c r="G382" s="21"/>
      <c r="I382" s="21"/>
      <c r="K382" s="21"/>
      <c r="M382" s="21"/>
      <c r="O382" s="21"/>
      <c r="Q382" s="21"/>
      <c r="S382" s="21"/>
      <c r="U382" s="21"/>
      <c r="W382" s="21"/>
      <c r="Z382" s="21"/>
    </row>
    <row r="383" spans="5:26">
      <c r="E383" s="21"/>
      <c r="G383" s="21"/>
      <c r="I383" s="21"/>
      <c r="K383" s="21"/>
      <c r="M383" s="21"/>
      <c r="O383" s="21"/>
      <c r="Q383" s="21"/>
      <c r="S383" s="21"/>
      <c r="U383" s="21"/>
      <c r="W383" s="21"/>
      <c r="Z383" s="21"/>
    </row>
    <row r="384" spans="5:26">
      <c r="E384" s="21"/>
      <c r="G384" s="21"/>
      <c r="I384" s="21"/>
      <c r="K384" s="21"/>
      <c r="M384" s="21"/>
      <c r="O384" s="21"/>
      <c r="Q384" s="21"/>
      <c r="S384" s="21"/>
      <c r="U384" s="21"/>
      <c r="W384" s="21"/>
      <c r="Z384" s="21"/>
    </row>
    <row r="385" spans="5:26">
      <c r="E385" s="21"/>
      <c r="G385" s="21"/>
      <c r="I385" s="21"/>
      <c r="K385" s="21"/>
      <c r="M385" s="21"/>
      <c r="O385" s="21"/>
      <c r="Q385" s="21"/>
      <c r="S385" s="21"/>
      <c r="U385" s="21"/>
      <c r="W385" s="21"/>
      <c r="Z385" s="21"/>
    </row>
    <row r="386" spans="5:26">
      <c r="E386" s="21"/>
      <c r="G386" s="21"/>
      <c r="I386" s="21"/>
      <c r="K386" s="21"/>
      <c r="M386" s="21"/>
      <c r="O386" s="21"/>
      <c r="Q386" s="21"/>
      <c r="S386" s="21"/>
      <c r="U386" s="21"/>
      <c r="W386" s="21"/>
      <c r="Z386" s="21"/>
    </row>
    <row r="387" spans="5:26">
      <c r="E387" s="21"/>
      <c r="G387" s="21"/>
      <c r="I387" s="21"/>
      <c r="K387" s="21"/>
      <c r="M387" s="21"/>
      <c r="O387" s="21"/>
      <c r="Q387" s="21"/>
      <c r="S387" s="21"/>
      <c r="U387" s="21"/>
      <c r="W387" s="21"/>
      <c r="Z387" s="21"/>
    </row>
    <row r="388" spans="5:26">
      <c r="E388" s="21"/>
      <c r="G388" s="21"/>
      <c r="I388" s="21"/>
      <c r="K388" s="21"/>
      <c r="M388" s="21"/>
      <c r="O388" s="21"/>
      <c r="Q388" s="21"/>
      <c r="S388" s="21"/>
      <c r="U388" s="21"/>
      <c r="W388" s="21"/>
      <c r="Z388" s="21"/>
    </row>
    <row r="389" spans="5:26">
      <c r="E389" s="21"/>
      <c r="G389" s="21"/>
      <c r="I389" s="21"/>
      <c r="K389" s="21"/>
      <c r="M389" s="21"/>
      <c r="O389" s="21"/>
      <c r="Q389" s="21"/>
      <c r="S389" s="21"/>
      <c r="U389" s="21"/>
      <c r="W389" s="21"/>
      <c r="Z389" s="21"/>
    </row>
    <row r="390" spans="5:26">
      <c r="E390" s="21"/>
      <c r="G390" s="21"/>
      <c r="I390" s="21"/>
      <c r="K390" s="21"/>
      <c r="M390" s="21"/>
      <c r="O390" s="21"/>
      <c r="Q390" s="21"/>
      <c r="S390" s="21"/>
      <c r="U390" s="21"/>
      <c r="W390" s="21"/>
      <c r="Z390" s="21"/>
    </row>
    <row r="391" spans="5:26">
      <c r="E391" s="21"/>
      <c r="G391" s="21"/>
      <c r="I391" s="21"/>
      <c r="K391" s="21"/>
      <c r="M391" s="21"/>
      <c r="O391" s="21"/>
      <c r="Q391" s="21"/>
      <c r="S391" s="21"/>
      <c r="U391" s="21"/>
      <c r="W391" s="21"/>
      <c r="Z391" s="21"/>
    </row>
    <row r="392" spans="5:26">
      <c r="E392" s="21"/>
      <c r="G392" s="21"/>
      <c r="I392" s="21"/>
      <c r="K392" s="21"/>
      <c r="M392" s="21"/>
      <c r="O392" s="21"/>
      <c r="Q392" s="21"/>
      <c r="S392" s="21"/>
      <c r="U392" s="21"/>
      <c r="W392" s="21"/>
      <c r="Z392" s="21"/>
    </row>
    <row r="393" spans="5:26">
      <c r="E393" s="21"/>
      <c r="G393" s="21"/>
      <c r="I393" s="21"/>
      <c r="K393" s="21"/>
      <c r="M393" s="21"/>
      <c r="O393" s="21"/>
      <c r="Q393" s="21"/>
      <c r="S393" s="21"/>
      <c r="U393" s="21"/>
      <c r="W393" s="21"/>
      <c r="Z393" s="21"/>
    </row>
    <row r="394" spans="5:26">
      <c r="E394" s="21"/>
      <c r="G394" s="21"/>
      <c r="I394" s="21"/>
      <c r="K394" s="21"/>
      <c r="M394" s="21"/>
      <c r="O394" s="21"/>
      <c r="Q394" s="21"/>
      <c r="S394" s="21"/>
      <c r="U394" s="21"/>
      <c r="W394" s="21"/>
      <c r="Z394" s="21"/>
    </row>
    <row r="395" spans="5:26">
      <c r="E395" s="21"/>
      <c r="G395" s="21"/>
      <c r="I395" s="21"/>
      <c r="K395" s="21"/>
      <c r="M395" s="21"/>
      <c r="O395" s="21"/>
      <c r="Q395" s="21"/>
      <c r="S395" s="21"/>
      <c r="U395" s="21"/>
      <c r="W395" s="21"/>
      <c r="Z395" s="21"/>
    </row>
    <row r="396" spans="5:26">
      <c r="E396" s="21"/>
      <c r="G396" s="21"/>
      <c r="I396" s="21"/>
      <c r="K396" s="21"/>
      <c r="M396" s="21"/>
      <c r="O396" s="21"/>
      <c r="Q396" s="21"/>
      <c r="S396" s="21"/>
      <c r="U396" s="21"/>
      <c r="W396" s="21"/>
      <c r="Z396" s="21"/>
    </row>
    <row r="397" spans="5:26">
      <c r="E397" s="21"/>
      <c r="G397" s="21"/>
      <c r="I397" s="21"/>
      <c r="K397" s="21"/>
      <c r="M397" s="21"/>
      <c r="O397" s="21"/>
      <c r="Q397" s="21"/>
      <c r="S397" s="21"/>
      <c r="U397" s="21"/>
      <c r="W397" s="21"/>
      <c r="Z397" s="21"/>
    </row>
    <row r="398" spans="5:26">
      <c r="E398" s="21"/>
      <c r="G398" s="21"/>
      <c r="I398" s="21"/>
      <c r="K398" s="21"/>
      <c r="M398" s="21"/>
      <c r="O398" s="21"/>
      <c r="Q398" s="21"/>
      <c r="S398" s="21"/>
      <c r="U398" s="21"/>
      <c r="W398" s="21"/>
      <c r="Z398" s="21"/>
    </row>
    <row r="399" spans="5:26">
      <c r="E399" s="21"/>
      <c r="G399" s="21"/>
      <c r="I399" s="21"/>
      <c r="K399" s="21"/>
      <c r="M399" s="21"/>
      <c r="O399" s="21"/>
      <c r="Q399" s="21"/>
      <c r="S399" s="21"/>
      <c r="U399" s="21"/>
      <c r="W399" s="21"/>
      <c r="Z399" s="21"/>
    </row>
    <row r="400" spans="5:26">
      <c r="E400" s="21"/>
      <c r="G400" s="21"/>
      <c r="I400" s="21"/>
      <c r="K400" s="21"/>
      <c r="M400" s="21"/>
      <c r="O400" s="21"/>
      <c r="Q400" s="21"/>
      <c r="S400" s="21"/>
      <c r="U400" s="21"/>
      <c r="W400" s="21"/>
      <c r="Z400" s="21"/>
    </row>
    <row r="401" spans="5:26">
      <c r="E401" s="21"/>
      <c r="G401" s="21"/>
      <c r="I401" s="21"/>
      <c r="K401" s="21"/>
      <c r="M401" s="21"/>
      <c r="O401" s="21"/>
      <c r="Q401" s="21"/>
      <c r="S401" s="21"/>
      <c r="U401" s="21"/>
      <c r="W401" s="21"/>
      <c r="Z401" s="21"/>
    </row>
    <row r="402" spans="5:26">
      <c r="E402" s="21"/>
      <c r="G402" s="21"/>
      <c r="I402" s="21"/>
      <c r="K402" s="21"/>
      <c r="M402" s="21"/>
      <c r="O402" s="21"/>
      <c r="Q402" s="21"/>
      <c r="S402" s="21"/>
      <c r="U402" s="21"/>
      <c r="W402" s="21"/>
      <c r="Z402" s="21"/>
    </row>
    <row r="403" spans="5:26">
      <c r="E403" s="21"/>
      <c r="G403" s="21"/>
      <c r="I403" s="21"/>
      <c r="K403" s="21"/>
      <c r="M403" s="21"/>
      <c r="O403" s="21"/>
      <c r="Q403" s="21"/>
      <c r="S403" s="21"/>
      <c r="U403" s="21"/>
      <c r="W403" s="21"/>
      <c r="Z403" s="21"/>
    </row>
    <row r="404" spans="5:26">
      <c r="E404" s="21"/>
      <c r="G404" s="21"/>
      <c r="I404" s="21"/>
      <c r="K404" s="21"/>
      <c r="M404" s="21"/>
      <c r="O404" s="21"/>
      <c r="Q404" s="21"/>
      <c r="S404" s="21"/>
      <c r="U404" s="21"/>
      <c r="W404" s="21"/>
      <c r="Z404" s="21"/>
    </row>
    <row r="405" spans="5:26">
      <c r="E405" s="21"/>
      <c r="G405" s="21"/>
      <c r="I405" s="21"/>
      <c r="K405" s="21"/>
      <c r="M405" s="21"/>
      <c r="O405" s="21"/>
      <c r="Q405" s="21"/>
      <c r="S405" s="21"/>
      <c r="U405" s="21"/>
      <c r="W405" s="21"/>
      <c r="Z405" s="21"/>
    </row>
    <row r="406" spans="5:26">
      <c r="E406" s="21"/>
      <c r="G406" s="21"/>
      <c r="I406" s="21"/>
      <c r="K406" s="21"/>
      <c r="M406" s="21"/>
      <c r="O406" s="21"/>
      <c r="Q406" s="21"/>
      <c r="S406" s="21"/>
      <c r="U406" s="21"/>
      <c r="W406" s="21"/>
      <c r="Z406" s="21"/>
    </row>
    <row r="407" spans="5:26">
      <c r="E407" s="21"/>
      <c r="G407" s="21"/>
      <c r="I407" s="21"/>
      <c r="K407" s="21"/>
      <c r="M407" s="21"/>
      <c r="O407" s="21"/>
      <c r="Q407" s="21"/>
      <c r="S407" s="21"/>
      <c r="U407" s="21"/>
      <c r="W407" s="21"/>
      <c r="Z407" s="21"/>
    </row>
    <row r="408" spans="5:26">
      <c r="E408" s="21"/>
      <c r="G408" s="21"/>
      <c r="I408" s="21"/>
      <c r="K408" s="21"/>
      <c r="M408" s="21"/>
      <c r="O408" s="21"/>
      <c r="Q408" s="21"/>
      <c r="S408" s="21"/>
      <c r="U408" s="21"/>
      <c r="W408" s="21"/>
      <c r="Z408" s="21"/>
    </row>
    <row r="409" spans="5:26">
      <c r="E409" s="21"/>
      <c r="G409" s="21"/>
      <c r="I409" s="21"/>
      <c r="K409" s="21"/>
      <c r="M409" s="21"/>
      <c r="O409" s="21"/>
      <c r="Q409" s="21"/>
      <c r="S409" s="21"/>
      <c r="U409" s="21"/>
      <c r="W409" s="21"/>
      <c r="Z409" s="21"/>
    </row>
    <row r="410" spans="5:26">
      <c r="E410" s="21"/>
      <c r="G410" s="21"/>
      <c r="I410" s="21"/>
      <c r="K410" s="21"/>
      <c r="M410" s="21"/>
      <c r="O410" s="21"/>
      <c r="Q410" s="21"/>
      <c r="S410" s="21"/>
      <c r="U410" s="21"/>
      <c r="W410" s="21"/>
      <c r="Z410" s="21"/>
    </row>
    <row r="411" spans="5:26">
      <c r="E411" s="21"/>
      <c r="G411" s="21"/>
      <c r="I411" s="21"/>
      <c r="K411" s="21"/>
      <c r="M411" s="21"/>
      <c r="O411" s="21"/>
      <c r="Q411" s="21"/>
      <c r="S411" s="21"/>
      <c r="U411" s="21"/>
      <c r="W411" s="21"/>
      <c r="Z411" s="21"/>
    </row>
    <row r="412" spans="5:26">
      <c r="E412" s="21"/>
      <c r="G412" s="21"/>
      <c r="I412" s="21"/>
      <c r="K412" s="21"/>
      <c r="M412" s="21"/>
      <c r="O412" s="21"/>
      <c r="Q412" s="21"/>
      <c r="S412" s="21"/>
      <c r="U412" s="21"/>
      <c r="W412" s="21"/>
      <c r="Z412" s="21"/>
    </row>
    <row r="413" spans="5:26">
      <c r="E413" s="21"/>
      <c r="G413" s="21"/>
      <c r="I413" s="21"/>
      <c r="K413" s="21"/>
      <c r="M413" s="21"/>
      <c r="O413" s="21"/>
      <c r="Q413" s="21"/>
      <c r="S413" s="21"/>
      <c r="U413" s="21"/>
      <c r="W413" s="21"/>
      <c r="Z413" s="21"/>
    </row>
    <row r="414" spans="5:26">
      <c r="E414" s="21"/>
      <c r="G414" s="21"/>
      <c r="I414" s="21"/>
      <c r="K414" s="21"/>
      <c r="M414" s="21"/>
      <c r="O414" s="21"/>
      <c r="Q414" s="21"/>
      <c r="S414" s="21"/>
      <c r="U414" s="21"/>
      <c r="W414" s="21"/>
      <c r="Z414" s="21"/>
    </row>
    <row r="415" spans="5:26">
      <c r="E415" s="21"/>
      <c r="G415" s="21"/>
      <c r="I415" s="21"/>
      <c r="K415" s="21"/>
      <c r="M415" s="21"/>
      <c r="O415" s="21"/>
      <c r="Q415" s="21"/>
      <c r="S415" s="21"/>
      <c r="U415" s="21"/>
      <c r="W415" s="21"/>
      <c r="Z415" s="21"/>
    </row>
    <row r="416" spans="5:26">
      <c r="E416" s="21"/>
      <c r="G416" s="21"/>
      <c r="I416" s="21"/>
      <c r="K416" s="21"/>
      <c r="M416" s="21"/>
      <c r="O416" s="21"/>
      <c r="Q416" s="21"/>
      <c r="S416" s="21"/>
      <c r="U416" s="21"/>
      <c r="W416" s="21"/>
      <c r="Z416" s="21"/>
    </row>
    <row r="417" spans="5:26">
      <c r="E417" s="21"/>
      <c r="G417" s="21"/>
      <c r="I417" s="21"/>
      <c r="K417" s="21"/>
      <c r="M417" s="21"/>
      <c r="O417" s="21"/>
      <c r="Q417" s="21"/>
      <c r="S417" s="21"/>
      <c r="U417" s="21"/>
      <c r="W417" s="21"/>
      <c r="Z417" s="21"/>
    </row>
    <row r="418" spans="5:26">
      <c r="E418" s="21"/>
      <c r="G418" s="21"/>
      <c r="I418" s="21"/>
      <c r="K418" s="21"/>
      <c r="M418" s="21"/>
      <c r="O418" s="21"/>
      <c r="Q418" s="21"/>
      <c r="S418" s="21"/>
      <c r="U418" s="21"/>
      <c r="W418" s="21"/>
      <c r="Z418" s="21"/>
    </row>
    <row r="419" spans="5:26">
      <c r="E419" s="21"/>
      <c r="G419" s="21"/>
      <c r="I419" s="21"/>
      <c r="K419" s="21"/>
      <c r="M419" s="21"/>
      <c r="O419" s="21"/>
      <c r="Q419" s="21"/>
      <c r="S419" s="21"/>
      <c r="U419" s="21"/>
      <c r="W419" s="21"/>
      <c r="Z419" s="21"/>
    </row>
    <row r="420" spans="5:26">
      <c r="E420" s="21"/>
      <c r="G420" s="21"/>
      <c r="I420" s="21"/>
      <c r="K420" s="21"/>
      <c r="M420" s="21"/>
      <c r="O420" s="21"/>
      <c r="Q420" s="21"/>
      <c r="S420" s="21"/>
      <c r="U420" s="21"/>
      <c r="W420" s="21"/>
      <c r="Z420" s="21"/>
    </row>
    <row r="421" spans="5:26">
      <c r="E421" s="21"/>
      <c r="G421" s="21"/>
      <c r="I421" s="21"/>
      <c r="K421" s="21"/>
      <c r="M421" s="21"/>
      <c r="O421" s="21"/>
      <c r="Q421" s="21"/>
      <c r="S421" s="21"/>
      <c r="U421" s="21"/>
      <c r="W421" s="21"/>
      <c r="Z421" s="21"/>
    </row>
    <row r="422" spans="5:26">
      <c r="E422" s="21"/>
      <c r="G422" s="21"/>
      <c r="I422" s="21"/>
      <c r="K422" s="21"/>
      <c r="M422" s="21"/>
      <c r="O422" s="21"/>
      <c r="Q422" s="21"/>
      <c r="S422" s="21"/>
      <c r="U422" s="21"/>
      <c r="W422" s="21"/>
      <c r="Z422" s="21"/>
    </row>
    <row r="423" spans="5:26">
      <c r="E423" s="21"/>
      <c r="G423" s="21"/>
      <c r="I423" s="21"/>
      <c r="K423" s="21"/>
      <c r="M423" s="21"/>
      <c r="O423" s="21"/>
      <c r="Q423" s="21"/>
      <c r="S423" s="21"/>
      <c r="U423" s="21"/>
      <c r="W423" s="21"/>
      <c r="Z423" s="21"/>
    </row>
    <row r="424" spans="5:26">
      <c r="E424" s="21"/>
      <c r="G424" s="21"/>
      <c r="I424" s="21"/>
      <c r="K424" s="21"/>
      <c r="M424" s="21"/>
      <c r="O424" s="21"/>
      <c r="Q424" s="21"/>
      <c r="S424" s="21"/>
      <c r="U424" s="21"/>
      <c r="W424" s="21"/>
      <c r="Z424" s="21"/>
    </row>
    <row r="425" spans="5:26">
      <c r="E425" s="21"/>
      <c r="G425" s="21"/>
      <c r="I425" s="21"/>
      <c r="K425" s="21"/>
      <c r="M425" s="21"/>
      <c r="O425" s="21"/>
      <c r="Q425" s="21"/>
      <c r="S425" s="21"/>
      <c r="U425" s="21"/>
      <c r="W425" s="21"/>
      <c r="Z425" s="21"/>
    </row>
    <row r="426" spans="5:26">
      <c r="E426" s="21"/>
      <c r="G426" s="21"/>
      <c r="I426" s="21"/>
      <c r="K426" s="21"/>
      <c r="M426" s="21"/>
      <c r="O426" s="21"/>
      <c r="Q426" s="21"/>
      <c r="S426" s="21"/>
      <c r="U426" s="21"/>
      <c r="W426" s="21"/>
      <c r="Z426" s="21"/>
    </row>
    <row r="427" spans="5:26">
      <c r="E427" s="21"/>
      <c r="G427" s="21"/>
      <c r="I427" s="21"/>
      <c r="K427" s="21"/>
      <c r="M427" s="21"/>
      <c r="O427" s="21"/>
      <c r="Q427" s="21"/>
      <c r="S427" s="21"/>
      <c r="U427" s="21"/>
      <c r="W427" s="21"/>
      <c r="Z427" s="21"/>
    </row>
    <row r="428" spans="5:26">
      <c r="E428" s="21"/>
      <c r="G428" s="21"/>
      <c r="I428" s="21"/>
      <c r="K428" s="21"/>
      <c r="M428" s="21"/>
      <c r="O428" s="21"/>
      <c r="Q428" s="21"/>
      <c r="S428" s="21"/>
      <c r="U428" s="21"/>
      <c r="W428" s="21"/>
      <c r="Z428" s="21"/>
    </row>
    <row r="429" spans="5:26">
      <c r="E429" s="21"/>
      <c r="G429" s="21"/>
      <c r="I429" s="21"/>
      <c r="K429" s="21"/>
      <c r="M429" s="21"/>
      <c r="O429" s="21"/>
      <c r="Q429" s="21"/>
      <c r="S429" s="21"/>
      <c r="U429" s="21"/>
      <c r="W429" s="21"/>
      <c r="Z429" s="21"/>
    </row>
    <row r="430" spans="5:26">
      <c r="E430" s="21"/>
      <c r="G430" s="21"/>
      <c r="I430" s="21"/>
      <c r="K430" s="21"/>
      <c r="M430" s="21"/>
      <c r="O430" s="21"/>
      <c r="Q430" s="21"/>
      <c r="S430" s="21"/>
      <c r="U430" s="21"/>
      <c r="W430" s="21"/>
      <c r="Z430" s="21"/>
    </row>
    <row r="431" spans="5:26">
      <c r="E431" s="21"/>
      <c r="G431" s="21"/>
      <c r="I431" s="21"/>
      <c r="K431" s="21"/>
      <c r="M431" s="21"/>
      <c r="O431" s="21"/>
      <c r="Q431" s="21"/>
      <c r="S431" s="21"/>
      <c r="U431" s="21"/>
      <c r="W431" s="21"/>
      <c r="Z431" s="21"/>
    </row>
    <row r="432" spans="5:26">
      <c r="E432" s="21"/>
      <c r="G432" s="21"/>
      <c r="I432" s="21"/>
      <c r="K432" s="21"/>
      <c r="M432" s="21"/>
      <c r="O432" s="21"/>
      <c r="Q432" s="21"/>
      <c r="S432" s="21"/>
      <c r="U432" s="21"/>
      <c r="W432" s="21"/>
      <c r="Z432" s="21"/>
    </row>
    <row r="433" spans="5:26">
      <c r="E433" s="21"/>
      <c r="G433" s="21"/>
      <c r="I433" s="21"/>
      <c r="K433" s="21"/>
      <c r="M433" s="21"/>
      <c r="O433" s="21"/>
      <c r="Q433" s="21"/>
      <c r="S433" s="21"/>
      <c r="U433" s="21"/>
      <c r="W433" s="21"/>
      <c r="Z433" s="21"/>
    </row>
    <row r="434" spans="5:26">
      <c r="E434" s="21"/>
      <c r="G434" s="21"/>
      <c r="I434" s="21"/>
      <c r="K434" s="21"/>
      <c r="M434" s="21"/>
      <c r="O434" s="21"/>
      <c r="Q434" s="21"/>
      <c r="S434" s="21"/>
      <c r="U434" s="21"/>
      <c r="W434" s="21"/>
      <c r="Z434" s="21"/>
    </row>
    <row r="435" spans="5:26">
      <c r="E435" s="21"/>
      <c r="G435" s="21"/>
      <c r="I435" s="21"/>
      <c r="K435" s="21"/>
      <c r="M435" s="21"/>
      <c r="O435" s="21"/>
      <c r="Q435" s="21"/>
      <c r="S435" s="21"/>
      <c r="U435" s="21"/>
      <c r="W435" s="21"/>
      <c r="Z435" s="21"/>
    </row>
    <row r="436" spans="5:26">
      <c r="E436" s="21"/>
      <c r="G436" s="21"/>
      <c r="I436" s="21"/>
      <c r="K436" s="21"/>
      <c r="M436" s="21"/>
      <c r="O436" s="21"/>
      <c r="Q436" s="21"/>
      <c r="S436" s="21"/>
      <c r="U436" s="21"/>
      <c r="W436" s="21"/>
      <c r="Z436" s="21"/>
    </row>
    <row r="437" spans="5:26">
      <c r="E437" s="21"/>
      <c r="G437" s="21"/>
      <c r="I437" s="21"/>
      <c r="K437" s="21"/>
      <c r="M437" s="21"/>
      <c r="O437" s="21"/>
      <c r="Q437" s="21"/>
      <c r="S437" s="21"/>
      <c r="U437" s="21"/>
      <c r="W437" s="21"/>
      <c r="Z437" s="21"/>
    </row>
    <row r="438" spans="5:26">
      <c r="E438" s="21"/>
      <c r="G438" s="21"/>
      <c r="I438" s="21"/>
      <c r="K438" s="21"/>
      <c r="M438" s="21"/>
      <c r="O438" s="21"/>
      <c r="Q438" s="21"/>
      <c r="S438" s="21"/>
      <c r="U438" s="21"/>
      <c r="W438" s="21"/>
      <c r="Z438" s="21"/>
    </row>
    <row r="439" spans="5:26">
      <c r="E439" s="21"/>
      <c r="G439" s="21"/>
      <c r="I439" s="21"/>
      <c r="K439" s="21"/>
      <c r="M439" s="21"/>
      <c r="O439" s="21"/>
      <c r="Q439" s="21"/>
      <c r="S439" s="21"/>
      <c r="U439" s="21"/>
      <c r="W439" s="21"/>
      <c r="Z439" s="21"/>
    </row>
    <row r="440" spans="5:26">
      <c r="E440" s="21"/>
      <c r="G440" s="21"/>
      <c r="I440" s="21"/>
      <c r="K440" s="21"/>
      <c r="M440" s="21"/>
      <c r="O440" s="21"/>
      <c r="Q440" s="21"/>
      <c r="S440" s="21"/>
      <c r="U440" s="21"/>
      <c r="W440" s="21"/>
      <c r="Z440" s="21"/>
    </row>
    <row r="441" spans="5:26">
      <c r="E441" s="21"/>
      <c r="G441" s="21"/>
      <c r="I441" s="21"/>
      <c r="K441" s="21"/>
      <c r="M441" s="21"/>
      <c r="O441" s="21"/>
      <c r="Q441" s="21"/>
      <c r="S441" s="21"/>
      <c r="U441" s="21"/>
      <c r="W441" s="21"/>
      <c r="Z441" s="21"/>
    </row>
    <row r="442" spans="5:26">
      <c r="E442" s="21"/>
      <c r="G442" s="21"/>
      <c r="I442" s="21"/>
      <c r="K442" s="21"/>
      <c r="M442" s="21"/>
      <c r="O442" s="21"/>
      <c r="Q442" s="21"/>
      <c r="S442" s="21"/>
      <c r="U442" s="21"/>
      <c r="W442" s="21"/>
      <c r="Z442" s="21"/>
    </row>
    <row r="443" spans="5:26">
      <c r="E443" s="21"/>
      <c r="G443" s="21"/>
      <c r="I443" s="21"/>
      <c r="K443" s="21"/>
      <c r="M443" s="21"/>
      <c r="O443" s="21"/>
      <c r="Q443" s="21"/>
      <c r="S443" s="21"/>
      <c r="U443" s="21"/>
      <c r="W443" s="21"/>
      <c r="Z443" s="21"/>
    </row>
    <row r="444" spans="5:26">
      <c r="E444" s="21"/>
      <c r="G444" s="21"/>
      <c r="I444" s="21"/>
      <c r="K444" s="21"/>
      <c r="M444" s="21"/>
      <c r="O444" s="21"/>
      <c r="Q444" s="21"/>
      <c r="S444" s="21"/>
      <c r="U444" s="21"/>
      <c r="W444" s="21"/>
      <c r="Z444" s="21"/>
    </row>
    <row r="445" spans="5:26">
      <c r="E445" s="21"/>
      <c r="G445" s="21"/>
      <c r="I445" s="21"/>
      <c r="K445" s="21"/>
      <c r="M445" s="21"/>
      <c r="O445" s="21"/>
      <c r="Q445" s="21"/>
      <c r="S445" s="21"/>
      <c r="U445" s="21"/>
      <c r="W445" s="21"/>
      <c r="Z445" s="21"/>
    </row>
    <row r="446" spans="5:26">
      <c r="E446" s="21"/>
      <c r="G446" s="21"/>
      <c r="I446" s="21"/>
      <c r="K446" s="21"/>
      <c r="M446" s="21"/>
      <c r="O446" s="21"/>
      <c r="Q446" s="21"/>
      <c r="S446" s="21"/>
      <c r="U446" s="21"/>
      <c r="W446" s="21"/>
      <c r="Z446" s="21"/>
    </row>
    <row r="447" spans="5:26">
      <c r="E447" s="21"/>
      <c r="G447" s="21"/>
      <c r="I447" s="21"/>
      <c r="K447" s="21"/>
      <c r="M447" s="21"/>
      <c r="O447" s="21"/>
      <c r="Q447" s="21"/>
      <c r="S447" s="21"/>
      <c r="U447" s="21"/>
      <c r="W447" s="21"/>
      <c r="Z447" s="21"/>
    </row>
    <row r="448" spans="5:26">
      <c r="E448" s="21"/>
      <c r="G448" s="21"/>
      <c r="I448" s="21"/>
      <c r="K448" s="21"/>
      <c r="M448" s="21"/>
      <c r="O448" s="21"/>
      <c r="Q448" s="21"/>
      <c r="S448" s="21"/>
      <c r="U448" s="21"/>
      <c r="W448" s="21"/>
      <c r="Z448" s="21"/>
    </row>
    <row r="449" spans="5:26">
      <c r="E449" s="21"/>
      <c r="G449" s="21"/>
      <c r="I449" s="21"/>
      <c r="K449" s="21"/>
      <c r="M449" s="21"/>
      <c r="O449" s="21"/>
      <c r="Q449" s="21"/>
      <c r="S449" s="21"/>
      <c r="U449" s="21"/>
      <c r="W449" s="21"/>
      <c r="Z449" s="21"/>
    </row>
    <row r="450" spans="5:26">
      <c r="E450" s="21"/>
      <c r="G450" s="21"/>
      <c r="I450" s="21"/>
      <c r="K450" s="21"/>
      <c r="M450" s="21"/>
      <c r="O450" s="21"/>
      <c r="Q450" s="21"/>
      <c r="S450" s="21"/>
      <c r="U450" s="21"/>
      <c r="W450" s="21"/>
      <c r="Z450" s="21"/>
    </row>
    <row r="451" spans="5:26">
      <c r="E451" s="21"/>
      <c r="G451" s="21"/>
      <c r="I451" s="21"/>
      <c r="K451" s="21"/>
      <c r="M451" s="21"/>
      <c r="O451" s="21"/>
      <c r="Q451" s="21"/>
      <c r="S451" s="21"/>
      <c r="U451" s="21"/>
      <c r="W451" s="21"/>
      <c r="Z451" s="21"/>
    </row>
    <row r="452" spans="5:26">
      <c r="E452" s="21"/>
      <c r="G452" s="21"/>
      <c r="I452" s="21"/>
      <c r="K452" s="21"/>
      <c r="M452" s="21"/>
      <c r="O452" s="21"/>
      <c r="Q452" s="21"/>
      <c r="S452" s="21"/>
      <c r="U452" s="21"/>
      <c r="W452" s="21"/>
      <c r="Z452" s="21"/>
    </row>
    <row r="453" spans="5:26">
      <c r="E453" s="21"/>
      <c r="G453" s="21"/>
      <c r="I453" s="21"/>
      <c r="K453" s="21"/>
      <c r="M453" s="21"/>
      <c r="O453" s="21"/>
      <c r="Q453" s="21"/>
      <c r="S453" s="21"/>
      <c r="U453" s="21"/>
      <c r="W453" s="21"/>
      <c r="Z453" s="21"/>
    </row>
    <row r="454" spans="5:26">
      <c r="E454" s="21"/>
      <c r="G454" s="21"/>
      <c r="I454" s="21"/>
      <c r="K454" s="21"/>
      <c r="M454" s="21"/>
      <c r="O454" s="21"/>
      <c r="Q454" s="21"/>
      <c r="S454" s="21"/>
      <c r="U454" s="21"/>
      <c r="W454" s="21"/>
      <c r="Z454" s="21"/>
    </row>
    <row r="455" spans="5:26">
      <c r="E455" s="21"/>
      <c r="G455" s="21"/>
      <c r="I455" s="21"/>
      <c r="K455" s="21"/>
      <c r="M455" s="21"/>
      <c r="O455" s="21"/>
      <c r="Q455" s="21"/>
      <c r="S455" s="21"/>
      <c r="U455" s="21"/>
      <c r="W455" s="21"/>
      <c r="Z455" s="21"/>
    </row>
    <row r="456" spans="5:26">
      <c r="E456" s="21"/>
      <c r="G456" s="21"/>
      <c r="I456" s="21"/>
      <c r="K456" s="21"/>
      <c r="M456" s="21"/>
      <c r="O456" s="21"/>
      <c r="Q456" s="21"/>
      <c r="S456" s="21"/>
      <c r="U456" s="21"/>
      <c r="W456" s="21"/>
      <c r="Z456" s="21"/>
    </row>
    <row r="457" spans="5:26">
      <c r="E457" s="21"/>
      <c r="G457" s="21"/>
      <c r="I457" s="21"/>
      <c r="K457" s="21"/>
      <c r="M457" s="21"/>
      <c r="O457" s="21"/>
      <c r="Q457" s="21"/>
      <c r="S457" s="21"/>
      <c r="U457" s="21"/>
      <c r="W457" s="21"/>
      <c r="Z457" s="21"/>
    </row>
    <row r="458" spans="5:26">
      <c r="E458" s="21"/>
      <c r="G458" s="21"/>
      <c r="I458" s="21"/>
      <c r="K458" s="21"/>
      <c r="M458" s="21"/>
      <c r="O458" s="21"/>
      <c r="Q458" s="21"/>
      <c r="S458" s="21"/>
      <c r="U458" s="21"/>
      <c r="W458" s="21"/>
      <c r="Z458" s="21"/>
    </row>
    <row r="459" spans="5:26">
      <c r="E459" s="21"/>
      <c r="G459" s="21"/>
      <c r="I459" s="21"/>
      <c r="K459" s="21"/>
      <c r="M459" s="21"/>
      <c r="O459" s="21"/>
      <c r="Q459" s="21"/>
      <c r="S459" s="21"/>
      <c r="U459" s="21"/>
      <c r="W459" s="21"/>
      <c r="Z459" s="21"/>
    </row>
    <row r="460" spans="5:26">
      <c r="E460" s="21"/>
      <c r="G460" s="21"/>
      <c r="I460" s="21"/>
      <c r="K460" s="21"/>
      <c r="M460" s="21"/>
      <c r="O460" s="21"/>
      <c r="Q460" s="21"/>
      <c r="S460" s="21"/>
      <c r="U460" s="21"/>
      <c r="W460" s="21"/>
      <c r="Z460" s="21"/>
    </row>
    <row r="461" spans="5:26">
      <c r="E461" s="21"/>
      <c r="G461" s="21"/>
      <c r="I461" s="21"/>
      <c r="K461" s="21"/>
      <c r="M461" s="21"/>
      <c r="O461" s="21"/>
      <c r="Q461" s="21"/>
      <c r="S461" s="21"/>
      <c r="U461" s="21"/>
      <c r="W461" s="21"/>
      <c r="Z461" s="21"/>
    </row>
    <row r="462" spans="5:26">
      <c r="E462" s="21"/>
      <c r="G462" s="21"/>
      <c r="I462" s="21"/>
      <c r="K462" s="21"/>
      <c r="M462" s="21"/>
      <c r="O462" s="21"/>
      <c r="Q462" s="21"/>
      <c r="S462" s="21"/>
      <c r="U462" s="21"/>
      <c r="W462" s="21"/>
      <c r="Z462" s="21"/>
    </row>
    <row r="463" spans="5:26">
      <c r="E463" s="21"/>
      <c r="G463" s="21"/>
      <c r="I463" s="21"/>
      <c r="K463" s="21"/>
      <c r="M463" s="21"/>
      <c r="O463" s="21"/>
      <c r="Q463" s="21"/>
      <c r="S463" s="21"/>
      <c r="U463" s="21"/>
      <c r="W463" s="21"/>
      <c r="Z463" s="21"/>
    </row>
    <row r="464" spans="5:26">
      <c r="E464" s="21"/>
      <c r="G464" s="21"/>
      <c r="I464" s="21"/>
      <c r="K464" s="21"/>
      <c r="M464" s="21"/>
      <c r="O464" s="21"/>
      <c r="Q464" s="21"/>
      <c r="S464" s="21"/>
      <c r="U464" s="21"/>
      <c r="W464" s="21"/>
      <c r="Z464" s="21"/>
    </row>
    <row r="465" spans="5:26">
      <c r="E465" s="21"/>
      <c r="G465" s="21"/>
      <c r="I465" s="21"/>
      <c r="K465" s="21"/>
      <c r="M465" s="21"/>
      <c r="O465" s="21"/>
      <c r="Q465" s="21"/>
      <c r="S465" s="21"/>
      <c r="U465" s="21"/>
      <c r="W465" s="21"/>
      <c r="Z465" s="21"/>
    </row>
    <row r="466" spans="5:26">
      <c r="E466" s="21"/>
      <c r="G466" s="21"/>
      <c r="I466" s="21"/>
      <c r="K466" s="21"/>
      <c r="M466" s="21"/>
      <c r="O466" s="21"/>
      <c r="Q466" s="21"/>
      <c r="S466" s="21"/>
      <c r="U466" s="21"/>
      <c r="W466" s="21"/>
      <c r="Z466" s="21"/>
    </row>
    <row r="467" spans="5:26">
      <c r="E467" s="21"/>
      <c r="G467" s="21"/>
      <c r="I467" s="21"/>
      <c r="K467" s="21"/>
      <c r="M467" s="21"/>
      <c r="O467" s="21"/>
      <c r="Q467" s="21"/>
      <c r="S467" s="21"/>
      <c r="U467" s="21"/>
      <c r="W467" s="21"/>
      <c r="Z467" s="21"/>
    </row>
    <row r="468" spans="5:26">
      <c r="E468" s="21"/>
      <c r="G468" s="21"/>
      <c r="I468" s="21"/>
      <c r="K468" s="21"/>
      <c r="M468" s="21"/>
      <c r="O468" s="21"/>
      <c r="Q468" s="21"/>
      <c r="S468" s="21"/>
      <c r="U468" s="21"/>
      <c r="W468" s="21"/>
      <c r="Z468" s="21"/>
    </row>
    <row r="469" spans="5:26">
      <c r="E469" s="21"/>
      <c r="G469" s="21"/>
      <c r="I469" s="21"/>
      <c r="K469" s="21"/>
      <c r="M469" s="21"/>
      <c r="O469" s="21"/>
      <c r="Q469" s="21"/>
      <c r="S469" s="21"/>
      <c r="U469" s="21"/>
      <c r="W469" s="21"/>
      <c r="Z469" s="21"/>
    </row>
    <row r="470" spans="5:26">
      <c r="E470" s="21"/>
      <c r="G470" s="21"/>
      <c r="I470" s="21"/>
      <c r="K470" s="21"/>
      <c r="M470" s="21"/>
      <c r="O470" s="21"/>
      <c r="Q470" s="21"/>
      <c r="S470" s="21"/>
      <c r="U470" s="21"/>
      <c r="W470" s="21"/>
      <c r="Z470" s="21"/>
    </row>
    <row r="471" spans="5:26">
      <c r="E471" s="21"/>
      <c r="G471" s="21"/>
      <c r="I471" s="21"/>
      <c r="K471" s="21"/>
      <c r="M471" s="21"/>
      <c r="O471" s="21"/>
      <c r="Q471" s="21"/>
      <c r="S471" s="21"/>
      <c r="U471" s="21"/>
      <c r="W471" s="21"/>
      <c r="Z471" s="21"/>
    </row>
    <row r="472" spans="5:26">
      <c r="E472" s="21"/>
      <c r="G472" s="21"/>
      <c r="I472" s="21"/>
      <c r="K472" s="21"/>
      <c r="M472" s="21"/>
      <c r="O472" s="21"/>
      <c r="Q472" s="21"/>
      <c r="S472" s="21"/>
      <c r="U472" s="21"/>
      <c r="W472" s="21"/>
      <c r="Z472" s="21"/>
    </row>
    <row r="473" spans="5:26">
      <c r="E473" s="21"/>
      <c r="G473" s="21"/>
      <c r="I473" s="21"/>
      <c r="K473" s="21"/>
      <c r="M473" s="21"/>
      <c r="O473" s="21"/>
      <c r="Q473" s="21"/>
      <c r="S473" s="21"/>
      <c r="U473" s="21"/>
      <c r="W473" s="21"/>
      <c r="Z473" s="21"/>
    </row>
    <row r="474" spans="5:26">
      <c r="E474" s="21"/>
      <c r="G474" s="21"/>
      <c r="I474" s="21"/>
      <c r="K474" s="21"/>
      <c r="M474" s="21"/>
      <c r="O474" s="21"/>
      <c r="Q474" s="21"/>
      <c r="S474" s="21"/>
      <c r="U474" s="21"/>
      <c r="W474" s="21"/>
      <c r="Z474" s="21"/>
    </row>
    <row r="475" spans="5:26">
      <c r="E475" s="21"/>
      <c r="G475" s="21"/>
      <c r="I475" s="21"/>
      <c r="K475" s="21"/>
      <c r="M475" s="21"/>
      <c r="O475" s="21"/>
      <c r="Q475" s="21"/>
      <c r="S475" s="21"/>
      <c r="U475" s="21"/>
      <c r="W475" s="21"/>
      <c r="Z475" s="21"/>
    </row>
    <row r="476" spans="5:26">
      <c r="E476" s="21"/>
      <c r="G476" s="21"/>
      <c r="I476" s="21"/>
      <c r="K476" s="21"/>
      <c r="M476" s="21"/>
      <c r="O476" s="21"/>
      <c r="Q476" s="21"/>
      <c r="S476" s="21"/>
      <c r="U476" s="21"/>
      <c r="W476" s="21"/>
      <c r="Z476" s="21"/>
    </row>
    <row r="477" spans="5:26">
      <c r="E477" s="21"/>
      <c r="G477" s="21"/>
      <c r="I477" s="21"/>
      <c r="K477" s="21"/>
      <c r="M477" s="21"/>
      <c r="O477" s="21"/>
      <c r="Q477" s="21"/>
      <c r="S477" s="21"/>
      <c r="U477" s="21"/>
      <c r="W477" s="21"/>
      <c r="Z477" s="21"/>
    </row>
    <row r="478" spans="5:26">
      <c r="E478" s="21"/>
      <c r="G478" s="21"/>
      <c r="I478" s="21"/>
      <c r="K478" s="21"/>
      <c r="M478" s="21"/>
      <c r="O478" s="21"/>
      <c r="Q478" s="21"/>
      <c r="S478" s="21"/>
      <c r="U478" s="21"/>
      <c r="W478" s="21"/>
      <c r="Z478" s="21"/>
    </row>
    <row r="479" spans="5:26">
      <c r="E479" s="21"/>
      <c r="G479" s="21"/>
      <c r="I479" s="21"/>
      <c r="K479" s="21"/>
      <c r="M479" s="21"/>
      <c r="O479" s="21"/>
      <c r="Q479" s="21"/>
      <c r="S479" s="21"/>
      <c r="U479" s="21"/>
      <c r="W479" s="21"/>
      <c r="Z479" s="21"/>
    </row>
    <row r="480" spans="5:26">
      <c r="E480" s="21"/>
      <c r="G480" s="21"/>
      <c r="I480" s="21"/>
      <c r="K480" s="21"/>
      <c r="M480" s="21"/>
      <c r="O480" s="21"/>
      <c r="Q480" s="21"/>
      <c r="S480" s="21"/>
      <c r="U480" s="21"/>
      <c r="W480" s="21"/>
      <c r="Z480" s="21"/>
    </row>
    <row r="481" spans="5:26">
      <c r="E481" s="21"/>
      <c r="G481" s="21"/>
      <c r="I481" s="21"/>
      <c r="K481" s="21"/>
      <c r="M481" s="21"/>
      <c r="O481" s="21"/>
      <c r="Q481" s="21"/>
      <c r="S481" s="21"/>
      <c r="U481" s="21"/>
      <c r="W481" s="21"/>
      <c r="Z481" s="21"/>
    </row>
    <row r="482" spans="5:26">
      <c r="E482" s="21"/>
      <c r="G482" s="21"/>
      <c r="I482" s="21"/>
      <c r="K482" s="21"/>
      <c r="M482" s="21"/>
      <c r="O482" s="21"/>
      <c r="Q482" s="21"/>
      <c r="S482" s="21"/>
      <c r="U482" s="21"/>
      <c r="W482" s="21"/>
      <c r="Z482" s="21"/>
    </row>
    <row r="483" spans="5:26">
      <c r="E483" s="21"/>
      <c r="G483" s="21"/>
      <c r="I483" s="21"/>
      <c r="K483" s="21"/>
      <c r="M483" s="21"/>
      <c r="O483" s="21"/>
      <c r="Q483" s="21"/>
      <c r="S483" s="21"/>
      <c r="U483" s="21"/>
      <c r="W483" s="21"/>
      <c r="Z483" s="21"/>
    </row>
  </sheetData>
  <mergeCells count="16">
    <mergeCell ref="A1:AB1"/>
    <mergeCell ref="S188:W188"/>
    <mergeCell ref="F188:H188"/>
    <mergeCell ref="A2:A3"/>
    <mergeCell ref="B2:B3"/>
    <mergeCell ref="C2:C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11811023622047245" right="0.11811023622047245" top="0.19685039370078741" bottom="0.19685039370078741" header="0.31496062992125984" footer="0.31496062992125984"/>
  <pageSetup paperSize="9" scale="7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1" sqref="M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T09</vt:lpstr>
      <vt:lpstr>T10</vt:lpstr>
      <vt:lpstr>Sheet3</vt:lpstr>
      <vt:lpstr>'T10'!Print_Area</vt:lpstr>
      <vt:lpstr>'T10'!Print_Titles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phuongnam-server</cp:lastModifiedBy>
  <cp:lastPrinted>2015-10-06T09:38:05Z</cp:lastPrinted>
  <dcterms:created xsi:type="dcterms:W3CDTF">2015-09-01T03:46:12Z</dcterms:created>
  <dcterms:modified xsi:type="dcterms:W3CDTF">2015-10-06T10:19:53Z</dcterms:modified>
</cp:coreProperties>
</file>