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activeTab="3"/>
  </bookViews>
  <sheets>
    <sheet name="15.10" sheetId="4" r:id="rId1"/>
    <sheet name="17.10" sheetId="5" r:id="rId2"/>
    <sheet name="23.10" sheetId="6" r:id="rId3"/>
    <sheet name="XHD" sheetId="7" r:id="rId4"/>
  </sheets>
  <calcPr calcId="124519"/>
</workbook>
</file>

<file path=xl/calcChain.xml><?xml version="1.0" encoding="utf-8"?>
<calcChain xmlns="http://schemas.openxmlformats.org/spreadsheetml/2006/main">
  <c r="F39" i="7"/>
  <c r="G27" i="6"/>
  <c r="F38" i="7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22" i="6"/>
  <c r="F21"/>
  <c r="F20"/>
  <c r="F19"/>
  <c r="F18"/>
  <c r="F40" i="7" l="1"/>
  <c r="F17" i="6"/>
  <c r="F16"/>
  <c r="F15"/>
  <c r="F14"/>
  <c r="F13"/>
  <c r="F12"/>
  <c r="F11"/>
  <c r="F10"/>
  <c r="F9"/>
  <c r="F8"/>
  <c r="F7"/>
  <c r="F6"/>
  <c r="F5"/>
  <c r="F34" i="5"/>
  <c r="F33"/>
  <c r="F32"/>
  <c r="F31"/>
  <c r="F30"/>
  <c r="F29"/>
  <c r="F28"/>
  <c r="F27"/>
  <c r="F26"/>
  <c r="F25"/>
  <c r="F35" s="1"/>
  <c r="F6"/>
  <c r="F7"/>
  <c r="F8"/>
  <c r="F9"/>
  <c r="F10"/>
  <c r="F11"/>
  <c r="F12"/>
  <c r="F13"/>
  <c r="F14"/>
  <c r="F15"/>
  <c r="F16"/>
  <c r="F5"/>
  <c r="F6" i="4"/>
  <c r="F41" i="7" l="1"/>
  <c r="F42" s="1"/>
  <c r="F23" i="6"/>
  <c r="F24" s="1"/>
  <c r="F25" s="1"/>
  <c r="F36" i="5"/>
  <c r="F37"/>
  <c r="F17"/>
  <c r="F18" s="1"/>
  <c r="F19" s="1"/>
  <c r="F39" s="1"/>
  <c r="F7" i="4"/>
  <c r="F8"/>
  <c r="F9"/>
  <c r="F10"/>
  <c r="F11"/>
  <c r="F12"/>
  <c r="F13"/>
  <c r="F14"/>
  <c r="F5"/>
  <c r="F15" l="1"/>
  <c r="F16" s="1"/>
  <c r="F17" s="1"/>
</calcChain>
</file>

<file path=xl/sharedStrings.xml><?xml version="1.0" encoding="utf-8"?>
<sst xmlns="http://schemas.openxmlformats.org/spreadsheetml/2006/main" count="268" uniqueCount="114">
  <si>
    <t xml:space="preserve">Điạ chỉ: Đồng Nai </t>
  </si>
  <si>
    <t>Tên hàng</t>
  </si>
  <si>
    <t>ĐVT</t>
  </si>
  <si>
    <t>SL</t>
  </si>
  <si>
    <t>Đơn giá</t>
  </si>
  <si>
    <t>Thành Tiền</t>
  </si>
  <si>
    <t>Xấp</t>
  </si>
  <si>
    <t xml:space="preserve">VAT 10%: </t>
  </si>
  <si>
    <t xml:space="preserve">Tổng cộng: </t>
  </si>
  <si>
    <t>Người lập phiếu</t>
  </si>
  <si>
    <t xml:space="preserve">Tên đơn vị: CHỊ PHƯƠNG ANH </t>
  </si>
  <si>
    <t xml:space="preserve">MST: </t>
  </si>
  <si>
    <t>STT</t>
  </si>
  <si>
    <t>(Ký, ghi rõ họ tên)</t>
  </si>
  <si>
    <t>Lê Thị Kim Anh</t>
  </si>
  <si>
    <t>Cái</t>
  </si>
  <si>
    <t xml:space="preserve">CỘNG </t>
  </si>
  <si>
    <t>Kệ 3 tầng MICA No.169.3</t>
  </si>
  <si>
    <t>BÚT BI TL HIMASTER GEL-B03 (XANH)</t>
  </si>
  <si>
    <t>BÚT BI THIÊN LONG TL-031 (XANH)</t>
  </si>
  <si>
    <t>Cây</t>
  </si>
  <si>
    <t>Giấy Bìa màu A3  (Xanh dương)</t>
  </si>
  <si>
    <t>2 hộp</t>
  </si>
  <si>
    <t>Máy tính ds-8818</t>
  </si>
  <si>
    <t>Kệ 3 tầng nhựa No.182.3</t>
  </si>
  <si>
    <t>Ghiêm giấy tốt</t>
  </si>
  <si>
    <t>Bút Lông Bảng Thiên Long WB-03 (ĐỎ)</t>
  </si>
  <si>
    <t>2 Hộp</t>
  </si>
  <si>
    <t>Bút Lông Bảng Thiên Long WB-03 (Xanh)</t>
  </si>
  <si>
    <t>Bìa còng Ageless 5F</t>
  </si>
  <si>
    <t>cái</t>
  </si>
  <si>
    <t>Bìa còng Ageless 7F</t>
  </si>
  <si>
    <t>Bút nước Tizo ( Xanh)</t>
  </si>
  <si>
    <t>hộp</t>
  </si>
  <si>
    <t>Pin 2a (thường)</t>
  </si>
  <si>
    <t>Pin 2a (Engineer)</t>
  </si>
  <si>
    <t>Pin 3a (Thường)</t>
  </si>
  <si>
    <t>Pin 3a (Engineer)</t>
  </si>
  <si>
    <t>Bao thư A5</t>
  </si>
  <si>
    <t>Bút chi Gstar</t>
  </si>
  <si>
    <t>Cây ghim giấy tốt</t>
  </si>
  <si>
    <t xml:space="preserve">hộp 40 vien </t>
  </si>
  <si>
    <t xml:space="preserve">hop 40 vien </t>
  </si>
  <si>
    <t xml:space="preserve">da giao chưa TT va chua XHD </t>
  </si>
  <si>
    <t xml:space="preserve">Pin 9V  Toshiba </t>
  </si>
  <si>
    <t xml:space="preserve">Chị xuất 2 đơn hàng này 1 hóa đơn, em chuyển cho chị tổng tiền này nha : </t>
  </si>
  <si>
    <t>Bao thư trắng 12 x 22 cm  F80  có keo</t>
  </si>
  <si>
    <t>Nếu lấy loại không keo giá 15.000</t>
  </si>
  <si>
    <t xml:space="preserve">Nhưng xem lại bao thư lấy loại nào? </t>
  </si>
  <si>
    <t>nhan 1 hop</t>
  </si>
  <si>
    <t xml:space="preserve">Sổ quỷ </t>
  </si>
  <si>
    <t>Quyển</t>
  </si>
  <si>
    <t>đã nhận hàng</t>
  </si>
  <si>
    <t>Sổ tạm ứng</t>
  </si>
  <si>
    <t>ĐÃ NHẬN HANG</t>
  </si>
  <si>
    <t>Bao thu 16 x 22</t>
  </si>
  <si>
    <t>Viết bi TL027 (đỏ)</t>
  </si>
  <si>
    <t>bấm kim Plus No.10</t>
  </si>
  <si>
    <t>Chặn sách trung</t>
  </si>
  <si>
    <t>Chặn sách đại</t>
  </si>
  <si>
    <t>Cặp</t>
  </si>
  <si>
    <t>bìa 3 dây 7p</t>
  </si>
  <si>
    <t>bìa 3 dây 10p</t>
  </si>
  <si>
    <t>Phiếu thu (3 liên)</t>
  </si>
  <si>
    <t xml:space="preserve">Sổ CK 7 Dày TT </t>
  </si>
  <si>
    <t xml:space="preserve">còn thiếu pin 2 A và 3 A maxell : 4 hộp </t>
  </si>
  <si>
    <t xml:space="preserve">Bút Uni SAS xanh </t>
  </si>
  <si>
    <t xml:space="preserve">Bấm kim W.trio no.10 </t>
  </si>
  <si>
    <t>chưa xuat HD + CHUA TT</t>
  </si>
  <si>
    <t>Sáp đếm tiền</t>
  </si>
  <si>
    <t>Hộp</t>
  </si>
  <si>
    <t>Gôm TL</t>
  </si>
  <si>
    <t>Bìa nút A4</t>
  </si>
  <si>
    <t>Bìa nút F4</t>
  </si>
  <si>
    <t>Bút bi cắm bàn ( bộ 2 cây- màu xanh Bến nghé)</t>
  </si>
  <si>
    <t xml:space="preserve">cây </t>
  </si>
  <si>
    <t xml:space="preserve">cục </t>
  </si>
  <si>
    <t xml:space="preserve">cái </t>
  </si>
  <si>
    <t>CHI XUAT DUM EM HD : </t>
  </si>
  <si>
    <t>VPP CAC LOAI : KHOANG 500.000</t>
  </si>
  <si>
    <t>THẺ ĐEO : KHOẢNG CHUNG 300.000</t>
  </si>
  <si>
    <t>TONG CONG CO VAT : 860.000 DUOC KHONG CHI .</t>
  </si>
  <si>
    <t xml:space="preserve">( dây deo,2000 x 100 , bnag ten 1.000 x 100 </t>
  </si>
  <si>
    <t>Sổ quỷ tiền mặt</t>
  </si>
  <si>
    <t>Bao thư trắng 16 x 22 cm</t>
  </si>
  <si>
    <t>Bút bi TL027 ( xanh, đỏ, đen )</t>
  </si>
  <si>
    <t xml:space="preserve">Bấm kim KW.trio No.10 </t>
  </si>
  <si>
    <t>Bấm kim Plus No.10</t>
  </si>
  <si>
    <t xml:space="preserve">Cái </t>
  </si>
  <si>
    <t xml:space="preserve">Cục </t>
  </si>
  <si>
    <t>Bút bi cắm bàn TL</t>
  </si>
  <si>
    <t>Bộ</t>
  </si>
  <si>
    <t>Dây đeo lụa</t>
  </si>
  <si>
    <t>Sợi</t>
  </si>
  <si>
    <t>Bảng tên nhựa dẻo</t>
  </si>
  <si>
    <t>Bìa lá A4 TL</t>
  </si>
  <si>
    <t>Tập VT 96T</t>
  </si>
  <si>
    <t>Bìa 3 dây góc 7P</t>
  </si>
  <si>
    <t>Bìa 3 dây góc 10P</t>
  </si>
  <si>
    <t>Gôm E09 TL</t>
  </si>
  <si>
    <t>Bìa lỗ A4 ( 4.5 )</t>
  </si>
  <si>
    <t>Bút dạ quang TL HL-03 (xanh, lá, vàng, hồng, cam )</t>
  </si>
  <si>
    <t>Bìa 1 nút A4 My Clear</t>
  </si>
  <si>
    <t>Bìa 1 nút F4 My Clear</t>
  </si>
  <si>
    <t>CÔNG TY TNHH TM DV VĂN PHÒNG PHẨM PHƯƠNG NAM</t>
  </si>
  <si>
    <t>Địa chỉ: B18/19K - Đường Liên Ấp - Bình Hưng - Bình Chánh - Tp.HCM</t>
  </si>
  <si>
    <t>MST: 0307229914</t>
  </si>
  <si>
    <t>BẢNG KÊ DANH MỤC HÀNG HÓA</t>
  </si>
  <si>
    <t>Tên đơn vị: CÔNG TY TNHH MỘT THÀNH VIÊN PHẠM TUẤN</t>
  </si>
  <si>
    <t>Điạ chỉ: Số 17 Tổ 3 , Ấp 4 , Xã Hiệp Phước , Huyện Nhơn Trạch , Tỉnh Đồng Nai</t>
  </si>
  <si>
    <t>MST: 3602237072</t>
  </si>
  <si>
    <t>Số: 1282</t>
  </si>
  <si>
    <t>( Đính kèm hoá đơn số: PN/14P  1282  )</t>
  </si>
  <si>
    <t>Ngày      31     tháng      10      năm     2015</t>
  </si>
</sst>
</file>

<file path=xl/styles.xml><?xml version="1.0" encoding="utf-8"?>
<styleSheet xmlns="http://schemas.openxmlformats.org/spreadsheetml/2006/main">
  <numFmts count="1">
    <numFmt numFmtId="164" formatCode="#,###"/>
  </numFmts>
  <fonts count="9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3"/>
      <name val="Arial"/>
      <family val="2"/>
    </font>
    <font>
      <b/>
      <sz val="16"/>
      <name val="Arial"/>
      <family val="2"/>
    </font>
    <font>
      <b/>
      <i/>
      <sz val="12"/>
      <name val="Cambria"/>
      <family val="1"/>
      <scheme val="major"/>
    </font>
    <font>
      <b/>
      <i/>
      <sz val="12"/>
      <color rgb="FFFF000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0" fontId="0" fillId="0" borderId="0" xfId="0" applyNumberFormat="1" applyFill="1" applyBorder="1" applyAlignment="1"/>
    <xf numFmtId="0" fontId="3" fillId="0" borderId="1" xfId="0" applyNumberFormat="1" applyFont="1" applyFill="1" applyBorder="1" applyAlignment="1">
      <alignment horizontal="center"/>
    </xf>
    <xf numFmtId="0" fontId="0" fillId="3" borderId="1" xfId="0" applyNumberFormat="1" applyFill="1" applyBorder="1" applyAlignment="1">
      <alignment horizontal="left"/>
    </xf>
    <xf numFmtId="0" fontId="0" fillId="0" borderId="3" xfId="0" applyNumberFormat="1" applyFont="1" applyFill="1" applyBorder="1" applyAlignment="1">
      <alignment horizontal="center"/>
    </xf>
    <xf numFmtId="164" fontId="0" fillId="0" borderId="3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3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4" borderId="1" xfId="0" applyNumberFormat="1" applyFont="1" applyFill="1" applyBorder="1" applyAlignment="1">
      <alignment horizontal="left"/>
    </xf>
    <xf numFmtId="0" fontId="3" fillId="4" borderId="1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right"/>
    </xf>
    <xf numFmtId="0" fontId="0" fillId="4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4" borderId="0" xfId="0" applyNumberFormat="1" applyFont="1" applyFill="1" applyBorder="1" applyAlignment="1"/>
    <xf numFmtId="164" fontId="2" fillId="3" borderId="6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4" fillId="0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4" fillId="3" borderId="1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3" fillId="0" borderId="2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/>
    <xf numFmtId="0" fontId="3" fillId="0" borderId="3" xfId="0" applyNumberFormat="1" applyFont="1" applyFill="1" applyBorder="1" applyAlignment="1">
      <alignment horizontal="left"/>
    </xf>
    <xf numFmtId="0" fontId="3" fillId="0" borderId="3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right"/>
    </xf>
    <xf numFmtId="164" fontId="2" fillId="0" borderId="9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10" xfId="0" applyNumberForma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left"/>
    </xf>
    <xf numFmtId="0" fontId="3" fillId="0" borderId="6" xfId="0" applyNumberFormat="1" applyFont="1" applyFill="1" applyBorder="1" applyAlignment="1">
      <alignment horizontal="center"/>
    </xf>
    <xf numFmtId="164" fontId="3" fillId="0" borderId="6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sqref="A1:F24"/>
    </sheetView>
  </sheetViews>
  <sheetFormatPr defaultRowHeight="12.75"/>
  <cols>
    <col min="1" max="1" width="7" bestFit="1" customWidth="1"/>
    <col min="2" max="2" width="35" bestFit="1" customWidth="1"/>
    <col min="3" max="4" width="8" bestFit="1" customWidth="1"/>
    <col min="5" max="5" width="13" bestFit="1" customWidth="1"/>
    <col min="6" max="6" width="14" bestFit="1" customWidth="1"/>
  </cols>
  <sheetData>
    <row r="1" spans="1:6" ht="15.75">
      <c r="A1" s="1" t="s">
        <v>10</v>
      </c>
    </row>
    <row r="2" spans="1:6" ht="15.75">
      <c r="A2" s="1" t="s">
        <v>0</v>
      </c>
    </row>
    <row r="3" spans="1:6" ht="15.75">
      <c r="A3" s="1" t="s">
        <v>11</v>
      </c>
      <c r="B3" s="9"/>
      <c r="E3" s="9" t="s">
        <v>43</v>
      </c>
    </row>
    <row r="4" spans="1:6" ht="15.75">
      <c r="A4" s="2" t="s">
        <v>12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>
      <c r="A5" s="3">
        <v>1</v>
      </c>
      <c r="B5" s="7" t="s">
        <v>17</v>
      </c>
      <c r="C5" s="10" t="s">
        <v>15</v>
      </c>
      <c r="D5" s="3">
        <v>5</v>
      </c>
      <c r="E5" s="4">
        <v>105000</v>
      </c>
      <c r="F5" s="4">
        <f>E5*D5</f>
        <v>525000</v>
      </c>
    </row>
    <row r="6" spans="1:6" s="14" customFormat="1">
      <c r="A6" s="3">
        <v>2</v>
      </c>
      <c r="B6" s="7" t="s">
        <v>24</v>
      </c>
      <c r="C6" s="10" t="s">
        <v>15</v>
      </c>
      <c r="D6" s="3">
        <v>5</v>
      </c>
      <c r="E6" s="4">
        <v>70900</v>
      </c>
      <c r="F6" s="4">
        <f t="shared" ref="F6:F14" si="0">E6*D6</f>
        <v>354500</v>
      </c>
    </row>
    <row r="7" spans="1:6">
      <c r="A7" s="3">
        <v>3</v>
      </c>
      <c r="B7" s="6" t="s">
        <v>21</v>
      </c>
      <c r="C7" s="10" t="s">
        <v>6</v>
      </c>
      <c r="D7" s="3">
        <v>2</v>
      </c>
      <c r="E7" s="4">
        <v>50000</v>
      </c>
      <c r="F7" s="4">
        <f t="shared" si="0"/>
        <v>100000</v>
      </c>
    </row>
    <row r="8" spans="1:6">
      <c r="A8" s="3">
        <v>4</v>
      </c>
      <c r="B8" s="11" t="s">
        <v>18</v>
      </c>
      <c r="C8" s="10" t="s">
        <v>22</v>
      </c>
      <c r="D8" s="3">
        <v>24</v>
      </c>
      <c r="E8" s="4">
        <v>5200</v>
      </c>
      <c r="F8" s="4">
        <f t="shared" si="0"/>
        <v>124800</v>
      </c>
    </row>
    <row r="9" spans="1:6">
      <c r="A9" s="3">
        <v>5</v>
      </c>
      <c r="B9" s="7" t="s">
        <v>19</v>
      </c>
      <c r="C9" s="10" t="s">
        <v>22</v>
      </c>
      <c r="D9" s="3">
        <v>33</v>
      </c>
      <c r="E9" s="4">
        <v>5000</v>
      </c>
      <c r="F9" s="4">
        <f t="shared" si="0"/>
        <v>165000</v>
      </c>
    </row>
    <row r="10" spans="1:6">
      <c r="A10" s="3">
        <v>6</v>
      </c>
      <c r="B10" s="6" t="s">
        <v>25</v>
      </c>
      <c r="C10" s="8" t="s">
        <v>20</v>
      </c>
      <c r="D10" s="3">
        <v>5</v>
      </c>
      <c r="E10" s="4">
        <v>10500</v>
      </c>
      <c r="F10" s="4">
        <f t="shared" si="0"/>
        <v>52500</v>
      </c>
    </row>
    <row r="11" spans="1:6">
      <c r="A11" s="3">
        <v>7</v>
      </c>
      <c r="B11" s="6" t="s">
        <v>23</v>
      </c>
      <c r="C11" s="10" t="s">
        <v>15</v>
      </c>
      <c r="D11" s="3">
        <v>5</v>
      </c>
      <c r="E11" s="4">
        <v>93000</v>
      </c>
      <c r="F11" s="4">
        <f t="shared" si="0"/>
        <v>465000</v>
      </c>
    </row>
    <row r="12" spans="1:6">
      <c r="A12" s="3">
        <v>8</v>
      </c>
      <c r="B12" s="6" t="s">
        <v>26</v>
      </c>
      <c r="C12" s="10" t="s">
        <v>27</v>
      </c>
      <c r="D12" s="3">
        <v>24</v>
      </c>
      <c r="E12" s="4">
        <v>4636</v>
      </c>
      <c r="F12" s="4">
        <f t="shared" si="0"/>
        <v>111264</v>
      </c>
    </row>
    <row r="13" spans="1:6">
      <c r="A13" s="3">
        <v>9</v>
      </c>
      <c r="B13" s="6" t="s">
        <v>28</v>
      </c>
      <c r="C13" s="10" t="s">
        <v>27</v>
      </c>
      <c r="D13" s="12">
        <v>24</v>
      </c>
      <c r="E13" s="13">
        <v>4636</v>
      </c>
      <c r="F13" s="13">
        <f t="shared" si="0"/>
        <v>111264</v>
      </c>
    </row>
    <row r="14" spans="1:6">
      <c r="A14" s="3">
        <v>18</v>
      </c>
      <c r="B14" s="7"/>
      <c r="C14" s="8"/>
      <c r="D14" s="3"/>
      <c r="E14" s="4"/>
      <c r="F14" s="4">
        <f t="shared" si="0"/>
        <v>0</v>
      </c>
    </row>
    <row r="15" spans="1:6">
      <c r="A15" s="47" t="s">
        <v>16</v>
      </c>
      <c r="B15" s="48"/>
      <c r="C15" s="48"/>
      <c r="D15" s="48"/>
      <c r="E15" s="49"/>
      <c r="F15" s="5">
        <f>SUM(F5:F14)</f>
        <v>2009328</v>
      </c>
    </row>
    <row r="16" spans="1:6">
      <c r="A16" s="47" t="s">
        <v>7</v>
      </c>
      <c r="B16" s="48"/>
      <c r="C16" s="48"/>
      <c r="D16" s="48"/>
      <c r="E16" s="49"/>
      <c r="F16" s="5">
        <f>F15*0.1</f>
        <v>200932.80000000002</v>
      </c>
    </row>
    <row r="17" spans="1:6">
      <c r="A17" s="47" t="s">
        <v>8</v>
      </c>
      <c r="B17" s="48"/>
      <c r="C17" s="48"/>
      <c r="D17" s="48"/>
      <c r="E17" s="49"/>
      <c r="F17" s="5">
        <f>F15+F16</f>
        <v>2210260.7999999998</v>
      </c>
    </row>
    <row r="20" spans="1:6">
      <c r="E20" s="45" t="s">
        <v>9</v>
      </c>
      <c r="F20" s="46"/>
    </row>
    <row r="21" spans="1:6">
      <c r="E21" s="45" t="s">
        <v>13</v>
      </c>
      <c r="F21" s="46"/>
    </row>
    <row r="25" spans="1:6">
      <c r="E25" s="45" t="s">
        <v>14</v>
      </c>
      <c r="F25" s="46"/>
    </row>
  </sheetData>
  <mergeCells count="6">
    <mergeCell ref="E25:F25"/>
    <mergeCell ref="A15:E15"/>
    <mergeCell ref="A16:E16"/>
    <mergeCell ref="A17:E17"/>
    <mergeCell ref="E20:F20"/>
    <mergeCell ref="E21:F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topLeftCell="A7" workbookViewId="0">
      <selection activeCell="B16" sqref="B16"/>
    </sheetView>
  </sheetViews>
  <sheetFormatPr defaultRowHeight="12.75"/>
  <cols>
    <col min="1" max="1" width="7" style="15" bestFit="1" customWidth="1"/>
    <col min="2" max="2" width="35" style="15" bestFit="1" customWidth="1"/>
    <col min="3" max="4" width="8" style="15" bestFit="1" customWidth="1"/>
    <col min="5" max="5" width="13" style="15" bestFit="1" customWidth="1"/>
    <col min="6" max="6" width="14" style="15" bestFit="1" customWidth="1"/>
    <col min="7" max="16384" width="9.140625" style="15"/>
  </cols>
  <sheetData>
    <row r="1" spans="1:9" ht="15.75">
      <c r="A1" s="1" t="s">
        <v>10</v>
      </c>
    </row>
    <row r="2" spans="1:9" ht="15.75">
      <c r="A2" s="1" t="s">
        <v>0</v>
      </c>
    </row>
    <row r="3" spans="1:9" ht="15.75">
      <c r="A3" s="1" t="s">
        <v>11</v>
      </c>
      <c r="B3" s="9"/>
    </row>
    <row r="4" spans="1:9" ht="15.75">
      <c r="A4" s="2" t="s">
        <v>12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9">
      <c r="A5" s="3">
        <v>1</v>
      </c>
      <c r="B5" s="18" t="s">
        <v>29</v>
      </c>
      <c r="C5" s="19" t="s">
        <v>30</v>
      </c>
      <c r="D5" s="19">
        <v>10</v>
      </c>
      <c r="E5" s="4">
        <v>19000</v>
      </c>
      <c r="F5" s="4">
        <f>E5*D5</f>
        <v>190000</v>
      </c>
      <c r="G5" s="20"/>
      <c r="H5" s="31" t="s">
        <v>52</v>
      </c>
    </row>
    <row r="6" spans="1:9">
      <c r="A6" s="3">
        <v>2</v>
      </c>
      <c r="B6" s="18" t="s">
        <v>31</v>
      </c>
      <c r="C6" s="19" t="s">
        <v>30</v>
      </c>
      <c r="D6" s="19">
        <v>10</v>
      </c>
      <c r="E6" s="4">
        <v>19000</v>
      </c>
      <c r="F6" s="4">
        <f t="shared" ref="F6:F16" si="0">E6*D6</f>
        <v>190000</v>
      </c>
      <c r="G6" s="20"/>
      <c r="H6" s="31" t="s">
        <v>52</v>
      </c>
    </row>
    <row r="7" spans="1:9">
      <c r="A7" s="3">
        <v>3</v>
      </c>
      <c r="B7" s="18" t="s">
        <v>32</v>
      </c>
      <c r="C7" s="19" t="s">
        <v>33</v>
      </c>
      <c r="D7" s="19">
        <v>3</v>
      </c>
      <c r="E7" s="4">
        <v>42000</v>
      </c>
      <c r="F7" s="4">
        <f t="shared" si="0"/>
        <v>126000</v>
      </c>
      <c r="G7" s="20"/>
      <c r="H7" s="31" t="s">
        <v>52</v>
      </c>
    </row>
    <row r="8" spans="1:9" s="16" customFormat="1">
      <c r="A8" s="3"/>
      <c r="B8" s="18" t="s">
        <v>39</v>
      </c>
      <c r="C8" s="19" t="s">
        <v>33</v>
      </c>
      <c r="D8" s="19">
        <v>1</v>
      </c>
      <c r="E8" s="4">
        <v>12000</v>
      </c>
      <c r="F8" s="4">
        <f t="shared" si="0"/>
        <v>12000</v>
      </c>
      <c r="G8" s="20"/>
      <c r="H8" s="31" t="s">
        <v>52</v>
      </c>
    </row>
    <row r="9" spans="1:9">
      <c r="A9" s="3">
        <v>4</v>
      </c>
      <c r="B9" s="17" t="s">
        <v>34</v>
      </c>
      <c r="C9" s="10" t="s">
        <v>33</v>
      </c>
      <c r="D9" s="3">
        <v>3</v>
      </c>
      <c r="E9" s="4">
        <v>82000</v>
      </c>
      <c r="F9" s="4">
        <f t="shared" si="0"/>
        <v>246000</v>
      </c>
      <c r="G9" s="20" t="s">
        <v>41</v>
      </c>
      <c r="H9" s="31" t="s">
        <v>49</v>
      </c>
    </row>
    <row r="10" spans="1:9" s="16" customFormat="1">
      <c r="A10" s="3">
        <v>5</v>
      </c>
      <c r="B10" s="17" t="s">
        <v>35</v>
      </c>
      <c r="C10" s="10" t="s">
        <v>33</v>
      </c>
      <c r="D10" s="3">
        <v>3</v>
      </c>
      <c r="E10" s="4">
        <v>264000</v>
      </c>
      <c r="F10" s="4">
        <f t="shared" si="0"/>
        <v>792000</v>
      </c>
      <c r="H10" s="31" t="s">
        <v>52</v>
      </c>
    </row>
    <row r="11" spans="1:9">
      <c r="A11" s="3">
        <v>6</v>
      </c>
      <c r="B11" s="17" t="s">
        <v>36</v>
      </c>
      <c r="C11" s="10" t="s">
        <v>33</v>
      </c>
      <c r="D11" s="3">
        <v>3</v>
      </c>
      <c r="E11" s="4">
        <v>72000</v>
      </c>
      <c r="F11" s="4">
        <f t="shared" si="0"/>
        <v>216000</v>
      </c>
      <c r="G11" s="20" t="s">
        <v>42</v>
      </c>
      <c r="H11" s="31" t="s">
        <v>49</v>
      </c>
    </row>
    <row r="12" spans="1:9" s="16" customFormat="1">
      <c r="A12" s="3">
        <v>7</v>
      </c>
      <c r="B12" s="17" t="s">
        <v>37</v>
      </c>
      <c r="C12" s="10" t="s">
        <v>33</v>
      </c>
      <c r="D12" s="3">
        <v>3</v>
      </c>
      <c r="E12" s="4">
        <v>264000</v>
      </c>
      <c r="F12" s="4">
        <f t="shared" si="0"/>
        <v>792000</v>
      </c>
      <c r="H12" s="31" t="s">
        <v>52</v>
      </c>
    </row>
    <row r="13" spans="1:9" s="16" customFormat="1">
      <c r="A13" s="3">
        <v>8</v>
      </c>
      <c r="B13" s="17" t="s">
        <v>44</v>
      </c>
      <c r="C13" s="10" t="s">
        <v>33</v>
      </c>
      <c r="D13" s="3">
        <v>2</v>
      </c>
      <c r="E13" s="4">
        <v>98000</v>
      </c>
      <c r="F13" s="4">
        <f t="shared" si="0"/>
        <v>196000</v>
      </c>
      <c r="H13" s="31" t="s">
        <v>52</v>
      </c>
    </row>
    <row r="14" spans="1:9">
      <c r="A14" s="3">
        <v>9</v>
      </c>
      <c r="B14" s="6" t="s">
        <v>38</v>
      </c>
      <c r="C14" s="10" t="s">
        <v>6</v>
      </c>
      <c r="D14" s="3">
        <v>10</v>
      </c>
      <c r="E14" s="4">
        <v>29800</v>
      </c>
      <c r="F14" s="4">
        <f t="shared" si="0"/>
        <v>298000</v>
      </c>
      <c r="H14" s="31" t="s">
        <v>52</v>
      </c>
    </row>
    <row r="15" spans="1:9">
      <c r="A15" s="3">
        <v>10</v>
      </c>
      <c r="B15" s="23" t="s">
        <v>46</v>
      </c>
      <c r="C15" s="24" t="s">
        <v>6</v>
      </c>
      <c r="D15" s="25">
        <v>10</v>
      </c>
      <c r="E15" s="26">
        <v>15000</v>
      </c>
      <c r="F15" s="26">
        <f t="shared" si="0"/>
        <v>150000</v>
      </c>
      <c r="G15" s="29" t="s">
        <v>47</v>
      </c>
      <c r="H15" s="31" t="s">
        <v>52</v>
      </c>
      <c r="I15" s="27"/>
    </row>
    <row r="16" spans="1:9">
      <c r="A16" s="3">
        <v>11</v>
      </c>
      <c r="B16" s="6" t="s">
        <v>40</v>
      </c>
      <c r="C16" s="10" t="s">
        <v>20</v>
      </c>
      <c r="D16" s="3">
        <v>4</v>
      </c>
      <c r="E16" s="4">
        <v>10500</v>
      </c>
      <c r="F16" s="4">
        <f t="shared" si="0"/>
        <v>42000</v>
      </c>
    </row>
    <row r="17" spans="1:7">
      <c r="A17" s="47" t="s">
        <v>16</v>
      </c>
      <c r="B17" s="48"/>
      <c r="C17" s="48"/>
      <c r="D17" s="48"/>
      <c r="E17" s="49"/>
      <c r="F17" s="5">
        <f>SUM(F5:F16)</f>
        <v>3250000</v>
      </c>
    </row>
    <row r="18" spans="1:7">
      <c r="A18" s="47" t="s">
        <v>7</v>
      </c>
      <c r="B18" s="48"/>
      <c r="C18" s="48"/>
      <c r="D18" s="48"/>
      <c r="E18" s="49"/>
      <c r="F18" s="5">
        <f>F17*0.1</f>
        <v>325000</v>
      </c>
    </row>
    <row r="19" spans="1:7">
      <c r="A19" s="47" t="s">
        <v>8</v>
      </c>
      <c r="B19" s="48"/>
      <c r="C19" s="48"/>
      <c r="D19" s="48"/>
      <c r="E19" s="49"/>
      <c r="F19" s="5">
        <f>F17+F18</f>
        <v>3575000</v>
      </c>
    </row>
    <row r="21" spans="1:7" ht="15.75">
      <c r="A21" s="1" t="s">
        <v>10</v>
      </c>
      <c r="B21" s="21"/>
      <c r="C21" s="21"/>
      <c r="D21" s="21"/>
      <c r="E21" s="21"/>
      <c r="F21" s="21"/>
    </row>
    <row r="22" spans="1:7" ht="15.75">
      <c r="A22" s="1" t="s">
        <v>0</v>
      </c>
      <c r="B22" s="21"/>
      <c r="C22" s="21"/>
      <c r="D22" s="21"/>
      <c r="E22" s="21"/>
      <c r="F22" s="21"/>
    </row>
    <row r="23" spans="1:7" ht="15.75">
      <c r="A23" s="1" t="s">
        <v>11</v>
      </c>
      <c r="B23" s="9"/>
      <c r="C23" s="21"/>
      <c r="D23" s="21"/>
      <c r="E23" s="9" t="s">
        <v>43</v>
      </c>
      <c r="F23" s="21"/>
    </row>
    <row r="24" spans="1:7" ht="15.75">
      <c r="A24" s="2" t="s">
        <v>12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</row>
    <row r="25" spans="1:7">
      <c r="A25" s="3">
        <v>1</v>
      </c>
      <c r="B25" s="7" t="s">
        <v>17</v>
      </c>
      <c r="C25" s="10" t="s">
        <v>15</v>
      </c>
      <c r="D25" s="3">
        <v>5</v>
      </c>
      <c r="E25" s="4">
        <v>105000</v>
      </c>
      <c r="F25" s="4">
        <f>E25*D25</f>
        <v>525000</v>
      </c>
      <c r="G25" s="31" t="s">
        <v>52</v>
      </c>
    </row>
    <row r="26" spans="1:7">
      <c r="A26" s="3">
        <v>2</v>
      </c>
      <c r="B26" s="7" t="s">
        <v>24</v>
      </c>
      <c r="C26" s="10" t="s">
        <v>15</v>
      </c>
      <c r="D26" s="3">
        <v>5</v>
      </c>
      <c r="E26" s="4">
        <v>70900</v>
      </c>
      <c r="F26" s="4">
        <f t="shared" ref="F26:F34" si="1">E26*D26</f>
        <v>354500</v>
      </c>
      <c r="G26" s="31" t="s">
        <v>52</v>
      </c>
    </row>
    <row r="27" spans="1:7">
      <c r="A27" s="3">
        <v>3</v>
      </c>
      <c r="B27" s="6" t="s">
        <v>21</v>
      </c>
      <c r="C27" s="10" t="s">
        <v>6</v>
      </c>
      <c r="D27" s="3">
        <v>2</v>
      </c>
      <c r="E27" s="4">
        <v>50000</v>
      </c>
      <c r="F27" s="4">
        <f t="shared" si="1"/>
        <v>100000</v>
      </c>
      <c r="G27" s="31" t="s">
        <v>52</v>
      </c>
    </row>
    <row r="28" spans="1:7">
      <c r="A28" s="3">
        <v>4</v>
      </c>
      <c r="B28" s="11" t="s">
        <v>18</v>
      </c>
      <c r="C28" s="10" t="s">
        <v>22</v>
      </c>
      <c r="D28" s="3">
        <v>24</v>
      </c>
      <c r="E28" s="4">
        <v>5200</v>
      </c>
      <c r="F28" s="4">
        <f t="shared" si="1"/>
        <v>124800</v>
      </c>
      <c r="G28" s="31" t="s">
        <v>52</v>
      </c>
    </row>
    <row r="29" spans="1:7">
      <c r="A29" s="3">
        <v>5</v>
      </c>
      <c r="B29" s="7" t="s">
        <v>19</v>
      </c>
      <c r="C29" s="10" t="s">
        <v>22</v>
      </c>
      <c r="D29" s="3">
        <v>33</v>
      </c>
      <c r="E29" s="4">
        <v>5000</v>
      </c>
      <c r="F29" s="4">
        <f t="shared" si="1"/>
        <v>165000</v>
      </c>
      <c r="G29" s="31" t="s">
        <v>52</v>
      </c>
    </row>
    <row r="30" spans="1:7">
      <c r="A30" s="3">
        <v>6</v>
      </c>
      <c r="B30" s="6" t="s">
        <v>25</v>
      </c>
      <c r="C30" s="8" t="s">
        <v>20</v>
      </c>
      <c r="D30" s="3">
        <v>5</v>
      </c>
      <c r="E30" s="4">
        <v>10500</v>
      </c>
      <c r="F30" s="4">
        <f t="shared" si="1"/>
        <v>52500</v>
      </c>
      <c r="G30" s="31" t="s">
        <v>52</v>
      </c>
    </row>
    <row r="31" spans="1:7">
      <c r="A31" s="3">
        <v>7</v>
      </c>
      <c r="B31" s="6" t="s">
        <v>23</v>
      </c>
      <c r="C31" s="10" t="s">
        <v>15</v>
      </c>
      <c r="D31" s="3">
        <v>5</v>
      </c>
      <c r="E31" s="4">
        <v>93000</v>
      </c>
      <c r="F31" s="4">
        <f t="shared" si="1"/>
        <v>465000</v>
      </c>
      <c r="G31" s="31" t="s">
        <v>52</v>
      </c>
    </row>
    <row r="32" spans="1:7">
      <c r="A32" s="3">
        <v>8</v>
      </c>
      <c r="B32" s="6" t="s">
        <v>26</v>
      </c>
      <c r="C32" s="10" t="s">
        <v>27</v>
      </c>
      <c r="D32" s="3">
        <v>24</v>
      </c>
      <c r="E32" s="4">
        <v>4636</v>
      </c>
      <c r="F32" s="4">
        <f t="shared" si="1"/>
        <v>111264</v>
      </c>
      <c r="G32" s="31" t="s">
        <v>52</v>
      </c>
    </row>
    <row r="33" spans="1:10">
      <c r="A33" s="3">
        <v>9</v>
      </c>
      <c r="B33" s="6" t="s">
        <v>28</v>
      </c>
      <c r="C33" s="10" t="s">
        <v>27</v>
      </c>
      <c r="D33" s="12">
        <v>24</v>
      </c>
      <c r="E33" s="13">
        <v>4636</v>
      </c>
      <c r="F33" s="13">
        <f t="shared" si="1"/>
        <v>111264</v>
      </c>
      <c r="G33" s="31" t="s">
        <v>52</v>
      </c>
    </row>
    <row r="34" spans="1:10">
      <c r="A34" s="3">
        <v>18</v>
      </c>
      <c r="B34" s="7"/>
      <c r="C34" s="8"/>
      <c r="D34" s="3"/>
      <c r="E34" s="4"/>
      <c r="F34" s="4">
        <f t="shared" si="1"/>
        <v>0</v>
      </c>
    </row>
    <row r="35" spans="1:10">
      <c r="A35" s="47" t="s">
        <v>16</v>
      </c>
      <c r="B35" s="48"/>
      <c r="C35" s="48"/>
      <c r="D35" s="48"/>
      <c r="E35" s="49"/>
      <c r="F35" s="5">
        <f>SUM(F25:F34)</f>
        <v>2009328</v>
      </c>
    </row>
    <row r="36" spans="1:10">
      <c r="A36" s="47" t="s">
        <v>7</v>
      </c>
      <c r="B36" s="48"/>
      <c r="C36" s="48"/>
      <c r="D36" s="48"/>
      <c r="E36" s="49"/>
      <c r="F36" s="5">
        <f>F35*0.1</f>
        <v>200932.80000000002</v>
      </c>
    </row>
    <row r="37" spans="1:10">
      <c r="A37" s="47" t="s">
        <v>8</v>
      </c>
      <c r="B37" s="48"/>
      <c r="C37" s="48"/>
      <c r="D37" s="48"/>
      <c r="E37" s="49"/>
      <c r="F37" s="5">
        <f>F35+F36</f>
        <v>2210260.7999999998</v>
      </c>
    </row>
    <row r="38" spans="1:10">
      <c r="A38" s="21"/>
      <c r="B38" s="21"/>
      <c r="C38" s="21"/>
      <c r="D38" s="21"/>
      <c r="E38" s="21"/>
      <c r="F38" s="21"/>
    </row>
    <row r="39" spans="1:10">
      <c r="A39" s="28" t="s">
        <v>45</v>
      </c>
      <c r="B39" s="28"/>
      <c r="C39" s="28"/>
      <c r="D39" s="28"/>
      <c r="E39" s="28"/>
      <c r="F39" s="30">
        <f>F37+F19</f>
        <v>5785260.7999999998</v>
      </c>
      <c r="G39" s="29" t="s">
        <v>48</v>
      </c>
      <c r="H39" s="27"/>
      <c r="I39" s="27"/>
      <c r="J39" s="27"/>
    </row>
    <row r="40" spans="1:10">
      <c r="A40" s="21"/>
      <c r="B40" s="21"/>
      <c r="C40" s="21"/>
      <c r="D40" s="21"/>
      <c r="E40" s="45"/>
      <c r="F40" s="46"/>
    </row>
    <row r="41" spans="1:10">
      <c r="A41" s="21"/>
      <c r="B41" s="21"/>
      <c r="C41" s="21"/>
      <c r="D41" s="21"/>
      <c r="E41" s="45"/>
      <c r="F41" s="46"/>
    </row>
    <row r="42" spans="1:10">
      <c r="A42" s="21"/>
      <c r="B42" s="21"/>
      <c r="C42" s="21"/>
      <c r="D42" s="21"/>
      <c r="E42" s="21"/>
      <c r="F42" s="21"/>
    </row>
    <row r="43" spans="1:10">
      <c r="A43" s="21"/>
      <c r="B43" s="21"/>
      <c r="C43" s="21"/>
      <c r="D43" s="21"/>
      <c r="E43" s="21"/>
      <c r="F43" s="21"/>
    </row>
    <row r="44" spans="1:10">
      <c r="A44" s="21"/>
      <c r="B44" s="21"/>
      <c r="C44" s="21"/>
      <c r="D44" s="21"/>
      <c r="E44" s="21"/>
      <c r="F44" s="21"/>
    </row>
  </sheetData>
  <mergeCells count="8">
    <mergeCell ref="A37:E37"/>
    <mergeCell ref="E40:F40"/>
    <mergeCell ref="E41:F41"/>
    <mergeCell ref="A17:E17"/>
    <mergeCell ref="A18:E18"/>
    <mergeCell ref="A19:E19"/>
    <mergeCell ref="A35:E35"/>
    <mergeCell ref="A36:E3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topLeftCell="A4" workbookViewId="0">
      <selection activeCell="H32" sqref="H32"/>
    </sheetView>
  </sheetViews>
  <sheetFormatPr defaultRowHeight="12.75"/>
  <cols>
    <col min="1" max="1" width="7" style="22" bestFit="1" customWidth="1"/>
    <col min="2" max="2" width="35" style="22" bestFit="1" customWidth="1"/>
    <col min="3" max="4" width="8" style="22" bestFit="1" customWidth="1"/>
    <col min="5" max="5" width="13" style="22" bestFit="1" customWidth="1"/>
    <col min="6" max="6" width="14" style="22" bestFit="1" customWidth="1"/>
    <col min="7" max="7" width="18.140625" style="22" customWidth="1"/>
    <col min="8" max="8" width="22.28515625" style="22" customWidth="1"/>
    <col min="9" max="9" width="16.140625" style="22" customWidth="1"/>
    <col min="10" max="16384" width="9.140625" style="22"/>
  </cols>
  <sheetData>
    <row r="1" spans="1:8" ht="15.75">
      <c r="A1" s="1" t="s">
        <v>10</v>
      </c>
    </row>
    <row r="2" spans="1:8" ht="15.75">
      <c r="A2" s="1" t="s">
        <v>0</v>
      </c>
    </row>
    <row r="3" spans="1:8" ht="15.75">
      <c r="A3" s="1"/>
      <c r="B3" s="9"/>
      <c r="F3" s="9" t="s">
        <v>68</v>
      </c>
    </row>
    <row r="4" spans="1:8" ht="15.75">
      <c r="A4" s="2" t="s">
        <v>12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8">
      <c r="A5" s="3">
        <v>1</v>
      </c>
      <c r="B5" s="18" t="s">
        <v>50</v>
      </c>
      <c r="C5" s="19" t="s">
        <v>51</v>
      </c>
      <c r="D5" s="19">
        <v>10</v>
      </c>
      <c r="E5" s="32">
        <v>7500</v>
      </c>
      <c r="F5" s="32">
        <f>E5*D5</f>
        <v>75000</v>
      </c>
      <c r="G5" s="9" t="s">
        <v>54</v>
      </c>
    </row>
    <row r="6" spans="1:8">
      <c r="A6" s="3">
        <v>2</v>
      </c>
      <c r="B6" s="18" t="s">
        <v>53</v>
      </c>
      <c r="C6" s="19" t="s">
        <v>51</v>
      </c>
      <c r="D6" s="19">
        <v>10</v>
      </c>
      <c r="E6" s="32">
        <v>3500</v>
      </c>
      <c r="F6" s="32">
        <f t="shared" ref="F6:F14" si="0">E6*D6</f>
        <v>35000</v>
      </c>
      <c r="G6" s="9" t="s">
        <v>54</v>
      </c>
    </row>
    <row r="7" spans="1:8">
      <c r="A7" s="3">
        <v>3</v>
      </c>
      <c r="B7" s="18" t="s">
        <v>55</v>
      </c>
      <c r="C7" s="19" t="s">
        <v>6</v>
      </c>
      <c r="D7" s="19">
        <v>5</v>
      </c>
      <c r="E7" s="32">
        <v>22000</v>
      </c>
      <c r="F7" s="32">
        <f t="shared" si="0"/>
        <v>110000</v>
      </c>
      <c r="G7" s="9" t="s">
        <v>54</v>
      </c>
    </row>
    <row r="8" spans="1:8">
      <c r="A8" s="3">
        <v>4</v>
      </c>
      <c r="B8" s="18" t="s">
        <v>56</v>
      </c>
      <c r="C8" s="19" t="s">
        <v>33</v>
      </c>
      <c r="D8" s="19">
        <v>40</v>
      </c>
      <c r="E8" s="32">
        <v>2092</v>
      </c>
      <c r="F8" s="32">
        <f t="shared" si="0"/>
        <v>83680</v>
      </c>
      <c r="G8" s="9" t="s">
        <v>54</v>
      </c>
      <c r="H8" s="20" t="s">
        <v>65</v>
      </c>
    </row>
    <row r="9" spans="1:8">
      <c r="A9" s="3">
        <v>5</v>
      </c>
      <c r="B9" s="36" t="s">
        <v>66</v>
      </c>
      <c r="C9" s="19" t="s">
        <v>33</v>
      </c>
      <c r="D9" s="19">
        <v>3</v>
      </c>
      <c r="E9" s="32">
        <v>118800</v>
      </c>
      <c r="F9" s="32">
        <f t="shared" si="0"/>
        <v>356400</v>
      </c>
      <c r="G9" s="9" t="s">
        <v>54</v>
      </c>
      <c r="H9" s="20"/>
    </row>
    <row r="10" spans="1:8">
      <c r="A10" s="3">
        <v>6</v>
      </c>
      <c r="B10" s="36" t="s">
        <v>67</v>
      </c>
      <c r="C10" s="19" t="s">
        <v>77</v>
      </c>
      <c r="D10" s="19">
        <v>12</v>
      </c>
      <c r="E10" s="32">
        <v>13000</v>
      </c>
      <c r="F10" s="32">
        <f t="shared" si="0"/>
        <v>156000</v>
      </c>
      <c r="G10" s="9" t="s">
        <v>54</v>
      </c>
      <c r="H10" s="31"/>
    </row>
    <row r="11" spans="1:8">
      <c r="A11" s="3">
        <v>7</v>
      </c>
      <c r="B11" s="36" t="s">
        <v>57</v>
      </c>
      <c r="C11" s="19" t="s">
        <v>77</v>
      </c>
      <c r="D11" s="19">
        <v>10</v>
      </c>
      <c r="E11" s="32">
        <v>21500</v>
      </c>
      <c r="F11" s="32">
        <f t="shared" si="0"/>
        <v>215000</v>
      </c>
      <c r="G11" s="9" t="s">
        <v>54</v>
      </c>
      <c r="H11" s="31"/>
    </row>
    <row r="12" spans="1:8">
      <c r="A12" s="3">
        <v>8</v>
      </c>
      <c r="B12" s="36" t="s">
        <v>58</v>
      </c>
      <c r="C12" s="19" t="s">
        <v>60</v>
      </c>
      <c r="D12" s="19">
        <v>1</v>
      </c>
      <c r="E12" s="32">
        <v>55000</v>
      </c>
      <c r="F12" s="32">
        <f t="shared" si="0"/>
        <v>55000</v>
      </c>
      <c r="G12" s="9" t="s">
        <v>54</v>
      </c>
      <c r="H12" s="31"/>
    </row>
    <row r="13" spans="1:8">
      <c r="A13" s="3">
        <v>9</v>
      </c>
      <c r="B13" s="36" t="s">
        <v>59</v>
      </c>
      <c r="C13" s="19" t="s">
        <v>60</v>
      </c>
      <c r="D13" s="19">
        <v>1</v>
      </c>
      <c r="E13" s="32">
        <v>68000</v>
      </c>
      <c r="F13" s="32">
        <f t="shared" si="0"/>
        <v>68000</v>
      </c>
      <c r="G13" s="9" t="s">
        <v>54</v>
      </c>
    </row>
    <row r="14" spans="1:8">
      <c r="A14" s="3">
        <v>10</v>
      </c>
      <c r="B14" s="18" t="s">
        <v>61</v>
      </c>
      <c r="C14" s="19" t="s">
        <v>15</v>
      </c>
      <c r="D14" s="19">
        <v>18</v>
      </c>
      <c r="E14" s="32">
        <v>5400</v>
      </c>
      <c r="F14" s="32">
        <f t="shared" si="0"/>
        <v>97200</v>
      </c>
      <c r="G14" s="9" t="s">
        <v>54</v>
      </c>
    </row>
    <row r="15" spans="1:8" s="34" customFormat="1">
      <c r="A15" s="3">
        <v>11</v>
      </c>
      <c r="B15" s="18" t="s">
        <v>62</v>
      </c>
      <c r="C15" s="19" t="s">
        <v>15</v>
      </c>
      <c r="D15" s="19">
        <v>7</v>
      </c>
      <c r="E15" s="32">
        <v>6400</v>
      </c>
      <c r="F15" s="32">
        <f t="shared" ref="F15:F22" si="1">E15*D15</f>
        <v>44800</v>
      </c>
      <c r="G15" s="9" t="s">
        <v>54</v>
      </c>
    </row>
    <row r="16" spans="1:8" s="34" customFormat="1">
      <c r="A16" s="3">
        <v>12</v>
      </c>
      <c r="B16" s="18" t="s">
        <v>63</v>
      </c>
      <c r="C16" s="19" t="s">
        <v>51</v>
      </c>
      <c r="D16" s="19">
        <v>10</v>
      </c>
      <c r="E16" s="32">
        <v>11000</v>
      </c>
      <c r="F16" s="32">
        <f t="shared" si="1"/>
        <v>110000</v>
      </c>
      <c r="G16" s="9" t="s">
        <v>54</v>
      </c>
    </row>
    <row r="17" spans="1:11" s="34" customFormat="1">
      <c r="A17" s="3">
        <v>13</v>
      </c>
      <c r="B17" s="6" t="s">
        <v>64</v>
      </c>
      <c r="C17" s="10" t="s">
        <v>51</v>
      </c>
      <c r="D17" s="10">
        <v>10</v>
      </c>
      <c r="E17" s="33">
        <v>22000</v>
      </c>
      <c r="F17" s="33">
        <f t="shared" si="1"/>
        <v>220000</v>
      </c>
      <c r="G17" s="9" t="s">
        <v>54</v>
      </c>
    </row>
    <row r="18" spans="1:11" s="35" customFormat="1">
      <c r="A18" s="3">
        <v>14</v>
      </c>
      <c r="B18" s="6" t="s">
        <v>69</v>
      </c>
      <c r="C18" s="10" t="s">
        <v>70</v>
      </c>
      <c r="D18" s="10">
        <v>5</v>
      </c>
      <c r="E18" s="33">
        <v>2900</v>
      </c>
      <c r="F18" s="33">
        <f t="shared" si="1"/>
        <v>14500</v>
      </c>
      <c r="G18" s="9" t="s">
        <v>54</v>
      </c>
      <c r="H18" s="18"/>
      <c r="I18" s="19"/>
      <c r="J18" s="19"/>
      <c r="K18" s="32"/>
    </row>
    <row r="19" spans="1:11" s="35" customFormat="1">
      <c r="A19" s="3">
        <v>15</v>
      </c>
      <c r="B19" s="6" t="s">
        <v>71</v>
      </c>
      <c r="C19" s="10" t="s">
        <v>76</v>
      </c>
      <c r="D19" s="10">
        <v>40</v>
      </c>
      <c r="E19" s="33">
        <v>2200</v>
      </c>
      <c r="F19" s="33">
        <f t="shared" si="1"/>
        <v>88000</v>
      </c>
      <c r="G19" s="9" t="s">
        <v>54</v>
      </c>
      <c r="H19" s="18"/>
      <c r="I19" s="19"/>
      <c r="J19" s="19"/>
      <c r="K19" s="32"/>
    </row>
    <row r="20" spans="1:11" s="35" customFormat="1">
      <c r="A20" s="3">
        <v>16</v>
      </c>
      <c r="B20" s="6" t="s">
        <v>72</v>
      </c>
      <c r="C20" s="10" t="s">
        <v>6</v>
      </c>
      <c r="D20" s="10">
        <v>10</v>
      </c>
      <c r="E20" s="33">
        <v>27600</v>
      </c>
      <c r="F20" s="33">
        <f t="shared" si="1"/>
        <v>276000</v>
      </c>
      <c r="G20" s="9" t="s">
        <v>54</v>
      </c>
      <c r="H20" s="6"/>
      <c r="I20" s="10"/>
      <c r="J20" s="10"/>
      <c r="K20" s="33"/>
    </row>
    <row r="21" spans="1:11" s="35" customFormat="1">
      <c r="A21" s="3">
        <v>17</v>
      </c>
      <c r="B21" s="6" t="s">
        <v>73</v>
      </c>
      <c r="C21" s="10" t="s">
        <v>6</v>
      </c>
      <c r="D21" s="10">
        <v>5</v>
      </c>
      <c r="E21" s="33">
        <v>27600</v>
      </c>
      <c r="F21" s="33">
        <f t="shared" si="1"/>
        <v>138000</v>
      </c>
      <c r="G21" s="9" t="s">
        <v>54</v>
      </c>
      <c r="H21" s="6"/>
      <c r="I21" s="10"/>
      <c r="J21" s="10"/>
      <c r="K21" s="33"/>
    </row>
    <row r="22" spans="1:11" s="35" customFormat="1">
      <c r="A22" s="3">
        <v>18</v>
      </c>
      <c r="B22" s="6" t="s">
        <v>74</v>
      </c>
      <c r="C22" s="10" t="s">
        <v>75</v>
      </c>
      <c r="D22" s="10">
        <v>8</v>
      </c>
      <c r="E22" s="33">
        <v>9500</v>
      </c>
      <c r="F22" s="33">
        <f t="shared" si="1"/>
        <v>76000</v>
      </c>
      <c r="G22" s="9" t="s">
        <v>54</v>
      </c>
      <c r="H22" s="17"/>
      <c r="I22" s="10"/>
      <c r="J22" s="10"/>
      <c r="K22" s="33"/>
    </row>
    <row r="23" spans="1:11">
      <c r="A23" s="47" t="s">
        <v>16</v>
      </c>
      <c r="B23" s="48"/>
      <c r="C23" s="48"/>
      <c r="D23" s="48"/>
      <c r="E23" s="49"/>
      <c r="F23" s="5">
        <f>SUM(F5:F22)</f>
        <v>2218580</v>
      </c>
      <c r="H23" s="6"/>
      <c r="I23" s="10"/>
      <c r="J23" s="10"/>
      <c r="K23" s="33"/>
    </row>
    <row r="24" spans="1:11">
      <c r="A24" s="47" t="s">
        <v>7</v>
      </c>
      <c r="B24" s="48"/>
      <c r="C24" s="48"/>
      <c r="D24" s="48"/>
      <c r="E24" s="49"/>
      <c r="F24" s="5">
        <f>F23*0.1</f>
        <v>221858</v>
      </c>
      <c r="H24" s="6"/>
      <c r="I24" s="10"/>
      <c r="J24" s="10"/>
      <c r="K24" s="33"/>
    </row>
    <row r="25" spans="1:11">
      <c r="A25" s="47" t="s">
        <v>8</v>
      </c>
      <c r="B25" s="48"/>
      <c r="C25" s="48"/>
      <c r="D25" s="48"/>
      <c r="E25" s="49"/>
      <c r="F25" s="5">
        <f>F23+F24</f>
        <v>2440438</v>
      </c>
      <c r="H25" s="6"/>
      <c r="I25" s="10"/>
      <c r="J25" s="10"/>
      <c r="K25" s="33"/>
    </row>
    <row r="26" spans="1:11">
      <c r="H26" s="6"/>
      <c r="I26" s="10"/>
      <c r="J26" s="10"/>
      <c r="K26" s="33"/>
    </row>
    <row r="27" spans="1:11">
      <c r="E27" s="45"/>
      <c r="F27" s="46"/>
      <c r="G27" s="39">
        <f>+F25+860000</f>
        <v>3300438</v>
      </c>
    </row>
    <row r="30" spans="1:11">
      <c r="B30" t="s">
        <v>78</v>
      </c>
    </row>
    <row r="31" spans="1:11">
      <c r="B31" t="s">
        <v>79</v>
      </c>
    </row>
    <row r="32" spans="1:11">
      <c r="B32" t="s">
        <v>80</v>
      </c>
      <c r="C32" s="9" t="s">
        <v>82</v>
      </c>
    </row>
    <row r="33" spans="2:2">
      <c r="B33" t="s">
        <v>81</v>
      </c>
    </row>
  </sheetData>
  <mergeCells count="4">
    <mergeCell ref="E27:F27"/>
    <mergeCell ref="A23:E23"/>
    <mergeCell ref="A24:E24"/>
    <mergeCell ref="A25:E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I48" sqref="I48"/>
    </sheetView>
  </sheetViews>
  <sheetFormatPr defaultRowHeight="12.75"/>
  <cols>
    <col min="1" max="1" width="7" style="37" bestFit="1" customWidth="1"/>
    <col min="2" max="2" width="35" style="37" bestFit="1" customWidth="1"/>
    <col min="3" max="4" width="8" style="37" bestFit="1" customWidth="1"/>
    <col min="5" max="5" width="13" style="37" bestFit="1" customWidth="1"/>
    <col min="6" max="6" width="14" style="37" bestFit="1" customWidth="1"/>
    <col min="7" max="16384" width="9.140625" style="37"/>
  </cols>
  <sheetData>
    <row r="1" spans="1:6" s="44" customFormat="1"/>
    <row r="2" spans="1:6" s="44" customFormat="1" ht="16.5">
      <c r="A2" s="58" t="s">
        <v>104</v>
      </c>
      <c r="B2" s="46"/>
      <c r="C2" s="46"/>
      <c r="D2" s="46"/>
      <c r="E2" s="46"/>
      <c r="F2" s="46"/>
    </row>
    <row r="3" spans="1:6" s="44" customFormat="1" ht="15.75">
      <c r="A3" s="59" t="s">
        <v>105</v>
      </c>
      <c r="B3" s="46"/>
      <c r="C3" s="46"/>
      <c r="D3" s="46"/>
      <c r="E3" s="46"/>
      <c r="F3" s="46"/>
    </row>
    <row r="4" spans="1:6" s="44" customFormat="1" ht="16.5">
      <c r="A4" s="58" t="s">
        <v>106</v>
      </c>
      <c r="B4" s="46"/>
      <c r="C4" s="46"/>
      <c r="D4" s="46"/>
      <c r="E4" s="46"/>
      <c r="F4" s="46"/>
    </row>
    <row r="5" spans="1:6" s="44" customFormat="1"/>
    <row r="6" spans="1:6" s="44" customFormat="1"/>
    <row r="7" spans="1:6" s="44" customFormat="1" ht="20.25">
      <c r="A7" s="60" t="s">
        <v>107</v>
      </c>
      <c r="B7" s="46"/>
      <c r="C7" s="46"/>
      <c r="D7" s="46"/>
      <c r="E7" s="46"/>
      <c r="F7" s="46"/>
    </row>
    <row r="8" spans="1:6" s="44" customFormat="1" ht="15.75">
      <c r="A8" s="61" t="s">
        <v>111</v>
      </c>
      <c r="B8" s="61"/>
      <c r="C8" s="61"/>
      <c r="D8" s="61"/>
      <c r="E8" s="61"/>
      <c r="F8" s="61"/>
    </row>
    <row r="9" spans="1:6" s="44" customFormat="1" ht="15.75">
      <c r="A9" s="62" t="s">
        <v>113</v>
      </c>
      <c r="B9" s="62"/>
      <c r="C9" s="62"/>
      <c r="D9" s="62"/>
      <c r="E9" s="62"/>
      <c r="F9" s="62"/>
    </row>
    <row r="10" spans="1:6" s="44" customFormat="1" ht="15.75">
      <c r="A10" s="61" t="s">
        <v>112</v>
      </c>
      <c r="B10" s="61"/>
      <c r="C10" s="61"/>
      <c r="D10" s="61"/>
      <c r="E10" s="61"/>
      <c r="F10" s="61"/>
    </row>
    <row r="11" spans="1:6" s="44" customFormat="1" ht="15.75">
      <c r="A11" s="63"/>
      <c r="B11" s="63"/>
      <c r="C11" s="63"/>
      <c r="D11" s="63"/>
      <c r="E11" s="63"/>
      <c r="F11" s="63"/>
    </row>
    <row r="12" spans="1:6" s="44" customFormat="1" ht="15.75">
      <c r="A12" s="1" t="s">
        <v>108</v>
      </c>
    </row>
    <row r="13" spans="1:6" ht="15.75">
      <c r="A13" s="1" t="s">
        <v>109</v>
      </c>
      <c r="B13" s="44"/>
      <c r="C13" s="44"/>
      <c r="D13" s="44"/>
      <c r="E13" s="44"/>
      <c r="F13" s="44"/>
    </row>
    <row r="14" spans="1:6" ht="15.75">
      <c r="A14" s="1" t="s">
        <v>110</v>
      </c>
      <c r="B14" s="44"/>
      <c r="C14" s="44"/>
      <c r="D14" s="44"/>
      <c r="E14" s="44"/>
      <c r="F14" s="44"/>
    </row>
    <row r="15" spans="1:6" ht="15.75">
      <c r="A15" s="2" t="s">
        <v>12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</row>
    <row r="16" spans="1:6">
      <c r="A16" s="10">
        <v>1</v>
      </c>
      <c r="B16" s="6" t="s">
        <v>83</v>
      </c>
      <c r="C16" s="10" t="s">
        <v>51</v>
      </c>
      <c r="D16" s="10">
        <v>10</v>
      </c>
      <c r="E16" s="33">
        <v>7500</v>
      </c>
      <c r="F16" s="33">
        <f>E16*D16</f>
        <v>75000</v>
      </c>
    </row>
    <row r="17" spans="1:6">
      <c r="A17" s="10">
        <v>2</v>
      </c>
      <c r="B17" s="6" t="s">
        <v>53</v>
      </c>
      <c r="C17" s="10" t="s">
        <v>51</v>
      </c>
      <c r="D17" s="10">
        <v>10</v>
      </c>
      <c r="E17" s="33">
        <v>3500</v>
      </c>
      <c r="F17" s="33">
        <f t="shared" ref="F17:F39" si="0">E17*D17</f>
        <v>35000</v>
      </c>
    </row>
    <row r="18" spans="1:6">
      <c r="A18" s="10">
        <v>3</v>
      </c>
      <c r="B18" s="6" t="s">
        <v>84</v>
      </c>
      <c r="C18" s="10" t="s">
        <v>6</v>
      </c>
      <c r="D18" s="10">
        <v>5</v>
      </c>
      <c r="E18" s="33">
        <v>22000</v>
      </c>
      <c r="F18" s="33">
        <f t="shared" si="0"/>
        <v>110000</v>
      </c>
    </row>
    <row r="19" spans="1:6">
      <c r="A19" s="10">
        <v>4</v>
      </c>
      <c r="B19" s="6" t="s">
        <v>85</v>
      </c>
      <c r="C19" s="10" t="s">
        <v>20</v>
      </c>
      <c r="D19" s="10">
        <v>40</v>
      </c>
      <c r="E19" s="33">
        <v>2092</v>
      </c>
      <c r="F19" s="33">
        <f t="shared" si="0"/>
        <v>83680</v>
      </c>
    </row>
    <row r="20" spans="1:6">
      <c r="A20" s="10">
        <v>5</v>
      </c>
      <c r="B20" s="17" t="s">
        <v>66</v>
      </c>
      <c r="C20" s="10" t="s">
        <v>70</v>
      </c>
      <c r="D20" s="10">
        <v>3</v>
      </c>
      <c r="E20" s="33">
        <v>118800</v>
      </c>
      <c r="F20" s="33">
        <f t="shared" si="0"/>
        <v>356400</v>
      </c>
    </row>
    <row r="21" spans="1:6">
      <c r="A21" s="10">
        <v>6</v>
      </c>
      <c r="B21" s="17" t="s">
        <v>86</v>
      </c>
      <c r="C21" s="10" t="s">
        <v>15</v>
      </c>
      <c r="D21" s="10">
        <v>12</v>
      </c>
      <c r="E21" s="33">
        <v>13000</v>
      </c>
      <c r="F21" s="33">
        <f t="shared" si="0"/>
        <v>156000</v>
      </c>
    </row>
    <row r="22" spans="1:6">
      <c r="A22" s="10">
        <v>7</v>
      </c>
      <c r="B22" s="17" t="s">
        <v>87</v>
      </c>
      <c r="C22" s="10" t="s">
        <v>88</v>
      </c>
      <c r="D22" s="10">
        <v>10</v>
      </c>
      <c r="E22" s="33">
        <v>21500</v>
      </c>
      <c r="F22" s="33">
        <f t="shared" si="0"/>
        <v>215000</v>
      </c>
    </row>
    <row r="23" spans="1:6">
      <c r="A23" s="10">
        <v>8</v>
      </c>
      <c r="B23" s="17" t="s">
        <v>58</v>
      </c>
      <c r="C23" s="10" t="s">
        <v>60</v>
      </c>
      <c r="D23" s="10">
        <v>1</v>
      </c>
      <c r="E23" s="33">
        <v>55000</v>
      </c>
      <c r="F23" s="33">
        <f t="shared" si="0"/>
        <v>55000</v>
      </c>
    </row>
    <row r="24" spans="1:6">
      <c r="A24" s="10">
        <v>9</v>
      </c>
      <c r="B24" s="17" t="s">
        <v>59</v>
      </c>
      <c r="C24" s="10" t="s">
        <v>60</v>
      </c>
      <c r="D24" s="10">
        <v>1</v>
      </c>
      <c r="E24" s="33">
        <v>68000</v>
      </c>
      <c r="F24" s="33">
        <f t="shared" si="0"/>
        <v>68000</v>
      </c>
    </row>
    <row r="25" spans="1:6">
      <c r="A25" s="10">
        <v>10</v>
      </c>
      <c r="B25" s="6" t="s">
        <v>97</v>
      </c>
      <c r="C25" s="10" t="s">
        <v>15</v>
      </c>
      <c r="D25" s="10">
        <v>18</v>
      </c>
      <c r="E25" s="33">
        <v>5400</v>
      </c>
      <c r="F25" s="33">
        <f t="shared" si="0"/>
        <v>97200</v>
      </c>
    </row>
    <row r="26" spans="1:6">
      <c r="A26" s="10">
        <v>11</v>
      </c>
      <c r="B26" s="6" t="s">
        <v>98</v>
      </c>
      <c r="C26" s="10" t="s">
        <v>15</v>
      </c>
      <c r="D26" s="10">
        <v>7</v>
      </c>
      <c r="E26" s="33">
        <v>6400</v>
      </c>
      <c r="F26" s="33">
        <f t="shared" si="0"/>
        <v>44800</v>
      </c>
    </row>
    <row r="27" spans="1:6">
      <c r="A27" s="10">
        <v>12</v>
      </c>
      <c r="B27" s="6" t="s">
        <v>63</v>
      </c>
      <c r="C27" s="10" t="s">
        <v>51</v>
      </c>
      <c r="D27" s="10">
        <v>10</v>
      </c>
      <c r="E27" s="33">
        <v>11000</v>
      </c>
      <c r="F27" s="33">
        <f t="shared" si="0"/>
        <v>110000</v>
      </c>
    </row>
    <row r="28" spans="1:6">
      <c r="A28" s="10">
        <v>13</v>
      </c>
      <c r="B28" s="6" t="s">
        <v>64</v>
      </c>
      <c r="C28" s="10" t="s">
        <v>51</v>
      </c>
      <c r="D28" s="10">
        <v>10</v>
      </c>
      <c r="E28" s="33">
        <v>22000</v>
      </c>
      <c r="F28" s="33">
        <f t="shared" si="0"/>
        <v>220000</v>
      </c>
    </row>
    <row r="29" spans="1:6">
      <c r="A29" s="10">
        <v>14</v>
      </c>
      <c r="B29" s="6" t="s">
        <v>69</v>
      </c>
      <c r="C29" s="10" t="s">
        <v>70</v>
      </c>
      <c r="D29" s="10">
        <v>5</v>
      </c>
      <c r="E29" s="33">
        <v>2900</v>
      </c>
      <c r="F29" s="33">
        <f t="shared" si="0"/>
        <v>14500</v>
      </c>
    </row>
    <row r="30" spans="1:6">
      <c r="A30" s="10">
        <v>15</v>
      </c>
      <c r="B30" s="6" t="s">
        <v>99</v>
      </c>
      <c r="C30" s="10" t="s">
        <v>89</v>
      </c>
      <c r="D30" s="10">
        <v>40</v>
      </c>
      <c r="E30" s="33">
        <v>2200</v>
      </c>
      <c r="F30" s="33">
        <f t="shared" si="0"/>
        <v>88000</v>
      </c>
    </row>
    <row r="31" spans="1:6">
      <c r="A31" s="10">
        <v>16</v>
      </c>
      <c r="B31" s="6" t="s">
        <v>102</v>
      </c>
      <c r="C31" s="10" t="s">
        <v>6</v>
      </c>
      <c r="D31" s="10">
        <v>10</v>
      </c>
      <c r="E31" s="33">
        <v>27600</v>
      </c>
      <c r="F31" s="33">
        <f t="shared" si="0"/>
        <v>276000</v>
      </c>
    </row>
    <row r="32" spans="1:6">
      <c r="A32" s="10">
        <v>17</v>
      </c>
      <c r="B32" s="6" t="s">
        <v>103</v>
      </c>
      <c r="C32" s="10" t="s">
        <v>6</v>
      </c>
      <c r="D32" s="10">
        <v>5</v>
      </c>
      <c r="E32" s="33">
        <v>27600</v>
      </c>
      <c r="F32" s="33">
        <f t="shared" si="0"/>
        <v>138000</v>
      </c>
    </row>
    <row r="33" spans="1:8">
      <c r="A33" s="10">
        <v>18</v>
      </c>
      <c r="B33" s="40" t="s">
        <v>90</v>
      </c>
      <c r="C33" s="41" t="s">
        <v>91</v>
      </c>
      <c r="D33" s="41">
        <v>8</v>
      </c>
      <c r="E33" s="42">
        <v>9500</v>
      </c>
      <c r="F33" s="42">
        <f t="shared" si="0"/>
        <v>76000</v>
      </c>
    </row>
    <row r="34" spans="1:8" s="44" customFormat="1">
      <c r="A34" s="38">
        <v>19</v>
      </c>
      <c r="B34" s="55" t="s">
        <v>92</v>
      </c>
      <c r="C34" s="56" t="s">
        <v>93</v>
      </c>
      <c r="D34" s="56">
        <v>100</v>
      </c>
      <c r="E34" s="57">
        <v>2000</v>
      </c>
      <c r="F34" s="57">
        <f t="shared" si="0"/>
        <v>200000</v>
      </c>
      <c r="G34" s="52"/>
      <c r="H34" s="53"/>
    </row>
    <row r="35" spans="1:8" s="44" customFormat="1">
      <c r="A35" s="38">
        <v>20</v>
      </c>
      <c r="B35" s="55" t="s">
        <v>94</v>
      </c>
      <c r="C35" s="56" t="s">
        <v>15</v>
      </c>
      <c r="D35" s="56">
        <v>100</v>
      </c>
      <c r="E35" s="57">
        <v>1000</v>
      </c>
      <c r="F35" s="57">
        <f t="shared" si="0"/>
        <v>100000</v>
      </c>
      <c r="G35" s="54"/>
      <c r="H35" s="53"/>
    </row>
    <row r="36" spans="1:8" s="44" customFormat="1">
      <c r="A36" s="38">
        <v>21</v>
      </c>
      <c r="B36" s="55" t="s">
        <v>95</v>
      </c>
      <c r="C36" s="56" t="s">
        <v>15</v>
      </c>
      <c r="D36" s="56">
        <v>50</v>
      </c>
      <c r="E36" s="57">
        <v>1300</v>
      </c>
      <c r="F36" s="57">
        <f t="shared" si="0"/>
        <v>65000</v>
      </c>
      <c r="G36" s="54"/>
      <c r="H36" s="53"/>
    </row>
    <row r="37" spans="1:8" s="44" customFormat="1">
      <c r="A37" s="38">
        <v>22</v>
      </c>
      <c r="B37" s="55" t="s">
        <v>96</v>
      </c>
      <c r="C37" s="56" t="s">
        <v>51</v>
      </c>
      <c r="D37" s="56">
        <v>20</v>
      </c>
      <c r="E37" s="57">
        <v>3800</v>
      </c>
      <c r="F37" s="57">
        <f t="shared" si="0"/>
        <v>76000</v>
      </c>
      <c r="G37" s="54"/>
      <c r="H37" s="53"/>
    </row>
    <row r="38" spans="1:8" s="44" customFormat="1">
      <c r="A38" s="38">
        <v>23</v>
      </c>
      <c r="B38" s="55" t="s">
        <v>100</v>
      </c>
      <c r="C38" s="56" t="s">
        <v>6</v>
      </c>
      <c r="D38" s="56">
        <v>10</v>
      </c>
      <c r="E38" s="57">
        <v>29000</v>
      </c>
      <c r="F38" s="57">
        <f t="shared" si="0"/>
        <v>290000</v>
      </c>
      <c r="G38" s="54"/>
      <c r="H38" s="53"/>
    </row>
    <row r="39" spans="1:8" s="44" customFormat="1">
      <c r="A39" s="38">
        <v>24</v>
      </c>
      <c r="B39" s="55" t="s">
        <v>101</v>
      </c>
      <c r="C39" s="56" t="s">
        <v>20</v>
      </c>
      <c r="D39" s="56">
        <v>10</v>
      </c>
      <c r="E39" s="57">
        <v>5081</v>
      </c>
      <c r="F39" s="57">
        <f t="shared" si="0"/>
        <v>50810</v>
      </c>
      <c r="G39" s="54"/>
      <c r="H39" s="53"/>
    </row>
    <row r="40" spans="1:8">
      <c r="A40" s="47" t="s">
        <v>16</v>
      </c>
      <c r="B40" s="50"/>
      <c r="C40" s="50"/>
      <c r="D40" s="50"/>
      <c r="E40" s="51"/>
      <c r="F40" s="43">
        <f>SUM(F16:F39)</f>
        <v>3000390</v>
      </c>
    </row>
    <row r="41" spans="1:8">
      <c r="A41" s="47" t="s">
        <v>7</v>
      </c>
      <c r="B41" s="48"/>
      <c r="C41" s="48"/>
      <c r="D41" s="48"/>
      <c r="E41" s="49"/>
      <c r="F41" s="5">
        <f>F40*0.1</f>
        <v>300039</v>
      </c>
    </row>
    <row r="42" spans="1:8">
      <c r="A42" s="47" t="s">
        <v>8</v>
      </c>
      <c r="B42" s="48"/>
      <c r="C42" s="48"/>
      <c r="D42" s="48"/>
      <c r="E42" s="49"/>
      <c r="F42" s="5">
        <f>F40+F41</f>
        <v>3300429</v>
      </c>
    </row>
    <row r="44" spans="1:8">
      <c r="E44" s="45"/>
      <c r="F44" s="46"/>
    </row>
    <row r="45" spans="1:8">
      <c r="E45" s="45" t="s">
        <v>9</v>
      </c>
      <c r="F45" s="46"/>
    </row>
    <row r="46" spans="1:8">
      <c r="E46" s="45" t="s">
        <v>13</v>
      </c>
      <c r="F46" s="46"/>
    </row>
    <row r="47" spans="1:8">
      <c r="E47" s="44"/>
      <c r="F47" s="44"/>
    </row>
    <row r="48" spans="1:8">
      <c r="E48" s="44"/>
      <c r="F48" s="44"/>
    </row>
    <row r="49" spans="5:6">
      <c r="E49" s="44"/>
      <c r="F49" s="44"/>
    </row>
    <row r="50" spans="5:6">
      <c r="E50" s="45" t="s">
        <v>14</v>
      </c>
      <c r="F50" s="46"/>
    </row>
  </sheetData>
  <mergeCells count="15">
    <mergeCell ref="A9:F9"/>
    <mergeCell ref="A10:F10"/>
    <mergeCell ref="E45:F45"/>
    <mergeCell ref="E46:F46"/>
    <mergeCell ref="E50:F50"/>
    <mergeCell ref="A2:F2"/>
    <mergeCell ref="A3:F3"/>
    <mergeCell ref="A4:F4"/>
    <mergeCell ref="A7:F7"/>
    <mergeCell ref="A8:F8"/>
    <mergeCell ref="A40:E40"/>
    <mergeCell ref="A41:E41"/>
    <mergeCell ref="A42:E42"/>
    <mergeCell ref="E44:F44"/>
    <mergeCell ref="G34:H39"/>
  </mergeCells>
  <pageMargins left="1.21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15.10</vt:lpstr>
      <vt:lpstr>17.10</vt:lpstr>
      <vt:lpstr>23.10</vt:lpstr>
      <vt:lpstr>XHD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phuongnam-server</cp:lastModifiedBy>
  <cp:lastPrinted>2015-11-11T06:45:41Z</cp:lastPrinted>
  <dcterms:created xsi:type="dcterms:W3CDTF">2015-09-30T04:32:11Z</dcterms:created>
  <dcterms:modified xsi:type="dcterms:W3CDTF">2015-11-11T06:57:41Z</dcterms:modified>
</cp:coreProperties>
</file>