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3"/>
  </bookViews>
  <sheets>
    <sheet name="thang 1" sheetId="1" r:id="rId1"/>
    <sheet name="thang 2" sheetId="2" r:id="rId2"/>
    <sheet name="thang 3" sheetId="3" r:id="rId3"/>
    <sheet name="thang 4" sheetId="4" r:id="rId4"/>
    <sheet name="thang 5" sheetId="5" r:id="rId5"/>
    <sheet name="thang 6" sheetId="6" r:id="rId6"/>
    <sheet name="thang 7" sheetId="7" r:id="rId7"/>
    <sheet name="thang 8" sheetId="8" r:id="rId8"/>
    <sheet name="thang 9" sheetId="9" r:id="rId9"/>
    <sheet name="thang 10" sheetId="10" r:id="rId10"/>
    <sheet name="thang 11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24519"/>
</workbook>
</file>

<file path=xl/calcChain.xml><?xml version="1.0" encoding="utf-8"?>
<calcChain xmlns="http://schemas.openxmlformats.org/spreadsheetml/2006/main">
  <c r="F171" i="1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72" s="1"/>
  <c r="F166" i="10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67" s="1"/>
  <c r="G145" i="9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45" s="1"/>
  <c r="I135" i="8"/>
  <c r="H135"/>
  <c r="J135" s="1"/>
  <c r="G135"/>
  <c r="I134"/>
  <c r="G134"/>
  <c r="H134" s="1"/>
  <c r="I133"/>
  <c r="G133"/>
  <c r="H133" s="1"/>
  <c r="I132"/>
  <c r="H132"/>
  <c r="J132" s="1"/>
  <c r="G132"/>
  <c r="I131"/>
  <c r="H131"/>
  <c r="J131" s="1"/>
  <c r="G131"/>
  <c r="K114"/>
  <c r="I113"/>
  <c r="G113"/>
  <c r="H113" s="1"/>
  <c r="I112"/>
  <c r="H112"/>
  <c r="J112" s="1"/>
  <c r="G112"/>
  <c r="I111"/>
  <c r="H111"/>
  <c r="J111" s="1"/>
  <c r="G111"/>
  <c r="J110"/>
  <c r="I110"/>
  <c r="H110"/>
  <c r="G110"/>
  <c r="F110"/>
  <c r="I109"/>
  <c r="G109"/>
  <c r="H109" s="1"/>
  <c r="I108"/>
  <c r="H108"/>
  <c r="J108" s="1"/>
  <c r="G108"/>
  <c r="I107"/>
  <c r="H107"/>
  <c r="J107" s="1"/>
  <c r="G107"/>
  <c r="J106"/>
  <c r="I106"/>
  <c r="H106"/>
  <c r="G106"/>
  <c r="F106"/>
  <c r="I105"/>
  <c r="G105"/>
  <c r="H105" s="1"/>
  <c r="I104"/>
  <c r="H104"/>
  <c r="J104" s="1"/>
  <c r="G104"/>
  <c r="I103"/>
  <c r="H103"/>
  <c r="J103" s="1"/>
  <c r="G103"/>
  <c r="J102"/>
  <c r="I102"/>
  <c r="H102"/>
  <c r="G102"/>
  <c r="F102"/>
  <c r="J101"/>
  <c r="I101"/>
  <c r="H101"/>
  <c r="F101"/>
  <c r="I100"/>
  <c r="G100"/>
  <c r="H100" s="1"/>
  <c r="I99"/>
  <c r="H99"/>
  <c r="J99" s="1"/>
  <c r="G99"/>
  <c r="I98"/>
  <c r="H98"/>
  <c r="J98" s="1"/>
  <c r="G98"/>
  <c r="J97"/>
  <c r="I97"/>
  <c r="H97"/>
  <c r="G97"/>
  <c r="F97"/>
  <c r="I96"/>
  <c r="G96"/>
  <c r="H96" s="1"/>
  <c r="I95"/>
  <c r="H95"/>
  <c r="J95" s="1"/>
  <c r="G95"/>
  <c r="I94"/>
  <c r="H94"/>
  <c r="J94" s="1"/>
  <c r="G94"/>
  <c r="J93"/>
  <c r="I93"/>
  <c r="H93"/>
  <c r="G93"/>
  <c r="F93"/>
  <c r="I92"/>
  <c r="G92"/>
  <c r="H92" s="1"/>
  <c r="I91"/>
  <c r="H91"/>
  <c r="J91" s="1"/>
  <c r="G91"/>
  <c r="I90"/>
  <c r="H90"/>
  <c r="J90" s="1"/>
  <c r="G90"/>
  <c r="J89"/>
  <c r="I89"/>
  <c r="H89"/>
  <c r="G89"/>
  <c r="F89"/>
  <c r="I88"/>
  <c r="G88"/>
  <c r="H88" s="1"/>
  <c r="I87"/>
  <c r="H87"/>
  <c r="J87" s="1"/>
  <c r="G87"/>
  <c r="I86"/>
  <c r="H86"/>
  <c r="J86" s="1"/>
  <c r="G86"/>
  <c r="J85"/>
  <c r="I85"/>
  <c r="H85"/>
  <c r="G85"/>
  <c r="F85"/>
  <c r="I84"/>
  <c r="G84"/>
  <c r="H84" s="1"/>
  <c r="I83"/>
  <c r="H83"/>
  <c r="J83" s="1"/>
  <c r="G83"/>
  <c r="I82"/>
  <c r="H82"/>
  <c r="J82" s="1"/>
  <c r="G82"/>
  <c r="J81"/>
  <c r="I81"/>
  <c r="H81"/>
  <c r="G81"/>
  <c r="F81"/>
  <c r="I80"/>
  <c r="G80"/>
  <c r="H80" s="1"/>
  <c r="I79"/>
  <c r="H79"/>
  <c r="J79" s="1"/>
  <c r="G79"/>
  <c r="I78"/>
  <c r="H78"/>
  <c r="J78" s="1"/>
  <c r="G78"/>
  <c r="J77"/>
  <c r="I77"/>
  <c r="H77"/>
  <c r="G77"/>
  <c r="F77"/>
  <c r="I76"/>
  <c r="G76"/>
  <c r="H76" s="1"/>
  <c r="I75"/>
  <c r="H75"/>
  <c r="J75" s="1"/>
  <c r="G75"/>
  <c r="I74"/>
  <c r="H74"/>
  <c r="J74" s="1"/>
  <c r="G74"/>
  <c r="J73"/>
  <c r="I73"/>
  <c r="H73"/>
  <c r="G73"/>
  <c r="F73"/>
  <c r="I72"/>
  <c r="G72"/>
  <c r="H72" s="1"/>
  <c r="I71"/>
  <c r="H71"/>
  <c r="J71" s="1"/>
  <c r="G71"/>
  <c r="I70"/>
  <c r="H70"/>
  <c r="J70" s="1"/>
  <c r="G70"/>
  <c r="J69"/>
  <c r="I69"/>
  <c r="H69"/>
  <c r="G69"/>
  <c r="F69"/>
  <c r="I68"/>
  <c r="G68"/>
  <c r="H68" s="1"/>
  <c r="I67"/>
  <c r="H67"/>
  <c r="J67" s="1"/>
  <c r="G67"/>
  <c r="I66"/>
  <c r="H66"/>
  <c r="J66" s="1"/>
  <c r="G66"/>
  <c r="J65"/>
  <c r="I65"/>
  <c r="H65"/>
  <c r="G65"/>
  <c r="F65"/>
  <c r="I64"/>
  <c r="G64"/>
  <c r="H64" s="1"/>
  <c r="I63"/>
  <c r="H63"/>
  <c r="J63" s="1"/>
  <c r="G63"/>
  <c r="I62"/>
  <c r="H62"/>
  <c r="J62" s="1"/>
  <c r="G62"/>
  <c r="J61"/>
  <c r="I61"/>
  <c r="H61"/>
  <c r="G61"/>
  <c r="F61"/>
  <c r="J60"/>
  <c r="I60"/>
  <c r="H60"/>
  <c r="F60"/>
  <c r="I59"/>
  <c r="G59"/>
  <c r="H59" s="1"/>
  <c r="I58"/>
  <c r="H58"/>
  <c r="J58" s="1"/>
  <c r="G58"/>
  <c r="I57"/>
  <c r="H57"/>
  <c r="J57" s="1"/>
  <c r="G57"/>
  <c r="J56"/>
  <c r="I56"/>
  <c r="H56"/>
  <c r="G56"/>
  <c r="F56"/>
  <c r="I55"/>
  <c r="G55"/>
  <c r="H55" s="1"/>
  <c r="I54"/>
  <c r="H54"/>
  <c r="J54" s="1"/>
  <c r="G54"/>
  <c r="I53"/>
  <c r="H53"/>
  <c r="J53" s="1"/>
  <c r="G53"/>
  <c r="J52"/>
  <c r="I52"/>
  <c r="H52"/>
  <c r="G52"/>
  <c r="F52"/>
  <c r="I51"/>
  <c r="G51"/>
  <c r="H51" s="1"/>
  <c r="I50"/>
  <c r="H50"/>
  <c r="J50" s="1"/>
  <c r="G50"/>
  <c r="I49"/>
  <c r="H49"/>
  <c r="J49" s="1"/>
  <c r="G49"/>
  <c r="J48"/>
  <c r="I48"/>
  <c r="H48"/>
  <c r="G48"/>
  <c r="F48"/>
  <c r="I47"/>
  <c r="G47"/>
  <c r="H47" s="1"/>
  <c r="I46"/>
  <c r="H46"/>
  <c r="J46" s="1"/>
  <c r="G46"/>
  <c r="I45"/>
  <c r="H45"/>
  <c r="J45" s="1"/>
  <c r="G45"/>
  <c r="J44"/>
  <c r="I44"/>
  <c r="H44"/>
  <c r="G44"/>
  <c r="F44"/>
  <c r="I43"/>
  <c r="G43"/>
  <c r="H43" s="1"/>
  <c r="I42"/>
  <c r="H42"/>
  <c r="J42" s="1"/>
  <c r="G42"/>
  <c r="I41"/>
  <c r="H41"/>
  <c r="J41" s="1"/>
  <c r="G41"/>
  <c r="J40"/>
  <c r="I40"/>
  <c r="H40"/>
  <c r="G40"/>
  <c r="F40"/>
  <c r="I39"/>
  <c r="G39"/>
  <c r="H39" s="1"/>
  <c r="I38"/>
  <c r="H38"/>
  <c r="J38" s="1"/>
  <c r="G38"/>
  <c r="I37"/>
  <c r="H37"/>
  <c r="J37" s="1"/>
  <c r="G37"/>
  <c r="J36"/>
  <c r="I36"/>
  <c r="H36"/>
  <c r="G36"/>
  <c r="F36"/>
  <c r="I35"/>
  <c r="G35"/>
  <c r="H35" s="1"/>
  <c r="I34"/>
  <c r="H34"/>
  <c r="J34" s="1"/>
  <c r="G34"/>
  <c r="I33"/>
  <c r="H33"/>
  <c r="J33" s="1"/>
  <c r="G33"/>
  <c r="J32"/>
  <c r="I32"/>
  <c r="H32"/>
  <c r="G32"/>
  <c r="F32"/>
  <c r="I31"/>
  <c r="G31"/>
  <c r="H31" s="1"/>
  <c r="I30"/>
  <c r="H30"/>
  <c r="J30" s="1"/>
  <c r="G30"/>
  <c r="I29"/>
  <c r="H29"/>
  <c r="J29" s="1"/>
  <c r="G29"/>
  <c r="J28"/>
  <c r="I28"/>
  <c r="H28"/>
  <c r="G28"/>
  <c r="F28"/>
  <c r="I27"/>
  <c r="G27"/>
  <c r="H27" s="1"/>
  <c r="I26"/>
  <c r="H26"/>
  <c r="J26" s="1"/>
  <c r="G26"/>
  <c r="I25"/>
  <c r="H25"/>
  <c r="J25" s="1"/>
  <c r="G25"/>
  <c r="J24"/>
  <c r="I24"/>
  <c r="H24"/>
  <c r="G24"/>
  <c r="F24"/>
  <c r="I23"/>
  <c r="G23"/>
  <c r="H23" s="1"/>
  <c r="I22"/>
  <c r="H22"/>
  <c r="J22" s="1"/>
  <c r="G22"/>
  <c r="I21"/>
  <c r="H21"/>
  <c r="J21" s="1"/>
  <c r="G21"/>
  <c r="J20"/>
  <c r="I20"/>
  <c r="H20"/>
  <c r="G20"/>
  <c r="F20"/>
  <c r="I19"/>
  <c r="G19"/>
  <c r="H19" s="1"/>
  <c r="I18"/>
  <c r="H18"/>
  <c r="J18" s="1"/>
  <c r="G18"/>
  <c r="I17"/>
  <c r="H17"/>
  <c r="J17" s="1"/>
  <c r="I16"/>
  <c r="H16"/>
  <c r="J16" s="1"/>
  <c r="G16"/>
  <c r="I140" i="7"/>
  <c r="G139"/>
  <c r="H139" s="1"/>
  <c r="F139"/>
  <c r="F138"/>
  <c r="G138" s="1"/>
  <c r="H138" s="1"/>
  <c r="H137"/>
  <c r="G137"/>
  <c r="F137"/>
  <c r="H136"/>
  <c r="G136"/>
  <c r="F136"/>
  <c r="G135"/>
  <c r="H135" s="1"/>
  <c r="F135"/>
  <c r="F134"/>
  <c r="G134" s="1"/>
  <c r="H134" s="1"/>
  <c r="H133"/>
  <c r="G133"/>
  <c r="F133"/>
  <c r="H132"/>
  <c r="G132"/>
  <c r="F132"/>
  <c r="G131"/>
  <c r="H131" s="1"/>
  <c r="F131"/>
  <c r="F130"/>
  <c r="G130" s="1"/>
  <c r="H130" s="1"/>
  <c r="H129"/>
  <c r="G129"/>
  <c r="F129"/>
  <c r="H128"/>
  <c r="G128"/>
  <c r="F128"/>
  <c r="G127"/>
  <c r="H127" s="1"/>
  <c r="F127"/>
  <c r="F126"/>
  <c r="G126" s="1"/>
  <c r="H126" s="1"/>
  <c r="H125"/>
  <c r="G125"/>
  <c r="F125"/>
  <c r="H124"/>
  <c r="G124"/>
  <c r="F124"/>
  <c r="G123"/>
  <c r="H123" s="1"/>
  <c r="F123"/>
  <c r="F122"/>
  <c r="G122" s="1"/>
  <c r="H122" s="1"/>
  <c r="H121"/>
  <c r="G121"/>
  <c r="F121"/>
  <c r="H120"/>
  <c r="G120"/>
  <c r="F120"/>
  <c r="G119"/>
  <c r="H119" s="1"/>
  <c r="F119"/>
  <c r="F118"/>
  <c r="G118" s="1"/>
  <c r="H118" s="1"/>
  <c r="H117"/>
  <c r="G117"/>
  <c r="F117"/>
  <c r="H116"/>
  <c r="G116"/>
  <c r="F116"/>
  <c r="G115"/>
  <c r="H115" s="1"/>
  <c r="F115"/>
  <c r="F114"/>
  <c r="G114" s="1"/>
  <c r="H114" s="1"/>
  <c r="H113"/>
  <c r="G113"/>
  <c r="F113"/>
  <c r="H112"/>
  <c r="G112"/>
  <c r="F112"/>
  <c r="G111"/>
  <c r="H111" s="1"/>
  <c r="F111"/>
  <c r="F110"/>
  <c r="G110" s="1"/>
  <c r="H110" s="1"/>
  <c r="H109"/>
  <c r="G109"/>
  <c r="F109"/>
  <c r="H108"/>
  <c r="G108"/>
  <c r="F108"/>
  <c r="G107"/>
  <c r="H107" s="1"/>
  <c r="F107"/>
  <c r="F106"/>
  <c r="G106" s="1"/>
  <c r="H106" s="1"/>
  <c r="H105"/>
  <c r="G105"/>
  <c r="F105"/>
  <c r="H104"/>
  <c r="G104"/>
  <c r="F104"/>
  <c r="G103"/>
  <c r="H103" s="1"/>
  <c r="F103"/>
  <c r="H102"/>
  <c r="G102"/>
  <c r="H101"/>
  <c r="G101"/>
  <c r="F101"/>
  <c r="G100"/>
  <c r="H100" s="1"/>
  <c r="F100"/>
  <c r="F99"/>
  <c r="G99" s="1"/>
  <c r="H99" s="1"/>
  <c r="H98"/>
  <c r="G98"/>
  <c r="F98"/>
  <c r="H97"/>
  <c r="G97"/>
  <c r="F97"/>
  <c r="G96"/>
  <c r="H96" s="1"/>
  <c r="F96"/>
  <c r="F95"/>
  <c r="G95" s="1"/>
  <c r="H95" s="1"/>
  <c r="H94"/>
  <c r="G94"/>
  <c r="F94"/>
  <c r="H93"/>
  <c r="G93"/>
  <c r="F93"/>
  <c r="G92"/>
  <c r="H92" s="1"/>
  <c r="F92"/>
  <c r="F91"/>
  <c r="G91" s="1"/>
  <c r="H91" s="1"/>
  <c r="H90"/>
  <c r="G90"/>
  <c r="F90"/>
  <c r="H89"/>
  <c r="G89"/>
  <c r="F89"/>
  <c r="G88"/>
  <c r="H88" s="1"/>
  <c r="F88"/>
  <c r="F87"/>
  <c r="G87" s="1"/>
  <c r="H87" s="1"/>
  <c r="H86"/>
  <c r="G86"/>
  <c r="F86"/>
  <c r="H85"/>
  <c r="G85"/>
  <c r="F85"/>
  <c r="G84"/>
  <c r="H84" s="1"/>
  <c r="F84"/>
  <c r="F83"/>
  <c r="G83" s="1"/>
  <c r="H83" s="1"/>
  <c r="H82"/>
  <c r="G82"/>
  <c r="F82"/>
  <c r="H81"/>
  <c r="G81"/>
  <c r="F81"/>
  <c r="G80"/>
  <c r="H80" s="1"/>
  <c r="F80"/>
  <c r="F79"/>
  <c r="G79" s="1"/>
  <c r="H79" s="1"/>
  <c r="H78"/>
  <c r="G78"/>
  <c r="F78"/>
  <c r="H77"/>
  <c r="G77"/>
  <c r="F77"/>
  <c r="G76"/>
  <c r="H76" s="1"/>
  <c r="F76"/>
  <c r="F75"/>
  <c r="G75" s="1"/>
  <c r="H75" s="1"/>
  <c r="H74"/>
  <c r="G74"/>
  <c r="F74"/>
  <c r="H73"/>
  <c r="G73"/>
  <c r="F72"/>
  <c r="G72" s="1"/>
  <c r="H72" s="1"/>
  <c r="H71"/>
  <c r="G71"/>
  <c r="F71"/>
  <c r="H70"/>
  <c r="G70"/>
  <c r="F70"/>
  <c r="G69"/>
  <c r="H69" s="1"/>
  <c r="F69"/>
  <c r="F68"/>
  <c r="G68" s="1"/>
  <c r="H68" s="1"/>
  <c r="H67"/>
  <c r="G67"/>
  <c r="F67"/>
  <c r="H66"/>
  <c r="G66"/>
  <c r="F66"/>
  <c r="G65"/>
  <c r="H65" s="1"/>
  <c r="F65"/>
  <c r="F64"/>
  <c r="G64" s="1"/>
  <c r="H64" s="1"/>
  <c r="H63"/>
  <c r="G63"/>
  <c r="F63"/>
  <c r="H62"/>
  <c r="G62"/>
  <c r="F62"/>
  <c r="G61"/>
  <c r="H61" s="1"/>
  <c r="F61"/>
  <c r="F60"/>
  <c r="G60" s="1"/>
  <c r="H60" s="1"/>
  <c r="H59"/>
  <c r="G59"/>
  <c r="F59"/>
  <c r="H58"/>
  <c r="G58"/>
  <c r="F58"/>
  <c r="G57"/>
  <c r="H57" s="1"/>
  <c r="F57"/>
  <c r="F56"/>
  <c r="G56" s="1"/>
  <c r="H56" s="1"/>
  <c r="H55"/>
  <c r="G55"/>
  <c r="F55"/>
  <c r="H54"/>
  <c r="G54"/>
  <c r="F54"/>
  <c r="G53"/>
  <c r="H53" s="1"/>
  <c r="F53"/>
  <c r="F52"/>
  <c r="G52" s="1"/>
  <c r="H52" s="1"/>
  <c r="H51"/>
  <c r="G51"/>
  <c r="F51"/>
  <c r="H50"/>
  <c r="G50"/>
  <c r="F50"/>
  <c r="G49"/>
  <c r="H49" s="1"/>
  <c r="F49"/>
  <c r="F48"/>
  <c r="G48" s="1"/>
  <c r="H48" s="1"/>
  <c r="H47"/>
  <c r="G47"/>
  <c r="F47"/>
  <c r="H46"/>
  <c r="G46"/>
  <c r="F46"/>
  <c r="G45"/>
  <c r="H45" s="1"/>
  <c r="F45"/>
  <c r="F44"/>
  <c r="G44" s="1"/>
  <c r="H44" s="1"/>
  <c r="H43"/>
  <c r="G43"/>
  <c r="F43"/>
  <c r="H42"/>
  <c r="G42"/>
  <c r="F42"/>
  <c r="G41"/>
  <c r="H41" s="1"/>
  <c r="F41"/>
  <c r="F40"/>
  <c r="G40" s="1"/>
  <c r="H40" s="1"/>
  <c r="H39"/>
  <c r="G39"/>
  <c r="F39"/>
  <c r="H38"/>
  <c r="G38"/>
  <c r="F38"/>
  <c r="G37"/>
  <c r="H37" s="1"/>
  <c r="F37"/>
  <c r="F36"/>
  <c r="G36" s="1"/>
  <c r="H36" s="1"/>
  <c r="H35"/>
  <c r="G35"/>
  <c r="F35"/>
  <c r="H34"/>
  <c r="G34"/>
  <c r="F34"/>
  <c r="G33"/>
  <c r="H33" s="1"/>
  <c r="F33"/>
  <c r="F32"/>
  <c r="G32" s="1"/>
  <c r="H32" s="1"/>
  <c r="H31"/>
  <c r="G31"/>
  <c r="F31"/>
  <c r="H30"/>
  <c r="G30"/>
  <c r="F30"/>
  <c r="G29"/>
  <c r="H29" s="1"/>
  <c r="F29"/>
  <c r="F28"/>
  <c r="G28" s="1"/>
  <c r="H28" s="1"/>
  <c r="H27"/>
  <c r="G27"/>
  <c r="F27"/>
  <c r="H26"/>
  <c r="G26"/>
  <c r="F26"/>
  <c r="G25"/>
  <c r="H25" s="1"/>
  <c r="F25"/>
  <c r="F24"/>
  <c r="G24" s="1"/>
  <c r="H24" s="1"/>
  <c r="H23"/>
  <c r="G23"/>
  <c r="F23"/>
  <c r="H22"/>
  <c r="G22"/>
  <c r="F22"/>
  <c r="G21"/>
  <c r="H21" s="1"/>
  <c r="F21"/>
  <c r="F20"/>
  <c r="G20" s="1"/>
  <c r="H20" s="1"/>
  <c r="H19"/>
  <c r="G19"/>
  <c r="F19"/>
  <c r="H18"/>
  <c r="G18"/>
  <c r="F18"/>
  <c r="G17"/>
  <c r="H17" s="1"/>
  <c r="F17"/>
  <c r="F16"/>
  <c r="G16" s="1"/>
  <c r="H16" s="1"/>
  <c r="H140" s="1"/>
  <c r="H143" i="6"/>
  <c r="G143"/>
  <c r="F143"/>
  <c r="G142"/>
  <c r="H142" s="1"/>
  <c r="F142"/>
  <c r="G141"/>
  <c r="H141" s="1"/>
  <c r="F141"/>
  <c r="H140"/>
  <c r="G140"/>
  <c r="F140"/>
  <c r="H139"/>
  <c r="G139"/>
  <c r="F139"/>
  <c r="G138"/>
  <c r="H138" s="1"/>
  <c r="F138"/>
  <c r="G137"/>
  <c r="H137" s="1"/>
  <c r="F137"/>
  <c r="H136"/>
  <c r="G136"/>
  <c r="F136"/>
  <c r="H135"/>
  <c r="G135"/>
  <c r="F135"/>
  <c r="G134"/>
  <c r="H134" s="1"/>
  <c r="F134"/>
  <c r="G133"/>
  <c r="H133" s="1"/>
  <c r="F133"/>
  <c r="H132"/>
  <c r="G132"/>
  <c r="F132"/>
  <c r="H131"/>
  <c r="G131"/>
  <c r="F131"/>
  <c r="G130"/>
  <c r="H130" s="1"/>
  <c r="F130"/>
  <c r="G129"/>
  <c r="H129" s="1"/>
  <c r="F129"/>
  <c r="H128"/>
  <c r="G128"/>
  <c r="F128"/>
  <c r="H127"/>
  <c r="G127"/>
  <c r="F127"/>
  <c r="G126"/>
  <c r="H126" s="1"/>
  <c r="F126"/>
  <c r="G125"/>
  <c r="H125" s="1"/>
  <c r="F125"/>
  <c r="H124"/>
  <c r="G124"/>
  <c r="F124"/>
  <c r="H123"/>
  <c r="G123"/>
  <c r="F123"/>
  <c r="G122"/>
  <c r="H122" s="1"/>
  <c r="F122"/>
  <c r="G121"/>
  <c r="H121" s="1"/>
  <c r="F121"/>
  <c r="H120"/>
  <c r="G120"/>
  <c r="F120"/>
  <c r="H119"/>
  <c r="G119"/>
  <c r="F119"/>
  <c r="G118"/>
  <c r="H118" s="1"/>
  <c r="F118"/>
  <c r="G117"/>
  <c r="H117" s="1"/>
  <c r="F117"/>
  <c r="H116"/>
  <c r="G116"/>
  <c r="F116"/>
  <c r="H115"/>
  <c r="G115"/>
  <c r="F115"/>
  <c r="G114"/>
  <c r="H114" s="1"/>
  <c r="F114"/>
  <c r="G113"/>
  <c r="H113" s="1"/>
  <c r="F113"/>
  <c r="H112"/>
  <c r="G112"/>
  <c r="F112"/>
  <c r="H111"/>
  <c r="G111"/>
  <c r="F111"/>
  <c r="G110"/>
  <c r="H110" s="1"/>
  <c r="F110"/>
  <c r="G109"/>
  <c r="H109" s="1"/>
  <c r="F109"/>
  <c r="H108"/>
  <c r="G108"/>
  <c r="F108"/>
  <c r="H107"/>
  <c r="G107"/>
  <c r="F107"/>
  <c r="G106"/>
  <c r="H106" s="1"/>
  <c r="F106"/>
  <c r="G105"/>
  <c r="H105" s="1"/>
  <c r="F105"/>
  <c r="H104"/>
  <c r="G104"/>
  <c r="F104"/>
  <c r="H103"/>
  <c r="G103"/>
  <c r="F103"/>
  <c r="G102"/>
  <c r="H102" s="1"/>
  <c r="F102"/>
  <c r="G101"/>
  <c r="H101" s="1"/>
  <c r="F101"/>
  <c r="H100"/>
  <c r="G100"/>
  <c r="F100"/>
  <c r="H99"/>
  <c r="G99"/>
  <c r="F99"/>
  <c r="G98"/>
  <c r="H98" s="1"/>
  <c r="F98"/>
  <c r="G97"/>
  <c r="H97" s="1"/>
  <c r="F97"/>
  <c r="H96"/>
  <c r="G96"/>
  <c r="F96"/>
  <c r="H95"/>
  <c r="G95"/>
  <c r="F95"/>
  <c r="G94"/>
  <c r="H94" s="1"/>
  <c r="F94"/>
  <c r="G93"/>
  <c r="H93" s="1"/>
  <c r="F93"/>
  <c r="H92"/>
  <c r="G92"/>
  <c r="F92"/>
  <c r="H91"/>
  <c r="G91"/>
  <c r="F91"/>
  <c r="G90"/>
  <c r="H90" s="1"/>
  <c r="F90"/>
  <c r="G89"/>
  <c r="H89" s="1"/>
  <c r="F89"/>
  <c r="H88"/>
  <c r="G88"/>
  <c r="F88"/>
  <c r="H87"/>
  <c r="G87"/>
  <c r="F87"/>
  <c r="G86"/>
  <c r="H86" s="1"/>
  <c r="F86"/>
  <c r="G85"/>
  <c r="H85" s="1"/>
  <c r="F85"/>
  <c r="H84"/>
  <c r="G84"/>
  <c r="F84"/>
  <c r="H83"/>
  <c r="G83"/>
  <c r="F83"/>
  <c r="G82"/>
  <c r="H82" s="1"/>
  <c r="F82"/>
  <c r="G81"/>
  <c r="H81" s="1"/>
  <c r="F81"/>
  <c r="H80"/>
  <c r="G80"/>
  <c r="F80"/>
  <c r="H79"/>
  <c r="G79"/>
  <c r="F79"/>
  <c r="G78"/>
  <c r="H78" s="1"/>
  <c r="F78"/>
  <c r="G77"/>
  <c r="H77" s="1"/>
  <c r="F77"/>
  <c r="H76"/>
  <c r="G76"/>
  <c r="F76"/>
  <c r="H75"/>
  <c r="G75"/>
  <c r="F75"/>
  <c r="G74"/>
  <c r="H74" s="1"/>
  <c r="F74"/>
  <c r="G73"/>
  <c r="H73" s="1"/>
  <c r="F73"/>
  <c r="H72"/>
  <c r="G72"/>
  <c r="F72"/>
  <c r="H71"/>
  <c r="G71"/>
  <c r="F71"/>
  <c r="G70"/>
  <c r="H70" s="1"/>
  <c r="F70"/>
  <c r="G69"/>
  <c r="H69" s="1"/>
  <c r="F69"/>
  <c r="H68"/>
  <c r="G68"/>
  <c r="F68"/>
  <c r="H67"/>
  <c r="G67"/>
  <c r="F67"/>
  <c r="G66"/>
  <c r="H66" s="1"/>
  <c r="F66"/>
  <c r="G65"/>
  <c r="H65" s="1"/>
  <c r="F65"/>
  <c r="H64"/>
  <c r="G64"/>
  <c r="F64"/>
  <c r="H63"/>
  <c r="G63"/>
  <c r="F63"/>
  <c r="G62"/>
  <c r="H62" s="1"/>
  <c r="F62"/>
  <c r="G61"/>
  <c r="H61" s="1"/>
  <c r="F61"/>
  <c r="H60"/>
  <c r="G60"/>
  <c r="F60"/>
  <c r="H59"/>
  <c r="G59"/>
  <c r="F59"/>
  <c r="G58"/>
  <c r="H58" s="1"/>
  <c r="F58"/>
  <c r="G57"/>
  <c r="H57" s="1"/>
  <c r="F57"/>
  <c r="H56"/>
  <c r="G56"/>
  <c r="F56"/>
  <c r="H55"/>
  <c r="G55"/>
  <c r="F55"/>
  <c r="G54"/>
  <c r="H54" s="1"/>
  <c r="F54"/>
  <c r="G53"/>
  <c r="H53" s="1"/>
  <c r="F53"/>
  <c r="H52"/>
  <c r="G52"/>
  <c r="F52"/>
  <c r="H51"/>
  <c r="G51"/>
  <c r="F51"/>
  <c r="G50"/>
  <c r="H50" s="1"/>
  <c r="F50"/>
  <c r="G49"/>
  <c r="H49" s="1"/>
  <c r="F49"/>
  <c r="H48"/>
  <c r="G48"/>
  <c r="F48"/>
  <c r="H47"/>
  <c r="G47"/>
  <c r="F47"/>
  <c r="G46"/>
  <c r="H46" s="1"/>
  <c r="F46"/>
  <c r="G45"/>
  <c r="H45" s="1"/>
  <c r="F45"/>
  <c r="H44"/>
  <c r="G44"/>
  <c r="F44"/>
  <c r="H43"/>
  <c r="G43"/>
  <c r="F43"/>
  <c r="G42"/>
  <c r="H42" s="1"/>
  <c r="F42"/>
  <c r="G41"/>
  <c r="H41" s="1"/>
  <c r="F41"/>
  <c r="H40"/>
  <c r="G40"/>
  <c r="F40"/>
  <c r="H39"/>
  <c r="G39"/>
  <c r="F39"/>
  <c r="G38"/>
  <c r="H38" s="1"/>
  <c r="F38"/>
  <c r="G37"/>
  <c r="H37" s="1"/>
  <c r="F37"/>
  <c r="H36"/>
  <c r="G36"/>
  <c r="F36"/>
  <c r="H35"/>
  <c r="G35"/>
  <c r="F35"/>
  <c r="G34"/>
  <c r="H34" s="1"/>
  <c r="F34"/>
  <c r="G33"/>
  <c r="H33" s="1"/>
  <c r="F33"/>
  <c r="H32"/>
  <c r="G32"/>
  <c r="F32"/>
  <c r="H31"/>
  <c r="G31"/>
  <c r="F31"/>
  <c r="G30"/>
  <c r="H30" s="1"/>
  <c r="F30"/>
  <c r="G29"/>
  <c r="H29" s="1"/>
  <c r="F29"/>
  <c r="H28"/>
  <c r="G28"/>
  <c r="F28"/>
  <c r="H27"/>
  <c r="G27"/>
  <c r="F27"/>
  <c r="G26"/>
  <c r="H26" s="1"/>
  <c r="F26"/>
  <c r="G25"/>
  <c r="H25" s="1"/>
  <c r="F25"/>
  <c r="H24"/>
  <c r="G24"/>
  <c r="F24"/>
  <c r="H23"/>
  <c r="G23"/>
  <c r="F23"/>
  <c r="G22"/>
  <c r="H22" s="1"/>
  <c r="F22"/>
  <c r="G21"/>
  <c r="H21" s="1"/>
  <c r="F21"/>
  <c r="H20"/>
  <c r="G20"/>
  <c r="F20"/>
  <c r="H19"/>
  <c r="G19"/>
  <c r="F19"/>
  <c r="G18"/>
  <c r="H18" s="1"/>
  <c r="F18"/>
  <c r="G17"/>
  <c r="H17" s="1"/>
  <c r="F17"/>
  <c r="H16"/>
  <c r="H144" s="1"/>
  <c r="G16"/>
  <c r="F16"/>
  <c r="I104" i="5"/>
  <c r="H103"/>
  <c r="G103"/>
  <c r="F103"/>
  <c r="G102"/>
  <c r="H102" s="1"/>
  <c r="F102"/>
  <c r="G101"/>
  <c r="H101" s="1"/>
  <c r="F101"/>
  <c r="H100"/>
  <c r="G100"/>
  <c r="F100"/>
  <c r="H99"/>
  <c r="G99"/>
  <c r="F99"/>
  <c r="G98"/>
  <c r="H98" s="1"/>
  <c r="F98"/>
  <c r="H97"/>
  <c r="G97"/>
  <c r="F97"/>
  <c r="H96"/>
  <c r="G96"/>
  <c r="F96"/>
  <c r="H95"/>
  <c r="G95"/>
  <c r="F95"/>
  <c r="G94"/>
  <c r="H94" s="1"/>
  <c r="F94"/>
  <c r="H93"/>
  <c r="G93"/>
  <c r="F93"/>
  <c r="H92"/>
  <c r="G92"/>
  <c r="F92"/>
  <c r="H91"/>
  <c r="G91"/>
  <c r="F91"/>
  <c r="G90"/>
  <c r="H90" s="1"/>
  <c r="F90"/>
  <c r="H89"/>
  <c r="G89"/>
  <c r="F89"/>
  <c r="H88"/>
  <c r="G88"/>
  <c r="F88"/>
  <c r="H87"/>
  <c r="G87"/>
  <c r="F87"/>
  <c r="G86"/>
  <c r="H86" s="1"/>
  <c r="F86"/>
  <c r="H85"/>
  <c r="G85"/>
  <c r="F85"/>
  <c r="H84"/>
  <c r="G84"/>
  <c r="F84"/>
  <c r="H83"/>
  <c r="G83"/>
  <c r="F83"/>
  <c r="G82"/>
  <c r="H82" s="1"/>
  <c r="F82"/>
  <c r="H81"/>
  <c r="G81"/>
  <c r="F81"/>
  <c r="H80"/>
  <c r="G80"/>
  <c r="F80"/>
  <c r="H79"/>
  <c r="G79"/>
  <c r="F79"/>
  <c r="G78"/>
  <c r="H78" s="1"/>
  <c r="F78"/>
  <c r="H77"/>
  <c r="G77"/>
  <c r="F77"/>
  <c r="H76"/>
  <c r="G76"/>
  <c r="F76"/>
  <c r="H75"/>
  <c r="G75"/>
  <c r="F75"/>
  <c r="G74"/>
  <c r="H74" s="1"/>
  <c r="F74"/>
  <c r="H73"/>
  <c r="G73"/>
  <c r="F73"/>
  <c r="H72"/>
  <c r="G72"/>
  <c r="F72"/>
  <c r="H71"/>
  <c r="G71"/>
  <c r="F71"/>
  <c r="G70"/>
  <c r="H70" s="1"/>
  <c r="F70"/>
  <c r="H69"/>
  <c r="G69"/>
  <c r="F69"/>
  <c r="H68"/>
  <c r="G68"/>
  <c r="F68"/>
  <c r="H67"/>
  <c r="G67"/>
  <c r="F67"/>
  <c r="G66"/>
  <c r="H66" s="1"/>
  <c r="F66"/>
  <c r="H65"/>
  <c r="G65"/>
  <c r="F65"/>
  <c r="H64"/>
  <c r="G64"/>
  <c r="F64"/>
  <c r="H63"/>
  <c r="G63"/>
  <c r="F63"/>
  <c r="G62"/>
  <c r="H62" s="1"/>
  <c r="F62"/>
  <c r="H61"/>
  <c r="G61"/>
  <c r="F61"/>
  <c r="H60"/>
  <c r="G60"/>
  <c r="F60"/>
  <c r="H59"/>
  <c r="G59"/>
  <c r="F59"/>
  <c r="G58"/>
  <c r="H58" s="1"/>
  <c r="F58"/>
  <c r="H57"/>
  <c r="G57"/>
  <c r="F57"/>
  <c r="H56"/>
  <c r="G56"/>
  <c r="F56"/>
  <c r="H55"/>
  <c r="G55"/>
  <c r="F55"/>
  <c r="G54"/>
  <c r="H54" s="1"/>
  <c r="F54"/>
  <c r="H53"/>
  <c r="G53"/>
  <c r="F53"/>
  <c r="H52"/>
  <c r="G52"/>
  <c r="F52"/>
  <c r="H51"/>
  <c r="G51"/>
  <c r="F51"/>
  <c r="G50"/>
  <c r="H50" s="1"/>
  <c r="F50"/>
  <c r="H49"/>
  <c r="G49"/>
  <c r="F49"/>
  <c r="H48"/>
  <c r="G48"/>
  <c r="F48"/>
  <c r="H47"/>
  <c r="G47"/>
  <c r="F47"/>
  <c r="G46"/>
  <c r="H46" s="1"/>
  <c r="F46"/>
  <c r="H45"/>
  <c r="G45"/>
  <c r="F45"/>
  <c r="H44"/>
  <c r="G44"/>
  <c r="F44"/>
  <c r="H43"/>
  <c r="G43"/>
  <c r="F43"/>
  <c r="G42"/>
  <c r="H42" s="1"/>
  <c r="F42"/>
  <c r="H41"/>
  <c r="G41"/>
  <c r="F41"/>
  <c r="H40"/>
  <c r="G40"/>
  <c r="F40"/>
  <c r="H39"/>
  <c r="G39"/>
  <c r="F39"/>
  <c r="G38"/>
  <c r="H38" s="1"/>
  <c r="F38"/>
  <c r="H37"/>
  <c r="G37"/>
  <c r="F37"/>
  <c r="H36"/>
  <c r="G36"/>
  <c r="F36"/>
  <c r="H35"/>
  <c r="G35"/>
  <c r="F35"/>
  <c r="G34"/>
  <c r="H34" s="1"/>
  <c r="F34"/>
  <c r="H33"/>
  <c r="G33"/>
  <c r="F33"/>
  <c r="H32"/>
  <c r="G32"/>
  <c r="F32"/>
  <c r="H31"/>
  <c r="G31"/>
  <c r="F31"/>
  <c r="G30"/>
  <c r="H30" s="1"/>
  <c r="F30"/>
  <c r="H29"/>
  <c r="G29"/>
  <c r="F29"/>
  <c r="H28"/>
  <c r="G28"/>
  <c r="F28"/>
  <c r="H27"/>
  <c r="G27"/>
  <c r="F27"/>
  <c r="G26"/>
  <c r="H26" s="1"/>
  <c r="F26"/>
  <c r="H25"/>
  <c r="G25"/>
  <c r="F25"/>
  <c r="H24"/>
  <c r="G24"/>
  <c r="F24"/>
  <c r="H23"/>
  <c r="G23"/>
  <c r="F23"/>
  <c r="G22"/>
  <c r="H22" s="1"/>
  <c r="F22"/>
  <c r="H21"/>
  <c r="G21"/>
  <c r="F21"/>
  <c r="H20"/>
  <c r="G20"/>
  <c r="F20"/>
  <c r="H19"/>
  <c r="G19"/>
  <c r="F19"/>
  <c r="G18"/>
  <c r="H18" s="1"/>
  <c r="F18"/>
  <c r="H17"/>
  <c r="G17"/>
  <c r="F17"/>
  <c r="H16"/>
  <c r="G16"/>
  <c r="F16"/>
  <c r="H187" i="4"/>
  <c r="E187" s="1"/>
  <c r="G187" s="1"/>
  <c r="H186"/>
  <c r="E186" s="1"/>
  <c r="G186" s="1"/>
  <c r="H185"/>
  <c r="G185"/>
  <c r="E185"/>
  <c r="H184"/>
  <c r="E184"/>
  <c r="G184" s="1"/>
  <c r="H183"/>
  <c r="E183" s="1"/>
  <c r="G183" s="1"/>
  <c r="H182"/>
  <c r="E182" s="1"/>
  <c r="G182" s="1"/>
  <c r="H181"/>
  <c r="G181"/>
  <c r="E181"/>
  <c r="H180"/>
  <c r="E180"/>
  <c r="G180" s="1"/>
  <c r="H179"/>
  <c r="E179" s="1"/>
  <c r="G179" s="1"/>
  <c r="H178"/>
  <c r="E178" s="1"/>
  <c r="G178" s="1"/>
  <c r="H177"/>
  <c r="G177"/>
  <c r="E177"/>
  <c r="H176"/>
  <c r="E176"/>
  <c r="G176" s="1"/>
  <c r="H175"/>
  <c r="E175" s="1"/>
  <c r="G175" s="1"/>
  <c r="H174"/>
  <c r="E174" s="1"/>
  <c r="G174" s="1"/>
  <c r="H173"/>
  <c r="G173"/>
  <c r="E173"/>
  <c r="H172"/>
  <c r="E172"/>
  <c r="G172" s="1"/>
  <c r="H171"/>
  <c r="E171" s="1"/>
  <c r="G171" s="1"/>
  <c r="H170"/>
  <c r="E170" s="1"/>
  <c r="G170" s="1"/>
  <c r="H169"/>
  <c r="G169"/>
  <c r="E169"/>
  <c r="H168"/>
  <c r="E168"/>
  <c r="G168" s="1"/>
  <c r="H167"/>
  <c r="E167" s="1"/>
  <c r="G167" s="1"/>
  <c r="H166"/>
  <c r="E166" s="1"/>
  <c r="G166" s="1"/>
  <c r="H165"/>
  <c r="G165"/>
  <c r="E165"/>
  <c r="H164"/>
  <c r="E164"/>
  <c r="G164" s="1"/>
  <c r="H163"/>
  <c r="E163" s="1"/>
  <c r="G163" s="1"/>
  <c r="H162"/>
  <c r="E162" s="1"/>
  <c r="G162" s="1"/>
  <c r="H161"/>
  <c r="G161"/>
  <c r="E161"/>
  <c r="H160"/>
  <c r="E160"/>
  <c r="G160" s="1"/>
  <c r="H159"/>
  <c r="E159" s="1"/>
  <c r="G159" s="1"/>
  <c r="H158"/>
  <c r="E158" s="1"/>
  <c r="G158" s="1"/>
  <c r="H157"/>
  <c r="G157"/>
  <c r="E157"/>
  <c r="H156"/>
  <c r="E156"/>
  <c r="G156" s="1"/>
  <c r="H155"/>
  <c r="E155" s="1"/>
  <c r="G155" s="1"/>
  <c r="H154"/>
  <c r="E154" s="1"/>
  <c r="G154" s="1"/>
  <c r="H153"/>
  <c r="G153"/>
  <c r="E153"/>
  <c r="H152"/>
  <c r="E152"/>
  <c r="G152" s="1"/>
  <c r="H151"/>
  <c r="E151" s="1"/>
  <c r="G151" s="1"/>
  <c r="H150"/>
  <c r="E150" s="1"/>
  <c r="G150" s="1"/>
  <c r="H149"/>
  <c r="G149"/>
  <c r="E149"/>
  <c r="H148"/>
  <c r="E148"/>
  <c r="G148" s="1"/>
  <c r="H147"/>
  <c r="E147" s="1"/>
  <c r="G147" s="1"/>
  <c r="H146"/>
  <c r="E146" s="1"/>
  <c r="G146" s="1"/>
  <c r="H145"/>
  <c r="G145"/>
  <c r="E145"/>
  <c r="H144"/>
  <c r="E144"/>
  <c r="G144" s="1"/>
  <c r="H143"/>
  <c r="E143" s="1"/>
  <c r="G143" s="1"/>
  <c r="H142"/>
  <c r="E142" s="1"/>
  <c r="G142" s="1"/>
  <c r="H141"/>
  <c r="G141"/>
  <c r="E141"/>
  <c r="H140"/>
  <c r="E140"/>
  <c r="G140" s="1"/>
  <c r="H139"/>
  <c r="E139" s="1"/>
  <c r="G139" s="1"/>
  <c r="H138"/>
  <c r="E138" s="1"/>
  <c r="G138" s="1"/>
  <c r="H137"/>
  <c r="G137"/>
  <c r="E137"/>
  <c r="H136"/>
  <c r="E136"/>
  <c r="G136" s="1"/>
  <c r="H135"/>
  <c r="E135" s="1"/>
  <c r="G135" s="1"/>
  <c r="H134"/>
  <c r="E134" s="1"/>
  <c r="G134" s="1"/>
  <c r="H133"/>
  <c r="G133"/>
  <c r="E133"/>
  <c r="H132"/>
  <c r="E132"/>
  <c r="G132" s="1"/>
  <c r="H131"/>
  <c r="E131" s="1"/>
  <c r="G131" s="1"/>
  <c r="H130"/>
  <c r="E130" s="1"/>
  <c r="G130" s="1"/>
  <c r="H129"/>
  <c r="G129"/>
  <c r="E129"/>
  <c r="H128"/>
  <c r="E128"/>
  <c r="G128" s="1"/>
  <c r="H127"/>
  <c r="E127" s="1"/>
  <c r="G127" s="1"/>
  <c r="H126"/>
  <c r="E126" s="1"/>
  <c r="G126" s="1"/>
  <c r="H125"/>
  <c r="G125"/>
  <c r="E125"/>
  <c r="H124"/>
  <c r="E124"/>
  <c r="G124" s="1"/>
  <c r="H123"/>
  <c r="E123" s="1"/>
  <c r="G123" s="1"/>
  <c r="H122"/>
  <c r="E122" s="1"/>
  <c r="G122" s="1"/>
  <c r="H121"/>
  <c r="G121"/>
  <c r="E121"/>
  <c r="H120"/>
  <c r="E120"/>
  <c r="G120" s="1"/>
  <c r="H119"/>
  <c r="E119" s="1"/>
  <c r="G119" s="1"/>
  <c r="H118"/>
  <c r="E118" s="1"/>
  <c r="G118" s="1"/>
  <c r="H117"/>
  <c r="G117"/>
  <c r="E117"/>
  <c r="H116"/>
  <c r="E116"/>
  <c r="G116" s="1"/>
  <c r="H115"/>
  <c r="E115" s="1"/>
  <c r="G115" s="1"/>
  <c r="H114"/>
  <c r="E114" s="1"/>
  <c r="G114" s="1"/>
  <c r="H113"/>
  <c r="G113"/>
  <c r="E113"/>
  <c r="H112"/>
  <c r="E112"/>
  <c r="G112" s="1"/>
  <c r="H111"/>
  <c r="E111" s="1"/>
  <c r="G111" s="1"/>
  <c r="H110"/>
  <c r="E110" s="1"/>
  <c r="G110" s="1"/>
  <c r="H109"/>
  <c r="G109"/>
  <c r="E109"/>
  <c r="H108"/>
  <c r="E108"/>
  <c r="G108" s="1"/>
  <c r="H107"/>
  <c r="E107" s="1"/>
  <c r="G107" s="1"/>
  <c r="H106"/>
  <c r="E106" s="1"/>
  <c r="G106" s="1"/>
  <c r="H105"/>
  <c r="G105"/>
  <c r="E105"/>
  <c r="H104"/>
  <c r="E104"/>
  <c r="G104" s="1"/>
  <c r="H103"/>
  <c r="E103" s="1"/>
  <c r="G103" s="1"/>
  <c r="H102"/>
  <c r="E102" s="1"/>
  <c r="G102" s="1"/>
  <c r="H101"/>
  <c r="G101"/>
  <c r="E101"/>
  <c r="H100"/>
  <c r="E100"/>
  <c r="G100" s="1"/>
  <c r="H99"/>
  <c r="E99" s="1"/>
  <c r="G99" s="1"/>
  <c r="H98"/>
  <c r="E98" s="1"/>
  <c r="G98" s="1"/>
  <c r="E97"/>
  <c r="G97" s="1"/>
  <c r="H96"/>
  <c r="E96" s="1"/>
  <c r="G96" s="1"/>
  <c r="H95"/>
  <c r="E95" s="1"/>
  <c r="G95" s="1"/>
  <c r="H94"/>
  <c r="G94"/>
  <c r="E94"/>
  <c r="H93"/>
  <c r="E93"/>
  <c r="G93" s="1"/>
  <c r="H92"/>
  <c r="E92" s="1"/>
  <c r="G92" s="1"/>
  <c r="H91"/>
  <c r="E91" s="1"/>
  <c r="G91" s="1"/>
  <c r="H90"/>
  <c r="G90"/>
  <c r="E90"/>
  <c r="E89"/>
  <c r="G89" s="1"/>
  <c r="H88"/>
  <c r="E88" s="1"/>
  <c r="G88" s="1"/>
  <c r="H87"/>
  <c r="G87"/>
  <c r="E87"/>
  <c r="H86"/>
  <c r="E86"/>
  <c r="G86" s="1"/>
  <c r="H85"/>
  <c r="E85" s="1"/>
  <c r="G85" s="1"/>
  <c r="H84"/>
  <c r="E84" s="1"/>
  <c r="G84" s="1"/>
  <c r="E83"/>
  <c r="G83" s="1"/>
  <c r="G82"/>
  <c r="E82"/>
  <c r="H81"/>
  <c r="G81"/>
  <c r="E81"/>
  <c r="H80"/>
  <c r="E80"/>
  <c r="G80" s="1"/>
  <c r="H79"/>
  <c r="E79" s="1"/>
  <c r="G79" s="1"/>
  <c r="H78"/>
  <c r="E78" s="1"/>
  <c r="G78" s="1"/>
  <c r="H77"/>
  <c r="G77"/>
  <c r="E77"/>
  <c r="H76"/>
  <c r="E76"/>
  <c r="G76" s="1"/>
  <c r="H75"/>
  <c r="E75" s="1"/>
  <c r="G75" s="1"/>
  <c r="H74"/>
  <c r="E74" s="1"/>
  <c r="G74" s="1"/>
  <c r="H73"/>
  <c r="G73"/>
  <c r="E73"/>
  <c r="H72"/>
  <c r="E72"/>
  <c r="G72" s="1"/>
  <c r="H71"/>
  <c r="E71" s="1"/>
  <c r="G71" s="1"/>
  <c r="H70"/>
  <c r="E70" s="1"/>
  <c r="G70" s="1"/>
  <c r="H69"/>
  <c r="G69"/>
  <c r="E69"/>
  <c r="H68"/>
  <c r="E68"/>
  <c r="G68" s="1"/>
  <c r="H67"/>
  <c r="E67" s="1"/>
  <c r="G67" s="1"/>
  <c r="H66"/>
  <c r="E66" s="1"/>
  <c r="G66" s="1"/>
  <c r="H65"/>
  <c r="G65"/>
  <c r="E65"/>
  <c r="H64"/>
  <c r="E64"/>
  <c r="G64" s="1"/>
  <c r="H63"/>
  <c r="E63" s="1"/>
  <c r="G63" s="1"/>
  <c r="H62"/>
  <c r="E62" s="1"/>
  <c r="G62" s="1"/>
  <c r="H61"/>
  <c r="G61"/>
  <c r="E61"/>
  <c r="H60"/>
  <c r="E60"/>
  <c r="G60" s="1"/>
  <c r="H59"/>
  <c r="E59" s="1"/>
  <c r="G59" s="1"/>
  <c r="H58"/>
  <c r="E58" s="1"/>
  <c r="G58" s="1"/>
  <c r="H57"/>
  <c r="G57"/>
  <c r="E57"/>
  <c r="H56"/>
  <c r="E56"/>
  <c r="G56" s="1"/>
  <c r="H55"/>
  <c r="E55" s="1"/>
  <c r="G55" s="1"/>
  <c r="H54"/>
  <c r="E54" s="1"/>
  <c r="G54" s="1"/>
  <c r="H53"/>
  <c r="G53"/>
  <c r="E53"/>
  <c r="H52"/>
  <c r="E52"/>
  <c r="G52" s="1"/>
  <c r="G51"/>
  <c r="E51"/>
  <c r="H50"/>
  <c r="G50"/>
  <c r="E50"/>
  <c r="H49"/>
  <c r="E49"/>
  <c r="G49" s="1"/>
  <c r="H48"/>
  <c r="E48" s="1"/>
  <c r="G48" s="1"/>
  <c r="H47"/>
  <c r="E47" s="1"/>
  <c r="G47" s="1"/>
  <c r="H46"/>
  <c r="G46"/>
  <c r="E46"/>
  <c r="H45"/>
  <c r="E45"/>
  <c r="G45" s="1"/>
  <c r="H44"/>
  <c r="E44" s="1"/>
  <c r="G44" s="1"/>
  <c r="H43"/>
  <c r="E43" s="1"/>
  <c r="G43" s="1"/>
  <c r="H42"/>
  <c r="G42"/>
  <c r="E42"/>
  <c r="H41"/>
  <c r="E41"/>
  <c r="G41" s="1"/>
  <c r="H40"/>
  <c r="E40" s="1"/>
  <c r="G40" s="1"/>
  <c r="H39"/>
  <c r="E39" s="1"/>
  <c r="G39" s="1"/>
  <c r="H38"/>
  <c r="G38"/>
  <c r="E38"/>
  <c r="H37"/>
  <c r="E37"/>
  <c r="G37" s="1"/>
  <c r="H36"/>
  <c r="E36" s="1"/>
  <c r="G36" s="1"/>
  <c r="H35"/>
  <c r="E35" s="1"/>
  <c r="G35" s="1"/>
  <c r="H34"/>
  <c r="G34"/>
  <c r="E34"/>
  <c r="H33"/>
  <c r="E33"/>
  <c r="G33" s="1"/>
  <c r="H32"/>
  <c r="E32" s="1"/>
  <c r="G32" s="1"/>
  <c r="H31"/>
  <c r="E31" s="1"/>
  <c r="G31" s="1"/>
  <c r="H30"/>
  <c r="G30"/>
  <c r="E30"/>
  <c r="H29"/>
  <c r="E29"/>
  <c r="G29" s="1"/>
  <c r="H28"/>
  <c r="E28" s="1"/>
  <c r="G28" s="1"/>
  <c r="H27"/>
  <c r="E27" s="1"/>
  <c r="G27" s="1"/>
  <c r="H26"/>
  <c r="G26"/>
  <c r="E26"/>
  <c r="H25"/>
  <c r="E25"/>
  <c r="G25" s="1"/>
  <c r="H24"/>
  <c r="E24" s="1"/>
  <c r="G24" s="1"/>
  <c r="H23"/>
  <c r="E23" s="1"/>
  <c r="G23" s="1"/>
  <c r="H22"/>
  <c r="G22"/>
  <c r="E22"/>
  <c r="H21"/>
  <c r="E21"/>
  <c r="G21" s="1"/>
  <c r="H20"/>
  <c r="E20" s="1"/>
  <c r="G20" s="1"/>
  <c r="H19"/>
  <c r="E19" s="1"/>
  <c r="G19" s="1"/>
  <c r="H18"/>
  <c r="G18"/>
  <c r="E18"/>
  <c r="H17"/>
  <c r="E17"/>
  <c r="G17" s="1"/>
  <c r="H16"/>
  <c r="E16" s="1"/>
  <c r="G16" s="1"/>
  <c r="H15"/>
  <c r="E15" s="1"/>
  <c r="G15" s="1"/>
  <c r="H14"/>
  <c r="G14"/>
  <c r="E14"/>
  <c r="H13"/>
  <c r="E13"/>
  <c r="G13" s="1"/>
  <c r="G188" s="1"/>
  <c r="H107" i="3"/>
  <c r="F106"/>
  <c r="G106" s="1"/>
  <c r="G105"/>
  <c r="F105"/>
  <c r="F104"/>
  <c r="G104" s="1"/>
  <c r="G103"/>
  <c r="F103"/>
  <c r="F102"/>
  <c r="G102" s="1"/>
  <c r="G101"/>
  <c r="F101"/>
  <c r="F100"/>
  <c r="G100" s="1"/>
  <c r="G99"/>
  <c r="F99"/>
  <c r="F98"/>
  <c r="G98" s="1"/>
  <c r="G97"/>
  <c r="F97"/>
  <c r="F96"/>
  <c r="G96" s="1"/>
  <c r="G95"/>
  <c r="F95"/>
  <c r="F94"/>
  <c r="G94" s="1"/>
  <c r="G93"/>
  <c r="F93"/>
  <c r="F92"/>
  <c r="G92" s="1"/>
  <c r="G91"/>
  <c r="F91"/>
  <c r="F90"/>
  <c r="G90" s="1"/>
  <c r="G89"/>
  <c r="F89"/>
  <c r="F88"/>
  <c r="G88" s="1"/>
  <c r="G87"/>
  <c r="F87"/>
  <c r="F86"/>
  <c r="G86" s="1"/>
  <c r="G85"/>
  <c r="F85"/>
  <c r="F84"/>
  <c r="G84" s="1"/>
  <c r="G83"/>
  <c r="F83"/>
  <c r="F82"/>
  <c r="G82" s="1"/>
  <c r="G81"/>
  <c r="F81"/>
  <c r="F80"/>
  <c r="G80" s="1"/>
  <c r="G79"/>
  <c r="F79"/>
  <c r="F78"/>
  <c r="G78" s="1"/>
  <c r="G77"/>
  <c r="F77"/>
  <c r="F76"/>
  <c r="G76" s="1"/>
  <c r="G75"/>
  <c r="F75"/>
  <c r="F74"/>
  <c r="G74" s="1"/>
  <c r="G73"/>
  <c r="F73"/>
  <c r="F72"/>
  <c r="G72" s="1"/>
  <c r="G71"/>
  <c r="F71"/>
  <c r="F70"/>
  <c r="G70" s="1"/>
  <c r="G69"/>
  <c r="F69"/>
  <c r="F68"/>
  <c r="G68" s="1"/>
  <c r="G67"/>
  <c r="F67"/>
  <c r="F66"/>
  <c r="G66" s="1"/>
  <c r="G65"/>
  <c r="F65"/>
  <c r="F64"/>
  <c r="G64" s="1"/>
  <c r="G63"/>
  <c r="F63"/>
  <c r="F62"/>
  <c r="G62" s="1"/>
  <c r="G61"/>
  <c r="F61"/>
  <c r="F60"/>
  <c r="G60" s="1"/>
  <c r="G59"/>
  <c r="F59"/>
  <c r="F58"/>
  <c r="G58" s="1"/>
  <c r="G57"/>
  <c r="F57"/>
  <c r="F56"/>
  <c r="G56" s="1"/>
  <c r="G55"/>
  <c r="F55"/>
  <c r="F54"/>
  <c r="G54" s="1"/>
  <c r="G53"/>
  <c r="F53"/>
  <c r="F52"/>
  <c r="G52" s="1"/>
  <c r="G51"/>
  <c r="F51"/>
  <c r="F50"/>
  <c r="G50" s="1"/>
  <c r="G49"/>
  <c r="F49"/>
  <c r="F48"/>
  <c r="G48" s="1"/>
  <c r="G47"/>
  <c r="F47"/>
  <c r="F46"/>
  <c r="G46" s="1"/>
  <c r="G45"/>
  <c r="F45"/>
  <c r="F44"/>
  <c r="G44" s="1"/>
  <c r="G43"/>
  <c r="F43"/>
  <c r="F42"/>
  <c r="G42" s="1"/>
  <c r="G41"/>
  <c r="F41"/>
  <c r="F40"/>
  <c r="G40" s="1"/>
  <c r="G39"/>
  <c r="F39"/>
  <c r="F38"/>
  <c r="G38" s="1"/>
  <c r="G37"/>
  <c r="F37"/>
  <c r="F36"/>
  <c r="G36" s="1"/>
  <c r="G35"/>
  <c r="F35"/>
  <c r="F34"/>
  <c r="G34" s="1"/>
  <c r="G33"/>
  <c r="F33"/>
  <c r="F32"/>
  <c r="G32" s="1"/>
  <c r="G31"/>
  <c r="F31"/>
  <c r="F30"/>
  <c r="G30" s="1"/>
  <c r="G29"/>
  <c r="F29"/>
  <c r="F28"/>
  <c r="G28" s="1"/>
  <c r="G27"/>
  <c r="F27"/>
  <c r="F26"/>
  <c r="G26" s="1"/>
  <c r="G25"/>
  <c r="F25"/>
  <c r="F24"/>
  <c r="G24" s="1"/>
  <c r="G23"/>
  <c r="F23"/>
  <c r="F22"/>
  <c r="G22" s="1"/>
  <c r="G21"/>
  <c r="F21"/>
  <c r="F20"/>
  <c r="G20" s="1"/>
  <c r="G19"/>
  <c r="F19"/>
  <c r="F18"/>
  <c r="G18" s="1"/>
  <c r="G17"/>
  <c r="F17"/>
  <c r="F16"/>
  <c r="G16" s="1"/>
  <c r="G15"/>
  <c r="F15"/>
  <c r="F14"/>
  <c r="G14" s="1"/>
  <c r="H132" i="2"/>
  <c r="H131"/>
  <c r="E131" s="1"/>
  <c r="G131" s="1"/>
  <c r="H130"/>
  <c r="E130"/>
  <c r="G130" s="1"/>
  <c r="H129"/>
  <c r="E129" s="1"/>
  <c r="G129" s="1"/>
  <c r="H128"/>
  <c r="E128"/>
  <c r="G128" s="1"/>
  <c r="E127"/>
  <c r="G127" s="1"/>
  <c r="G126"/>
  <c r="E126"/>
  <c r="H125"/>
  <c r="E125" s="1"/>
  <c r="G125" s="1"/>
  <c r="H124"/>
  <c r="E124" s="1"/>
  <c r="G124" s="1"/>
  <c r="H123"/>
  <c r="E123" s="1"/>
  <c r="G123" s="1"/>
  <c r="H122"/>
  <c r="E122" s="1"/>
  <c r="G122" s="1"/>
  <c r="H121"/>
  <c r="E121" s="1"/>
  <c r="G121" s="1"/>
  <c r="H120"/>
  <c r="E120" s="1"/>
  <c r="G120" s="1"/>
  <c r="H119"/>
  <c r="E119" s="1"/>
  <c r="G119" s="1"/>
  <c r="H118"/>
  <c r="E118" s="1"/>
  <c r="G118" s="1"/>
  <c r="H117"/>
  <c r="E117" s="1"/>
  <c r="G117" s="1"/>
  <c r="H116"/>
  <c r="E116" s="1"/>
  <c r="G116" s="1"/>
  <c r="H115"/>
  <c r="E115" s="1"/>
  <c r="G115" s="1"/>
  <c r="H114"/>
  <c r="E114" s="1"/>
  <c r="G114" s="1"/>
  <c r="H113"/>
  <c r="E113" s="1"/>
  <c r="G113" s="1"/>
  <c r="H112"/>
  <c r="E112" s="1"/>
  <c r="G112" s="1"/>
  <c r="H111"/>
  <c r="E111" s="1"/>
  <c r="G111" s="1"/>
  <c r="H110"/>
  <c r="E110" s="1"/>
  <c r="G110" s="1"/>
  <c r="H109"/>
  <c r="E109" s="1"/>
  <c r="G109" s="1"/>
  <c r="H108"/>
  <c r="E108" s="1"/>
  <c r="G108" s="1"/>
  <c r="H107"/>
  <c r="E107" s="1"/>
  <c r="G107" s="1"/>
  <c r="H106"/>
  <c r="E106" s="1"/>
  <c r="G106" s="1"/>
  <c r="H105"/>
  <c r="E105" s="1"/>
  <c r="G105" s="1"/>
  <c r="H104"/>
  <c r="E104" s="1"/>
  <c r="G104" s="1"/>
  <c r="G103"/>
  <c r="E103"/>
  <c r="H102"/>
  <c r="E102" s="1"/>
  <c r="G102" s="1"/>
  <c r="H101"/>
  <c r="G101"/>
  <c r="E101"/>
  <c r="H100"/>
  <c r="E100"/>
  <c r="G100" s="1"/>
  <c r="H99"/>
  <c r="E99" s="1"/>
  <c r="G99" s="1"/>
  <c r="H98"/>
  <c r="E98" s="1"/>
  <c r="G98" s="1"/>
  <c r="H97"/>
  <c r="G97"/>
  <c r="E97"/>
  <c r="H96"/>
  <c r="E96"/>
  <c r="G96" s="1"/>
  <c r="H95"/>
  <c r="E95" s="1"/>
  <c r="G95" s="1"/>
  <c r="H94"/>
  <c r="E94" s="1"/>
  <c r="G94" s="1"/>
  <c r="H93"/>
  <c r="G93"/>
  <c r="E93"/>
  <c r="H92"/>
  <c r="E92"/>
  <c r="G92" s="1"/>
  <c r="H91"/>
  <c r="E91" s="1"/>
  <c r="G91" s="1"/>
  <c r="H90"/>
  <c r="E90" s="1"/>
  <c r="G90" s="1"/>
  <c r="H89"/>
  <c r="G89"/>
  <c r="E89"/>
  <c r="H88"/>
  <c r="E88"/>
  <c r="G88" s="1"/>
  <c r="H87"/>
  <c r="E87" s="1"/>
  <c r="G87" s="1"/>
  <c r="H86"/>
  <c r="E86" s="1"/>
  <c r="G86" s="1"/>
  <c r="H85"/>
  <c r="G85"/>
  <c r="E85"/>
  <c r="H84"/>
  <c r="E84"/>
  <c r="G84" s="1"/>
  <c r="H83"/>
  <c r="E83" s="1"/>
  <c r="G83" s="1"/>
  <c r="H82"/>
  <c r="E82" s="1"/>
  <c r="G82" s="1"/>
  <c r="H81"/>
  <c r="G81"/>
  <c r="E81"/>
  <c r="H80"/>
  <c r="E80"/>
  <c r="G80" s="1"/>
  <c r="H79"/>
  <c r="E79" s="1"/>
  <c r="G79" s="1"/>
  <c r="H78"/>
  <c r="E78" s="1"/>
  <c r="G78" s="1"/>
  <c r="H77"/>
  <c r="G77"/>
  <c r="E77"/>
  <c r="H76"/>
  <c r="E76"/>
  <c r="G76" s="1"/>
  <c r="H75"/>
  <c r="E75" s="1"/>
  <c r="G75" s="1"/>
  <c r="H74"/>
  <c r="E74" s="1"/>
  <c r="G74" s="1"/>
  <c r="H73"/>
  <c r="G73"/>
  <c r="E73"/>
  <c r="H72"/>
  <c r="E72"/>
  <c r="G72" s="1"/>
  <c r="H71"/>
  <c r="E71" s="1"/>
  <c r="G71" s="1"/>
  <c r="H70"/>
  <c r="E70" s="1"/>
  <c r="G70" s="1"/>
  <c r="H69"/>
  <c r="G69"/>
  <c r="E69"/>
  <c r="H68"/>
  <c r="E68"/>
  <c r="G68" s="1"/>
  <c r="H67"/>
  <c r="E67" s="1"/>
  <c r="G67" s="1"/>
  <c r="H66"/>
  <c r="E66" s="1"/>
  <c r="G66" s="1"/>
  <c r="H65"/>
  <c r="G65"/>
  <c r="E65"/>
  <c r="H64"/>
  <c r="E64"/>
  <c r="G64" s="1"/>
  <c r="H63"/>
  <c r="E63" s="1"/>
  <c r="G63" s="1"/>
  <c r="H62"/>
  <c r="E62" s="1"/>
  <c r="G62" s="1"/>
  <c r="H61"/>
  <c r="G61"/>
  <c r="E61"/>
  <c r="H60"/>
  <c r="E60"/>
  <c r="G60" s="1"/>
  <c r="H59"/>
  <c r="E59" s="1"/>
  <c r="G59" s="1"/>
  <c r="H58"/>
  <c r="E58" s="1"/>
  <c r="G58" s="1"/>
  <c r="H57"/>
  <c r="G57"/>
  <c r="E57"/>
  <c r="H56"/>
  <c r="E56"/>
  <c r="G56" s="1"/>
  <c r="H55"/>
  <c r="E55" s="1"/>
  <c r="G55" s="1"/>
  <c r="H54"/>
  <c r="E54" s="1"/>
  <c r="G54" s="1"/>
  <c r="H53"/>
  <c r="G53"/>
  <c r="E53"/>
  <c r="H52"/>
  <c r="E52"/>
  <c r="G52" s="1"/>
  <c r="H51"/>
  <c r="E51" s="1"/>
  <c r="G51" s="1"/>
  <c r="H50"/>
  <c r="E50" s="1"/>
  <c r="G50" s="1"/>
  <c r="H49"/>
  <c r="G49"/>
  <c r="E49"/>
  <c r="H48"/>
  <c r="E48"/>
  <c r="G48" s="1"/>
  <c r="H47"/>
  <c r="E47" s="1"/>
  <c r="G47" s="1"/>
  <c r="H46"/>
  <c r="E46" s="1"/>
  <c r="G46" s="1"/>
  <c r="H45"/>
  <c r="G45"/>
  <c r="E45"/>
  <c r="H44"/>
  <c r="E44"/>
  <c r="G44" s="1"/>
  <c r="H43"/>
  <c r="E43" s="1"/>
  <c r="G43" s="1"/>
  <c r="H42"/>
  <c r="E42" s="1"/>
  <c r="G42" s="1"/>
  <c r="H41"/>
  <c r="G41"/>
  <c r="E41"/>
  <c r="H40"/>
  <c r="E40"/>
  <c r="G40" s="1"/>
  <c r="H39"/>
  <c r="E39" s="1"/>
  <c r="G39" s="1"/>
  <c r="H38"/>
  <c r="E38" s="1"/>
  <c r="G38" s="1"/>
  <c r="H37"/>
  <c r="G37"/>
  <c r="E37"/>
  <c r="H36"/>
  <c r="E36"/>
  <c r="G36" s="1"/>
  <c r="H35"/>
  <c r="E35" s="1"/>
  <c r="G35" s="1"/>
  <c r="H34"/>
  <c r="E34" s="1"/>
  <c r="G34" s="1"/>
  <c r="H33"/>
  <c r="G33"/>
  <c r="E33"/>
  <c r="H32"/>
  <c r="E32"/>
  <c r="G32" s="1"/>
  <c r="H31"/>
  <c r="E31" s="1"/>
  <c r="G31" s="1"/>
  <c r="H30"/>
  <c r="E30" s="1"/>
  <c r="G30" s="1"/>
  <c r="H29"/>
  <c r="G29"/>
  <c r="E29"/>
  <c r="H28"/>
  <c r="E28"/>
  <c r="G28" s="1"/>
  <c r="H27"/>
  <c r="E27" s="1"/>
  <c r="G27" s="1"/>
  <c r="H26"/>
  <c r="E26" s="1"/>
  <c r="G26" s="1"/>
  <c r="H25"/>
  <c r="G25"/>
  <c r="E25"/>
  <c r="H24"/>
  <c r="E24"/>
  <c r="G24" s="1"/>
  <c r="H23"/>
  <c r="E23" s="1"/>
  <c r="G23" s="1"/>
  <c r="H22"/>
  <c r="E22" s="1"/>
  <c r="G22" s="1"/>
  <c r="H21"/>
  <c r="G21"/>
  <c r="E21"/>
  <c r="H20"/>
  <c r="E20"/>
  <c r="G20" s="1"/>
  <c r="E19"/>
  <c r="G19" s="1"/>
  <c r="H18"/>
  <c r="E18" s="1"/>
  <c r="G18" s="1"/>
  <c r="H17"/>
  <c r="E17" s="1"/>
  <c r="G17" s="1"/>
  <c r="H16"/>
  <c r="E16" s="1"/>
  <c r="G16" s="1"/>
  <c r="G178" i="1"/>
  <c r="H178" s="1"/>
  <c r="I178" s="1"/>
  <c r="F178"/>
  <c r="G177"/>
  <c r="H177" s="1"/>
  <c r="I177" s="1"/>
  <c r="F177"/>
  <c r="G176"/>
  <c r="H176" s="1"/>
  <c r="I176" s="1"/>
  <c r="F176"/>
  <c r="G175"/>
  <c r="H175" s="1"/>
  <c r="I175" s="1"/>
  <c r="F175"/>
  <c r="G174"/>
  <c r="H174" s="1"/>
  <c r="I174" s="1"/>
  <c r="F174"/>
  <c r="H173"/>
  <c r="I173" s="1"/>
  <c r="G173"/>
  <c r="F173"/>
  <c r="I172"/>
  <c r="H172"/>
  <c r="G172"/>
  <c r="F172"/>
  <c r="G171"/>
  <c r="H171" s="1"/>
  <c r="I171" s="1"/>
  <c r="F171"/>
  <c r="G170"/>
  <c r="H170" s="1"/>
  <c r="I170" s="1"/>
  <c r="F170"/>
  <c r="G169"/>
  <c r="H169" s="1"/>
  <c r="I169" s="1"/>
  <c r="F169"/>
  <c r="G168"/>
  <c r="H168" s="1"/>
  <c r="I168" s="1"/>
  <c r="F168"/>
  <c r="H167"/>
  <c r="I167" s="1"/>
  <c r="G167"/>
  <c r="F167"/>
  <c r="H166"/>
  <c r="I166" s="1"/>
  <c r="G166"/>
  <c r="F166"/>
  <c r="G165"/>
  <c r="H165" s="1"/>
  <c r="I165" s="1"/>
  <c r="F165"/>
  <c r="G164"/>
  <c r="H164" s="1"/>
  <c r="I164" s="1"/>
  <c r="F164"/>
  <c r="G163"/>
  <c r="H163" s="1"/>
  <c r="I163" s="1"/>
  <c r="F163"/>
  <c r="G162"/>
  <c r="H162" s="1"/>
  <c r="I162" s="1"/>
  <c r="F162"/>
  <c r="G161"/>
  <c r="H161" s="1"/>
  <c r="I161" s="1"/>
  <c r="F161"/>
  <c r="G160"/>
  <c r="H160" s="1"/>
  <c r="I160" s="1"/>
  <c r="F160"/>
  <c r="G159"/>
  <c r="H159" s="1"/>
  <c r="I159" s="1"/>
  <c r="F159"/>
  <c r="G158"/>
  <c r="H158" s="1"/>
  <c r="I158" s="1"/>
  <c r="F158"/>
  <c r="G157"/>
  <c r="H157" s="1"/>
  <c r="I157" s="1"/>
  <c r="F157"/>
  <c r="G156"/>
  <c r="H156" s="1"/>
  <c r="I156" s="1"/>
  <c r="F156"/>
  <c r="H155"/>
  <c r="I155" s="1"/>
  <c r="G155"/>
  <c r="F155"/>
  <c r="I154"/>
  <c r="H154"/>
  <c r="G154"/>
  <c r="F154"/>
  <c r="G153"/>
  <c r="H153" s="1"/>
  <c r="I153" s="1"/>
  <c r="F153"/>
  <c r="G152"/>
  <c r="H152" s="1"/>
  <c r="I152" s="1"/>
  <c r="F152"/>
  <c r="H151"/>
  <c r="I151" s="1"/>
  <c r="G151"/>
  <c r="F151"/>
  <c r="H150"/>
  <c r="I150" s="1"/>
  <c r="G150"/>
  <c r="F150"/>
  <c r="G149"/>
  <c r="H149" s="1"/>
  <c r="I149" s="1"/>
  <c r="F149"/>
  <c r="H148"/>
  <c r="I148" s="1"/>
  <c r="F148"/>
  <c r="G147"/>
  <c r="H147" s="1"/>
  <c r="I147" s="1"/>
  <c r="F147"/>
  <c r="H146"/>
  <c r="I146" s="1"/>
  <c r="G146"/>
  <c r="F146"/>
  <c r="I145"/>
  <c r="H145"/>
  <c r="G145"/>
  <c r="F145"/>
  <c r="G144"/>
  <c r="H144" s="1"/>
  <c r="I144" s="1"/>
  <c r="F144"/>
  <c r="G143"/>
  <c r="H143" s="1"/>
  <c r="I143" s="1"/>
  <c r="F143"/>
  <c r="H142"/>
  <c r="I142" s="1"/>
  <c r="G142"/>
  <c r="F142"/>
  <c r="H141"/>
  <c r="I141" s="1"/>
  <c r="G141"/>
  <c r="F141"/>
  <c r="G140"/>
  <c r="H140" s="1"/>
  <c r="I140" s="1"/>
  <c r="F140"/>
  <c r="G139"/>
  <c r="H139" s="1"/>
  <c r="I139" s="1"/>
  <c r="F139"/>
  <c r="G138"/>
  <c r="H138" s="1"/>
  <c r="I138" s="1"/>
  <c r="F138"/>
  <c r="G137"/>
  <c r="H137" s="1"/>
  <c r="I137" s="1"/>
  <c r="F137"/>
  <c r="G136"/>
  <c r="H136" s="1"/>
  <c r="I136" s="1"/>
  <c r="F136"/>
  <c r="G135"/>
  <c r="H135" s="1"/>
  <c r="I135" s="1"/>
  <c r="F135"/>
  <c r="G134"/>
  <c r="H134" s="1"/>
  <c r="I134" s="1"/>
  <c r="F134"/>
  <c r="H133"/>
  <c r="I133" s="1"/>
  <c r="G133"/>
  <c r="F133"/>
  <c r="H132"/>
  <c r="I132" s="1"/>
  <c r="G132"/>
  <c r="F132"/>
  <c r="G131"/>
  <c r="H131" s="1"/>
  <c r="I131" s="1"/>
  <c r="F131"/>
  <c r="G130"/>
  <c r="H130" s="1"/>
  <c r="I130" s="1"/>
  <c r="F130"/>
  <c r="G129"/>
  <c r="H129" s="1"/>
  <c r="I129" s="1"/>
  <c r="F129"/>
  <c r="G128"/>
  <c r="H128" s="1"/>
  <c r="I128" s="1"/>
  <c r="F128"/>
  <c r="G127"/>
  <c r="H127" s="1"/>
  <c r="I127" s="1"/>
  <c r="F127"/>
  <c r="G126"/>
  <c r="H126" s="1"/>
  <c r="I126" s="1"/>
  <c r="F126"/>
  <c r="G125"/>
  <c r="H125" s="1"/>
  <c r="I125" s="1"/>
  <c r="F125"/>
  <c r="G124"/>
  <c r="H124" s="1"/>
  <c r="I124" s="1"/>
  <c r="F124"/>
  <c r="G123"/>
  <c r="H123" s="1"/>
  <c r="I123" s="1"/>
  <c r="F123"/>
  <c r="G122"/>
  <c r="H122" s="1"/>
  <c r="I122" s="1"/>
  <c r="F122"/>
  <c r="H121"/>
  <c r="I121" s="1"/>
  <c r="G121"/>
  <c r="F121"/>
  <c r="I120"/>
  <c r="H120"/>
  <c r="G120"/>
  <c r="F120"/>
  <c r="G119"/>
  <c r="H119" s="1"/>
  <c r="I119" s="1"/>
  <c r="F119"/>
  <c r="G118"/>
  <c r="H118" s="1"/>
  <c r="I118" s="1"/>
  <c r="F118"/>
  <c r="H117"/>
  <c r="I117" s="1"/>
  <c r="G117"/>
  <c r="F117"/>
  <c r="H116"/>
  <c r="I116" s="1"/>
  <c r="G116"/>
  <c r="F116"/>
  <c r="G115"/>
  <c r="H115" s="1"/>
  <c r="I115" s="1"/>
  <c r="F115"/>
  <c r="G114"/>
  <c r="H114" s="1"/>
  <c r="I114" s="1"/>
  <c r="F114"/>
  <c r="G113"/>
  <c r="H113" s="1"/>
  <c r="I113" s="1"/>
  <c r="F113"/>
  <c r="G112"/>
  <c r="H112" s="1"/>
  <c r="I112" s="1"/>
  <c r="F112"/>
  <c r="G111"/>
  <c r="H111" s="1"/>
  <c r="I111" s="1"/>
  <c r="F111"/>
  <c r="H110"/>
  <c r="I110" s="1"/>
  <c r="F110"/>
  <c r="G109"/>
  <c r="H109" s="1"/>
  <c r="I109" s="1"/>
  <c r="F109"/>
  <c r="H108"/>
  <c r="I108" s="1"/>
  <c r="G108"/>
  <c r="F108"/>
  <c r="H107"/>
  <c r="I107" s="1"/>
  <c r="G107"/>
  <c r="F107"/>
  <c r="G106"/>
  <c r="H106" s="1"/>
  <c r="I106" s="1"/>
  <c r="F106"/>
  <c r="G105"/>
  <c r="H105" s="1"/>
  <c r="I105" s="1"/>
  <c r="F105"/>
  <c r="G104"/>
  <c r="H104" s="1"/>
  <c r="I104" s="1"/>
  <c r="F104"/>
  <c r="G103"/>
  <c r="H103" s="1"/>
  <c r="I103" s="1"/>
  <c r="F103"/>
  <c r="G102"/>
  <c r="H102" s="1"/>
  <c r="I102" s="1"/>
  <c r="F102"/>
  <c r="G101"/>
  <c r="H101" s="1"/>
  <c r="I101" s="1"/>
  <c r="F101"/>
  <c r="G100"/>
  <c r="H100" s="1"/>
  <c r="I100" s="1"/>
  <c r="F100"/>
  <c r="G99"/>
  <c r="H99" s="1"/>
  <c r="I99" s="1"/>
  <c r="F99"/>
  <c r="G98"/>
  <c r="H98" s="1"/>
  <c r="I98" s="1"/>
  <c r="F98"/>
  <c r="G97"/>
  <c r="H97" s="1"/>
  <c r="I97" s="1"/>
  <c r="F97"/>
  <c r="H96"/>
  <c r="I96" s="1"/>
  <c r="G96"/>
  <c r="F96"/>
  <c r="I95"/>
  <c r="H95"/>
  <c r="G95"/>
  <c r="F95"/>
  <c r="I94"/>
  <c r="H94"/>
  <c r="F94"/>
  <c r="H93"/>
  <c r="I93" s="1"/>
  <c r="G93"/>
  <c r="F93"/>
  <c r="H92"/>
  <c r="I92" s="1"/>
  <c r="G92"/>
  <c r="F92"/>
  <c r="H91"/>
  <c r="I91" s="1"/>
  <c r="F91"/>
  <c r="G90"/>
  <c r="H90" s="1"/>
  <c r="I90" s="1"/>
  <c r="F90"/>
  <c r="H89"/>
  <c r="I89" s="1"/>
  <c r="G89"/>
  <c r="F89"/>
  <c r="H88"/>
  <c r="I88" s="1"/>
  <c r="G88"/>
  <c r="F88"/>
  <c r="G87"/>
  <c r="H87" s="1"/>
  <c r="I87" s="1"/>
  <c r="F87"/>
  <c r="G86"/>
  <c r="H86" s="1"/>
  <c r="I86" s="1"/>
  <c r="F86"/>
  <c r="H85"/>
  <c r="I85" s="1"/>
  <c r="G85"/>
  <c r="F85"/>
  <c r="H84"/>
  <c r="I84" s="1"/>
  <c r="G84"/>
  <c r="F84"/>
  <c r="G83"/>
  <c r="H83" s="1"/>
  <c r="I83" s="1"/>
  <c r="F83"/>
  <c r="G82"/>
  <c r="H82" s="1"/>
  <c r="I82" s="1"/>
  <c r="F82"/>
  <c r="H81"/>
  <c r="I81" s="1"/>
  <c r="G81"/>
  <c r="F81"/>
  <c r="H80"/>
  <c r="I80" s="1"/>
  <c r="G80"/>
  <c r="F80"/>
  <c r="G79"/>
  <c r="H79" s="1"/>
  <c r="I79" s="1"/>
  <c r="F79"/>
  <c r="G78"/>
  <c r="H78" s="1"/>
  <c r="I78" s="1"/>
  <c r="F78"/>
  <c r="H77"/>
  <c r="I77" s="1"/>
  <c r="G77"/>
  <c r="F77"/>
  <c r="H76"/>
  <c r="I76" s="1"/>
  <c r="G76"/>
  <c r="F76"/>
  <c r="G75"/>
  <c r="H75" s="1"/>
  <c r="I75" s="1"/>
  <c r="F75"/>
  <c r="G74"/>
  <c r="H74" s="1"/>
  <c r="I74" s="1"/>
  <c r="F74"/>
  <c r="H73"/>
  <c r="I73" s="1"/>
  <c r="G73"/>
  <c r="F73"/>
  <c r="H72"/>
  <c r="I72" s="1"/>
  <c r="G72"/>
  <c r="F72"/>
  <c r="G71"/>
  <c r="H71" s="1"/>
  <c r="I71" s="1"/>
  <c r="F71"/>
  <c r="H70"/>
  <c r="I70" s="1"/>
  <c r="F70"/>
  <c r="G69"/>
  <c r="H69" s="1"/>
  <c r="I69" s="1"/>
  <c r="F69"/>
  <c r="G68"/>
  <c r="H68" s="1"/>
  <c r="I68" s="1"/>
  <c r="F68"/>
  <c r="G67"/>
  <c r="H67" s="1"/>
  <c r="I67" s="1"/>
  <c r="F67"/>
  <c r="G66"/>
  <c r="H66" s="1"/>
  <c r="I66" s="1"/>
  <c r="F66"/>
  <c r="G65"/>
  <c r="H65" s="1"/>
  <c r="I65" s="1"/>
  <c r="F65"/>
  <c r="G64"/>
  <c r="H64" s="1"/>
  <c r="I64" s="1"/>
  <c r="F64"/>
  <c r="G63"/>
  <c r="H63" s="1"/>
  <c r="I63" s="1"/>
  <c r="F63"/>
  <c r="G62"/>
  <c r="H62" s="1"/>
  <c r="I62" s="1"/>
  <c r="F62"/>
  <c r="G61"/>
  <c r="H61" s="1"/>
  <c r="I61" s="1"/>
  <c r="F61"/>
  <c r="G60"/>
  <c r="H60" s="1"/>
  <c r="I60" s="1"/>
  <c r="F60"/>
  <c r="G59"/>
  <c r="H59" s="1"/>
  <c r="I59" s="1"/>
  <c r="F59"/>
  <c r="G58"/>
  <c r="H58" s="1"/>
  <c r="I58" s="1"/>
  <c r="F58"/>
  <c r="G57"/>
  <c r="H57" s="1"/>
  <c r="I57" s="1"/>
  <c r="F57"/>
  <c r="G56"/>
  <c r="H56" s="1"/>
  <c r="I56" s="1"/>
  <c r="F56"/>
  <c r="G55"/>
  <c r="H55" s="1"/>
  <c r="I55" s="1"/>
  <c r="F55"/>
  <c r="G54"/>
  <c r="H54" s="1"/>
  <c r="I54" s="1"/>
  <c r="F54"/>
  <c r="G53"/>
  <c r="H53" s="1"/>
  <c r="I53" s="1"/>
  <c r="F53"/>
  <c r="G52"/>
  <c r="H52" s="1"/>
  <c r="I52" s="1"/>
  <c r="F52"/>
  <c r="G51"/>
  <c r="H51" s="1"/>
  <c r="I51" s="1"/>
  <c r="F51"/>
  <c r="G50"/>
  <c r="H50" s="1"/>
  <c r="I50" s="1"/>
  <c r="F50"/>
  <c r="G49"/>
  <c r="H49" s="1"/>
  <c r="I49" s="1"/>
  <c r="F49"/>
  <c r="G48"/>
  <c r="H48" s="1"/>
  <c r="I48" s="1"/>
  <c r="F48"/>
  <c r="G47"/>
  <c r="H47" s="1"/>
  <c r="I47" s="1"/>
  <c r="F47"/>
  <c r="G46"/>
  <c r="H46" s="1"/>
  <c r="I46" s="1"/>
  <c r="F46"/>
  <c r="G45"/>
  <c r="H45" s="1"/>
  <c r="I45" s="1"/>
  <c r="F45"/>
  <c r="G44"/>
  <c r="H44" s="1"/>
  <c r="I44" s="1"/>
  <c r="F44"/>
  <c r="G43"/>
  <c r="H43" s="1"/>
  <c r="I43" s="1"/>
  <c r="F43"/>
  <c r="G42"/>
  <c r="H42" s="1"/>
  <c r="I42" s="1"/>
  <c r="F42"/>
  <c r="G41"/>
  <c r="H41" s="1"/>
  <c r="I41" s="1"/>
  <c r="F41"/>
  <c r="G40"/>
  <c r="H40" s="1"/>
  <c r="I40" s="1"/>
  <c r="F40"/>
  <c r="G39"/>
  <c r="H39" s="1"/>
  <c r="I39" s="1"/>
  <c r="F39"/>
  <c r="G38"/>
  <c r="H38" s="1"/>
  <c r="I38" s="1"/>
  <c r="F38"/>
  <c r="G37"/>
  <c r="H37" s="1"/>
  <c r="I37" s="1"/>
  <c r="F37"/>
  <c r="G36"/>
  <c r="H36" s="1"/>
  <c r="I36" s="1"/>
  <c r="F36"/>
  <c r="G35"/>
  <c r="H35" s="1"/>
  <c r="I35" s="1"/>
  <c r="F35"/>
  <c r="G34"/>
  <c r="H34" s="1"/>
  <c r="I34" s="1"/>
  <c r="F34"/>
  <c r="G33"/>
  <c r="H33" s="1"/>
  <c r="I33" s="1"/>
  <c r="F33"/>
  <c r="G32"/>
  <c r="H32" s="1"/>
  <c r="I32" s="1"/>
  <c r="F32"/>
  <c r="G31"/>
  <c r="H31" s="1"/>
  <c r="I31" s="1"/>
  <c r="F31"/>
  <c r="G30"/>
  <c r="H30" s="1"/>
  <c r="I30" s="1"/>
  <c r="F30"/>
  <c r="G29"/>
  <c r="H29" s="1"/>
  <c r="I29" s="1"/>
  <c r="F29"/>
  <c r="G28"/>
  <c r="H28" s="1"/>
  <c r="I28" s="1"/>
  <c r="F28"/>
  <c r="G27"/>
  <c r="H27" s="1"/>
  <c r="I27" s="1"/>
  <c r="F27"/>
  <c r="G26"/>
  <c r="H26" s="1"/>
  <c r="I26" s="1"/>
  <c r="F26"/>
  <c r="G25"/>
  <c r="H25" s="1"/>
  <c r="I25" s="1"/>
  <c r="F25"/>
  <c r="G24"/>
  <c r="H24" s="1"/>
  <c r="I24" s="1"/>
  <c r="F24"/>
  <c r="G23"/>
  <c r="H23" s="1"/>
  <c r="I23" s="1"/>
  <c r="F23"/>
  <c r="G22"/>
  <c r="H22" s="1"/>
  <c r="I22" s="1"/>
  <c r="F22"/>
  <c r="G21"/>
  <c r="H21" s="1"/>
  <c r="I21" s="1"/>
  <c r="F21"/>
  <c r="G20"/>
  <c r="H20" s="1"/>
  <c r="I20" s="1"/>
  <c r="F20"/>
  <c r="G19"/>
  <c r="H19" s="1"/>
  <c r="I19" s="1"/>
  <c r="F19"/>
  <c r="G18"/>
  <c r="H18" s="1"/>
  <c r="I18" s="1"/>
  <c r="F18"/>
  <c r="G17"/>
  <c r="H17" s="1"/>
  <c r="I17" s="1"/>
  <c r="F17"/>
  <c r="G16"/>
  <c r="H16" s="1"/>
  <c r="I16" s="1"/>
  <c r="F16"/>
  <c r="F173" i="11" l="1"/>
  <c r="F174" s="1"/>
  <c r="F168" i="10"/>
  <c r="F169" s="1"/>
  <c r="F146" i="9"/>
  <c r="F147" s="1"/>
  <c r="J27" i="8"/>
  <c r="F27"/>
  <c r="J43"/>
  <c r="F43"/>
  <c r="J59"/>
  <c r="F59"/>
  <c r="J76"/>
  <c r="F76"/>
  <c r="J23"/>
  <c r="J114" s="1"/>
  <c r="F23"/>
  <c r="F19"/>
  <c r="J19"/>
  <c r="F35"/>
  <c r="J35"/>
  <c r="J51"/>
  <c r="F51"/>
  <c r="F68"/>
  <c r="J68"/>
  <c r="J84"/>
  <c r="F84"/>
  <c r="J100"/>
  <c r="F100"/>
  <c r="J133"/>
  <c r="F133"/>
  <c r="J92"/>
  <c r="F92"/>
  <c r="J109"/>
  <c r="F109"/>
  <c r="J134"/>
  <c r="J136" s="1"/>
  <c r="F134"/>
  <c r="J39"/>
  <c r="F39"/>
  <c r="F55"/>
  <c r="J55"/>
  <c r="J72"/>
  <c r="F72"/>
  <c r="J88"/>
  <c r="F88"/>
  <c r="J105"/>
  <c r="F105"/>
  <c r="F31"/>
  <c r="J31"/>
  <c r="J47"/>
  <c r="F47"/>
  <c r="J64"/>
  <c r="F64"/>
  <c r="F80"/>
  <c r="J80"/>
  <c r="J96"/>
  <c r="F96"/>
  <c r="J113"/>
  <c r="F113"/>
  <c r="F17"/>
  <c r="F18"/>
  <c r="F22"/>
  <c r="F26"/>
  <c r="F30"/>
  <c r="F34"/>
  <c r="F38"/>
  <c r="F42"/>
  <c r="F46"/>
  <c r="F50"/>
  <c r="F54"/>
  <c r="F58"/>
  <c r="F63"/>
  <c r="F67"/>
  <c r="F71"/>
  <c r="F75"/>
  <c r="F79"/>
  <c r="F83"/>
  <c r="F87"/>
  <c r="F91"/>
  <c r="F95"/>
  <c r="F99"/>
  <c r="F104"/>
  <c r="F108"/>
  <c r="F112"/>
  <c r="F132"/>
  <c r="F16"/>
  <c r="F21"/>
  <c r="F25"/>
  <c r="F29"/>
  <c r="F33"/>
  <c r="F37"/>
  <c r="F41"/>
  <c r="F45"/>
  <c r="F49"/>
  <c r="F53"/>
  <c r="F57"/>
  <c r="F62"/>
  <c r="F66"/>
  <c r="F70"/>
  <c r="F74"/>
  <c r="F78"/>
  <c r="F82"/>
  <c r="F86"/>
  <c r="F90"/>
  <c r="F94"/>
  <c r="F98"/>
  <c r="F103"/>
  <c r="F107"/>
  <c r="F111"/>
  <c r="F131"/>
  <c r="F135"/>
  <c r="H141" i="7"/>
  <c r="H142" s="1"/>
  <c r="H145" i="6"/>
  <c r="H146" s="1"/>
  <c r="H104" i="5"/>
  <c r="G189" i="4"/>
  <c r="G190" s="1"/>
  <c r="G107" i="3"/>
  <c r="G132" i="2"/>
  <c r="I179" i="1"/>
  <c r="I180" s="1"/>
  <c r="I181" s="1"/>
  <c r="J115" i="8" l="1"/>
  <c r="J116" s="1"/>
  <c r="J138"/>
  <c r="J137"/>
  <c r="H105" i="5"/>
  <c r="H106" s="1"/>
  <c r="G108" i="3"/>
  <c r="G109" s="1"/>
  <c r="G133" i="2"/>
  <c r="G134" s="1"/>
  <c r="I114" i="8"/>
</calcChain>
</file>

<file path=xl/sharedStrings.xml><?xml version="1.0" encoding="utf-8"?>
<sst xmlns="http://schemas.openxmlformats.org/spreadsheetml/2006/main" count="3111" uniqueCount="354">
  <si>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</si>
  <si>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</si>
  <si>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</si>
  <si>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</si>
  <si>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Số: 442</t>
  </si>
  <si>
    <t>Ngày       22       tháng       01       năm       2015</t>
  </si>
  <si>
    <t>(Đính kèm hoá đơn số: PN/14P  442 )</t>
  </si>
  <si>
    <t>Tên đơn vị:  Công ty Cổ Phần Công Nghiệp Vĩnh Tường</t>
  </si>
  <si>
    <t>Điạ chỉ: Lô C 23A Khu Công Nghiệp Hiệp Phước, Huyện Nhà Bè,  TPHCM</t>
  </si>
  <si>
    <t>MST: 0304075529</t>
  </si>
  <si>
    <t>STT</t>
  </si>
  <si>
    <t>Tên hàng</t>
  </si>
  <si>
    <t>ĐVT</t>
  </si>
  <si>
    <t>SL</t>
  </si>
  <si>
    <t xml:space="preserve">CK 5 % </t>
  </si>
  <si>
    <t>Đơn giá</t>
  </si>
  <si>
    <t>Thành Tiền</t>
  </si>
  <si>
    <t xml:space="preserve">Lò xo nhựa 20li </t>
  </si>
  <si>
    <t>Cái</t>
  </si>
  <si>
    <t>Mực dấu Shindy ( xanh,đỏ, đen)</t>
  </si>
  <si>
    <t>Chai</t>
  </si>
  <si>
    <t xml:space="preserve">Bìa còng bật king jim 7 P F </t>
  </si>
  <si>
    <t>Bìa kiếng A-D</t>
  </si>
  <si>
    <t>Xấp</t>
  </si>
  <si>
    <t xml:space="preserve">Lò xo nhựa 18 li </t>
  </si>
  <si>
    <t>Giấy Idea A4 - 70</t>
  </si>
  <si>
    <t xml:space="preserve">Ram </t>
  </si>
  <si>
    <t xml:space="preserve">Accor nhựa UNC </t>
  </si>
  <si>
    <t>Hộp</t>
  </si>
  <si>
    <t xml:space="preserve">Ruột xóa Plus 105 T </t>
  </si>
  <si>
    <t>Tập sinh viên oly 200tr</t>
  </si>
  <si>
    <t>Cuốn</t>
  </si>
  <si>
    <t>Giấy in Mỹ Thuật</t>
  </si>
  <si>
    <t>Tờ</t>
  </si>
  <si>
    <t xml:space="preserve">Sổ da CK 7 KN 20 có nút </t>
  </si>
  <si>
    <t xml:space="preserve">Cuốn </t>
  </si>
  <si>
    <t>Giấy trắng A4 72 Excel</t>
  </si>
  <si>
    <t>Ram</t>
  </si>
  <si>
    <t>Bìa 1 nút My Clear khổ F</t>
  </si>
  <si>
    <t xml:space="preserve">Bìa lá F TL </t>
  </si>
  <si>
    <t>Bấm 2 lỗ Eagle 837(20 tờ) ĐL</t>
  </si>
  <si>
    <t>Dấu hộp Shiny S842</t>
  </si>
  <si>
    <t>Hộp bút XK 179</t>
  </si>
  <si>
    <t>Bút bi TL 027 ( xanh, đỏ, đen )</t>
  </si>
  <si>
    <t xml:space="preserve">Cây </t>
  </si>
  <si>
    <t>Bút xoá  kéo Plus WhiperV WH-105T 42-207</t>
  </si>
  <si>
    <t xml:space="preserve">Kéo VP S108 </t>
  </si>
  <si>
    <t xml:space="preserve">Bút chì gỗ Staedtler  2 B </t>
  </si>
  <si>
    <t>Cây</t>
  </si>
  <si>
    <t xml:space="preserve">Gôm Pentel nhỏ </t>
  </si>
  <si>
    <t xml:space="preserve">Cục </t>
  </si>
  <si>
    <t>Chuốt chì TL</t>
  </si>
  <si>
    <t>Bấm kim 10 Plus</t>
  </si>
  <si>
    <t>Keo khô Korea</t>
  </si>
  <si>
    <t>Bìa trình ký đơn si A4</t>
  </si>
  <si>
    <t>Thước mica cứng TL 20 cm</t>
  </si>
  <si>
    <t>Máy tính HL122TV (1)</t>
  </si>
  <si>
    <t>Băng keo 2 mặt 12m/m x 9Y</t>
  </si>
  <si>
    <t>Cuộn</t>
  </si>
  <si>
    <t>Băng keo si 5p</t>
  </si>
  <si>
    <t>Băng keo trong 18m/m x 20Y</t>
  </si>
  <si>
    <t>Băng keo trong 48m/m x 80Y</t>
  </si>
  <si>
    <t>Bao tay len dày</t>
  </si>
  <si>
    <t>Đôi</t>
  </si>
  <si>
    <t>Bao thư trắng 12x22, Fo 80</t>
  </si>
  <si>
    <t>Bút bi bốn màu M&amp;G</t>
  </si>
  <si>
    <t>Bút bi TL-032 Grip (xanh,đỏ,đen,tím)</t>
  </si>
  <si>
    <t>Bút bi TL-047 Tango (xanh, tím, đỏ, đen)</t>
  </si>
  <si>
    <t>Bút dạ quang Toyo vỏ trong (vàng,cam,hồng,xanh,lá)</t>
  </si>
  <si>
    <t>Bút lông bảng WB-03 (xanh,đỏ,đen)</t>
  </si>
  <si>
    <t>Bút lông dầu PM-09 (Hộp 12 cây) TL (xanh,đỏ,đen)</t>
  </si>
  <si>
    <t>Giấy Fax 210 x 30 (TOYO)</t>
  </si>
  <si>
    <t>Giấy liên tục 3 liên 210 * 297 W, P, B</t>
  </si>
  <si>
    <t>Thùng</t>
  </si>
  <si>
    <t>Kẹp bướm 25 mm</t>
  </si>
  <si>
    <t>Kẹp bướm 32 mm</t>
  </si>
  <si>
    <t>Kẹp giấy  C62</t>
  </si>
  <si>
    <t xml:space="preserve">Hộp </t>
  </si>
  <si>
    <t>Kim bấm N.10 Plus</t>
  </si>
  <si>
    <t>Máy tính Casio M 28</t>
  </si>
  <si>
    <t xml:space="preserve">Cái </t>
  </si>
  <si>
    <t>Ribbon LQ 300</t>
  </si>
  <si>
    <t>Ruy băng OKI 1190</t>
  </si>
  <si>
    <t xml:space="preserve">Tập VT 96T </t>
  </si>
  <si>
    <t>Quyển</t>
  </si>
  <si>
    <t>Xà bông Lifebouy ( táo )</t>
  </si>
  <si>
    <t>Cục</t>
  </si>
  <si>
    <t>Mực Panosonic FL 422</t>
  </si>
  <si>
    <t>Lò xo nhựa 6 li</t>
  </si>
  <si>
    <t xml:space="preserve">Giấy D. A A4 - 70 </t>
  </si>
  <si>
    <t>File rổ nhựa 1 ngăn</t>
  </si>
  <si>
    <t>Bìa Thái A4 ( Xanh dương, x lá, vàng, hồng)</t>
  </si>
  <si>
    <t>Bao kiếng có keo 22*37</t>
  </si>
  <si>
    <t>Kg</t>
  </si>
  <si>
    <t>Băng keo đục 48m/m x 80Y</t>
  </si>
  <si>
    <t xml:space="preserve"> Giấy in ảnh 1 mặt Epson 230</t>
  </si>
  <si>
    <t>Máy tính casio MJ 120 D</t>
  </si>
  <si>
    <t>Băng keo 2 mặt 0.5m/m x 23Y</t>
  </si>
  <si>
    <t>Bấm 2 lỗ K.W-TriO 978 (30) chính hãng</t>
  </si>
  <si>
    <t>Pin 2 A Enizeger</t>
  </si>
  <si>
    <t>Vĩ</t>
  </si>
  <si>
    <t>Pin 3 A Enizeger</t>
  </si>
  <si>
    <t>Giấy liên tục 3 liên 210 * 297/2 W, P, B</t>
  </si>
  <si>
    <t>Máy tính Casio FX570ES</t>
  </si>
  <si>
    <t>Bấm 2 lỗ Genmes 9730 trung (20 tờ)</t>
  </si>
  <si>
    <t>Bìa thái Sunflower A4</t>
  </si>
  <si>
    <t xml:space="preserve">Xấp </t>
  </si>
  <si>
    <t>Dao rọc giấy lớn 0423 SDI (3 lưỡi)</t>
  </si>
  <si>
    <t xml:space="preserve">Bao thư vàng 45 TKK 25x35 (A4 - 100 ), Kraft </t>
  </si>
  <si>
    <t>Ruột chì Monami 0.5</t>
  </si>
  <si>
    <t>Kẹp Bướm 15 mm</t>
  </si>
  <si>
    <t>Kẹp bướm 19 mm</t>
  </si>
  <si>
    <t>Kẹp bướm Echo 51 mm (12c/h)</t>
  </si>
  <si>
    <t>Giấy note nhiều màu không keo</t>
  </si>
  <si>
    <t>Note đánh dấu 5 màu mũi tên pronoti</t>
  </si>
  <si>
    <t>Bút chì bấm Staedler 777</t>
  </si>
  <si>
    <t>Tập VT 200T</t>
  </si>
  <si>
    <t>Bìa 80  lá nhựa A TL</t>
  </si>
  <si>
    <t>Lau bảng nhung</t>
  </si>
  <si>
    <t>Gôm E06 TL</t>
  </si>
  <si>
    <t>Keo khô G-05 TL 8gr</t>
  </si>
  <si>
    <t>Thỏi</t>
  </si>
  <si>
    <t>Bìa 60 lá nhựa A TL</t>
  </si>
  <si>
    <t>Bút dạ quang HL-03 TL (vàng,cam,hồng,xanh,lá)</t>
  </si>
  <si>
    <t>Ruột chì tốt 5280 Yoyo</t>
  </si>
  <si>
    <t>Ống</t>
  </si>
  <si>
    <t>ram</t>
  </si>
  <si>
    <t>Băng keo 2 mặt 24m/m x 9Y</t>
  </si>
  <si>
    <t>Bút lông dầu kim Zebra (xanh,đỏ, đen)</t>
  </si>
  <si>
    <t>Giấy ghi chú  (vàng) Post-it 3X3</t>
  </si>
  <si>
    <t xml:space="preserve">Giấy Fax Sakura 210x30x2    tem xám </t>
  </si>
  <si>
    <t>Bìa lỗ A4 (4.5)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</si>
  <si>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</si>
  <si>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</si>
  <si>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</si>
  <si>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</si>
  <si>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</si>
  <si>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Lê Thị Kim Anh</t>
  </si>
  <si>
    <t>Số: 509</t>
  </si>
  <si>
    <t>Ngày      10      tháng      02      năm      2015</t>
  </si>
  <si>
    <t>( Đính kèm hoá đơn số; PN/14P  509 )</t>
  </si>
  <si>
    <t>Tên đơn vị: Công ty Cổ Phần Công Nghiệp Vĩnh Tường</t>
  </si>
  <si>
    <t>Bìa còng bật 2 mặt 7P F4 KingStar</t>
  </si>
  <si>
    <t>Bao kiếng có keo 30 x 42</t>
  </si>
  <si>
    <t xml:space="preserve">Lò xo nhựa 10 li </t>
  </si>
  <si>
    <t>Bìa phân trang nhựa 12 số Plus</t>
  </si>
  <si>
    <t xml:space="preserve">Bộ </t>
  </si>
  <si>
    <t>Bìa phân trang nhưa 12 số xám  GP</t>
  </si>
  <si>
    <t>Bìa 40 lá nhựa A TL</t>
  </si>
  <si>
    <t>Bút lông dầu nhỏ PM-04 CeeDee TL (xanh,đỏ,đen)</t>
  </si>
  <si>
    <t>Dao rọc giấy nhỏ 0404 SDI ( 3 lưỡi)</t>
  </si>
  <si>
    <t>Bút lông bi Uniball UB 150</t>
  </si>
  <si>
    <t>Bìa trình ký đôi A4</t>
  </si>
  <si>
    <t>Bút gel  06 Hi - Master TL (xanh,,đỏ,đen)</t>
  </si>
  <si>
    <t xml:space="preserve">Bút chì gỗ Staedtler 134   2 B </t>
  </si>
  <si>
    <t>Giấy đánh dấu 4 màu UNC</t>
  </si>
  <si>
    <t>Bút bi TL-008 (xanh, tím, đỏ đen)</t>
  </si>
  <si>
    <t>Sổ lò xo A7</t>
  </si>
  <si>
    <t xml:space="preserve">Bìa lá A 4 TL </t>
  </si>
  <si>
    <t>RAM</t>
  </si>
  <si>
    <t>Bút cắm quầy SP01 xanh-xanh</t>
  </si>
  <si>
    <t>Bộ</t>
  </si>
  <si>
    <t>Giấy Double A4 80</t>
  </si>
  <si>
    <t>Sổ Name card 160</t>
  </si>
  <si>
    <t>Bút bi TL-036 Metal Grip TL (xanh,đỏ,đen)</t>
  </si>
  <si>
    <t xml:space="preserve">Ribon LQ 300 </t>
  </si>
  <si>
    <t xml:space="preserve">cái </t>
  </si>
  <si>
    <t xml:space="preserve">Bìa cây </t>
  </si>
  <si>
    <t>Băng keo màu 1p2 x 80y</t>
  </si>
  <si>
    <t>Số: 564</t>
  </si>
  <si>
    <t>Ngày     15     tháng     03     năm     2015</t>
  </si>
  <si>
    <t>( Đính kèm hóa đơn số: PN/14P  564 )</t>
  </si>
  <si>
    <t>Dấu hộp Shiny S843</t>
  </si>
  <si>
    <t>Thước mica cứng TL 30cm</t>
  </si>
  <si>
    <t>Gỡ kim Eagle</t>
  </si>
  <si>
    <t>Bút chì bấm 0.5 Staedler  777</t>
  </si>
  <si>
    <t>Sổ 30x40 dày TT</t>
  </si>
  <si>
    <t>Bút bi M&amp;G gel pen (GP 1008)</t>
  </si>
  <si>
    <t>Bìa một nút A5</t>
  </si>
  <si>
    <t>Giấy ghi chú  Pronoti 1.5X2</t>
  </si>
  <si>
    <t>Nhựa ép A4 ĐL125</t>
  </si>
  <si>
    <t>Giấy decal A4 (đế xanh)</t>
  </si>
  <si>
    <t>Keo Silicon bắn súng</t>
  </si>
  <si>
    <t xml:space="preserve">Dây thun XK </t>
  </si>
  <si>
    <t>Bịch</t>
  </si>
  <si>
    <t>Hộp cắm bút XK 172</t>
  </si>
  <si>
    <t>Miếng lót chuột</t>
  </si>
  <si>
    <t>Lưỡi dao lớn 1404 SDI</t>
  </si>
  <si>
    <t>Hộp nhỏ</t>
  </si>
  <si>
    <t>Thước mica dẻo win 30 cm</t>
  </si>
  <si>
    <t>Bao thư trắng TKK 18x24 (A5), F80</t>
  </si>
  <si>
    <t>Băng keo giấy 24m/m x 18 ya</t>
  </si>
  <si>
    <t xml:space="preserve">Cuộn </t>
  </si>
  <si>
    <t>Số: 680</t>
  </si>
  <si>
    <t>Ngày     20   tháng     04    năm     2015</t>
  </si>
  <si>
    <t>( Đính kèm hóa đơn số: PN/14P  680)</t>
  </si>
  <si>
    <t xml:space="preserve">STT </t>
  </si>
  <si>
    <t>Bút lông bảng WB-02 (xanh,đỏ,đen)</t>
  </si>
  <si>
    <t>Máy tính Casio JS120L</t>
  </si>
  <si>
    <t>Accor nhựa Pentex</t>
  </si>
  <si>
    <t>Khay 3 tầng nhựa trượt DT</t>
  </si>
  <si>
    <t>Kim bấm N0.3 SDI</t>
  </si>
  <si>
    <t>File rỗ nhựa 3 ngăn</t>
  </si>
  <si>
    <t>Bìa 3 dây giấy góc 15F</t>
  </si>
  <si>
    <t>Miếng đánh dấu "Sign here" 680-9 Post-it</t>
  </si>
  <si>
    <t>Bìa Accor nhựa TL</t>
  </si>
  <si>
    <t>Giấy ghi chú  Post-it 2x3</t>
  </si>
  <si>
    <t>Bìa 3 dây giấy góc 20F</t>
  </si>
  <si>
    <t>Bìa 20 lá nhựa A TL</t>
  </si>
  <si>
    <t>Bao kiếng có keo 25x37</t>
  </si>
  <si>
    <t>Thước mica cứng TL 20cm</t>
  </si>
  <si>
    <t>Bấm kim Plus (1)</t>
  </si>
  <si>
    <t>Bút chì bấm Pentel A125 T</t>
  </si>
  <si>
    <t xml:space="preserve">Chuốt chỉ SDI </t>
  </si>
  <si>
    <t>Sổ 25x35 dày TT</t>
  </si>
  <si>
    <t>Mặt dấu S842</t>
  </si>
  <si>
    <t xml:space="preserve">Accor nhựa Pentex </t>
  </si>
  <si>
    <t>Thước nhựa dẻo 15 cm</t>
  </si>
  <si>
    <t>Cắt băng keo XK 197</t>
  </si>
  <si>
    <t>Bút Bi Vâng Thiên IT31 xoắn dài</t>
  </si>
  <si>
    <t>Bìa thái Sunflower A4 ( Xanh dương, x lá, vàng, hồng)</t>
  </si>
  <si>
    <t>Máy tính Casio HL122TV</t>
  </si>
  <si>
    <t>Máy tính Casio HL122TV (1)</t>
  </si>
  <si>
    <t>Dấu 8 số chấm ngoài N48</t>
  </si>
  <si>
    <t xml:space="preserve">Con </t>
  </si>
  <si>
    <t xml:space="preserve">Tampon shiny S3 trắng </t>
  </si>
  <si>
    <t>Hóa đơn 1 liên thường</t>
  </si>
  <si>
    <t>Bìa 1 nút My Clear khổ A</t>
  </si>
  <si>
    <t xml:space="preserve">CÁI </t>
  </si>
  <si>
    <t>Số: 715</t>
  </si>
  <si>
    <t>Ngày       09        tháng      05       năm      2015</t>
  </si>
  <si>
    <t>( Đính kèm hóa đơn số: PN/14P  715  )</t>
  </si>
  <si>
    <t>Điạ chỉ: Lô C 23A Khu Công Nghiệp Hiệp Phước, Huyện Nhà Bè,  TP.HCM</t>
  </si>
  <si>
    <t>Giấy in ảnh 1 mặt Epson 230</t>
  </si>
  <si>
    <t xml:space="preserve">Dao Thái Lan </t>
  </si>
  <si>
    <t>Găng tay vải</t>
  </si>
  <si>
    <t>Bao thư trắng TKK 25x35 (A4), F80</t>
  </si>
  <si>
    <t>Bìa lá A4 TL</t>
  </si>
  <si>
    <t xml:space="preserve">Hóa đơn 2 liên </t>
  </si>
  <si>
    <t xml:space="preserve">Bìa màu A4 _ NS PN </t>
  </si>
  <si>
    <t xml:space="preserve">Tờ </t>
  </si>
  <si>
    <t>Bút cặp TL xanh xanh</t>
  </si>
  <si>
    <t>Bìa trình ký đôi si  A4</t>
  </si>
  <si>
    <t>Bút gel B03  Hi - Master B03  TL (xanh,,đỏ,đen)</t>
  </si>
  <si>
    <t>Lưỡi dao nhỏ 1403 SDI</t>
  </si>
  <si>
    <t>Bìa còng bật 1 mặt 7 p F kokuyo</t>
  </si>
  <si>
    <t>Số: 829</t>
  </si>
  <si>
    <t>Ngày       15        tháng      06       năm      2015</t>
  </si>
  <si>
    <t>( Đính kèm hóa đơn số: PN/14P  829  )</t>
  </si>
  <si>
    <t xml:space="preserve">Giấy trắng A4 72 Excel </t>
  </si>
  <si>
    <t>Sổ CK 7 dày 16x20mm  TT</t>
  </si>
  <si>
    <t xml:space="preserve">Giấy ghi chú Pronoti 3 x 3 </t>
  </si>
  <si>
    <t>Bìa kiếng A-D 1.5d</t>
  </si>
  <si>
    <t>Giấy decal niêm phong A4</t>
  </si>
  <si>
    <t>Bấm kim PS 10 E  Plus</t>
  </si>
  <si>
    <t>Bút  M&amp;G gel pen 0.5  (GP 1008)</t>
  </si>
  <si>
    <t xml:space="preserve">Tampon shiny SP 3  ( xanh, đò, đen ) </t>
  </si>
  <si>
    <t>Thước sắt kéo 5m</t>
  </si>
  <si>
    <t>Tăm pon Shiny S822-7</t>
  </si>
  <si>
    <t xml:space="preserve">Chuổi cỏ dày </t>
  </si>
  <si>
    <t xml:space="preserve">Giày ASIA size 39 </t>
  </si>
  <si>
    <t xml:space="preserve">Giày ASIA size 40 </t>
  </si>
  <si>
    <t xml:space="preserve">Giày ASIA size 41 </t>
  </si>
  <si>
    <t>Bút chì bấm Staedlter 0.5mm 777</t>
  </si>
  <si>
    <t>Số: 927</t>
  </si>
  <si>
    <t>Ngày       16       tháng       07       năm     2015</t>
  </si>
  <si>
    <t>( Đính kèm hoá đơn số: PN/14P  927 )</t>
  </si>
  <si>
    <t>Bút chì bấm Staedlter 0.7mm</t>
  </si>
  <si>
    <t>Ruột chì Monami 0.7</t>
  </si>
  <si>
    <t>Vỹ</t>
  </si>
  <si>
    <t>Ruột chì Sigma 2B 0.5mm</t>
  </si>
  <si>
    <t>Giấy than xanh G-Star</t>
  </si>
  <si>
    <t>Ruột ruy băng LQ300</t>
  </si>
  <si>
    <t>Sáp đém tiền</t>
  </si>
  <si>
    <t>Ổ cắm điện 2 chấu 4 chỗ cắm LIOA</t>
  </si>
  <si>
    <t>Bút xóa nước CP02-TL 12ml</t>
  </si>
  <si>
    <t>Máy tính Casio MJ 120D</t>
  </si>
  <si>
    <t>Bìa Acco A4 TL</t>
  </si>
  <si>
    <t>Lau bảng nhung XK</t>
  </si>
  <si>
    <t>Máy tính Casio DX 12 S Chính hãng</t>
  </si>
  <si>
    <t>Máy tính Casio MX120S</t>
  </si>
  <si>
    <t xml:space="preserve">Bút chì Staedler  110 - 6 B </t>
  </si>
  <si>
    <t>Bìa lá A4 Plus M</t>
  </si>
  <si>
    <t>Bìa còng cua si 3.5P A4</t>
  </si>
  <si>
    <t>Bìa Còng Bật King Jim 5P</t>
  </si>
  <si>
    <t>Băng keo si  48m/m x 12ya</t>
  </si>
  <si>
    <t>Sổ quỹ tiền mặt</t>
  </si>
  <si>
    <t>Băng keo trong 48 m/m - 80 ya</t>
  </si>
  <si>
    <t>Giấy in ảnh 2 mặt Epson ĐL 230</t>
  </si>
  <si>
    <t>Giấy ford màu A4 - 80 ( X dương, X lá, hồng, vàng)</t>
  </si>
  <si>
    <t>Số: 1019</t>
  </si>
  <si>
    <t>Ngày      13     tháng      08      năm     2015</t>
  </si>
  <si>
    <t>( Đính kèm hoá đơn số: PN/14P  1019  )</t>
  </si>
  <si>
    <t>MST:  0304075529</t>
  </si>
  <si>
    <t>Đơn Giá</t>
  </si>
  <si>
    <t xml:space="preserve">TT TRƯỚC CK </t>
  </si>
  <si>
    <t>Giấy Idea A3 80</t>
  </si>
  <si>
    <t>Hộp bút XK 170 vuông</t>
  </si>
  <si>
    <t xml:space="preserve">Giấy ghi chú 3x 5 </t>
  </si>
  <si>
    <t>Sổ lò xo B5</t>
  </si>
  <si>
    <t xml:space="preserve">Bao kiếng có keo 30 x 47 cm </t>
  </si>
  <si>
    <t>Dao rọc giấy nhỏ 0411 SDI (1 lưỡi)</t>
  </si>
  <si>
    <t>Tập sinh viên kẻ ngang 200tr</t>
  </si>
  <si>
    <t xml:space="preserve">Bấm 2 lỗ KWtrio 912 </t>
  </si>
  <si>
    <t>Số: 1117</t>
  </si>
  <si>
    <t>Ngày      15     tháng      09      năm     2015</t>
  </si>
  <si>
    <t>( Đính kèm hoá đơn số: PN/14P  1117   )</t>
  </si>
  <si>
    <t>Điạ chỉ: Lô C 23A Khu Công Nghiệp Hiệp Phước, Huyện Nhà Bè, TPHCM</t>
  </si>
  <si>
    <t>Pin Camelion 12V A23</t>
  </si>
  <si>
    <t>Pin 9V Toshiba</t>
  </si>
  <si>
    <t>Bút bi TL-079 (xanh, đỏ, đen)</t>
  </si>
  <si>
    <t>bịch</t>
  </si>
  <si>
    <t xml:space="preserve">Giấy ghi chú 3 x4 Ponoti </t>
  </si>
  <si>
    <t>Kệ 3 tầng nhựa trụ</t>
  </si>
  <si>
    <t>Dấu Hộp S824</t>
  </si>
  <si>
    <t>Con</t>
  </si>
  <si>
    <t xml:space="preserve">Lò xo nhựa 22 li </t>
  </si>
  <si>
    <t>Sổ namecard 240 ngăn</t>
  </si>
  <si>
    <t>Acco sắt Bindermax</t>
  </si>
  <si>
    <t>Giấy trắng A3 82 Excel</t>
  </si>
  <si>
    <t>Nước tẩy đa năng Sumo 700 gr</t>
  </si>
  <si>
    <t>Bìa còng bật 10 P Kokuyo</t>
  </si>
  <si>
    <t>Số: 1220</t>
  </si>
  <si>
    <t>Ngày      14     tháng      10      năm     2015</t>
  </si>
  <si>
    <t>( Đính kèm hoá đơn số: PN/14P  1220  )</t>
  </si>
  <si>
    <t>Bút bi TL FO 03/VN</t>
  </si>
  <si>
    <t xml:space="preserve">Bìa lỗ Suremark A4 </t>
  </si>
  <si>
    <t>Bút kim UB 150 (xanh,đỏ, đen)</t>
  </si>
  <si>
    <t>Phiếu thu 2L 30bộ</t>
  </si>
  <si>
    <t xml:space="preserve">Ghim giấy nhọn DT </t>
  </si>
  <si>
    <t xml:space="preserve">Kiềm </t>
  </si>
  <si>
    <t>Trùm tóc giấy ( con sâu )</t>
  </si>
  <si>
    <t>Lò xo nhựa 14 li</t>
  </si>
  <si>
    <t>Keo khô HQ</t>
  </si>
  <si>
    <t>Số: 1315</t>
  </si>
  <si>
    <t>Ngày     11     tháng      11     năm     2015</t>
  </si>
  <si>
    <t>( Đính kèm hoá đơn số: PN/14P  1315  )</t>
  </si>
  <si>
    <t xml:space="preserve">Giấy ghi chú 2x 3 Pronoti </t>
  </si>
  <si>
    <t xml:space="preserve">Gỡ Kim KWtrio </t>
  </si>
  <si>
    <t>Bút bi TL-090 ( xanh, đỏ, đen )</t>
  </si>
  <si>
    <t>Nhãn có keo dán đủ cỡ Tomy 109</t>
  </si>
  <si>
    <t>Bìa Thái  A3 ( Xanh dương, x l, vàng, hồng)</t>
  </si>
  <si>
    <t>Phấn không bụi hộp 100 V Mic</t>
  </si>
  <si>
    <t>Bấm kim No.3 sdi</t>
  </si>
  <si>
    <t>Kéo TTH 0838</t>
  </si>
  <si>
    <t xml:space="preserve">Giấy ghi chú 3 x 4 Ponoti </t>
  </si>
  <si>
    <t>Băng keo 2 mặt xốp 24m/m x 10 ya</t>
  </si>
  <si>
    <t xml:space="preserve">Chuốt chì SDI </t>
  </si>
  <si>
    <t xml:space="preserve">Note đánh dấu 5 màu Post it   mũi tên </t>
  </si>
  <si>
    <t>Gift glass cleaner 580ml</t>
  </si>
  <si>
    <t>Cắt keo cầm tay 5p</t>
  </si>
  <si>
    <t>Băng keo 2 mặt 24m/m x 18ya</t>
  </si>
  <si>
    <t xml:space="preserve">Bảng mica 1m2 x 1m6 </t>
  </si>
  <si>
    <t>Hóa đơn số: 1020   ngày 13/08/2015</t>
  </si>
</sst>
</file>

<file path=xl/styles.xml><?xml version="1.0" encoding="utf-8"?>
<styleSheet xmlns="http://schemas.openxmlformats.org/spreadsheetml/2006/main">
  <numFmts count="1">
    <numFmt numFmtId="164" formatCode="#,###"/>
  </numFmts>
  <fonts count="19">
    <font>
      <sz val="11"/>
      <color theme="1"/>
      <name val="Calibri"/>
      <family val="2"/>
      <scheme val="minor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i/>
      <sz val="11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sz val="10"/>
      <color rgb="FF7030A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right"/>
    </xf>
    <xf numFmtId="164" fontId="7" fillId="0" borderId="3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/>
    <xf numFmtId="3" fontId="0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right"/>
    </xf>
    <xf numFmtId="0" fontId="10" fillId="0" borderId="12" xfId="0" applyNumberFormat="1" applyFont="1" applyFill="1" applyBorder="1" applyAlignment="1"/>
    <xf numFmtId="164" fontId="9" fillId="0" borderId="13" xfId="0" applyNumberFormat="1" applyFont="1" applyFill="1" applyBorder="1" applyAlignment="1">
      <alignment horizontal="right"/>
    </xf>
    <xf numFmtId="0" fontId="14" fillId="0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15" fillId="0" borderId="1" xfId="0" applyNumberFormat="1" applyFont="1" applyFill="1" applyBorder="1" applyAlignment="1">
      <alignment horizontal="center" wrapText="1"/>
    </xf>
    <xf numFmtId="164" fontId="15" fillId="0" borderId="1" xfId="0" applyNumberFormat="1" applyFont="1" applyFill="1" applyBorder="1" applyAlignment="1">
      <alignment horizontal="right"/>
    </xf>
    <xf numFmtId="0" fontId="16" fillId="0" borderId="1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right"/>
    </xf>
    <xf numFmtId="0" fontId="15" fillId="0" borderId="2" xfId="0" applyNumberFormat="1" applyFont="1" applyFill="1" applyBorder="1" applyAlignment="1"/>
    <xf numFmtId="3" fontId="15" fillId="0" borderId="2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5" fillId="3" borderId="1" xfId="0" applyNumberFormat="1" applyFont="1" applyFill="1" applyBorder="1" applyAlignment="1">
      <alignment horizontal="left"/>
    </xf>
    <xf numFmtId="0" fontId="15" fillId="0" borderId="4" xfId="0" applyNumberFormat="1" applyFont="1" applyFill="1" applyBorder="1" applyAlignment="1">
      <alignment horizontal="left"/>
    </xf>
    <xf numFmtId="0" fontId="15" fillId="0" borderId="4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right"/>
    </xf>
    <xf numFmtId="164" fontId="15" fillId="0" borderId="5" xfId="0" applyNumberFormat="1" applyFont="1" applyFill="1" applyBorder="1" applyAlignment="1">
      <alignment horizontal="right"/>
    </xf>
    <xf numFmtId="0" fontId="15" fillId="0" borderId="6" xfId="0" applyNumberFormat="1" applyFont="1" applyFill="1" applyBorder="1" applyAlignment="1"/>
    <xf numFmtId="3" fontId="15" fillId="0" borderId="6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64" fontId="15" fillId="0" borderId="1" xfId="0" applyNumberFormat="1" applyFont="1" applyFill="1" applyBorder="1" applyAlignment="1">
      <alignment horizontal="right" wrapText="1"/>
    </xf>
    <xf numFmtId="0" fontId="15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right"/>
    </xf>
    <xf numFmtId="0" fontId="15" fillId="0" borderId="2" xfId="0" applyNumberFormat="1" applyFont="1" applyFill="1" applyBorder="1" applyAlignment="1">
      <alignment horizontal="left"/>
    </xf>
    <xf numFmtId="3" fontId="15" fillId="0" borderId="2" xfId="0" applyNumberFormat="1" applyFont="1" applyFill="1" applyBorder="1" applyAlignment="1">
      <alignment horizontal="center" wrapText="1"/>
    </xf>
    <xf numFmtId="3" fontId="15" fillId="0" borderId="2" xfId="0" applyNumberFormat="1" applyFont="1" applyFill="1" applyBorder="1" applyAlignment="1">
      <alignment horizontal="left"/>
    </xf>
    <xf numFmtId="3" fontId="15" fillId="0" borderId="2" xfId="0" applyNumberFormat="1" applyFont="1" applyFill="1" applyBorder="1" applyAlignment="1">
      <alignment horizontal="right"/>
    </xf>
    <xf numFmtId="0" fontId="2" fillId="2" borderId="9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wrapText="1"/>
    </xf>
    <xf numFmtId="3" fontId="15" fillId="0" borderId="1" xfId="0" applyNumberFormat="1" applyFon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left"/>
    </xf>
    <xf numFmtId="3" fontId="15" fillId="0" borderId="1" xfId="0" applyNumberFormat="1" applyFont="1" applyFill="1" applyBorder="1" applyAlignment="1">
      <alignment horizontal="right"/>
    </xf>
    <xf numFmtId="3" fontId="15" fillId="0" borderId="3" xfId="0" applyNumberFormat="1" applyFont="1" applyFill="1" applyBorder="1" applyAlignment="1">
      <alignment horizontal="right"/>
    </xf>
    <xf numFmtId="3" fontId="15" fillId="0" borderId="4" xfId="0" applyNumberFormat="1" applyFont="1" applyFill="1" applyBorder="1" applyAlignment="1">
      <alignment horizontal="left"/>
    </xf>
    <xf numFmtId="3" fontId="15" fillId="0" borderId="4" xfId="0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right"/>
    </xf>
    <xf numFmtId="3" fontId="15" fillId="0" borderId="5" xfId="0" applyNumberFormat="1" applyFont="1" applyFill="1" applyBorder="1" applyAlignment="1">
      <alignment horizontal="right"/>
    </xf>
    <xf numFmtId="164" fontId="15" fillId="0" borderId="2" xfId="0" applyNumberFormat="1" applyFont="1" applyFill="1" applyBorder="1" applyAlignment="1"/>
    <xf numFmtId="0" fontId="15" fillId="0" borderId="4" xfId="0" applyNumberFormat="1" applyFont="1" applyFill="1" applyBorder="1" applyAlignment="1">
      <alignment horizontal="center"/>
    </xf>
    <xf numFmtId="164" fontId="15" fillId="0" borderId="6" xfId="0" applyNumberFormat="1" applyFont="1" applyFill="1" applyBorder="1" applyAlignment="1"/>
    <xf numFmtId="0" fontId="15" fillId="0" borderId="2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/>
    <xf numFmtId="0" fontId="15" fillId="3" borderId="1" xfId="0" applyNumberFormat="1" applyFont="1" applyFill="1" applyBorder="1" applyAlignment="1">
      <alignment horizontal="center" wrapText="1"/>
    </xf>
    <xf numFmtId="164" fontId="15" fillId="3" borderId="3" xfId="0" applyNumberFormat="1" applyFont="1" applyFill="1" applyBorder="1" applyAlignment="1">
      <alignment horizontal="right"/>
    </xf>
    <xf numFmtId="164" fontId="15" fillId="3" borderId="2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right"/>
    </xf>
    <xf numFmtId="0" fontId="13" fillId="0" borderId="0" xfId="0" applyNumberFormat="1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8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2/xh&#273;r/vpp%20VINHTUONG_da%20check%20T02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3/xh&#273;r/VINHTUONG_T03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5/xh&#273;r/VINHTUONG_T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7/xh&#273;r/VINHTUONG_T07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8/xh&#273;r/VINHTUONG_T08%20_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uongnam_data/PHUONG%20NAM/CONG%20NO/2015/th&#225;ng%209/xh&#273;r/VINHTUONG_T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KE TOAN "/>
      <sheetName val="QC "/>
      <sheetName val="TIEP THI "/>
      <sheetName val="NHAN SU "/>
      <sheetName val="DU AN "/>
      <sheetName val="NHA MAY"/>
      <sheetName val="XNTC"/>
      <sheetName val="SAN XUAT "/>
      <sheetName val="BAO TRI "/>
      <sheetName val="CUNG UNG "/>
      <sheetName val="BAN HANG"/>
      <sheetName val="Sheet1"/>
      <sheetName val="Sheet2"/>
    </sheetNames>
    <sheetDataSet>
      <sheetData sheetId="0" refreshError="1"/>
      <sheetData sheetId="1" refreshError="1"/>
      <sheetData sheetId="2">
        <row r="28">
          <cell r="G28">
            <v>935180</v>
          </cell>
        </row>
      </sheetData>
      <sheetData sheetId="3">
        <row r="20">
          <cell r="G20">
            <v>915990</v>
          </cell>
        </row>
      </sheetData>
      <sheetData sheetId="4">
        <row r="19">
          <cell r="G19">
            <v>476875</v>
          </cell>
        </row>
      </sheetData>
      <sheetData sheetId="5">
        <row r="29">
          <cell r="G29">
            <v>1128600</v>
          </cell>
        </row>
      </sheetData>
      <sheetData sheetId="6">
        <row r="23">
          <cell r="G23">
            <v>950950</v>
          </cell>
        </row>
      </sheetData>
      <sheetData sheetId="7">
        <row r="20">
          <cell r="G20">
            <v>781850</v>
          </cell>
        </row>
      </sheetData>
      <sheetData sheetId="8">
        <row r="33">
          <cell r="G33">
            <v>1732800</v>
          </cell>
        </row>
      </sheetData>
      <sheetData sheetId="9">
        <row r="29">
          <cell r="G29">
            <v>1199185</v>
          </cell>
        </row>
      </sheetData>
      <sheetData sheetId="10">
        <row r="20">
          <cell r="G20">
            <v>117325</v>
          </cell>
        </row>
      </sheetData>
      <sheetData sheetId="11">
        <row r="24">
          <cell r="G24">
            <v>1715700</v>
          </cell>
        </row>
      </sheetData>
      <sheetData sheetId="12">
        <row r="47">
          <cell r="G47">
            <v>5097550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DU AN "/>
      <sheetName val="BAN HANG "/>
      <sheetName val="HCNS "/>
      <sheetName val="TIEP THI"/>
      <sheetName val="KE TOAN "/>
      <sheetName val="CUNG UNG "/>
      <sheetName val="MUA HANG "/>
      <sheetName val="NHA MAY "/>
      <sheetName val="XNTC "/>
      <sheetName val="QC "/>
    </sheetNames>
    <sheetDataSet>
      <sheetData sheetId="0" refreshError="1"/>
      <sheetData sheetId="1" refreshError="1"/>
      <sheetData sheetId="2">
        <row r="28">
          <cell r="G28">
            <v>649135</v>
          </cell>
        </row>
      </sheetData>
      <sheetData sheetId="3">
        <row r="48">
          <cell r="G48">
            <v>3627050</v>
          </cell>
        </row>
      </sheetData>
      <sheetData sheetId="4">
        <row r="39">
          <cell r="G39">
            <v>1267775</v>
          </cell>
        </row>
      </sheetData>
      <sheetData sheetId="5">
        <row r="20">
          <cell r="G20">
            <v>911590</v>
          </cell>
        </row>
      </sheetData>
      <sheetData sheetId="6">
        <row r="23">
          <cell r="G23">
            <v>443220</v>
          </cell>
        </row>
      </sheetData>
      <sheetData sheetId="7">
        <row r="17">
          <cell r="F17">
            <v>74100</v>
          </cell>
        </row>
      </sheetData>
      <sheetData sheetId="8">
        <row r="20">
          <cell r="G20">
            <v>429590</v>
          </cell>
        </row>
      </sheetData>
      <sheetData sheetId="9">
        <row r="22">
          <cell r="G22">
            <v>1083000</v>
          </cell>
        </row>
      </sheetData>
      <sheetData sheetId="10">
        <row r="19">
          <cell r="G19">
            <v>352450</v>
          </cell>
        </row>
      </sheetData>
      <sheetData sheetId="11">
        <row r="17">
          <cell r="F17">
            <v>265050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NHA MAY "/>
      <sheetName val="TIEP THI "/>
      <sheetName val="KHO MIEN DONG "/>
      <sheetName val="KHO TAN KIEN "/>
      <sheetName val="HCNS "/>
      <sheetName val="MUA HANG "/>
      <sheetName val="BAN HANG "/>
      <sheetName val="QC "/>
      <sheetName val="VAN CHUYEN "/>
      <sheetName val="CUNG UNG "/>
      <sheetName val="KE TOAN "/>
    </sheetNames>
    <sheetDataSet>
      <sheetData sheetId="0" refreshError="1"/>
      <sheetData sheetId="1" refreshError="1"/>
      <sheetData sheetId="2">
        <row r="18">
          <cell r="H18">
            <v>1467750</v>
          </cell>
        </row>
      </sheetData>
      <sheetData sheetId="3">
        <row r="22">
          <cell r="H22">
            <v>577600</v>
          </cell>
        </row>
      </sheetData>
      <sheetData sheetId="4">
        <row r="22">
          <cell r="H22">
            <v>422370</v>
          </cell>
        </row>
      </sheetData>
      <sheetData sheetId="5">
        <row r="24">
          <cell r="H24">
            <v>454480</v>
          </cell>
        </row>
      </sheetData>
      <sheetData sheetId="6">
        <row r="30">
          <cell r="H30">
            <v>873240</v>
          </cell>
        </row>
      </sheetData>
      <sheetData sheetId="7">
        <row r="26">
          <cell r="H26">
            <v>548340</v>
          </cell>
        </row>
      </sheetData>
      <sheetData sheetId="8">
        <row r="39">
          <cell r="H39">
            <v>4192675</v>
          </cell>
        </row>
      </sheetData>
      <sheetData sheetId="9">
        <row r="21">
          <cell r="H21">
            <v>608475</v>
          </cell>
        </row>
      </sheetData>
      <sheetData sheetId="10">
        <row r="17">
          <cell r="H17">
            <v>148200</v>
          </cell>
        </row>
      </sheetData>
      <sheetData sheetId="11">
        <row r="26">
          <cell r="H26">
            <v>1181990</v>
          </cell>
        </row>
      </sheetData>
      <sheetData sheetId="12">
        <row r="19">
          <cell r="H19">
            <v>702430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XNTC"/>
      <sheetName val="KE TOAN"/>
      <sheetName val="TIEP THI"/>
      <sheetName val="NHAN SU"/>
      <sheetName val="BAN HANG"/>
      <sheetName val="CUNG UNG"/>
      <sheetName val="SAN XUAT "/>
      <sheetName val="QC"/>
      <sheetName val="NHA MAY"/>
      <sheetName val="MUA HANG"/>
      <sheetName val="DU AN"/>
    </sheetNames>
    <sheetDataSet>
      <sheetData sheetId="0" refreshError="1"/>
      <sheetData sheetId="1" refreshError="1"/>
      <sheetData sheetId="2">
        <row r="33">
          <cell r="H33">
            <v>2204570</v>
          </cell>
        </row>
      </sheetData>
      <sheetData sheetId="3">
        <row r="29">
          <cell r="H29">
            <v>1113350</v>
          </cell>
        </row>
      </sheetData>
      <sheetData sheetId="4">
        <row r="27">
          <cell r="H27">
            <v>726560</v>
          </cell>
        </row>
      </sheetData>
      <sheetData sheetId="5">
        <row r="31">
          <cell r="H31">
            <v>610375</v>
          </cell>
        </row>
      </sheetData>
      <sheetData sheetId="6">
        <row r="46">
          <cell r="H46">
            <v>4121005</v>
          </cell>
        </row>
      </sheetData>
      <sheetData sheetId="7">
        <row r="28">
          <cell r="H28">
            <v>2364550</v>
          </cell>
        </row>
      </sheetData>
      <sheetData sheetId="8">
        <row r="23">
          <cell r="H23">
            <v>793960</v>
          </cell>
        </row>
      </sheetData>
      <sheetData sheetId="9">
        <row r="19">
          <cell r="H19">
            <v>356250</v>
          </cell>
        </row>
      </sheetData>
      <sheetData sheetId="10">
        <row r="23">
          <cell r="H23">
            <v>1524750</v>
          </cell>
        </row>
      </sheetData>
      <sheetData sheetId="11">
        <row r="21">
          <cell r="H21">
            <v>396815</v>
          </cell>
        </row>
      </sheetData>
      <sheetData sheetId="12">
        <row r="21">
          <cell r="H21">
            <v>517275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HCNS "/>
      <sheetName val="NHA MAY "/>
      <sheetName val="DU AN "/>
      <sheetName val="TIEP THI "/>
      <sheetName val="QC"/>
      <sheetName val="XNTC"/>
      <sheetName val="BAN HANG "/>
      <sheetName val="KE TOAN "/>
      <sheetName val="CUNG UNG "/>
      <sheetName val="MUA HANG"/>
      <sheetName val="SAN XUAT "/>
      <sheetName val="KHO MIEN DONG"/>
    </sheetNames>
    <sheetDataSet>
      <sheetData sheetId="0" refreshError="1"/>
      <sheetData sheetId="1" refreshError="1"/>
      <sheetData sheetId="2">
        <row r="27">
          <cell r="I27">
            <v>557175</v>
          </cell>
        </row>
      </sheetData>
      <sheetData sheetId="3">
        <row r="17">
          <cell r="I17">
            <v>265050</v>
          </cell>
        </row>
      </sheetData>
      <sheetData sheetId="4">
        <row r="23">
          <cell r="I23">
            <v>722000</v>
          </cell>
        </row>
      </sheetData>
      <sheetData sheetId="5">
        <row r="28">
          <cell r="I28">
            <v>998180</v>
          </cell>
        </row>
      </sheetData>
      <sheetData sheetId="6">
        <row r="19">
          <cell r="I19">
            <v>681150</v>
          </cell>
        </row>
      </sheetData>
      <sheetData sheetId="7">
        <row r="21">
          <cell r="I21">
            <v>772950</v>
          </cell>
        </row>
      </sheetData>
      <sheetData sheetId="8">
        <row r="36">
          <cell r="I36">
            <v>3044465</v>
          </cell>
        </row>
      </sheetData>
      <sheetData sheetId="9">
        <row r="32">
          <cell r="I32">
            <v>887205</v>
          </cell>
        </row>
      </sheetData>
      <sheetData sheetId="10">
        <row r="26">
          <cell r="I26">
            <v>2316955</v>
          </cell>
        </row>
      </sheetData>
      <sheetData sheetId="11">
        <row r="17">
          <cell r="I17">
            <v>159030</v>
          </cell>
        </row>
      </sheetData>
      <sheetData sheetId="12">
        <row r="20">
          <cell r="I20">
            <v>959975</v>
          </cell>
        </row>
      </sheetData>
      <sheetData sheetId="13">
        <row r="24">
          <cell r="I24">
            <v>894600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GNO_VINHTUONG"/>
      <sheetName val="BANGKE_VINHTUONG"/>
      <sheetName val="TIEP THI "/>
      <sheetName val="NHAN SU"/>
      <sheetName val="ERF"/>
      <sheetName val="QC"/>
      <sheetName val="MUA HANG"/>
      <sheetName val="KE TOAN "/>
      <sheetName val="CUNG UNG"/>
      <sheetName val="VAN CHUYEN "/>
      <sheetName val="BAN HANG "/>
      <sheetName val="DU AN "/>
      <sheetName val="BAO TRI"/>
      <sheetName val="XNTC"/>
    </sheetNames>
    <sheetDataSet>
      <sheetData sheetId="0" refreshError="1"/>
      <sheetData sheetId="1" refreshError="1"/>
      <sheetData sheetId="2">
        <row r="34">
          <cell r="F34">
            <v>943100</v>
          </cell>
        </row>
      </sheetData>
      <sheetData sheetId="3">
        <row r="31">
          <cell r="F31">
            <v>1075100</v>
          </cell>
        </row>
      </sheetData>
      <sheetData sheetId="4">
        <row r="19">
          <cell r="F19">
            <v>194500</v>
          </cell>
        </row>
      </sheetData>
      <sheetData sheetId="5">
        <row r="20">
          <cell r="F20">
            <v>776400</v>
          </cell>
        </row>
      </sheetData>
      <sheetData sheetId="6">
        <row r="21">
          <cell r="F21">
            <v>190200</v>
          </cell>
        </row>
      </sheetData>
      <sheetData sheetId="7">
        <row r="20">
          <cell r="F20">
            <v>240900</v>
          </cell>
        </row>
      </sheetData>
      <sheetData sheetId="8">
        <row r="36">
          <cell r="F36">
            <v>2493300</v>
          </cell>
        </row>
      </sheetData>
      <sheetData sheetId="9">
        <row r="20">
          <cell r="F20">
            <v>820000</v>
          </cell>
        </row>
      </sheetData>
      <sheetData sheetId="10">
        <row r="47">
          <cell r="F47">
            <v>2585700</v>
          </cell>
        </row>
      </sheetData>
      <sheetData sheetId="11">
        <row r="32">
          <cell r="F32">
            <v>1021800</v>
          </cell>
        </row>
      </sheetData>
      <sheetData sheetId="12">
        <row r="22">
          <cell r="F22">
            <v>156100</v>
          </cell>
        </row>
      </sheetData>
      <sheetData sheetId="13">
        <row r="19">
          <cell r="F19">
            <v>974000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2"/>
  <sheetViews>
    <sheetView workbookViewId="0">
      <selection activeCell="K178" sqref="K178"/>
    </sheetView>
  </sheetViews>
  <sheetFormatPr defaultRowHeight="15"/>
  <cols>
    <col min="1" max="1" width="7" style="1" customWidth="1"/>
    <col min="2" max="2" width="36.140625" style="1" customWidth="1"/>
    <col min="3" max="3" width="9.140625" style="1"/>
    <col min="4" max="4" width="8.5703125" style="1" customWidth="1"/>
    <col min="5" max="5" width="0.28515625" style="1" hidden="1" customWidth="1"/>
    <col min="6" max="7" width="9.140625" style="1" hidden="1" customWidth="1"/>
    <col min="8" max="8" width="12.42578125" style="1" customWidth="1"/>
    <col min="9" max="9" width="13.42578125" style="1" customWidth="1"/>
    <col min="10" max="16384" width="9.140625" style="1"/>
  </cols>
  <sheetData>
    <row r="2" spans="1:9" ht="16.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>
      <c r="A3" s="84" t="s">
        <v>1</v>
      </c>
      <c r="B3" s="84"/>
      <c r="C3" s="84"/>
      <c r="D3" s="84"/>
      <c r="E3" s="84"/>
      <c r="F3" s="84"/>
      <c r="G3" s="84"/>
      <c r="H3" s="84"/>
      <c r="I3" s="84"/>
    </row>
    <row r="4" spans="1:9" ht="16.5">
      <c r="A4" s="83" t="s">
        <v>2</v>
      </c>
      <c r="B4" s="83"/>
      <c r="C4" s="83"/>
      <c r="D4" s="83"/>
      <c r="E4" s="83"/>
      <c r="F4" s="83"/>
      <c r="G4" s="83"/>
      <c r="H4" s="83"/>
      <c r="I4" s="83"/>
    </row>
    <row r="7" spans="1:9" ht="20.25">
      <c r="A7" s="85" t="s">
        <v>3</v>
      </c>
      <c r="B7" s="85"/>
      <c r="C7" s="85"/>
      <c r="D7" s="85"/>
      <c r="E7" s="85"/>
      <c r="F7" s="85"/>
      <c r="G7" s="85"/>
      <c r="H7" s="85"/>
      <c r="I7" s="85"/>
    </row>
    <row r="8" spans="1:9">
      <c r="A8" s="80" t="s">
        <v>4</v>
      </c>
      <c r="B8" s="80"/>
      <c r="C8" s="80"/>
      <c r="D8" s="80"/>
      <c r="E8" s="80"/>
      <c r="F8" s="80"/>
      <c r="G8" s="80"/>
      <c r="H8" s="80"/>
      <c r="I8" s="80"/>
    </row>
    <row r="9" spans="1:9">
      <c r="A9" s="86" t="s">
        <v>5</v>
      </c>
      <c r="B9" s="86"/>
      <c r="C9" s="86"/>
      <c r="D9" s="86"/>
      <c r="E9" s="86"/>
      <c r="F9" s="86"/>
      <c r="G9" s="86"/>
      <c r="H9" s="86"/>
      <c r="I9" s="86"/>
    </row>
    <row r="10" spans="1:9">
      <c r="A10" s="80" t="s">
        <v>6</v>
      </c>
      <c r="B10" s="80"/>
      <c r="C10" s="80"/>
      <c r="D10" s="80"/>
      <c r="E10" s="80"/>
      <c r="F10" s="80"/>
      <c r="G10" s="80"/>
      <c r="H10" s="80"/>
      <c r="I10" s="80"/>
    </row>
    <row r="12" spans="1:9" ht="15.75">
      <c r="A12" s="2" t="s">
        <v>7</v>
      </c>
    </row>
    <row r="13" spans="1:9" ht="15.75">
      <c r="A13" s="81" t="s">
        <v>8</v>
      </c>
      <c r="B13" s="81"/>
      <c r="C13" s="81"/>
      <c r="D13" s="81"/>
      <c r="E13" s="81"/>
      <c r="F13" s="81"/>
      <c r="G13" s="81"/>
      <c r="H13" s="81"/>
      <c r="I13" s="81"/>
    </row>
    <row r="14" spans="1:9" ht="15.75">
      <c r="A14" s="2" t="s">
        <v>9</v>
      </c>
    </row>
    <row r="15" spans="1:9" s="36" customFormat="1" ht="21.75" customHeight="1">
      <c r="A15" s="24" t="s">
        <v>10</v>
      </c>
      <c r="B15" s="24" t="s">
        <v>11</v>
      </c>
      <c r="C15" s="24" t="s">
        <v>12</v>
      </c>
      <c r="D15" s="24" t="s">
        <v>13</v>
      </c>
      <c r="G15" s="5" t="s">
        <v>14</v>
      </c>
      <c r="H15" s="37" t="s">
        <v>15</v>
      </c>
      <c r="I15" s="5" t="s">
        <v>16</v>
      </c>
    </row>
    <row r="16" spans="1:9" s="44" customFormat="1" ht="12.75">
      <c r="A16" s="40">
        <v>1</v>
      </c>
      <c r="B16" s="32" t="s">
        <v>17</v>
      </c>
      <c r="C16" s="33" t="s">
        <v>18</v>
      </c>
      <c r="D16" s="33">
        <v>40</v>
      </c>
      <c r="E16" s="34">
        <v>1900</v>
      </c>
      <c r="F16" s="41">
        <f>D16*E16</f>
        <v>76000</v>
      </c>
      <c r="G16" s="42">
        <f>E16*0.05</f>
        <v>95</v>
      </c>
      <c r="H16" s="43">
        <f>E16-G16</f>
        <v>1805</v>
      </c>
      <c r="I16" s="43">
        <f>H16*D16</f>
        <v>72200</v>
      </c>
    </row>
    <row r="17" spans="1:9" s="44" customFormat="1" ht="12.75">
      <c r="A17" s="40">
        <v>2</v>
      </c>
      <c r="B17" s="32" t="s">
        <v>19</v>
      </c>
      <c r="C17" s="33" t="s">
        <v>20</v>
      </c>
      <c r="D17" s="33">
        <v>1</v>
      </c>
      <c r="E17" s="34">
        <v>39000</v>
      </c>
      <c r="F17" s="41">
        <f t="shared" ref="F17:F32" si="0">D17*E17</f>
        <v>39000</v>
      </c>
      <c r="G17" s="42">
        <f t="shared" ref="G17:G80" si="1">E17*0.05</f>
        <v>1950</v>
      </c>
      <c r="H17" s="43">
        <f t="shared" ref="H17:H80" si="2">E17-G17</f>
        <v>37050</v>
      </c>
      <c r="I17" s="43">
        <f t="shared" ref="I17:I80" si="3">H17*D17</f>
        <v>37050</v>
      </c>
    </row>
    <row r="18" spans="1:9" s="44" customFormat="1" ht="12.75">
      <c r="A18" s="40">
        <v>3</v>
      </c>
      <c r="B18" s="32" t="s">
        <v>21</v>
      </c>
      <c r="C18" s="33" t="s">
        <v>18</v>
      </c>
      <c r="D18" s="33">
        <v>1</v>
      </c>
      <c r="E18" s="34">
        <v>36000</v>
      </c>
      <c r="F18" s="41">
        <f t="shared" si="0"/>
        <v>36000</v>
      </c>
      <c r="G18" s="42">
        <f t="shared" si="1"/>
        <v>1800</v>
      </c>
      <c r="H18" s="43">
        <f t="shared" si="2"/>
        <v>34200</v>
      </c>
      <c r="I18" s="43">
        <f t="shared" si="3"/>
        <v>34200</v>
      </c>
    </row>
    <row r="19" spans="1:9" s="44" customFormat="1" ht="12.75">
      <c r="A19" s="40">
        <v>4</v>
      </c>
      <c r="B19" s="32" t="s">
        <v>22</v>
      </c>
      <c r="C19" s="33" t="s">
        <v>23</v>
      </c>
      <c r="D19" s="33">
        <v>1</v>
      </c>
      <c r="E19" s="34">
        <v>75000</v>
      </c>
      <c r="F19" s="41">
        <f t="shared" si="0"/>
        <v>75000</v>
      </c>
      <c r="G19" s="42">
        <f t="shared" si="1"/>
        <v>3750</v>
      </c>
      <c r="H19" s="43">
        <f t="shared" si="2"/>
        <v>71250</v>
      </c>
      <c r="I19" s="43">
        <f t="shared" si="3"/>
        <v>71250</v>
      </c>
    </row>
    <row r="20" spans="1:9" s="44" customFormat="1" ht="12.75">
      <c r="A20" s="40">
        <v>5</v>
      </c>
      <c r="B20" s="32" t="s">
        <v>24</v>
      </c>
      <c r="C20" s="33" t="s">
        <v>18</v>
      </c>
      <c r="D20" s="33">
        <v>20</v>
      </c>
      <c r="E20" s="34">
        <v>1750</v>
      </c>
      <c r="F20" s="41">
        <f t="shared" si="0"/>
        <v>35000</v>
      </c>
      <c r="G20" s="42">
        <f t="shared" si="1"/>
        <v>87.5</v>
      </c>
      <c r="H20" s="43">
        <f t="shared" si="2"/>
        <v>1662.5</v>
      </c>
      <c r="I20" s="43">
        <f t="shared" si="3"/>
        <v>33250</v>
      </c>
    </row>
    <row r="21" spans="1:9" s="44" customFormat="1" ht="12.75">
      <c r="A21" s="40">
        <v>6</v>
      </c>
      <c r="B21" s="32" t="s">
        <v>25</v>
      </c>
      <c r="C21" s="33" t="s">
        <v>26</v>
      </c>
      <c r="D21" s="33">
        <v>5</v>
      </c>
      <c r="E21" s="34">
        <v>55800</v>
      </c>
      <c r="F21" s="41">
        <f t="shared" si="0"/>
        <v>279000</v>
      </c>
      <c r="G21" s="42">
        <f t="shared" si="1"/>
        <v>2790</v>
      </c>
      <c r="H21" s="43">
        <f t="shared" si="2"/>
        <v>53010</v>
      </c>
      <c r="I21" s="43">
        <f t="shared" si="3"/>
        <v>265050</v>
      </c>
    </row>
    <row r="22" spans="1:9" s="44" customFormat="1" ht="12.75">
      <c r="A22" s="40">
        <v>7</v>
      </c>
      <c r="B22" s="32" t="s">
        <v>27</v>
      </c>
      <c r="C22" s="33" t="s">
        <v>28</v>
      </c>
      <c r="D22" s="33">
        <v>1</v>
      </c>
      <c r="E22" s="34">
        <v>14000</v>
      </c>
      <c r="F22" s="41">
        <f t="shared" si="0"/>
        <v>14000</v>
      </c>
      <c r="G22" s="42">
        <f t="shared" si="1"/>
        <v>700</v>
      </c>
      <c r="H22" s="43">
        <f t="shared" si="2"/>
        <v>13300</v>
      </c>
      <c r="I22" s="43">
        <f t="shared" si="3"/>
        <v>13300</v>
      </c>
    </row>
    <row r="23" spans="1:9" s="44" customFormat="1" ht="12.75">
      <c r="A23" s="40">
        <v>8</v>
      </c>
      <c r="B23" s="32" t="s">
        <v>29</v>
      </c>
      <c r="C23" s="33" t="s">
        <v>18</v>
      </c>
      <c r="D23" s="33">
        <v>2</v>
      </c>
      <c r="E23" s="34">
        <v>14000</v>
      </c>
      <c r="F23" s="41">
        <f t="shared" si="0"/>
        <v>28000</v>
      </c>
      <c r="G23" s="42">
        <f t="shared" si="1"/>
        <v>700</v>
      </c>
      <c r="H23" s="43">
        <f t="shared" si="2"/>
        <v>13300</v>
      </c>
      <c r="I23" s="43">
        <f t="shared" si="3"/>
        <v>26600</v>
      </c>
    </row>
    <row r="24" spans="1:9" s="44" customFormat="1" ht="12.75">
      <c r="A24" s="40">
        <v>9</v>
      </c>
      <c r="B24" s="32" t="s">
        <v>30</v>
      </c>
      <c r="C24" s="33" t="s">
        <v>31</v>
      </c>
      <c r="D24" s="33">
        <v>1</v>
      </c>
      <c r="E24" s="34">
        <v>13000</v>
      </c>
      <c r="F24" s="41">
        <f t="shared" si="0"/>
        <v>13000</v>
      </c>
      <c r="G24" s="42">
        <f t="shared" si="1"/>
        <v>650</v>
      </c>
      <c r="H24" s="43">
        <f t="shared" si="2"/>
        <v>12350</v>
      </c>
      <c r="I24" s="43">
        <f t="shared" si="3"/>
        <v>12350</v>
      </c>
    </row>
    <row r="25" spans="1:9" s="44" customFormat="1" ht="12.75">
      <c r="A25" s="40">
        <v>10</v>
      </c>
      <c r="B25" s="32" t="s">
        <v>19</v>
      </c>
      <c r="C25" s="33" t="s">
        <v>20</v>
      </c>
      <c r="D25" s="33">
        <v>1</v>
      </c>
      <c r="E25" s="34">
        <v>39000</v>
      </c>
      <c r="F25" s="41">
        <f t="shared" si="0"/>
        <v>39000</v>
      </c>
      <c r="G25" s="42">
        <f t="shared" si="1"/>
        <v>1950</v>
      </c>
      <c r="H25" s="43">
        <f t="shared" si="2"/>
        <v>37050</v>
      </c>
      <c r="I25" s="43">
        <f t="shared" si="3"/>
        <v>37050</v>
      </c>
    </row>
    <row r="26" spans="1:9" s="44" customFormat="1" ht="12.75">
      <c r="A26" s="40">
        <v>11</v>
      </c>
      <c r="B26" s="32" t="s">
        <v>32</v>
      </c>
      <c r="C26" s="33" t="s">
        <v>33</v>
      </c>
      <c r="D26" s="33">
        <v>50</v>
      </c>
      <c r="E26" s="34">
        <v>2500</v>
      </c>
      <c r="F26" s="41">
        <f t="shared" si="0"/>
        <v>125000</v>
      </c>
      <c r="G26" s="42">
        <f t="shared" si="1"/>
        <v>125</v>
      </c>
      <c r="H26" s="43">
        <f t="shared" si="2"/>
        <v>2375</v>
      </c>
      <c r="I26" s="43">
        <f t="shared" si="3"/>
        <v>118750</v>
      </c>
    </row>
    <row r="27" spans="1:9" s="44" customFormat="1" ht="12.75">
      <c r="A27" s="40">
        <v>12</v>
      </c>
      <c r="B27" s="32" t="s">
        <v>34</v>
      </c>
      <c r="C27" s="33" t="s">
        <v>35</v>
      </c>
      <c r="D27" s="33">
        <v>1</v>
      </c>
      <c r="E27" s="34">
        <v>65000</v>
      </c>
      <c r="F27" s="41">
        <f t="shared" si="0"/>
        <v>65000</v>
      </c>
      <c r="G27" s="42">
        <f t="shared" si="1"/>
        <v>3250</v>
      </c>
      <c r="H27" s="43">
        <f t="shared" si="2"/>
        <v>61750</v>
      </c>
      <c r="I27" s="43">
        <f t="shared" si="3"/>
        <v>61750</v>
      </c>
    </row>
    <row r="28" spans="1:9" s="44" customFormat="1" ht="12.75">
      <c r="A28" s="40">
        <v>13</v>
      </c>
      <c r="B28" s="32" t="s">
        <v>36</v>
      </c>
      <c r="C28" s="33" t="s">
        <v>37</v>
      </c>
      <c r="D28" s="33">
        <v>5</v>
      </c>
      <c r="E28" s="34">
        <v>46000</v>
      </c>
      <c r="F28" s="41">
        <f t="shared" si="0"/>
        <v>230000</v>
      </c>
      <c r="G28" s="42">
        <f t="shared" si="1"/>
        <v>2300</v>
      </c>
      <c r="H28" s="43">
        <f t="shared" si="2"/>
        <v>43700</v>
      </c>
      <c r="I28" s="43">
        <f t="shared" si="3"/>
        <v>218500</v>
      </c>
    </row>
    <row r="29" spans="1:9" s="44" customFormat="1" ht="12.75">
      <c r="A29" s="40">
        <v>14</v>
      </c>
      <c r="B29" s="32" t="s">
        <v>38</v>
      </c>
      <c r="C29" s="33" t="s">
        <v>18</v>
      </c>
      <c r="D29" s="33">
        <v>10</v>
      </c>
      <c r="E29" s="34">
        <v>2900</v>
      </c>
      <c r="F29" s="41">
        <f t="shared" si="0"/>
        <v>29000</v>
      </c>
      <c r="G29" s="42">
        <f t="shared" si="1"/>
        <v>145</v>
      </c>
      <c r="H29" s="43">
        <f t="shared" si="2"/>
        <v>2755</v>
      </c>
      <c r="I29" s="43">
        <f t="shared" si="3"/>
        <v>27550</v>
      </c>
    </row>
    <row r="30" spans="1:9" s="44" customFormat="1" ht="12.75">
      <c r="A30" s="40">
        <v>15</v>
      </c>
      <c r="B30" s="32" t="s">
        <v>39</v>
      </c>
      <c r="C30" s="33" t="s">
        <v>18</v>
      </c>
      <c r="D30" s="33">
        <v>10</v>
      </c>
      <c r="E30" s="34">
        <v>2300</v>
      </c>
      <c r="F30" s="41">
        <f t="shared" si="0"/>
        <v>23000</v>
      </c>
      <c r="G30" s="42">
        <f t="shared" si="1"/>
        <v>115</v>
      </c>
      <c r="H30" s="43">
        <f t="shared" si="2"/>
        <v>2185</v>
      </c>
      <c r="I30" s="43">
        <f t="shared" si="3"/>
        <v>21850</v>
      </c>
    </row>
    <row r="31" spans="1:9" s="44" customFormat="1" ht="12.75">
      <c r="A31" s="40">
        <v>16</v>
      </c>
      <c r="B31" s="32" t="s">
        <v>21</v>
      </c>
      <c r="C31" s="33" t="s">
        <v>18</v>
      </c>
      <c r="D31" s="33">
        <v>5</v>
      </c>
      <c r="E31" s="34">
        <v>36000</v>
      </c>
      <c r="F31" s="41">
        <f t="shared" si="0"/>
        <v>180000</v>
      </c>
      <c r="G31" s="42">
        <f t="shared" si="1"/>
        <v>1800</v>
      </c>
      <c r="H31" s="43">
        <f t="shared" si="2"/>
        <v>34200</v>
      </c>
      <c r="I31" s="43">
        <f t="shared" si="3"/>
        <v>171000</v>
      </c>
    </row>
    <row r="32" spans="1:9" s="44" customFormat="1" ht="12.75">
      <c r="A32" s="40">
        <v>17</v>
      </c>
      <c r="B32" s="32" t="s">
        <v>40</v>
      </c>
      <c r="C32" s="33" t="s">
        <v>18</v>
      </c>
      <c r="D32" s="33">
        <v>1</v>
      </c>
      <c r="E32" s="34">
        <v>39000</v>
      </c>
      <c r="F32" s="41">
        <f t="shared" si="0"/>
        <v>39000</v>
      </c>
      <c r="G32" s="42">
        <f t="shared" si="1"/>
        <v>1950</v>
      </c>
      <c r="H32" s="43">
        <f t="shared" si="2"/>
        <v>37050</v>
      </c>
      <c r="I32" s="43">
        <f t="shared" si="3"/>
        <v>37050</v>
      </c>
    </row>
    <row r="33" spans="1:9" s="44" customFormat="1" ht="12.75">
      <c r="A33" s="40">
        <v>18</v>
      </c>
      <c r="B33" s="32" t="s">
        <v>36</v>
      </c>
      <c r="C33" s="33" t="s">
        <v>37</v>
      </c>
      <c r="D33" s="33">
        <v>5</v>
      </c>
      <c r="E33" s="34">
        <v>46000</v>
      </c>
      <c r="F33" s="41">
        <f>D33*E33</f>
        <v>230000</v>
      </c>
      <c r="G33" s="42">
        <f t="shared" si="1"/>
        <v>2300</v>
      </c>
      <c r="H33" s="43">
        <f t="shared" si="2"/>
        <v>43700</v>
      </c>
      <c r="I33" s="43">
        <f t="shared" si="3"/>
        <v>218500</v>
      </c>
    </row>
    <row r="34" spans="1:9" s="44" customFormat="1" ht="12.75">
      <c r="A34" s="40">
        <v>19</v>
      </c>
      <c r="B34" s="32" t="s">
        <v>21</v>
      </c>
      <c r="C34" s="33" t="s">
        <v>18</v>
      </c>
      <c r="D34" s="33">
        <v>8</v>
      </c>
      <c r="E34" s="34">
        <v>36000</v>
      </c>
      <c r="F34" s="41">
        <f>D34*E34</f>
        <v>288000</v>
      </c>
      <c r="G34" s="42">
        <f t="shared" si="1"/>
        <v>1800</v>
      </c>
      <c r="H34" s="43">
        <f t="shared" si="2"/>
        <v>34200</v>
      </c>
      <c r="I34" s="43">
        <f t="shared" si="3"/>
        <v>273600</v>
      </c>
    </row>
    <row r="35" spans="1:9" s="44" customFormat="1" ht="12.75">
      <c r="A35" s="40">
        <v>20</v>
      </c>
      <c r="B35" s="32" t="s">
        <v>41</v>
      </c>
      <c r="C35" s="33" t="s">
        <v>18</v>
      </c>
      <c r="D35" s="33">
        <v>1</v>
      </c>
      <c r="E35" s="34">
        <v>46000</v>
      </c>
      <c r="F35" s="41">
        <f t="shared" ref="F35:F98" si="4">D35*E35</f>
        <v>46000</v>
      </c>
      <c r="G35" s="42">
        <f t="shared" si="1"/>
        <v>2300</v>
      </c>
      <c r="H35" s="43">
        <f t="shared" si="2"/>
        <v>43700</v>
      </c>
      <c r="I35" s="43">
        <f t="shared" si="3"/>
        <v>43700</v>
      </c>
    </row>
    <row r="36" spans="1:9" s="44" customFormat="1" ht="12.75">
      <c r="A36" s="40">
        <v>21</v>
      </c>
      <c r="B36" s="32" t="s">
        <v>42</v>
      </c>
      <c r="C36" s="33" t="s">
        <v>18</v>
      </c>
      <c r="D36" s="33">
        <v>1</v>
      </c>
      <c r="E36" s="34">
        <v>32000</v>
      </c>
      <c r="F36" s="41">
        <f t="shared" si="4"/>
        <v>32000</v>
      </c>
      <c r="G36" s="42">
        <f t="shared" si="1"/>
        <v>1600</v>
      </c>
      <c r="H36" s="43">
        <f t="shared" si="2"/>
        <v>30400</v>
      </c>
      <c r="I36" s="43">
        <f t="shared" si="3"/>
        <v>30400</v>
      </c>
    </row>
    <row r="37" spans="1:9" s="44" customFormat="1" ht="12.75">
      <c r="A37" s="40">
        <v>22</v>
      </c>
      <c r="B37" s="32" t="s">
        <v>43</v>
      </c>
      <c r="C37" s="33" t="s">
        <v>44</v>
      </c>
      <c r="D37" s="33">
        <v>2</v>
      </c>
      <c r="E37" s="34">
        <v>2300</v>
      </c>
      <c r="F37" s="41">
        <f t="shared" si="4"/>
        <v>4600</v>
      </c>
      <c r="G37" s="42">
        <f t="shared" si="1"/>
        <v>115</v>
      </c>
      <c r="H37" s="43">
        <f t="shared" si="2"/>
        <v>2185</v>
      </c>
      <c r="I37" s="43">
        <f t="shared" si="3"/>
        <v>4370</v>
      </c>
    </row>
    <row r="38" spans="1:9" s="44" customFormat="1" ht="12.75">
      <c r="A38" s="40">
        <v>23</v>
      </c>
      <c r="B38" s="32" t="s">
        <v>43</v>
      </c>
      <c r="C38" s="33" t="s">
        <v>44</v>
      </c>
      <c r="D38" s="33">
        <v>1</v>
      </c>
      <c r="E38" s="34">
        <v>2300</v>
      </c>
      <c r="F38" s="41">
        <f t="shared" si="4"/>
        <v>2300</v>
      </c>
      <c r="G38" s="42">
        <f t="shared" si="1"/>
        <v>115</v>
      </c>
      <c r="H38" s="43">
        <f t="shared" si="2"/>
        <v>2185</v>
      </c>
      <c r="I38" s="43">
        <f t="shared" si="3"/>
        <v>2185</v>
      </c>
    </row>
    <row r="39" spans="1:9" s="44" customFormat="1" ht="12.75">
      <c r="A39" s="40">
        <v>24</v>
      </c>
      <c r="B39" s="32" t="s">
        <v>45</v>
      </c>
      <c r="C39" s="33" t="s">
        <v>44</v>
      </c>
      <c r="D39" s="33">
        <v>1</v>
      </c>
      <c r="E39" s="34">
        <v>16800</v>
      </c>
      <c r="F39" s="41">
        <f t="shared" si="4"/>
        <v>16800</v>
      </c>
      <c r="G39" s="42">
        <f t="shared" si="1"/>
        <v>840</v>
      </c>
      <c r="H39" s="43">
        <f t="shared" si="2"/>
        <v>15960</v>
      </c>
      <c r="I39" s="43">
        <f t="shared" si="3"/>
        <v>15960</v>
      </c>
    </row>
    <row r="40" spans="1:9" s="44" customFormat="1" ht="12.75">
      <c r="A40" s="40">
        <v>25</v>
      </c>
      <c r="B40" s="32" t="s">
        <v>46</v>
      </c>
      <c r="C40" s="33" t="s">
        <v>44</v>
      </c>
      <c r="D40" s="33">
        <v>1</v>
      </c>
      <c r="E40" s="34">
        <v>12500</v>
      </c>
      <c r="F40" s="41">
        <f t="shared" si="4"/>
        <v>12500</v>
      </c>
      <c r="G40" s="42">
        <f t="shared" si="1"/>
        <v>625</v>
      </c>
      <c r="H40" s="43">
        <f t="shared" si="2"/>
        <v>11875</v>
      </c>
      <c r="I40" s="43">
        <f t="shared" si="3"/>
        <v>11875</v>
      </c>
    </row>
    <row r="41" spans="1:9" s="44" customFormat="1" ht="12.75">
      <c r="A41" s="40">
        <v>26</v>
      </c>
      <c r="B41" s="32" t="s">
        <v>47</v>
      </c>
      <c r="C41" s="33" t="s">
        <v>48</v>
      </c>
      <c r="D41" s="33">
        <v>1</v>
      </c>
      <c r="E41" s="34">
        <v>3500</v>
      </c>
      <c r="F41" s="41">
        <f t="shared" si="4"/>
        <v>3500</v>
      </c>
      <c r="G41" s="42">
        <f t="shared" si="1"/>
        <v>175</v>
      </c>
      <c r="H41" s="43">
        <f t="shared" si="2"/>
        <v>3325</v>
      </c>
      <c r="I41" s="43">
        <f t="shared" si="3"/>
        <v>3325</v>
      </c>
    </row>
    <row r="42" spans="1:9" s="44" customFormat="1" ht="12.75">
      <c r="A42" s="40">
        <v>27</v>
      </c>
      <c r="B42" s="32" t="s">
        <v>49</v>
      </c>
      <c r="C42" s="33" t="s">
        <v>50</v>
      </c>
      <c r="D42" s="33">
        <v>1</v>
      </c>
      <c r="E42" s="34">
        <v>6000</v>
      </c>
      <c r="F42" s="41">
        <f t="shared" si="4"/>
        <v>6000</v>
      </c>
      <c r="G42" s="42">
        <f t="shared" si="1"/>
        <v>300</v>
      </c>
      <c r="H42" s="43">
        <f t="shared" si="2"/>
        <v>5700</v>
      </c>
      <c r="I42" s="43">
        <f t="shared" si="3"/>
        <v>5700</v>
      </c>
    </row>
    <row r="43" spans="1:9" s="44" customFormat="1" ht="12.75">
      <c r="A43" s="40">
        <v>28</v>
      </c>
      <c r="B43" s="32" t="s">
        <v>51</v>
      </c>
      <c r="C43" s="33" t="s">
        <v>18</v>
      </c>
      <c r="D43" s="33">
        <v>1</v>
      </c>
      <c r="E43" s="34">
        <v>2800</v>
      </c>
      <c r="F43" s="41">
        <f t="shared" si="4"/>
        <v>2800</v>
      </c>
      <c r="G43" s="42">
        <f t="shared" si="1"/>
        <v>140</v>
      </c>
      <c r="H43" s="43">
        <f t="shared" si="2"/>
        <v>2660</v>
      </c>
      <c r="I43" s="43">
        <f t="shared" si="3"/>
        <v>2660</v>
      </c>
    </row>
    <row r="44" spans="1:9" s="44" customFormat="1" ht="12.75">
      <c r="A44" s="40">
        <v>29</v>
      </c>
      <c r="B44" s="32" t="s">
        <v>52</v>
      </c>
      <c r="C44" s="33" t="s">
        <v>18</v>
      </c>
      <c r="D44" s="33">
        <v>1</v>
      </c>
      <c r="E44" s="34">
        <v>25000</v>
      </c>
      <c r="F44" s="41">
        <f t="shared" si="4"/>
        <v>25000</v>
      </c>
      <c r="G44" s="42">
        <f t="shared" si="1"/>
        <v>1250</v>
      </c>
      <c r="H44" s="43">
        <f t="shared" si="2"/>
        <v>23750</v>
      </c>
      <c r="I44" s="43">
        <f t="shared" si="3"/>
        <v>23750</v>
      </c>
    </row>
    <row r="45" spans="1:9" s="44" customFormat="1" ht="12.75">
      <c r="A45" s="40">
        <v>30</v>
      </c>
      <c r="B45" s="32" t="s">
        <v>53</v>
      </c>
      <c r="C45" s="33" t="s">
        <v>20</v>
      </c>
      <c r="D45" s="33">
        <v>1</v>
      </c>
      <c r="E45" s="34">
        <v>5800</v>
      </c>
      <c r="F45" s="41">
        <f t="shared" si="4"/>
        <v>5800</v>
      </c>
      <c r="G45" s="42">
        <f t="shared" si="1"/>
        <v>290</v>
      </c>
      <c r="H45" s="43">
        <f t="shared" si="2"/>
        <v>5510</v>
      </c>
      <c r="I45" s="43">
        <f t="shared" si="3"/>
        <v>5510</v>
      </c>
    </row>
    <row r="46" spans="1:9" s="44" customFormat="1" ht="12.75">
      <c r="A46" s="40">
        <v>31</v>
      </c>
      <c r="B46" s="32" t="s">
        <v>54</v>
      </c>
      <c r="C46" s="33" t="s">
        <v>18</v>
      </c>
      <c r="D46" s="33">
        <v>1</v>
      </c>
      <c r="E46" s="34">
        <v>8000</v>
      </c>
      <c r="F46" s="41">
        <f t="shared" si="4"/>
        <v>8000</v>
      </c>
      <c r="G46" s="42">
        <f t="shared" si="1"/>
        <v>400</v>
      </c>
      <c r="H46" s="43">
        <f t="shared" si="2"/>
        <v>7600</v>
      </c>
      <c r="I46" s="43">
        <f t="shared" si="3"/>
        <v>7600</v>
      </c>
    </row>
    <row r="47" spans="1:9" s="44" customFormat="1" ht="12.75">
      <c r="A47" s="40">
        <v>32</v>
      </c>
      <c r="B47" s="32" t="s">
        <v>55</v>
      </c>
      <c r="C47" s="33" t="s">
        <v>48</v>
      </c>
      <c r="D47" s="33">
        <v>1</v>
      </c>
      <c r="E47" s="34">
        <v>2500</v>
      </c>
      <c r="F47" s="41">
        <f t="shared" si="4"/>
        <v>2500</v>
      </c>
      <c r="G47" s="42">
        <f t="shared" si="1"/>
        <v>125</v>
      </c>
      <c r="H47" s="43">
        <f t="shared" si="2"/>
        <v>2375</v>
      </c>
      <c r="I47" s="43">
        <f t="shared" si="3"/>
        <v>2375</v>
      </c>
    </row>
    <row r="48" spans="1:9" s="44" customFormat="1" ht="12.75">
      <c r="A48" s="40">
        <v>33</v>
      </c>
      <c r="B48" s="32" t="s">
        <v>56</v>
      </c>
      <c r="C48" s="33" t="s">
        <v>18</v>
      </c>
      <c r="D48" s="33">
        <v>1</v>
      </c>
      <c r="E48" s="34">
        <v>215000</v>
      </c>
      <c r="F48" s="41">
        <f t="shared" si="4"/>
        <v>215000</v>
      </c>
      <c r="G48" s="42">
        <f t="shared" si="1"/>
        <v>10750</v>
      </c>
      <c r="H48" s="43">
        <f t="shared" si="2"/>
        <v>204250</v>
      </c>
      <c r="I48" s="43">
        <f t="shared" si="3"/>
        <v>204250</v>
      </c>
    </row>
    <row r="49" spans="1:9" s="44" customFormat="1" ht="12.75">
      <c r="A49" s="40">
        <v>34</v>
      </c>
      <c r="B49" s="32" t="s">
        <v>27</v>
      </c>
      <c r="C49" s="33" t="s">
        <v>28</v>
      </c>
      <c r="D49" s="33">
        <v>5</v>
      </c>
      <c r="E49" s="34">
        <v>14000</v>
      </c>
      <c r="F49" s="41">
        <f t="shared" si="4"/>
        <v>70000</v>
      </c>
      <c r="G49" s="42">
        <f t="shared" si="1"/>
        <v>700</v>
      </c>
      <c r="H49" s="43">
        <f t="shared" si="2"/>
        <v>13300</v>
      </c>
      <c r="I49" s="43">
        <f t="shared" si="3"/>
        <v>66500</v>
      </c>
    </row>
    <row r="50" spans="1:9" s="44" customFormat="1" ht="12.75">
      <c r="A50" s="40">
        <v>35</v>
      </c>
      <c r="B50" s="32" t="s">
        <v>57</v>
      </c>
      <c r="C50" s="33" t="s">
        <v>58</v>
      </c>
      <c r="D50" s="33">
        <v>5</v>
      </c>
      <c r="E50" s="34">
        <v>1900</v>
      </c>
      <c r="F50" s="41">
        <f t="shared" si="4"/>
        <v>9500</v>
      </c>
      <c r="G50" s="42">
        <f t="shared" si="1"/>
        <v>95</v>
      </c>
      <c r="H50" s="43">
        <f t="shared" si="2"/>
        <v>1805</v>
      </c>
      <c r="I50" s="43">
        <f t="shared" si="3"/>
        <v>9025</v>
      </c>
    </row>
    <row r="51" spans="1:9" s="44" customFormat="1" ht="12.75">
      <c r="A51" s="40">
        <v>36</v>
      </c>
      <c r="B51" s="32" t="s">
        <v>59</v>
      </c>
      <c r="C51" s="33" t="s">
        <v>58</v>
      </c>
      <c r="D51" s="33">
        <v>2</v>
      </c>
      <c r="E51" s="34">
        <v>12000</v>
      </c>
      <c r="F51" s="41">
        <f t="shared" si="4"/>
        <v>24000</v>
      </c>
      <c r="G51" s="42">
        <f t="shared" si="1"/>
        <v>600</v>
      </c>
      <c r="H51" s="43">
        <f t="shared" si="2"/>
        <v>11400</v>
      </c>
      <c r="I51" s="43">
        <f t="shared" si="3"/>
        <v>22800</v>
      </c>
    </row>
    <row r="52" spans="1:9" s="44" customFormat="1" ht="12.75">
      <c r="A52" s="40">
        <v>37</v>
      </c>
      <c r="B52" s="32" t="s">
        <v>60</v>
      </c>
      <c r="C52" s="33" t="s">
        <v>58</v>
      </c>
      <c r="D52" s="33">
        <v>5</v>
      </c>
      <c r="E52" s="34">
        <v>1300</v>
      </c>
      <c r="F52" s="41">
        <f t="shared" si="4"/>
        <v>6500</v>
      </c>
      <c r="G52" s="42">
        <f t="shared" si="1"/>
        <v>65</v>
      </c>
      <c r="H52" s="43">
        <f t="shared" si="2"/>
        <v>1235</v>
      </c>
      <c r="I52" s="43">
        <f t="shared" si="3"/>
        <v>6175</v>
      </c>
    </row>
    <row r="53" spans="1:9" s="44" customFormat="1" ht="12.75">
      <c r="A53" s="40">
        <v>38</v>
      </c>
      <c r="B53" s="32" t="s">
        <v>61</v>
      </c>
      <c r="C53" s="33" t="s">
        <v>58</v>
      </c>
      <c r="D53" s="33">
        <v>60</v>
      </c>
      <c r="E53" s="34">
        <v>11800</v>
      </c>
      <c r="F53" s="41">
        <f t="shared" si="4"/>
        <v>708000</v>
      </c>
      <c r="G53" s="42">
        <f t="shared" si="1"/>
        <v>590</v>
      </c>
      <c r="H53" s="43">
        <f t="shared" si="2"/>
        <v>11210</v>
      </c>
      <c r="I53" s="43">
        <f t="shared" si="3"/>
        <v>672600</v>
      </c>
    </row>
    <row r="54" spans="1:9" s="44" customFormat="1" ht="12.75">
      <c r="A54" s="40">
        <v>39</v>
      </c>
      <c r="B54" s="32" t="s">
        <v>62</v>
      </c>
      <c r="C54" s="33" t="s">
        <v>63</v>
      </c>
      <c r="D54" s="33">
        <v>2</v>
      </c>
      <c r="E54" s="34">
        <v>5500</v>
      </c>
      <c r="F54" s="41">
        <f t="shared" si="4"/>
        <v>11000</v>
      </c>
      <c r="G54" s="42">
        <f t="shared" si="1"/>
        <v>275</v>
      </c>
      <c r="H54" s="43">
        <f t="shared" si="2"/>
        <v>5225</v>
      </c>
      <c r="I54" s="43">
        <f t="shared" si="3"/>
        <v>10450</v>
      </c>
    </row>
    <row r="55" spans="1:9" s="44" customFormat="1" ht="12.75">
      <c r="A55" s="40">
        <v>40</v>
      </c>
      <c r="B55" s="32" t="s">
        <v>64</v>
      </c>
      <c r="C55" s="33" t="s">
        <v>23</v>
      </c>
      <c r="D55" s="33">
        <v>1</v>
      </c>
      <c r="E55" s="34">
        <v>24000</v>
      </c>
      <c r="F55" s="41">
        <f t="shared" si="4"/>
        <v>24000</v>
      </c>
      <c r="G55" s="42">
        <f t="shared" si="1"/>
        <v>1200</v>
      </c>
      <c r="H55" s="43">
        <f t="shared" si="2"/>
        <v>22800</v>
      </c>
      <c r="I55" s="43">
        <f t="shared" si="3"/>
        <v>22800</v>
      </c>
    </row>
    <row r="56" spans="1:9" s="44" customFormat="1" ht="12.75">
      <c r="A56" s="40">
        <v>41</v>
      </c>
      <c r="B56" s="32" t="s">
        <v>21</v>
      </c>
      <c r="C56" s="33" t="s">
        <v>18</v>
      </c>
      <c r="D56" s="33">
        <v>5</v>
      </c>
      <c r="E56" s="34">
        <v>36000</v>
      </c>
      <c r="F56" s="41">
        <f t="shared" si="4"/>
        <v>180000</v>
      </c>
      <c r="G56" s="42">
        <f t="shared" si="1"/>
        <v>1800</v>
      </c>
      <c r="H56" s="43">
        <f t="shared" si="2"/>
        <v>34200</v>
      </c>
      <c r="I56" s="43">
        <f t="shared" si="3"/>
        <v>171000</v>
      </c>
    </row>
    <row r="57" spans="1:9" s="44" customFormat="1" ht="12.75">
      <c r="A57" s="40">
        <v>42</v>
      </c>
      <c r="B57" s="32" t="s">
        <v>65</v>
      </c>
      <c r="C57" s="33" t="s">
        <v>48</v>
      </c>
      <c r="D57" s="33">
        <v>2</v>
      </c>
      <c r="E57" s="34">
        <v>14000</v>
      </c>
      <c r="F57" s="41">
        <f t="shared" si="4"/>
        <v>28000</v>
      </c>
      <c r="G57" s="42">
        <f t="shared" si="1"/>
        <v>700</v>
      </c>
      <c r="H57" s="43">
        <f t="shared" si="2"/>
        <v>13300</v>
      </c>
      <c r="I57" s="43">
        <f t="shared" si="3"/>
        <v>26600</v>
      </c>
    </row>
    <row r="58" spans="1:9" s="44" customFormat="1" ht="12.75">
      <c r="A58" s="40">
        <v>43</v>
      </c>
      <c r="B58" s="32" t="s">
        <v>66</v>
      </c>
      <c r="C58" s="33" t="s">
        <v>48</v>
      </c>
      <c r="D58" s="33">
        <v>2</v>
      </c>
      <c r="E58" s="34">
        <v>2900</v>
      </c>
      <c r="F58" s="41">
        <f t="shared" si="4"/>
        <v>5800</v>
      </c>
      <c r="G58" s="42">
        <f t="shared" si="1"/>
        <v>145</v>
      </c>
      <c r="H58" s="43">
        <f t="shared" si="2"/>
        <v>2755</v>
      </c>
      <c r="I58" s="43">
        <f t="shared" si="3"/>
        <v>5510</v>
      </c>
    </row>
    <row r="59" spans="1:9" s="44" customFormat="1" ht="12.75">
      <c r="A59" s="40">
        <v>44</v>
      </c>
      <c r="B59" s="32" t="s">
        <v>67</v>
      </c>
      <c r="C59" s="33" t="s">
        <v>48</v>
      </c>
      <c r="D59" s="33">
        <v>11</v>
      </c>
      <c r="E59" s="34">
        <v>3800</v>
      </c>
      <c r="F59" s="41">
        <f t="shared" si="4"/>
        <v>41800</v>
      </c>
      <c r="G59" s="42">
        <f t="shared" si="1"/>
        <v>190</v>
      </c>
      <c r="H59" s="43">
        <f t="shared" si="2"/>
        <v>3610</v>
      </c>
      <c r="I59" s="43">
        <f t="shared" si="3"/>
        <v>39710</v>
      </c>
    </row>
    <row r="60" spans="1:9" s="44" customFormat="1" ht="12.75">
      <c r="A60" s="40">
        <v>45</v>
      </c>
      <c r="B60" s="32" t="s">
        <v>67</v>
      </c>
      <c r="C60" s="33" t="s">
        <v>48</v>
      </c>
      <c r="D60" s="33">
        <v>20</v>
      </c>
      <c r="E60" s="34">
        <v>3800</v>
      </c>
      <c r="F60" s="41">
        <f t="shared" si="4"/>
        <v>76000</v>
      </c>
      <c r="G60" s="42">
        <f t="shared" si="1"/>
        <v>190</v>
      </c>
      <c r="H60" s="43">
        <f t="shared" si="2"/>
        <v>3610</v>
      </c>
      <c r="I60" s="43">
        <f t="shared" si="3"/>
        <v>72200</v>
      </c>
    </row>
    <row r="61" spans="1:9" s="44" customFormat="1" ht="12.75">
      <c r="A61" s="40">
        <v>46</v>
      </c>
      <c r="B61" s="32" t="s">
        <v>66</v>
      </c>
      <c r="C61" s="33" t="s">
        <v>48</v>
      </c>
      <c r="D61" s="33">
        <v>2</v>
      </c>
      <c r="E61" s="34">
        <v>2900</v>
      </c>
      <c r="F61" s="41">
        <f t="shared" si="4"/>
        <v>5800</v>
      </c>
      <c r="G61" s="42">
        <f t="shared" si="1"/>
        <v>145</v>
      </c>
      <c r="H61" s="43">
        <f t="shared" si="2"/>
        <v>2755</v>
      </c>
      <c r="I61" s="43">
        <f t="shared" si="3"/>
        <v>5510</v>
      </c>
    </row>
    <row r="62" spans="1:9" s="44" customFormat="1" ht="12.75">
      <c r="A62" s="40">
        <v>47</v>
      </c>
      <c r="B62" s="32" t="s">
        <v>68</v>
      </c>
      <c r="C62" s="33" t="s">
        <v>48</v>
      </c>
      <c r="D62" s="33">
        <v>2</v>
      </c>
      <c r="E62" s="34">
        <v>5300</v>
      </c>
      <c r="F62" s="41">
        <f t="shared" si="4"/>
        <v>10600</v>
      </c>
      <c r="G62" s="42">
        <f t="shared" si="1"/>
        <v>265</v>
      </c>
      <c r="H62" s="43">
        <f t="shared" si="2"/>
        <v>5035</v>
      </c>
      <c r="I62" s="43">
        <f t="shared" si="3"/>
        <v>10070</v>
      </c>
    </row>
    <row r="63" spans="1:9" s="44" customFormat="1" ht="12.75">
      <c r="A63" s="40">
        <v>48</v>
      </c>
      <c r="B63" s="32" t="s">
        <v>69</v>
      </c>
      <c r="C63" s="33" t="s">
        <v>48</v>
      </c>
      <c r="D63" s="33">
        <v>2</v>
      </c>
      <c r="E63" s="34">
        <v>6100</v>
      </c>
      <c r="F63" s="41">
        <f t="shared" si="4"/>
        <v>12200</v>
      </c>
      <c r="G63" s="42">
        <f t="shared" si="1"/>
        <v>305</v>
      </c>
      <c r="H63" s="43">
        <f t="shared" si="2"/>
        <v>5795</v>
      </c>
      <c r="I63" s="43">
        <f t="shared" si="3"/>
        <v>11590</v>
      </c>
    </row>
    <row r="64" spans="1:9" s="44" customFormat="1" ht="12.75">
      <c r="A64" s="40">
        <v>49</v>
      </c>
      <c r="B64" s="32" t="s">
        <v>69</v>
      </c>
      <c r="C64" s="33" t="s">
        <v>48</v>
      </c>
      <c r="D64" s="33">
        <v>1</v>
      </c>
      <c r="E64" s="34">
        <v>6100</v>
      </c>
      <c r="F64" s="41">
        <f t="shared" si="4"/>
        <v>6100</v>
      </c>
      <c r="G64" s="42">
        <f t="shared" si="1"/>
        <v>305</v>
      </c>
      <c r="H64" s="43">
        <f t="shared" si="2"/>
        <v>5795</v>
      </c>
      <c r="I64" s="43">
        <f t="shared" si="3"/>
        <v>5795</v>
      </c>
    </row>
    <row r="65" spans="1:9" s="44" customFormat="1" ht="12.75">
      <c r="A65" s="40">
        <v>50</v>
      </c>
      <c r="B65" s="32" t="s">
        <v>70</v>
      </c>
      <c r="C65" s="33" t="s">
        <v>48</v>
      </c>
      <c r="D65" s="33">
        <v>2</v>
      </c>
      <c r="E65" s="34">
        <v>6900</v>
      </c>
      <c r="F65" s="41">
        <f t="shared" si="4"/>
        <v>13800</v>
      </c>
      <c r="G65" s="42">
        <f t="shared" si="1"/>
        <v>345</v>
      </c>
      <c r="H65" s="43">
        <f t="shared" si="2"/>
        <v>6555</v>
      </c>
      <c r="I65" s="43">
        <f t="shared" si="3"/>
        <v>13110</v>
      </c>
    </row>
    <row r="66" spans="1:9" s="44" customFormat="1" ht="12.75">
      <c r="A66" s="40">
        <v>51</v>
      </c>
      <c r="B66" s="32" t="s">
        <v>70</v>
      </c>
      <c r="C66" s="33" t="s">
        <v>48</v>
      </c>
      <c r="D66" s="33">
        <v>1</v>
      </c>
      <c r="E66" s="34">
        <v>6900</v>
      </c>
      <c r="F66" s="41">
        <f t="shared" si="4"/>
        <v>6900</v>
      </c>
      <c r="G66" s="42">
        <f t="shared" si="1"/>
        <v>345</v>
      </c>
      <c r="H66" s="43">
        <f t="shared" si="2"/>
        <v>6555</v>
      </c>
      <c r="I66" s="43">
        <f t="shared" si="3"/>
        <v>6555</v>
      </c>
    </row>
    <row r="67" spans="1:9" s="44" customFormat="1" ht="12.75">
      <c r="A67" s="40">
        <v>52</v>
      </c>
      <c r="B67" s="32" t="s">
        <v>45</v>
      </c>
      <c r="C67" s="33" t="s">
        <v>44</v>
      </c>
      <c r="D67" s="33">
        <v>4</v>
      </c>
      <c r="E67" s="34">
        <v>16800</v>
      </c>
      <c r="F67" s="41">
        <f t="shared" si="4"/>
        <v>67200</v>
      </c>
      <c r="G67" s="42">
        <f t="shared" si="1"/>
        <v>840</v>
      </c>
      <c r="H67" s="43">
        <f t="shared" si="2"/>
        <v>15960</v>
      </c>
      <c r="I67" s="43">
        <f t="shared" si="3"/>
        <v>63840</v>
      </c>
    </row>
    <row r="68" spans="1:9" s="44" customFormat="1" ht="12.75">
      <c r="A68" s="40">
        <v>53</v>
      </c>
      <c r="B68" s="32" t="s">
        <v>71</v>
      </c>
      <c r="C68" s="33" t="s">
        <v>58</v>
      </c>
      <c r="D68" s="33">
        <v>30</v>
      </c>
      <c r="E68" s="34">
        <v>15800</v>
      </c>
      <c r="F68" s="41">
        <f t="shared" si="4"/>
        <v>474000</v>
      </c>
      <c r="G68" s="42">
        <f t="shared" si="1"/>
        <v>790</v>
      </c>
      <c r="H68" s="43">
        <f t="shared" si="2"/>
        <v>15010</v>
      </c>
      <c r="I68" s="43">
        <f t="shared" si="3"/>
        <v>450300</v>
      </c>
    </row>
    <row r="69" spans="1:9" s="44" customFormat="1" ht="12.75">
      <c r="A69" s="40">
        <v>54</v>
      </c>
      <c r="B69" s="32" t="s">
        <v>25</v>
      </c>
      <c r="C69" s="33" t="s">
        <v>26</v>
      </c>
      <c r="D69" s="33">
        <v>34</v>
      </c>
      <c r="E69" s="34">
        <v>55800</v>
      </c>
      <c r="F69" s="41">
        <f t="shared" si="4"/>
        <v>1897200</v>
      </c>
      <c r="G69" s="42">
        <f t="shared" si="1"/>
        <v>2790</v>
      </c>
      <c r="H69" s="43">
        <f t="shared" si="2"/>
        <v>53010</v>
      </c>
      <c r="I69" s="43">
        <f t="shared" si="3"/>
        <v>1802340</v>
      </c>
    </row>
    <row r="70" spans="1:9" s="44" customFormat="1" ht="12.75">
      <c r="A70" s="40">
        <v>55</v>
      </c>
      <c r="B70" s="6" t="s">
        <v>72</v>
      </c>
      <c r="C70" s="33" t="s">
        <v>73</v>
      </c>
      <c r="D70" s="33">
        <v>3</v>
      </c>
      <c r="E70" s="34">
        <v>270000</v>
      </c>
      <c r="F70" s="41">
        <f t="shared" si="4"/>
        <v>810000</v>
      </c>
      <c r="G70" s="42">
        <v>5000</v>
      </c>
      <c r="H70" s="43">
        <f t="shared" si="2"/>
        <v>265000</v>
      </c>
      <c r="I70" s="43">
        <f t="shared" si="3"/>
        <v>795000</v>
      </c>
    </row>
    <row r="71" spans="1:9" s="44" customFormat="1" ht="12.75">
      <c r="A71" s="40">
        <v>56</v>
      </c>
      <c r="B71" s="32" t="s">
        <v>74</v>
      </c>
      <c r="C71" s="33" t="s">
        <v>28</v>
      </c>
      <c r="D71" s="33">
        <v>4</v>
      </c>
      <c r="E71" s="34">
        <v>6500</v>
      </c>
      <c r="F71" s="41">
        <f t="shared" si="4"/>
        <v>26000</v>
      </c>
      <c r="G71" s="42">
        <f t="shared" si="1"/>
        <v>325</v>
      </c>
      <c r="H71" s="43">
        <f t="shared" si="2"/>
        <v>6175</v>
      </c>
      <c r="I71" s="43">
        <f t="shared" si="3"/>
        <v>24700</v>
      </c>
    </row>
    <row r="72" spans="1:9" s="44" customFormat="1" ht="12.75">
      <c r="A72" s="40">
        <v>57</v>
      </c>
      <c r="B72" s="32" t="s">
        <v>75</v>
      </c>
      <c r="C72" s="33" t="s">
        <v>28</v>
      </c>
      <c r="D72" s="33">
        <v>3</v>
      </c>
      <c r="E72" s="34">
        <v>9700</v>
      </c>
      <c r="F72" s="41">
        <f t="shared" si="4"/>
        <v>29100</v>
      </c>
      <c r="G72" s="42">
        <f t="shared" si="1"/>
        <v>485</v>
      </c>
      <c r="H72" s="43">
        <f t="shared" si="2"/>
        <v>9215</v>
      </c>
      <c r="I72" s="43">
        <f t="shared" si="3"/>
        <v>27645</v>
      </c>
    </row>
    <row r="73" spans="1:9" s="44" customFormat="1" ht="12.75">
      <c r="A73" s="40">
        <v>58</v>
      </c>
      <c r="B73" s="32" t="s">
        <v>76</v>
      </c>
      <c r="C73" s="33" t="s">
        <v>77</v>
      </c>
      <c r="D73" s="33">
        <v>31</v>
      </c>
      <c r="E73" s="34">
        <v>2700</v>
      </c>
      <c r="F73" s="41">
        <f t="shared" si="4"/>
        <v>83700</v>
      </c>
      <c r="G73" s="42">
        <f t="shared" si="1"/>
        <v>135</v>
      </c>
      <c r="H73" s="43">
        <f t="shared" si="2"/>
        <v>2565</v>
      </c>
      <c r="I73" s="43">
        <f t="shared" si="3"/>
        <v>79515</v>
      </c>
    </row>
    <row r="74" spans="1:9" s="44" customFormat="1" ht="12.75">
      <c r="A74" s="40">
        <v>59</v>
      </c>
      <c r="B74" s="32" t="s">
        <v>78</v>
      </c>
      <c r="C74" s="33" t="s">
        <v>77</v>
      </c>
      <c r="D74" s="33">
        <v>10</v>
      </c>
      <c r="E74" s="34">
        <v>3000</v>
      </c>
      <c r="F74" s="41">
        <f t="shared" si="4"/>
        <v>30000</v>
      </c>
      <c r="G74" s="42">
        <f t="shared" si="1"/>
        <v>150</v>
      </c>
      <c r="H74" s="43">
        <f t="shared" si="2"/>
        <v>2850</v>
      </c>
      <c r="I74" s="43">
        <f t="shared" si="3"/>
        <v>28500</v>
      </c>
    </row>
    <row r="75" spans="1:9" s="44" customFormat="1" ht="12.75">
      <c r="A75" s="40">
        <v>60</v>
      </c>
      <c r="B75" s="32" t="s">
        <v>79</v>
      </c>
      <c r="C75" s="33" t="s">
        <v>80</v>
      </c>
      <c r="D75" s="33">
        <v>1</v>
      </c>
      <c r="E75" s="34">
        <v>90000</v>
      </c>
      <c r="F75" s="41">
        <f t="shared" si="4"/>
        <v>90000</v>
      </c>
      <c r="G75" s="42">
        <f t="shared" si="1"/>
        <v>4500</v>
      </c>
      <c r="H75" s="43">
        <f t="shared" si="2"/>
        <v>85500</v>
      </c>
      <c r="I75" s="43">
        <f t="shared" si="3"/>
        <v>85500</v>
      </c>
    </row>
    <row r="76" spans="1:9" s="44" customFormat="1" ht="12.75">
      <c r="A76" s="40">
        <v>61</v>
      </c>
      <c r="B76" s="32" t="s">
        <v>19</v>
      </c>
      <c r="C76" s="33" t="s">
        <v>20</v>
      </c>
      <c r="D76" s="33">
        <v>2</v>
      </c>
      <c r="E76" s="34">
        <v>39000</v>
      </c>
      <c r="F76" s="41">
        <f t="shared" si="4"/>
        <v>78000</v>
      </c>
      <c r="G76" s="42">
        <f t="shared" si="1"/>
        <v>1950</v>
      </c>
      <c r="H76" s="43">
        <f t="shared" si="2"/>
        <v>37050</v>
      </c>
      <c r="I76" s="43">
        <f t="shared" si="3"/>
        <v>74100</v>
      </c>
    </row>
    <row r="77" spans="1:9" s="44" customFormat="1" ht="12.75">
      <c r="A77" s="40">
        <v>62</v>
      </c>
      <c r="B77" s="32" t="s">
        <v>81</v>
      </c>
      <c r="C77" s="33" t="s">
        <v>18</v>
      </c>
      <c r="D77" s="33">
        <v>6</v>
      </c>
      <c r="E77" s="34">
        <v>40000</v>
      </c>
      <c r="F77" s="41">
        <f t="shared" si="4"/>
        <v>240000</v>
      </c>
      <c r="G77" s="42">
        <f t="shared" si="1"/>
        <v>2000</v>
      </c>
      <c r="H77" s="43">
        <f t="shared" si="2"/>
        <v>38000</v>
      </c>
      <c r="I77" s="43">
        <f t="shared" si="3"/>
        <v>228000</v>
      </c>
    </row>
    <row r="78" spans="1:9" s="44" customFormat="1" ht="12.75">
      <c r="A78" s="40">
        <v>63</v>
      </c>
      <c r="B78" s="32" t="s">
        <v>29</v>
      </c>
      <c r="C78" s="33" t="s">
        <v>18</v>
      </c>
      <c r="D78" s="33">
        <v>2</v>
      </c>
      <c r="E78" s="34">
        <v>14000</v>
      </c>
      <c r="F78" s="41">
        <f t="shared" si="4"/>
        <v>28000</v>
      </c>
      <c r="G78" s="42">
        <f t="shared" si="1"/>
        <v>700</v>
      </c>
      <c r="H78" s="43">
        <f t="shared" si="2"/>
        <v>13300</v>
      </c>
      <c r="I78" s="43">
        <f t="shared" si="3"/>
        <v>26600</v>
      </c>
    </row>
    <row r="79" spans="1:9" s="44" customFormat="1" ht="12.75">
      <c r="A79" s="40">
        <v>64</v>
      </c>
      <c r="B79" s="32" t="s">
        <v>82</v>
      </c>
      <c r="C79" s="33" t="s">
        <v>18</v>
      </c>
      <c r="D79" s="33">
        <v>2</v>
      </c>
      <c r="E79" s="34">
        <v>193000</v>
      </c>
      <c r="F79" s="41">
        <f t="shared" si="4"/>
        <v>386000</v>
      </c>
      <c r="G79" s="42">
        <f t="shared" si="1"/>
        <v>9650</v>
      </c>
      <c r="H79" s="43">
        <f t="shared" si="2"/>
        <v>183350</v>
      </c>
      <c r="I79" s="43">
        <f t="shared" si="3"/>
        <v>366700</v>
      </c>
    </row>
    <row r="80" spans="1:9" s="44" customFormat="1" ht="12.75">
      <c r="A80" s="40">
        <v>65</v>
      </c>
      <c r="B80" s="32" t="s">
        <v>30</v>
      </c>
      <c r="C80" s="33" t="s">
        <v>31</v>
      </c>
      <c r="D80" s="33">
        <v>3</v>
      </c>
      <c r="E80" s="34">
        <v>13000</v>
      </c>
      <c r="F80" s="41">
        <f t="shared" si="4"/>
        <v>39000</v>
      </c>
      <c r="G80" s="42">
        <f t="shared" si="1"/>
        <v>650</v>
      </c>
      <c r="H80" s="43">
        <f t="shared" si="2"/>
        <v>12350</v>
      </c>
      <c r="I80" s="43">
        <f t="shared" si="3"/>
        <v>37050</v>
      </c>
    </row>
    <row r="81" spans="1:9" s="44" customFormat="1" ht="12.75">
      <c r="A81" s="40">
        <v>66</v>
      </c>
      <c r="B81" s="32" t="s">
        <v>83</v>
      </c>
      <c r="C81" s="33" t="s">
        <v>84</v>
      </c>
      <c r="D81" s="33">
        <v>4</v>
      </c>
      <c r="E81" s="34">
        <v>4700</v>
      </c>
      <c r="F81" s="41">
        <f t="shared" si="4"/>
        <v>18800</v>
      </c>
      <c r="G81" s="42">
        <f t="shared" ref="G81:G144" si="5">E81*0.05</f>
        <v>235</v>
      </c>
      <c r="H81" s="43">
        <f t="shared" ref="H81:H144" si="6">E81-G81</f>
        <v>4465</v>
      </c>
      <c r="I81" s="43">
        <f t="shared" ref="I81:I144" si="7">H81*D81</f>
        <v>17860</v>
      </c>
    </row>
    <row r="82" spans="1:9" s="44" customFormat="1" ht="12.75">
      <c r="A82" s="40">
        <v>67</v>
      </c>
      <c r="B82" s="32" t="s">
        <v>85</v>
      </c>
      <c r="C82" s="33" t="s">
        <v>86</v>
      </c>
      <c r="D82" s="33">
        <v>1</v>
      </c>
      <c r="E82" s="34">
        <v>8000</v>
      </c>
      <c r="F82" s="41">
        <f t="shared" si="4"/>
        <v>8000</v>
      </c>
      <c r="G82" s="42">
        <f t="shared" si="5"/>
        <v>400</v>
      </c>
      <c r="H82" s="43">
        <f t="shared" si="6"/>
        <v>7600</v>
      </c>
      <c r="I82" s="43">
        <f t="shared" si="7"/>
        <v>7600</v>
      </c>
    </row>
    <row r="83" spans="1:9" s="44" customFormat="1" ht="12.75">
      <c r="A83" s="40">
        <v>68</v>
      </c>
      <c r="B83" s="32" t="s">
        <v>87</v>
      </c>
      <c r="C83" s="33" t="s">
        <v>28</v>
      </c>
      <c r="D83" s="33">
        <v>2</v>
      </c>
      <c r="E83" s="34">
        <v>190000</v>
      </c>
      <c r="F83" s="41">
        <f t="shared" si="4"/>
        <v>380000</v>
      </c>
      <c r="G83" s="42">
        <f t="shared" si="5"/>
        <v>9500</v>
      </c>
      <c r="H83" s="43">
        <f t="shared" si="6"/>
        <v>180500</v>
      </c>
      <c r="I83" s="43">
        <f t="shared" si="7"/>
        <v>361000</v>
      </c>
    </row>
    <row r="84" spans="1:9" s="44" customFormat="1" ht="12.75">
      <c r="A84" s="40">
        <v>69</v>
      </c>
      <c r="B84" s="32" t="s">
        <v>88</v>
      </c>
      <c r="C84" s="33" t="s">
        <v>48</v>
      </c>
      <c r="D84" s="33">
        <v>500</v>
      </c>
      <c r="E84" s="34">
        <v>609</v>
      </c>
      <c r="F84" s="41">
        <f t="shared" si="4"/>
        <v>304500</v>
      </c>
      <c r="G84" s="42">
        <f t="shared" si="5"/>
        <v>30.450000000000003</v>
      </c>
      <c r="H84" s="43">
        <f t="shared" si="6"/>
        <v>578.54999999999995</v>
      </c>
      <c r="I84" s="43">
        <f t="shared" si="7"/>
        <v>289275</v>
      </c>
    </row>
    <row r="85" spans="1:9" s="44" customFormat="1" ht="12.75">
      <c r="A85" s="40">
        <v>70</v>
      </c>
      <c r="B85" s="32" t="s">
        <v>22</v>
      </c>
      <c r="C85" s="33" t="s">
        <v>23</v>
      </c>
      <c r="D85" s="33">
        <v>2</v>
      </c>
      <c r="E85" s="34">
        <v>75000</v>
      </c>
      <c r="F85" s="41">
        <f t="shared" si="4"/>
        <v>150000</v>
      </c>
      <c r="G85" s="42">
        <f t="shared" si="5"/>
        <v>3750</v>
      </c>
      <c r="H85" s="43">
        <f t="shared" si="6"/>
        <v>71250</v>
      </c>
      <c r="I85" s="43">
        <f t="shared" si="7"/>
        <v>142500</v>
      </c>
    </row>
    <row r="86" spans="1:9" s="44" customFormat="1" ht="12.75">
      <c r="A86" s="40">
        <v>71</v>
      </c>
      <c r="B86" s="32" t="s">
        <v>22</v>
      </c>
      <c r="C86" s="33" t="s">
        <v>23</v>
      </c>
      <c r="D86" s="33">
        <v>3</v>
      </c>
      <c r="E86" s="34">
        <v>75000</v>
      </c>
      <c r="F86" s="41">
        <f t="shared" si="4"/>
        <v>225000</v>
      </c>
      <c r="G86" s="42">
        <f t="shared" si="5"/>
        <v>3750</v>
      </c>
      <c r="H86" s="43">
        <f t="shared" si="6"/>
        <v>71250</v>
      </c>
      <c r="I86" s="43">
        <f t="shared" si="7"/>
        <v>213750</v>
      </c>
    </row>
    <row r="87" spans="1:9" s="44" customFormat="1" ht="12.75">
      <c r="A87" s="40">
        <v>72</v>
      </c>
      <c r="B87" s="32" t="s">
        <v>89</v>
      </c>
      <c r="C87" s="33" t="s">
        <v>26</v>
      </c>
      <c r="D87" s="33">
        <v>5</v>
      </c>
      <c r="E87" s="34">
        <v>55800</v>
      </c>
      <c r="F87" s="41">
        <f t="shared" si="4"/>
        <v>279000</v>
      </c>
      <c r="G87" s="42">
        <f t="shared" si="5"/>
        <v>2790</v>
      </c>
      <c r="H87" s="43">
        <f t="shared" si="6"/>
        <v>53010</v>
      </c>
      <c r="I87" s="43">
        <f t="shared" si="7"/>
        <v>265050</v>
      </c>
    </row>
    <row r="88" spans="1:9" s="44" customFormat="1" ht="12.75">
      <c r="A88" s="40">
        <v>73</v>
      </c>
      <c r="B88" s="32" t="s">
        <v>90</v>
      </c>
      <c r="C88" s="33" t="s">
        <v>18</v>
      </c>
      <c r="D88" s="33">
        <v>4</v>
      </c>
      <c r="E88" s="34">
        <v>12000</v>
      </c>
      <c r="F88" s="41">
        <f t="shared" si="4"/>
        <v>48000</v>
      </c>
      <c r="G88" s="42">
        <f t="shared" si="5"/>
        <v>600</v>
      </c>
      <c r="H88" s="43">
        <f t="shared" si="6"/>
        <v>11400</v>
      </c>
      <c r="I88" s="43">
        <f t="shared" si="7"/>
        <v>45600</v>
      </c>
    </row>
    <row r="89" spans="1:9" s="44" customFormat="1" ht="12.75">
      <c r="A89" s="40">
        <v>74</v>
      </c>
      <c r="B89" s="32" t="s">
        <v>89</v>
      </c>
      <c r="C89" s="33" t="s">
        <v>26</v>
      </c>
      <c r="D89" s="33">
        <v>5</v>
      </c>
      <c r="E89" s="34">
        <v>55800</v>
      </c>
      <c r="F89" s="41">
        <f t="shared" si="4"/>
        <v>279000</v>
      </c>
      <c r="G89" s="42">
        <f t="shared" si="5"/>
        <v>2790</v>
      </c>
      <c r="H89" s="43">
        <f t="shared" si="6"/>
        <v>53010</v>
      </c>
      <c r="I89" s="43">
        <f t="shared" si="7"/>
        <v>265050</v>
      </c>
    </row>
    <row r="90" spans="1:9" s="44" customFormat="1" ht="12.75">
      <c r="A90" s="40">
        <v>75</v>
      </c>
      <c r="B90" s="32" t="s">
        <v>22</v>
      </c>
      <c r="C90" s="33" t="s">
        <v>23</v>
      </c>
      <c r="D90" s="33">
        <v>3</v>
      </c>
      <c r="E90" s="34">
        <v>75000</v>
      </c>
      <c r="F90" s="41">
        <f t="shared" si="4"/>
        <v>225000</v>
      </c>
      <c r="G90" s="42">
        <f t="shared" si="5"/>
        <v>3750</v>
      </c>
      <c r="H90" s="43">
        <f t="shared" si="6"/>
        <v>71250</v>
      </c>
      <c r="I90" s="43">
        <f t="shared" si="7"/>
        <v>213750</v>
      </c>
    </row>
    <row r="91" spans="1:9" s="44" customFormat="1" ht="12.75">
      <c r="A91" s="40">
        <v>76</v>
      </c>
      <c r="B91" s="32" t="s">
        <v>72</v>
      </c>
      <c r="C91" s="33" t="s">
        <v>73</v>
      </c>
      <c r="D91" s="33">
        <v>1</v>
      </c>
      <c r="E91" s="34">
        <v>270000</v>
      </c>
      <c r="F91" s="41">
        <f t="shared" si="4"/>
        <v>270000</v>
      </c>
      <c r="G91" s="42">
        <v>5000</v>
      </c>
      <c r="H91" s="43">
        <f t="shared" si="6"/>
        <v>265000</v>
      </c>
      <c r="I91" s="43">
        <f t="shared" si="7"/>
        <v>265000</v>
      </c>
    </row>
    <row r="92" spans="1:9" s="44" customFormat="1" ht="12.75">
      <c r="A92" s="40">
        <v>77</v>
      </c>
      <c r="B92" s="32" t="s">
        <v>91</v>
      </c>
      <c r="C92" s="7" t="s">
        <v>23</v>
      </c>
      <c r="D92" s="33">
        <v>2</v>
      </c>
      <c r="E92" s="34">
        <v>39000</v>
      </c>
      <c r="F92" s="41">
        <f t="shared" si="4"/>
        <v>78000</v>
      </c>
      <c r="G92" s="42">
        <f t="shared" si="5"/>
        <v>1950</v>
      </c>
      <c r="H92" s="43">
        <f t="shared" si="6"/>
        <v>37050</v>
      </c>
      <c r="I92" s="43">
        <f t="shared" si="7"/>
        <v>74100</v>
      </c>
    </row>
    <row r="93" spans="1:9" s="44" customFormat="1" ht="12.75">
      <c r="A93" s="40">
        <v>78</v>
      </c>
      <c r="B93" s="32" t="s">
        <v>32</v>
      </c>
      <c r="C93" s="33" t="s">
        <v>33</v>
      </c>
      <c r="D93" s="33">
        <v>90</v>
      </c>
      <c r="E93" s="34">
        <v>2800</v>
      </c>
      <c r="F93" s="41">
        <f t="shared" si="4"/>
        <v>252000</v>
      </c>
      <c r="G93" s="42">
        <f t="shared" si="5"/>
        <v>140</v>
      </c>
      <c r="H93" s="43">
        <f t="shared" si="6"/>
        <v>2660</v>
      </c>
      <c r="I93" s="43">
        <f t="shared" si="7"/>
        <v>239400</v>
      </c>
    </row>
    <row r="94" spans="1:9" s="44" customFormat="1" ht="12.75">
      <c r="A94" s="40">
        <v>79</v>
      </c>
      <c r="B94" s="32" t="s">
        <v>92</v>
      </c>
      <c r="C94" s="33" t="s">
        <v>93</v>
      </c>
      <c r="D94" s="8">
        <v>7</v>
      </c>
      <c r="E94" s="34">
        <v>60000</v>
      </c>
      <c r="F94" s="41">
        <f t="shared" si="4"/>
        <v>420000</v>
      </c>
      <c r="G94" s="42"/>
      <c r="H94" s="43">
        <f t="shared" si="6"/>
        <v>60000</v>
      </c>
      <c r="I94" s="43">
        <f t="shared" si="7"/>
        <v>420000</v>
      </c>
    </row>
    <row r="95" spans="1:9" s="44" customFormat="1" ht="12.75">
      <c r="A95" s="40">
        <v>80</v>
      </c>
      <c r="B95" s="32" t="s">
        <v>61</v>
      </c>
      <c r="C95" s="33" t="s">
        <v>58</v>
      </c>
      <c r="D95" s="33">
        <v>6</v>
      </c>
      <c r="E95" s="34">
        <v>11800</v>
      </c>
      <c r="F95" s="41">
        <f t="shared" si="4"/>
        <v>70800</v>
      </c>
      <c r="G95" s="42">
        <f t="shared" si="5"/>
        <v>590</v>
      </c>
      <c r="H95" s="43">
        <f t="shared" si="6"/>
        <v>11210</v>
      </c>
      <c r="I95" s="43">
        <f t="shared" si="7"/>
        <v>67260</v>
      </c>
    </row>
    <row r="96" spans="1:9" s="44" customFormat="1" ht="12.75">
      <c r="A96" s="40">
        <v>81</v>
      </c>
      <c r="B96" s="32" t="s">
        <v>94</v>
      </c>
      <c r="C96" s="33" t="s">
        <v>58</v>
      </c>
      <c r="D96" s="33">
        <v>6</v>
      </c>
      <c r="E96" s="34">
        <v>11800</v>
      </c>
      <c r="F96" s="41">
        <f t="shared" si="4"/>
        <v>70800</v>
      </c>
      <c r="G96" s="42">
        <f t="shared" si="5"/>
        <v>590</v>
      </c>
      <c r="H96" s="43">
        <f t="shared" si="6"/>
        <v>11210</v>
      </c>
      <c r="I96" s="43">
        <f t="shared" si="7"/>
        <v>67260</v>
      </c>
    </row>
    <row r="97" spans="1:9" s="44" customFormat="1" ht="12.75">
      <c r="A97" s="40">
        <v>82</v>
      </c>
      <c r="B97" s="32" t="s">
        <v>32</v>
      </c>
      <c r="C97" s="33" t="s">
        <v>33</v>
      </c>
      <c r="D97" s="33">
        <v>100</v>
      </c>
      <c r="E97" s="34">
        <v>2800</v>
      </c>
      <c r="F97" s="41">
        <f t="shared" si="4"/>
        <v>280000</v>
      </c>
      <c r="G97" s="42">
        <f t="shared" si="5"/>
        <v>140</v>
      </c>
      <c r="H97" s="43">
        <f t="shared" si="6"/>
        <v>2660</v>
      </c>
      <c r="I97" s="43">
        <f t="shared" si="7"/>
        <v>266000</v>
      </c>
    </row>
    <row r="98" spans="1:9" s="44" customFormat="1" ht="12.75">
      <c r="A98" s="40">
        <v>83</v>
      </c>
      <c r="B98" s="32" t="s">
        <v>95</v>
      </c>
      <c r="C98" s="33" t="s">
        <v>23</v>
      </c>
      <c r="D98" s="33">
        <v>1</v>
      </c>
      <c r="E98" s="34">
        <v>35000</v>
      </c>
      <c r="F98" s="41">
        <f t="shared" si="4"/>
        <v>35000</v>
      </c>
      <c r="G98" s="42">
        <f t="shared" si="5"/>
        <v>1750</v>
      </c>
      <c r="H98" s="43">
        <f t="shared" si="6"/>
        <v>33250</v>
      </c>
      <c r="I98" s="43">
        <f t="shared" si="7"/>
        <v>33250</v>
      </c>
    </row>
    <row r="99" spans="1:9" s="44" customFormat="1" ht="12.75">
      <c r="A99" s="40">
        <v>84</v>
      </c>
      <c r="B99" s="32" t="s">
        <v>52</v>
      </c>
      <c r="C99" s="33" t="s">
        <v>18</v>
      </c>
      <c r="D99" s="33">
        <v>2</v>
      </c>
      <c r="E99" s="34">
        <v>25000</v>
      </c>
      <c r="F99" s="41">
        <f t="shared" ref="F99:F130" si="8">D99*E99</f>
        <v>50000</v>
      </c>
      <c r="G99" s="42">
        <f t="shared" si="5"/>
        <v>1250</v>
      </c>
      <c r="H99" s="43">
        <f t="shared" si="6"/>
        <v>23750</v>
      </c>
      <c r="I99" s="43">
        <f t="shared" si="7"/>
        <v>47500</v>
      </c>
    </row>
    <row r="100" spans="1:9" s="44" customFormat="1" ht="12.75">
      <c r="A100" s="40">
        <v>85</v>
      </c>
      <c r="B100" s="32" t="s">
        <v>57</v>
      </c>
      <c r="C100" s="33" t="s">
        <v>58</v>
      </c>
      <c r="D100" s="33">
        <v>2</v>
      </c>
      <c r="E100" s="34">
        <v>1900</v>
      </c>
      <c r="F100" s="41">
        <f t="shared" si="8"/>
        <v>3800</v>
      </c>
      <c r="G100" s="42">
        <f t="shared" si="5"/>
        <v>95</v>
      </c>
      <c r="H100" s="43">
        <f t="shared" si="6"/>
        <v>1805</v>
      </c>
      <c r="I100" s="43">
        <f t="shared" si="7"/>
        <v>3610</v>
      </c>
    </row>
    <row r="101" spans="1:9" s="44" customFormat="1" ht="12.75">
      <c r="A101" s="40">
        <v>86</v>
      </c>
      <c r="B101" s="32" t="s">
        <v>96</v>
      </c>
      <c r="C101" s="33" t="s">
        <v>18</v>
      </c>
      <c r="D101" s="33">
        <v>3</v>
      </c>
      <c r="E101" s="34">
        <v>199000</v>
      </c>
      <c r="F101" s="41">
        <f t="shared" si="8"/>
        <v>597000</v>
      </c>
      <c r="G101" s="42">
        <f t="shared" si="5"/>
        <v>9950</v>
      </c>
      <c r="H101" s="43">
        <f t="shared" si="6"/>
        <v>189050</v>
      </c>
      <c r="I101" s="43">
        <f t="shared" si="7"/>
        <v>567150</v>
      </c>
    </row>
    <row r="102" spans="1:9" s="44" customFormat="1" ht="12.75">
      <c r="A102" s="40">
        <v>87</v>
      </c>
      <c r="B102" s="32" t="s">
        <v>46</v>
      </c>
      <c r="C102" s="33" t="s">
        <v>44</v>
      </c>
      <c r="D102" s="33">
        <v>20</v>
      </c>
      <c r="E102" s="34">
        <v>12500</v>
      </c>
      <c r="F102" s="41">
        <f t="shared" si="8"/>
        <v>250000</v>
      </c>
      <c r="G102" s="42">
        <f t="shared" si="5"/>
        <v>625</v>
      </c>
      <c r="H102" s="43">
        <f t="shared" si="6"/>
        <v>11875</v>
      </c>
      <c r="I102" s="43">
        <f t="shared" si="7"/>
        <v>237500</v>
      </c>
    </row>
    <row r="103" spans="1:9" s="44" customFormat="1" ht="12.75">
      <c r="A103" s="40">
        <v>88</v>
      </c>
      <c r="B103" s="32" t="s">
        <v>97</v>
      </c>
      <c r="C103" s="33" t="s">
        <v>58</v>
      </c>
      <c r="D103" s="33">
        <v>5</v>
      </c>
      <c r="E103" s="34">
        <v>1000</v>
      </c>
      <c r="F103" s="41">
        <f t="shared" si="8"/>
        <v>5000</v>
      </c>
      <c r="G103" s="42">
        <f t="shared" si="5"/>
        <v>50</v>
      </c>
      <c r="H103" s="43">
        <f t="shared" si="6"/>
        <v>950</v>
      </c>
      <c r="I103" s="43">
        <f t="shared" si="7"/>
        <v>4750</v>
      </c>
    </row>
    <row r="104" spans="1:9" s="44" customFormat="1" ht="12.75">
      <c r="A104" s="40">
        <v>89</v>
      </c>
      <c r="B104" s="32" t="s">
        <v>57</v>
      </c>
      <c r="C104" s="33" t="s">
        <v>58</v>
      </c>
      <c r="D104" s="33">
        <v>5</v>
      </c>
      <c r="E104" s="34">
        <v>1900</v>
      </c>
      <c r="F104" s="41">
        <f t="shared" si="8"/>
        <v>9500</v>
      </c>
      <c r="G104" s="42">
        <f t="shared" si="5"/>
        <v>95</v>
      </c>
      <c r="H104" s="43">
        <f t="shared" si="6"/>
        <v>1805</v>
      </c>
      <c r="I104" s="43">
        <f t="shared" si="7"/>
        <v>9025</v>
      </c>
    </row>
    <row r="105" spans="1:9" s="44" customFormat="1" ht="12.75">
      <c r="A105" s="40">
        <v>90</v>
      </c>
      <c r="B105" s="32" t="s">
        <v>98</v>
      </c>
      <c r="C105" s="33" t="s">
        <v>18</v>
      </c>
      <c r="D105" s="33">
        <v>1</v>
      </c>
      <c r="E105" s="34">
        <v>98000</v>
      </c>
      <c r="F105" s="41">
        <f t="shared" si="8"/>
        <v>98000</v>
      </c>
      <c r="G105" s="42">
        <f t="shared" si="5"/>
        <v>4900</v>
      </c>
      <c r="H105" s="43">
        <f t="shared" si="6"/>
        <v>93100</v>
      </c>
      <c r="I105" s="43">
        <f t="shared" si="7"/>
        <v>93100</v>
      </c>
    </row>
    <row r="106" spans="1:9" s="44" customFormat="1" ht="12.75">
      <c r="A106" s="40">
        <v>91</v>
      </c>
      <c r="B106" s="32" t="s">
        <v>99</v>
      </c>
      <c r="C106" s="33" t="s">
        <v>100</v>
      </c>
      <c r="D106" s="33">
        <v>5</v>
      </c>
      <c r="E106" s="34">
        <v>26000</v>
      </c>
      <c r="F106" s="41">
        <f t="shared" si="8"/>
        <v>130000</v>
      </c>
      <c r="G106" s="42">
        <f t="shared" si="5"/>
        <v>1300</v>
      </c>
      <c r="H106" s="43">
        <f t="shared" si="6"/>
        <v>24700</v>
      </c>
      <c r="I106" s="43">
        <f t="shared" si="7"/>
        <v>123500</v>
      </c>
    </row>
    <row r="107" spans="1:9" s="44" customFormat="1" ht="12.75">
      <c r="A107" s="40">
        <v>92</v>
      </c>
      <c r="B107" s="32" t="s">
        <v>101</v>
      </c>
      <c r="C107" s="33" t="s">
        <v>100</v>
      </c>
      <c r="D107" s="33">
        <v>5</v>
      </c>
      <c r="E107" s="34">
        <v>26000</v>
      </c>
      <c r="F107" s="41">
        <f t="shared" si="8"/>
        <v>130000</v>
      </c>
      <c r="G107" s="42">
        <f t="shared" si="5"/>
        <v>1300</v>
      </c>
      <c r="H107" s="43">
        <f t="shared" si="6"/>
        <v>24700</v>
      </c>
      <c r="I107" s="43">
        <f t="shared" si="7"/>
        <v>123500</v>
      </c>
    </row>
    <row r="108" spans="1:9" s="44" customFormat="1" ht="12.75">
      <c r="A108" s="40">
        <v>93</v>
      </c>
      <c r="B108" s="32" t="s">
        <v>57</v>
      </c>
      <c r="C108" s="33" t="s">
        <v>58</v>
      </c>
      <c r="D108" s="33">
        <v>10</v>
      </c>
      <c r="E108" s="34">
        <v>1900</v>
      </c>
      <c r="F108" s="41">
        <f t="shared" si="8"/>
        <v>19000</v>
      </c>
      <c r="G108" s="42">
        <f t="shared" si="5"/>
        <v>95</v>
      </c>
      <c r="H108" s="43">
        <f t="shared" si="6"/>
        <v>1805</v>
      </c>
      <c r="I108" s="43">
        <f t="shared" si="7"/>
        <v>18050</v>
      </c>
    </row>
    <row r="109" spans="1:9" s="44" customFormat="1" ht="12.75">
      <c r="A109" s="40">
        <v>94</v>
      </c>
      <c r="B109" s="32" t="s">
        <v>64</v>
      </c>
      <c r="C109" s="33" t="s">
        <v>23</v>
      </c>
      <c r="D109" s="33">
        <v>1</v>
      </c>
      <c r="E109" s="34">
        <v>24000</v>
      </c>
      <c r="F109" s="41">
        <f t="shared" si="8"/>
        <v>24000</v>
      </c>
      <c r="G109" s="42">
        <f t="shared" si="5"/>
        <v>1200</v>
      </c>
      <c r="H109" s="43">
        <f t="shared" si="6"/>
        <v>22800</v>
      </c>
      <c r="I109" s="43">
        <f t="shared" si="7"/>
        <v>22800</v>
      </c>
    </row>
    <row r="110" spans="1:9" s="44" customFormat="1" ht="12.75">
      <c r="A110" s="40">
        <v>95</v>
      </c>
      <c r="B110" s="32" t="s">
        <v>102</v>
      </c>
      <c r="C110" s="33" t="s">
        <v>73</v>
      </c>
      <c r="D110" s="33">
        <v>1</v>
      </c>
      <c r="E110" s="34">
        <v>270000</v>
      </c>
      <c r="F110" s="41">
        <f t="shared" si="8"/>
        <v>270000</v>
      </c>
      <c r="G110" s="42">
        <v>5000</v>
      </c>
      <c r="H110" s="43">
        <f t="shared" si="6"/>
        <v>265000</v>
      </c>
      <c r="I110" s="43">
        <f t="shared" si="7"/>
        <v>265000</v>
      </c>
    </row>
    <row r="111" spans="1:9" s="44" customFormat="1" ht="12.75">
      <c r="A111" s="40">
        <v>96</v>
      </c>
      <c r="B111" s="32" t="s">
        <v>81</v>
      </c>
      <c r="C111" s="33" t="s">
        <v>18</v>
      </c>
      <c r="D111" s="33">
        <v>1</v>
      </c>
      <c r="E111" s="34">
        <v>40000</v>
      </c>
      <c r="F111" s="41">
        <f t="shared" si="8"/>
        <v>40000</v>
      </c>
      <c r="G111" s="42">
        <f t="shared" si="5"/>
        <v>2000</v>
      </c>
      <c r="H111" s="43">
        <f t="shared" si="6"/>
        <v>38000</v>
      </c>
      <c r="I111" s="43">
        <f t="shared" si="7"/>
        <v>38000</v>
      </c>
    </row>
    <row r="112" spans="1:9" s="44" customFormat="1" ht="12.75">
      <c r="A112" s="40">
        <v>97</v>
      </c>
      <c r="B112" s="32" t="s">
        <v>103</v>
      </c>
      <c r="C112" s="33" t="s">
        <v>18</v>
      </c>
      <c r="D112" s="33">
        <v>1</v>
      </c>
      <c r="E112" s="34">
        <v>337000</v>
      </c>
      <c r="F112" s="41">
        <f t="shared" si="8"/>
        <v>337000</v>
      </c>
      <c r="G112" s="42">
        <f t="shared" si="5"/>
        <v>16850</v>
      </c>
      <c r="H112" s="43">
        <f t="shared" si="6"/>
        <v>320150</v>
      </c>
      <c r="I112" s="43">
        <f t="shared" si="7"/>
        <v>320150</v>
      </c>
    </row>
    <row r="113" spans="1:9" s="44" customFormat="1" ht="12.75">
      <c r="A113" s="40">
        <v>98</v>
      </c>
      <c r="B113" s="6" t="s">
        <v>104</v>
      </c>
      <c r="C113" s="8" t="s">
        <v>18</v>
      </c>
      <c r="D113" s="8">
        <v>1</v>
      </c>
      <c r="E113" s="9">
        <v>49000</v>
      </c>
      <c r="F113" s="10">
        <f t="shared" si="8"/>
        <v>49000</v>
      </c>
      <c r="G113" s="42">
        <f t="shared" si="5"/>
        <v>2450</v>
      </c>
      <c r="H113" s="43">
        <f t="shared" si="6"/>
        <v>46550</v>
      </c>
      <c r="I113" s="43">
        <f t="shared" si="7"/>
        <v>46550</v>
      </c>
    </row>
    <row r="114" spans="1:9" s="44" customFormat="1" ht="12.75">
      <c r="A114" s="40">
        <v>99</v>
      </c>
      <c r="B114" s="6" t="s">
        <v>43</v>
      </c>
      <c r="C114" s="8" t="s">
        <v>44</v>
      </c>
      <c r="D114" s="8">
        <v>20</v>
      </c>
      <c r="E114" s="9">
        <v>2300</v>
      </c>
      <c r="F114" s="10">
        <f t="shared" si="8"/>
        <v>46000</v>
      </c>
      <c r="G114" s="42">
        <f t="shared" si="5"/>
        <v>115</v>
      </c>
      <c r="H114" s="43">
        <f t="shared" si="6"/>
        <v>2185</v>
      </c>
      <c r="I114" s="43">
        <f t="shared" si="7"/>
        <v>43700</v>
      </c>
    </row>
    <row r="115" spans="1:9" s="44" customFormat="1" ht="12.75">
      <c r="A115" s="40">
        <v>100</v>
      </c>
      <c r="B115" s="6" t="s">
        <v>105</v>
      </c>
      <c r="C115" s="8" t="s">
        <v>106</v>
      </c>
      <c r="D115" s="8">
        <v>6</v>
      </c>
      <c r="E115" s="9">
        <v>39000</v>
      </c>
      <c r="F115" s="10">
        <f t="shared" si="8"/>
        <v>234000</v>
      </c>
      <c r="G115" s="42">
        <f t="shared" si="5"/>
        <v>1950</v>
      </c>
      <c r="H115" s="43">
        <f t="shared" si="6"/>
        <v>37050</v>
      </c>
      <c r="I115" s="43">
        <f t="shared" si="7"/>
        <v>222300</v>
      </c>
    </row>
    <row r="116" spans="1:9" s="44" customFormat="1" ht="12.75">
      <c r="A116" s="40">
        <v>101</v>
      </c>
      <c r="B116" s="6" t="s">
        <v>43</v>
      </c>
      <c r="C116" s="8" t="s">
        <v>44</v>
      </c>
      <c r="D116" s="8">
        <v>20</v>
      </c>
      <c r="E116" s="9">
        <v>2300</v>
      </c>
      <c r="F116" s="10">
        <f t="shared" si="8"/>
        <v>46000</v>
      </c>
      <c r="G116" s="42">
        <f t="shared" si="5"/>
        <v>115</v>
      </c>
      <c r="H116" s="43">
        <f t="shared" si="6"/>
        <v>2185</v>
      </c>
      <c r="I116" s="43">
        <f t="shared" si="7"/>
        <v>43700</v>
      </c>
    </row>
    <row r="117" spans="1:9" s="44" customFormat="1" ht="12.75">
      <c r="A117" s="40">
        <v>102</v>
      </c>
      <c r="B117" s="32" t="s">
        <v>25</v>
      </c>
      <c r="C117" s="33" t="s">
        <v>26</v>
      </c>
      <c r="D117" s="33">
        <v>2</v>
      </c>
      <c r="E117" s="34">
        <v>55800</v>
      </c>
      <c r="F117" s="41">
        <f t="shared" si="8"/>
        <v>111600</v>
      </c>
      <c r="G117" s="42">
        <f t="shared" si="5"/>
        <v>2790</v>
      </c>
      <c r="H117" s="43">
        <f t="shared" si="6"/>
        <v>53010</v>
      </c>
      <c r="I117" s="43">
        <f t="shared" si="7"/>
        <v>106020</v>
      </c>
    </row>
    <row r="118" spans="1:9" s="44" customFormat="1" ht="12.75">
      <c r="A118" s="40">
        <v>103</v>
      </c>
      <c r="B118" s="32" t="s">
        <v>107</v>
      </c>
      <c r="C118" s="33" t="s">
        <v>48</v>
      </c>
      <c r="D118" s="33">
        <v>1</v>
      </c>
      <c r="E118" s="34">
        <v>47400</v>
      </c>
      <c r="F118" s="41">
        <f t="shared" si="8"/>
        <v>47400</v>
      </c>
      <c r="G118" s="42">
        <f t="shared" si="5"/>
        <v>2370</v>
      </c>
      <c r="H118" s="43">
        <f t="shared" si="6"/>
        <v>45030</v>
      </c>
      <c r="I118" s="43">
        <f t="shared" si="7"/>
        <v>45030</v>
      </c>
    </row>
    <row r="119" spans="1:9" s="44" customFormat="1" ht="12.75">
      <c r="A119" s="40">
        <v>104</v>
      </c>
      <c r="B119" s="32" t="s">
        <v>105</v>
      </c>
      <c r="C119" s="33" t="s">
        <v>106</v>
      </c>
      <c r="D119" s="33">
        <v>1</v>
      </c>
      <c r="E119" s="34">
        <v>39000</v>
      </c>
      <c r="F119" s="41">
        <f t="shared" si="8"/>
        <v>39000</v>
      </c>
      <c r="G119" s="42">
        <f t="shared" si="5"/>
        <v>1950</v>
      </c>
      <c r="H119" s="43">
        <f t="shared" si="6"/>
        <v>37050</v>
      </c>
      <c r="I119" s="43">
        <f t="shared" si="7"/>
        <v>37050</v>
      </c>
    </row>
    <row r="120" spans="1:9" s="44" customFormat="1" ht="12.75">
      <c r="A120" s="40">
        <v>105</v>
      </c>
      <c r="B120" s="32" t="s">
        <v>108</v>
      </c>
      <c r="C120" s="33" t="s">
        <v>106</v>
      </c>
      <c r="D120" s="33">
        <v>100</v>
      </c>
      <c r="E120" s="34">
        <v>1100</v>
      </c>
      <c r="F120" s="41">
        <f t="shared" si="8"/>
        <v>110000</v>
      </c>
      <c r="G120" s="42">
        <f t="shared" si="5"/>
        <v>55</v>
      </c>
      <c r="H120" s="43">
        <f t="shared" si="6"/>
        <v>1045</v>
      </c>
      <c r="I120" s="43">
        <f t="shared" si="7"/>
        <v>104500</v>
      </c>
    </row>
    <row r="121" spans="1:9" s="44" customFormat="1" ht="12.75">
      <c r="A121" s="40">
        <v>106</v>
      </c>
      <c r="B121" s="32" t="s">
        <v>109</v>
      </c>
      <c r="C121" s="33" t="s">
        <v>100</v>
      </c>
      <c r="D121" s="33">
        <v>1</v>
      </c>
      <c r="E121" s="34">
        <v>14000</v>
      </c>
      <c r="F121" s="41">
        <f t="shared" si="8"/>
        <v>14000</v>
      </c>
      <c r="G121" s="42">
        <f t="shared" si="5"/>
        <v>700</v>
      </c>
      <c r="H121" s="43">
        <f t="shared" si="6"/>
        <v>13300</v>
      </c>
      <c r="I121" s="43">
        <f t="shared" si="7"/>
        <v>13300</v>
      </c>
    </row>
    <row r="122" spans="1:9" s="44" customFormat="1" ht="12.75">
      <c r="A122" s="40">
        <v>107</v>
      </c>
      <c r="B122" s="32" t="s">
        <v>76</v>
      </c>
      <c r="C122" s="33" t="s">
        <v>77</v>
      </c>
      <c r="D122" s="33">
        <v>3</v>
      </c>
      <c r="E122" s="34">
        <v>2700</v>
      </c>
      <c r="F122" s="41">
        <f t="shared" si="8"/>
        <v>8100</v>
      </c>
      <c r="G122" s="42">
        <f t="shared" si="5"/>
        <v>135</v>
      </c>
      <c r="H122" s="43">
        <f t="shared" si="6"/>
        <v>2565</v>
      </c>
      <c r="I122" s="43">
        <f t="shared" si="7"/>
        <v>7695</v>
      </c>
    </row>
    <row r="123" spans="1:9" s="44" customFormat="1" ht="12.75">
      <c r="A123" s="40">
        <v>108</v>
      </c>
      <c r="B123" s="32" t="s">
        <v>25</v>
      </c>
      <c r="C123" s="33" t="s">
        <v>26</v>
      </c>
      <c r="D123" s="33">
        <v>6</v>
      </c>
      <c r="E123" s="34">
        <v>55800</v>
      </c>
      <c r="F123" s="41">
        <f t="shared" si="8"/>
        <v>334800</v>
      </c>
      <c r="G123" s="42">
        <f t="shared" si="5"/>
        <v>2790</v>
      </c>
      <c r="H123" s="43">
        <f t="shared" si="6"/>
        <v>53010</v>
      </c>
      <c r="I123" s="43">
        <f t="shared" si="7"/>
        <v>318060</v>
      </c>
    </row>
    <row r="124" spans="1:9" s="44" customFormat="1" ht="12.75">
      <c r="A124" s="40">
        <v>109</v>
      </c>
      <c r="B124" s="32" t="s">
        <v>110</v>
      </c>
      <c r="C124" s="33" t="s">
        <v>28</v>
      </c>
      <c r="D124" s="33">
        <v>2</v>
      </c>
      <c r="E124" s="34">
        <v>3700</v>
      </c>
      <c r="F124" s="41">
        <f t="shared" si="8"/>
        <v>7400</v>
      </c>
      <c r="G124" s="42">
        <f t="shared" si="5"/>
        <v>185</v>
      </c>
      <c r="H124" s="43">
        <f t="shared" si="6"/>
        <v>3515</v>
      </c>
      <c r="I124" s="43">
        <f t="shared" si="7"/>
        <v>7030</v>
      </c>
    </row>
    <row r="125" spans="1:9" s="44" customFormat="1" ht="12.75">
      <c r="A125" s="40">
        <v>110</v>
      </c>
      <c r="B125" s="32" t="s">
        <v>111</v>
      </c>
      <c r="C125" s="33" t="s">
        <v>28</v>
      </c>
      <c r="D125" s="33">
        <v>2</v>
      </c>
      <c r="E125" s="34">
        <v>4000</v>
      </c>
      <c r="F125" s="41">
        <f t="shared" si="8"/>
        <v>8000</v>
      </c>
      <c r="G125" s="42">
        <f t="shared" si="5"/>
        <v>200</v>
      </c>
      <c r="H125" s="43">
        <f t="shared" si="6"/>
        <v>3800</v>
      </c>
      <c r="I125" s="43">
        <f t="shared" si="7"/>
        <v>7600</v>
      </c>
    </row>
    <row r="126" spans="1:9" s="44" customFormat="1" ht="12.75">
      <c r="A126" s="40">
        <v>111</v>
      </c>
      <c r="B126" s="32" t="s">
        <v>112</v>
      </c>
      <c r="C126" s="33" t="s">
        <v>28</v>
      </c>
      <c r="D126" s="33">
        <v>1</v>
      </c>
      <c r="E126" s="34">
        <v>20000</v>
      </c>
      <c r="F126" s="41">
        <f t="shared" si="8"/>
        <v>20000</v>
      </c>
      <c r="G126" s="42">
        <f t="shared" si="5"/>
        <v>1000</v>
      </c>
      <c r="H126" s="43">
        <f t="shared" si="6"/>
        <v>19000</v>
      </c>
      <c r="I126" s="43">
        <f t="shared" si="7"/>
        <v>19000</v>
      </c>
    </row>
    <row r="127" spans="1:9" s="44" customFormat="1" ht="12.75">
      <c r="A127" s="40">
        <v>112</v>
      </c>
      <c r="B127" s="32" t="s">
        <v>113</v>
      </c>
      <c r="C127" s="33" t="s">
        <v>106</v>
      </c>
      <c r="D127" s="33">
        <v>1</v>
      </c>
      <c r="E127" s="34">
        <v>23000</v>
      </c>
      <c r="F127" s="41">
        <f t="shared" si="8"/>
        <v>23000</v>
      </c>
      <c r="G127" s="42">
        <f t="shared" si="5"/>
        <v>1150</v>
      </c>
      <c r="H127" s="43">
        <f t="shared" si="6"/>
        <v>21850</v>
      </c>
      <c r="I127" s="43">
        <f t="shared" si="7"/>
        <v>21850</v>
      </c>
    </row>
    <row r="128" spans="1:9" s="44" customFormat="1" ht="12.75">
      <c r="A128" s="40">
        <v>113</v>
      </c>
      <c r="B128" s="32" t="s">
        <v>60</v>
      </c>
      <c r="C128" s="33" t="s">
        <v>58</v>
      </c>
      <c r="D128" s="33">
        <v>1</v>
      </c>
      <c r="E128" s="34">
        <v>1300</v>
      </c>
      <c r="F128" s="41">
        <f t="shared" si="8"/>
        <v>1300</v>
      </c>
      <c r="G128" s="42">
        <f t="shared" si="5"/>
        <v>65</v>
      </c>
      <c r="H128" s="43">
        <f t="shared" si="6"/>
        <v>1235</v>
      </c>
      <c r="I128" s="43">
        <f t="shared" si="7"/>
        <v>1235</v>
      </c>
    </row>
    <row r="129" spans="1:9" s="44" customFormat="1" ht="12.75">
      <c r="A129" s="40">
        <v>114</v>
      </c>
      <c r="B129" s="32" t="s">
        <v>114</v>
      </c>
      <c r="C129" s="33" t="s">
        <v>23</v>
      </c>
      <c r="D129" s="33">
        <v>10</v>
      </c>
      <c r="E129" s="34">
        <v>11000</v>
      </c>
      <c r="F129" s="41">
        <f t="shared" si="8"/>
        <v>110000</v>
      </c>
      <c r="G129" s="42">
        <f t="shared" si="5"/>
        <v>550</v>
      </c>
      <c r="H129" s="43">
        <f t="shared" si="6"/>
        <v>10450</v>
      </c>
      <c r="I129" s="43">
        <f t="shared" si="7"/>
        <v>104500</v>
      </c>
    </row>
    <row r="130" spans="1:9" s="44" customFormat="1" ht="12.75">
      <c r="A130" s="40">
        <v>115</v>
      </c>
      <c r="B130" s="32" t="s">
        <v>78</v>
      </c>
      <c r="C130" s="33" t="s">
        <v>77</v>
      </c>
      <c r="D130" s="33">
        <v>6</v>
      </c>
      <c r="E130" s="34">
        <v>3000</v>
      </c>
      <c r="F130" s="41">
        <f t="shared" si="8"/>
        <v>18000</v>
      </c>
      <c r="G130" s="42">
        <f t="shared" si="5"/>
        <v>150</v>
      </c>
      <c r="H130" s="43">
        <f t="shared" si="6"/>
        <v>2850</v>
      </c>
      <c r="I130" s="43">
        <f t="shared" si="7"/>
        <v>17100</v>
      </c>
    </row>
    <row r="131" spans="1:9" s="44" customFormat="1" ht="12.75">
      <c r="A131" s="40">
        <v>116</v>
      </c>
      <c r="B131" s="32" t="s">
        <v>115</v>
      </c>
      <c r="C131" s="33" t="s">
        <v>48</v>
      </c>
      <c r="D131" s="33">
        <v>1</v>
      </c>
      <c r="E131" s="34">
        <v>23000</v>
      </c>
      <c r="F131" s="41">
        <f>D131*E131</f>
        <v>23000</v>
      </c>
      <c r="G131" s="42">
        <f t="shared" si="5"/>
        <v>1150</v>
      </c>
      <c r="H131" s="43">
        <f t="shared" si="6"/>
        <v>21850</v>
      </c>
      <c r="I131" s="43">
        <f t="shared" si="7"/>
        <v>21850</v>
      </c>
    </row>
    <row r="132" spans="1:9" s="44" customFormat="1" ht="12.75">
      <c r="A132" s="40">
        <v>117</v>
      </c>
      <c r="B132" s="32" t="s">
        <v>69</v>
      </c>
      <c r="C132" s="33" t="s">
        <v>48</v>
      </c>
      <c r="D132" s="33">
        <v>12</v>
      </c>
      <c r="E132" s="34">
        <v>6100</v>
      </c>
      <c r="F132" s="41">
        <f>D132*E132</f>
        <v>73200</v>
      </c>
      <c r="G132" s="42">
        <f t="shared" si="5"/>
        <v>305</v>
      </c>
      <c r="H132" s="43">
        <f t="shared" si="6"/>
        <v>5795</v>
      </c>
      <c r="I132" s="43">
        <f t="shared" si="7"/>
        <v>69540</v>
      </c>
    </row>
    <row r="133" spans="1:9" s="44" customFormat="1" ht="12.75">
      <c r="A133" s="40">
        <v>118</v>
      </c>
      <c r="B133" s="32" t="s">
        <v>112</v>
      </c>
      <c r="C133" s="33" t="s">
        <v>28</v>
      </c>
      <c r="D133" s="33">
        <v>1</v>
      </c>
      <c r="E133" s="34">
        <v>20000</v>
      </c>
      <c r="F133" s="41">
        <f>D133*E133</f>
        <v>20000</v>
      </c>
      <c r="G133" s="42">
        <f t="shared" si="5"/>
        <v>1000</v>
      </c>
      <c r="H133" s="43">
        <f t="shared" si="6"/>
        <v>19000</v>
      </c>
      <c r="I133" s="43">
        <f t="shared" si="7"/>
        <v>19000</v>
      </c>
    </row>
    <row r="134" spans="1:9" s="44" customFormat="1" ht="12.75">
      <c r="A134" s="40">
        <v>119</v>
      </c>
      <c r="B134" s="32" t="s">
        <v>116</v>
      </c>
      <c r="C134" s="33" t="s">
        <v>84</v>
      </c>
      <c r="D134" s="33">
        <v>2</v>
      </c>
      <c r="E134" s="34">
        <v>9000</v>
      </c>
      <c r="F134" s="41">
        <f>D134*E134</f>
        <v>18000</v>
      </c>
      <c r="G134" s="42">
        <f t="shared" si="5"/>
        <v>450</v>
      </c>
      <c r="H134" s="43">
        <f t="shared" si="6"/>
        <v>8550</v>
      </c>
      <c r="I134" s="43">
        <f t="shared" si="7"/>
        <v>17100</v>
      </c>
    </row>
    <row r="135" spans="1:9" s="44" customFormat="1" ht="12.75">
      <c r="A135" s="40">
        <v>120</v>
      </c>
      <c r="B135" s="32" t="s">
        <v>117</v>
      </c>
      <c r="C135" s="33" t="s">
        <v>80</v>
      </c>
      <c r="D135" s="33">
        <v>4</v>
      </c>
      <c r="E135" s="34">
        <v>60000</v>
      </c>
      <c r="F135" s="41">
        <f>D135*E135</f>
        <v>240000</v>
      </c>
      <c r="G135" s="42">
        <f t="shared" si="5"/>
        <v>3000</v>
      </c>
      <c r="H135" s="43">
        <f t="shared" si="6"/>
        <v>57000</v>
      </c>
      <c r="I135" s="43">
        <f t="shared" si="7"/>
        <v>228000</v>
      </c>
    </row>
    <row r="136" spans="1:9" s="44" customFormat="1" ht="12.75">
      <c r="A136" s="40">
        <v>121</v>
      </c>
      <c r="B136" s="32" t="s">
        <v>19</v>
      </c>
      <c r="C136" s="33" t="s">
        <v>20</v>
      </c>
      <c r="D136" s="33">
        <v>2</v>
      </c>
      <c r="E136" s="34">
        <v>39000</v>
      </c>
      <c r="F136" s="41">
        <f t="shared" ref="F136:F142" si="9">D136*E136</f>
        <v>78000</v>
      </c>
      <c r="G136" s="42">
        <f t="shared" si="5"/>
        <v>1950</v>
      </c>
      <c r="H136" s="43">
        <f t="shared" si="6"/>
        <v>37050</v>
      </c>
      <c r="I136" s="43">
        <f t="shared" si="7"/>
        <v>74100</v>
      </c>
    </row>
    <row r="137" spans="1:9" s="44" customFormat="1" ht="12.75">
      <c r="A137" s="40">
        <v>122</v>
      </c>
      <c r="B137" s="32" t="s">
        <v>61</v>
      </c>
      <c r="C137" s="33" t="s">
        <v>58</v>
      </c>
      <c r="D137" s="33">
        <v>1</v>
      </c>
      <c r="E137" s="34">
        <v>11800</v>
      </c>
      <c r="F137" s="41">
        <f t="shared" si="9"/>
        <v>11800</v>
      </c>
      <c r="G137" s="42">
        <f t="shared" si="5"/>
        <v>590</v>
      </c>
      <c r="H137" s="43">
        <f t="shared" si="6"/>
        <v>11210</v>
      </c>
      <c r="I137" s="43">
        <f t="shared" si="7"/>
        <v>11210</v>
      </c>
    </row>
    <row r="138" spans="1:9" s="44" customFormat="1" ht="12.75">
      <c r="A138" s="40">
        <v>123</v>
      </c>
      <c r="B138" s="32" t="s">
        <v>118</v>
      </c>
      <c r="C138" s="33" t="s">
        <v>80</v>
      </c>
      <c r="D138" s="33">
        <v>3</v>
      </c>
      <c r="E138" s="34">
        <v>9000</v>
      </c>
      <c r="F138" s="41">
        <f t="shared" si="9"/>
        <v>27000</v>
      </c>
      <c r="G138" s="42">
        <f t="shared" si="5"/>
        <v>450</v>
      </c>
      <c r="H138" s="43">
        <f t="shared" si="6"/>
        <v>8550</v>
      </c>
      <c r="I138" s="43">
        <f t="shared" si="7"/>
        <v>25650</v>
      </c>
    </row>
    <row r="139" spans="1:9" s="44" customFormat="1" ht="12.75">
      <c r="A139" s="40">
        <v>124</v>
      </c>
      <c r="B139" s="32" t="s">
        <v>119</v>
      </c>
      <c r="C139" s="33" t="s">
        <v>86</v>
      </c>
      <c r="D139" s="33">
        <v>1</v>
      </c>
      <c r="E139" s="34">
        <v>3500</v>
      </c>
      <c r="F139" s="41">
        <f t="shared" si="9"/>
        <v>3500</v>
      </c>
      <c r="G139" s="42">
        <f t="shared" si="5"/>
        <v>175</v>
      </c>
      <c r="H139" s="43">
        <f t="shared" si="6"/>
        <v>3325</v>
      </c>
      <c r="I139" s="43">
        <f t="shared" si="7"/>
        <v>3325</v>
      </c>
    </row>
    <row r="140" spans="1:9" s="44" customFormat="1" ht="12.75">
      <c r="A140" s="40">
        <v>125</v>
      </c>
      <c r="B140" s="32" t="s">
        <v>51</v>
      </c>
      <c r="C140" s="33" t="s">
        <v>18</v>
      </c>
      <c r="D140" s="33">
        <v>1</v>
      </c>
      <c r="E140" s="34">
        <v>2800</v>
      </c>
      <c r="F140" s="41">
        <f t="shared" si="9"/>
        <v>2800</v>
      </c>
      <c r="G140" s="42">
        <f t="shared" si="5"/>
        <v>140</v>
      </c>
      <c r="H140" s="43">
        <f t="shared" si="6"/>
        <v>2660</v>
      </c>
      <c r="I140" s="43">
        <f t="shared" si="7"/>
        <v>2660</v>
      </c>
    </row>
    <row r="141" spans="1:9" s="44" customFormat="1" ht="12.75">
      <c r="A141" s="40">
        <v>126</v>
      </c>
      <c r="B141" s="32" t="s">
        <v>110</v>
      </c>
      <c r="C141" s="33" t="s">
        <v>28</v>
      </c>
      <c r="D141" s="33">
        <v>5</v>
      </c>
      <c r="E141" s="34">
        <v>3700</v>
      </c>
      <c r="F141" s="41">
        <f t="shared" si="9"/>
        <v>18500</v>
      </c>
      <c r="G141" s="42">
        <f t="shared" si="5"/>
        <v>185</v>
      </c>
      <c r="H141" s="43">
        <f t="shared" si="6"/>
        <v>3515</v>
      </c>
      <c r="I141" s="43">
        <f t="shared" si="7"/>
        <v>17575</v>
      </c>
    </row>
    <row r="142" spans="1:9" s="44" customFormat="1" ht="12.75">
      <c r="A142" s="40">
        <v>127</v>
      </c>
      <c r="B142" s="32" t="s">
        <v>120</v>
      </c>
      <c r="C142" s="33" t="s">
        <v>121</v>
      </c>
      <c r="D142" s="33">
        <v>2</v>
      </c>
      <c r="E142" s="34">
        <v>6500</v>
      </c>
      <c r="F142" s="41">
        <f t="shared" si="9"/>
        <v>13000</v>
      </c>
      <c r="G142" s="42">
        <f t="shared" si="5"/>
        <v>325</v>
      </c>
      <c r="H142" s="43">
        <f t="shared" si="6"/>
        <v>6175</v>
      </c>
      <c r="I142" s="43">
        <f t="shared" si="7"/>
        <v>12350</v>
      </c>
    </row>
    <row r="143" spans="1:9" s="44" customFormat="1" ht="12.75">
      <c r="A143" s="40">
        <v>128</v>
      </c>
      <c r="B143" s="32" t="s">
        <v>122</v>
      </c>
      <c r="C143" s="33" t="s">
        <v>80</v>
      </c>
      <c r="D143" s="33">
        <v>1</v>
      </c>
      <c r="E143" s="34">
        <v>48000</v>
      </c>
      <c r="F143" s="41">
        <f>D143*E143</f>
        <v>48000</v>
      </c>
      <c r="G143" s="42">
        <f t="shared" si="5"/>
        <v>2400</v>
      </c>
      <c r="H143" s="43">
        <f t="shared" si="6"/>
        <v>45600</v>
      </c>
      <c r="I143" s="43">
        <f t="shared" si="7"/>
        <v>45600</v>
      </c>
    </row>
    <row r="144" spans="1:9" s="44" customFormat="1" ht="12.75">
      <c r="A144" s="40">
        <v>129</v>
      </c>
      <c r="B144" s="32" t="s">
        <v>117</v>
      </c>
      <c r="C144" s="33" t="s">
        <v>80</v>
      </c>
      <c r="D144" s="33">
        <v>4</v>
      </c>
      <c r="E144" s="34">
        <v>65000</v>
      </c>
      <c r="F144" s="41">
        <f>D144*E144</f>
        <v>260000</v>
      </c>
      <c r="G144" s="42">
        <f t="shared" si="5"/>
        <v>3250</v>
      </c>
      <c r="H144" s="43">
        <f t="shared" si="6"/>
        <v>61750</v>
      </c>
      <c r="I144" s="43">
        <f t="shared" si="7"/>
        <v>247000</v>
      </c>
    </row>
    <row r="145" spans="1:9" s="44" customFormat="1" ht="12.75">
      <c r="A145" s="40">
        <v>130</v>
      </c>
      <c r="B145" s="32" t="s">
        <v>43</v>
      </c>
      <c r="C145" s="33" t="s">
        <v>44</v>
      </c>
      <c r="D145" s="33">
        <v>40</v>
      </c>
      <c r="E145" s="34">
        <v>2300</v>
      </c>
      <c r="F145" s="41">
        <f t="shared" ref="F145:F152" si="10">D145*E145</f>
        <v>92000</v>
      </c>
      <c r="G145" s="42">
        <f t="shared" ref="G145:G178" si="11">E145*0.05</f>
        <v>115</v>
      </c>
      <c r="H145" s="43">
        <f t="shared" ref="H145:H178" si="12">E145-G145</f>
        <v>2185</v>
      </c>
      <c r="I145" s="43">
        <f t="shared" ref="I145:I178" si="13">H145*D145</f>
        <v>87400</v>
      </c>
    </row>
    <row r="146" spans="1:9" s="44" customFormat="1" ht="12.75">
      <c r="A146" s="40">
        <v>131</v>
      </c>
      <c r="B146" s="32" t="s">
        <v>45</v>
      </c>
      <c r="C146" s="33" t="s">
        <v>44</v>
      </c>
      <c r="D146" s="33">
        <v>5</v>
      </c>
      <c r="E146" s="34">
        <v>16800</v>
      </c>
      <c r="F146" s="41">
        <f t="shared" si="10"/>
        <v>84000</v>
      </c>
      <c r="G146" s="42">
        <f t="shared" si="11"/>
        <v>840</v>
      </c>
      <c r="H146" s="43">
        <f t="shared" si="12"/>
        <v>15960</v>
      </c>
      <c r="I146" s="43">
        <f t="shared" si="13"/>
        <v>79800</v>
      </c>
    </row>
    <row r="147" spans="1:9" s="44" customFormat="1" ht="12.75">
      <c r="A147" s="40">
        <v>132</v>
      </c>
      <c r="B147" s="32" t="s">
        <v>25</v>
      </c>
      <c r="C147" s="33" t="s">
        <v>26</v>
      </c>
      <c r="D147" s="33">
        <v>5</v>
      </c>
      <c r="E147" s="34">
        <v>55800</v>
      </c>
      <c r="F147" s="41">
        <f t="shared" si="10"/>
        <v>279000</v>
      </c>
      <c r="G147" s="42">
        <f t="shared" si="11"/>
        <v>2790</v>
      </c>
      <c r="H147" s="43">
        <f t="shared" si="12"/>
        <v>53010</v>
      </c>
      <c r="I147" s="43">
        <f t="shared" si="13"/>
        <v>265050</v>
      </c>
    </row>
    <row r="148" spans="1:9" s="44" customFormat="1" ht="12.75">
      <c r="A148" s="40">
        <v>133</v>
      </c>
      <c r="B148" s="32" t="s">
        <v>102</v>
      </c>
      <c r="C148" s="33" t="s">
        <v>73</v>
      </c>
      <c r="D148" s="33">
        <v>2</v>
      </c>
      <c r="E148" s="34">
        <v>270000</v>
      </c>
      <c r="F148" s="41">
        <f t="shared" si="10"/>
        <v>540000</v>
      </c>
      <c r="G148" s="42">
        <v>5000</v>
      </c>
      <c r="H148" s="43">
        <f t="shared" si="12"/>
        <v>265000</v>
      </c>
      <c r="I148" s="43">
        <f t="shared" si="13"/>
        <v>530000</v>
      </c>
    </row>
    <row r="149" spans="1:9" s="44" customFormat="1" ht="12.75">
      <c r="A149" s="40">
        <v>134</v>
      </c>
      <c r="B149" s="32" t="s">
        <v>46</v>
      </c>
      <c r="C149" s="33" t="s">
        <v>44</v>
      </c>
      <c r="D149" s="33">
        <v>2</v>
      </c>
      <c r="E149" s="34">
        <v>12500</v>
      </c>
      <c r="F149" s="41">
        <f t="shared" si="10"/>
        <v>25000</v>
      </c>
      <c r="G149" s="42">
        <f t="shared" si="11"/>
        <v>625</v>
      </c>
      <c r="H149" s="43">
        <f t="shared" si="12"/>
        <v>11875</v>
      </c>
      <c r="I149" s="43">
        <f t="shared" si="13"/>
        <v>23750</v>
      </c>
    </row>
    <row r="150" spans="1:9" s="44" customFormat="1" ht="12.75">
      <c r="A150" s="40">
        <v>135</v>
      </c>
      <c r="B150" s="32" t="s">
        <v>78</v>
      </c>
      <c r="C150" s="33" t="s">
        <v>77</v>
      </c>
      <c r="D150" s="33">
        <v>5</v>
      </c>
      <c r="E150" s="34">
        <v>3000</v>
      </c>
      <c r="F150" s="41">
        <f t="shared" si="10"/>
        <v>15000</v>
      </c>
      <c r="G150" s="42">
        <f t="shared" si="11"/>
        <v>150</v>
      </c>
      <c r="H150" s="43">
        <f t="shared" si="12"/>
        <v>2850</v>
      </c>
      <c r="I150" s="43">
        <f t="shared" si="13"/>
        <v>14250</v>
      </c>
    </row>
    <row r="151" spans="1:9" s="44" customFormat="1" ht="12.75">
      <c r="A151" s="40">
        <v>136</v>
      </c>
      <c r="B151" s="32" t="s">
        <v>123</v>
      </c>
      <c r="C151" s="33" t="s">
        <v>48</v>
      </c>
      <c r="D151" s="33">
        <v>5</v>
      </c>
      <c r="E151" s="34">
        <v>6100</v>
      </c>
      <c r="F151" s="41">
        <f t="shared" si="10"/>
        <v>30500</v>
      </c>
      <c r="G151" s="42">
        <f t="shared" si="11"/>
        <v>305</v>
      </c>
      <c r="H151" s="43">
        <f t="shared" si="12"/>
        <v>5795</v>
      </c>
      <c r="I151" s="43">
        <f t="shared" si="13"/>
        <v>28975</v>
      </c>
    </row>
    <row r="152" spans="1:9" s="44" customFormat="1" ht="12.75">
      <c r="A152" s="40">
        <v>137</v>
      </c>
      <c r="B152" s="32" t="s">
        <v>30</v>
      </c>
      <c r="C152" s="33" t="s">
        <v>31</v>
      </c>
      <c r="D152" s="33">
        <v>5</v>
      </c>
      <c r="E152" s="34">
        <v>13000</v>
      </c>
      <c r="F152" s="41">
        <f t="shared" si="10"/>
        <v>65000</v>
      </c>
      <c r="G152" s="42">
        <f t="shared" si="11"/>
        <v>650</v>
      </c>
      <c r="H152" s="43">
        <f t="shared" si="12"/>
        <v>12350</v>
      </c>
      <c r="I152" s="43">
        <f t="shared" si="13"/>
        <v>61750</v>
      </c>
    </row>
    <row r="153" spans="1:9" s="44" customFormat="1" ht="12.75">
      <c r="A153" s="40">
        <v>138</v>
      </c>
      <c r="B153" s="32" t="s">
        <v>124</v>
      </c>
      <c r="C153" s="33" t="s">
        <v>125</v>
      </c>
      <c r="D153" s="33">
        <v>1</v>
      </c>
      <c r="E153" s="34">
        <v>3500</v>
      </c>
      <c r="F153" s="41">
        <f>D153*E153</f>
        <v>3500</v>
      </c>
      <c r="G153" s="42">
        <f t="shared" si="11"/>
        <v>175</v>
      </c>
      <c r="H153" s="43">
        <f t="shared" si="12"/>
        <v>3325</v>
      </c>
      <c r="I153" s="43">
        <f t="shared" si="13"/>
        <v>3325</v>
      </c>
    </row>
    <row r="154" spans="1:9" s="44" customFormat="1" ht="12.75">
      <c r="A154" s="40">
        <v>139</v>
      </c>
      <c r="B154" s="32" t="s">
        <v>43</v>
      </c>
      <c r="C154" s="33" t="s">
        <v>44</v>
      </c>
      <c r="D154" s="33">
        <v>5</v>
      </c>
      <c r="E154" s="34">
        <v>2300</v>
      </c>
      <c r="F154" s="41">
        <f t="shared" ref="F154:F160" si="14">D154*E154</f>
        <v>11500</v>
      </c>
      <c r="G154" s="42">
        <f t="shared" si="11"/>
        <v>115</v>
      </c>
      <c r="H154" s="43">
        <f t="shared" si="12"/>
        <v>2185</v>
      </c>
      <c r="I154" s="43">
        <f t="shared" si="13"/>
        <v>10925</v>
      </c>
    </row>
    <row r="155" spans="1:9" s="44" customFormat="1" ht="12.75">
      <c r="A155" s="40">
        <v>140</v>
      </c>
      <c r="B155" s="32" t="s">
        <v>68</v>
      </c>
      <c r="C155" s="33" t="s">
        <v>48</v>
      </c>
      <c r="D155" s="33">
        <v>2</v>
      </c>
      <c r="E155" s="34">
        <v>5300</v>
      </c>
      <c r="F155" s="41">
        <f t="shared" si="14"/>
        <v>10600</v>
      </c>
      <c r="G155" s="42">
        <f t="shared" si="11"/>
        <v>265</v>
      </c>
      <c r="H155" s="43">
        <f t="shared" si="12"/>
        <v>5035</v>
      </c>
      <c r="I155" s="43">
        <f t="shared" si="13"/>
        <v>10070</v>
      </c>
    </row>
    <row r="156" spans="1:9" s="44" customFormat="1" ht="12.75">
      <c r="A156" s="40">
        <v>141</v>
      </c>
      <c r="B156" s="32" t="s">
        <v>45</v>
      </c>
      <c r="C156" s="33" t="s">
        <v>44</v>
      </c>
      <c r="D156" s="33">
        <v>2</v>
      </c>
      <c r="E156" s="34">
        <v>16800</v>
      </c>
      <c r="F156" s="41">
        <f t="shared" si="14"/>
        <v>33600</v>
      </c>
      <c r="G156" s="42">
        <f t="shared" si="11"/>
        <v>840</v>
      </c>
      <c r="H156" s="43">
        <f t="shared" si="12"/>
        <v>15960</v>
      </c>
      <c r="I156" s="43">
        <f t="shared" si="13"/>
        <v>31920</v>
      </c>
    </row>
    <row r="157" spans="1:9" s="44" customFormat="1" ht="12.75">
      <c r="A157" s="40">
        <v>142</v>
      </c>
      <c r="B157" s="32" t="s">
        <v>107</v>
      </c>
      <c r="C157" s="33" t="s">
        <v>48</v>
      </c>
      <c r="D157" s="33">
        <v>2</v>
      </c>
      <c r="E157" s="34">
        <v>47500</v>
      </c>
      <c r="F157" s="41">
        <f t="shared" si="14"/>
        <v>95000</v>
      </c>
      <c r="G157" s="42">
        <f t="shared" si="11"/>
        <v>2375</v>
      </c>
      <c r="H157" s="43">
        <f t="shared" si="12"/>
        <v>45125</v>
      </c>
      <c r="I157" s="43">
        <f t="shared" si="13"/>
        <v>90250</v>
      </c>
    </row>
    <row r="158" spans="1:9" s="44" customFormat="1" ht="12.75">
      <c r="A158" s="40">
        <v>143</v>
      </c>
      <c r="B158" s="32" t="s">
        <v>25</v>
      </c>
      <c r="C158" s="33" t="s">
        <v>126</v>
      </c>
      <c r="D158" s="33">
        <v>4</v>
      </c>
      <c r="E158" s="34">
        <v>55800</v>
      </c>
      <c r="F158" s="41">
        <f t="shared" si="14"/>
        <v>223200</v>
      </c>
      <c r="G158" s="42">
        <f t="shared" si="11"/>
        <v>2790</v>
      </c>
      <c r="H158" s="43">
        <f t="shared" si="12"/>
        <v>53010</v>
      </c>
      <c r="I158" s="43">
        <f t="shared" si="13"/>
        <v>212040</v>
      </c>
    </row>
    <row r="159" spans="1:9" s="44" customFormat="1" ht="12.75">
      <c r="A159" s="40">
        <v>144</v>
      </c>
      <c r="B159" s="32" t="s">
        <v>46</v>
      </c>
      <c r="C159" s="33" t="s">
        <v>44</v>
      </c>
      <c r="D159" s="33">
        <v>2</v>
      </c>
      <c r="E159" s="34">
        <v>12500</v>
      </c>
      <c r="F159" s="41">
        <f t="shared" si="14"/>
        <v>25000</v>
      </c>
      <c r="G159" s="42">
        <f t="shared" si="11"/>
        <v>625</v>
      </c>
      <c r="H159" s="43">
        <f t="shared" si="12"/>
        <v>11875</v>
      </c>
      <c r="I159" s="43">
        <f t="shared" si="13"/>
        <v>23750</v>
      </c>
    </row>
    <row r="160" spans="1:9" s="44" customFormat="1" ht="12.75">
      <c r="A160" s="40">
        <v>145</v>
      </c>
      <c r="B160" s="32" t="s">
        <v>114</v>
      </c>
      <c r="C160" s="33" t="s">
        <v>23</v>
      </c>
      <c r="D160" s="33">
        <v>3</v>
      </c>
      <c r="E160" s="34">
        <v>10800</v>
      </c>
      <c r="F160" s="41">
        <f t="shared" si="14"/>
        <v>32400</v>
      </c>
      <c r="G160" s="42">
        <f t="shared" si="11"/>
        <v>540</v>
      </c>
      <c r="H160" s="43">
        <f t="shared" si="12"/>
        <v>10260</v>
      </c>
      <c r="I160" s="43">
        <f t="shared" si="13"/>
        <v>30780</v>
      </c>
    </row>
    <row r="161" spans="1:9" s="44" customFormat="1" ht="12.75">
      <c r="A161" s="40">
        <v>146</v>
      </c>
      <c r="B161" s="32" t="s">
        <v>49</v>
      </c>
      <c r="C161" s="33" t="s">
        <v>50</v>
      </c>
      <c r="D161" s="33">
        <v>1</v>
      </c>
      <c r="E161" s="34">
        <v>6000</v>
      </c>
      <c r="F161" s="41">
        <f>D161*E161</f>
        <v>6000</v>
      </c>
      <c r="G161" s="42">
        <f t="shared" si="11"/>
        <v>300</v>
      </c>
      <c r="H161" s="43">
        <f t="shared" si="12"/>
        <v>5700</v>
      </c>
      <c r="I161" s="43">
        <f t="shared" si="13"/>
        <v>5700</v>
      </c>
    </row>
    <row r="162" spans="1:9" s="44" customFormat="1" ht="12.75">
      <c r="A162" s="40">
        <v>147</v>
      </c>
      <c r="B162" s="32" t="s">
        <v>57</v>
      </c>
      <c r="C162" s="33" t="s">
        <v>58</v>
      </c>
      <c r="D162" s="33">
        <v>2</v>
      </c>
      <c r="E162" s="34">
        <v>1900</v>
      </c>
      <c r="F162" s="41">
        <f t="shared" ref="F162:F167" si="15">D162*E162</f>
        <v>3800</v>
      </c>
      <c r="G162" s="42">
        <f t="shared" si="11"/>
        <v>95</v>
      </c>
      <c r="H162" s="43">
        <f t="shared" si="12"/>
        <v>1805</v>
      </c>
      <c r="I162" s="43">
        <f t="shared" si="13"/>
        <v>3610</v>
      </c>
    </row>
    <row r="163" spans="1:9" s="44" customFormat="1" ht="12.75">
      <c r="A163" s="40">
        <v>148</v>
      </c>
      <c r="B163" s="32" t="s">
        <v>127</v>
      </c>
      <c r="C163" s="33" t="s">
        <v>58</v>
      </c>
      <c r="D163" s="33">
        <v>1</v>
      </c>
      <c r="E163" s="34">
        <v>3800</v>
      </c>
      <c r="F163" s="41">
        <f t="shared" si="15"/>
        <v>3800</v>
      </c>
      <c r="G163" s="42">
        <f t="shared" si="11"/>
        <v>190</v>
      </c>
      <c r="H163" s="43">
        <f t="shared" si="12"/>
        <v>3610</v>
      </c>
      <c r="I163" s="43">
        <f t="shared" si="13"/>
        <v>3610</v>
      </c>
    </row>
    <row r="164" spans="1:9" s="44" customFormat="1" ht="12.75">
      <c r="A164" s="40">
        <v>149</v>
      </c>
      <c r="B164" s="32" t="s">
        <v>25</v>
      </c>
      <c r="C164" s="33" t="s">
        <v>26</v>
      </c>
      <c r="D164" s="33">
        <v>2</v>
      </c>
      <c r="E164" s="34">
        <v>55800</v>
      </c>
      <c r="F164" s="41">
        <f t="shared" si="15"/>
        <v>111600</v>
      </c>
      <c r="G164" s="42">
        <f t="shared" si="11"/>
        <v>2790</v>
      </c>
      <c r="H164" s="43">
        <f t="shared" si="12"/>
        <v>53010</v>
      </c>
      <c r="I164" s="43">
        <f t="shared" si="13"/>
        <v>106020</v>
      </c>
    </row>
    <row r="165" spans="1:9" s="44" customFormat="1" ht="12.75">
      <c r="A165" s="40">
        <v>150</v>
      </c>
      <c r="B165" s="32" t="s">
        <v>128</v>
      </c>
      <c r="C165" s="33" t="s">
        <v>48</v>
      </c>
      <c r="D165" s="33">
        <v>10</v>
      </c>
      <c r="E165" s="34">
        <v>3000</v>
      </c>
      <c r="F165" s="41">
        <f t="shared" si="15"/>
        <v>30000</v>
      </c>
      <c r="G165" s="42">
        <f t="shared" si="11"/>
        <v>150</v>
      </c>
      <c r="H165" s="43">
        <f t="shared" si="12"/>
        <v>2850</v>
      </c>
      <c r="I165" s="43">
        <f t="shared" si="13"/>
        <v>28500</v>
      </c>
    </row>
    <row r="166" spans="1:9" s="44" customFormat="1" ht="12.75">
      <c r="A166" s="40">
        <v>151</v>
      </c>
      <c r="B166" s="32" t="s">
        <v>78</v>
      </c>
      <c r="C166" s="33" t="s">
        <v>77</v>
      </c>
      <c r="D166" s="33">
        <v>2</v>
      </c>
      <c r="E166" s="34">
        <v>3000</v>
      </c>
      <c r="F166" s="41">
        <f t="shared" si="15"/>
        <v>6000</v>
      </c>
      <c r="G166" s="42">
        <f t="shared" si="11"/>
        <v>150</v>
      </c>
      <c r="H166" s="43">
        <f t="shared" si="12"/>
        <v>2850</v>
      </c>
      <c r="I166" s="43">
        <f t="shared" si="13"/>
        <v>5700</v>
      </c>
    </row>
    <row r="167" spans="1:9" s="44" customFormat="1" ht="12.75">
      <c r="A167" s="40">
        <v>152</v>
      </c>
      <c r="B167" s="32" t="s">
        <v>129</v>
      </c>
      <c r="C167" s="33" t="s">
        <v>23</v>
      </c>
      <c r="D167" s="33">
        <v>8</v>
      </c>
      <c r="E167" s="34">
        <v>6500</v>
      </c>
      <c r="F167" s="41">
        <f t="shared" si="15"/>
        <v>52000</v>
      </c>
      <c r="G167" s="42">
        <f t="shared" si="11"/>
        <v>325</v>
      </c>
      <c r="H167" s="43">
        <f t="shared" si="12"/>
        <v>6175</v>
      </c>
      <c r="I167" s="43">
        <f t="shared" si="13"/>
        <v>49400</v>
      </c>
    </row>
    <row r="168" spans="1:9" s="44" customFormat="1" ht="12.75">
      <c r="A168" s="40">
        <v>153</v>
      </c>
      <c r="B168" s="32" t="s">
        <v>43</v>
      </c>
      <c r="C168" s="33" t="s">
        <v>44</v>
      </c>
      <c r="D168" s="33">
        <v>20</v>
      </c>
      <c r="E168" s="34">
        <v>2300</v>
      </c>
      <c r="F168" s="41">
        <f>D168*E168</f>
        <v>46000</v>
      </c>
      <c r="G168" s="42">
        <f t="shared" si="11"/>
        <v>115</v>
      </c>
      <c r="H168" s="43">
        <f t="shared" si="12"/>
        <v>2185</v>
      </c>
      <c r="I168" s="43">
        <f t="shared" si="13"/>
        <v>43700</v>
      </c>
    </row>
    <row r="169" spans="1:9" s="44" customFormat="1" ht="12.75">
      <c r="A169" s="40">
        <v>154</v>
      </c>
      <c r="B169" s="32" t="s">
        <v>130</v>
      </c>
      <c r="C169" s="33" t="s">
        <v>58</v>
      </c>
      <c r="D169" s="33">
        <v>38</v>
      </c>
      <c r="E169" s="34">
        <v>22500</v>
      </c>
      <c r="F169" s="41">
        <f>D169*E169</f>
        <v>855000</v>
      </c>
      <c r="G169" s="42">
        <f t="shared" si="11"/>
        <v>1125</v>
      </c>
      <c r="H169" s="43">
        <f t="shared" si="12"/>
        <v>21375</v>
      </c>
      <c r="I169" s="43">
        <f t="shared" si="13"/>
        <v>812250</v>
      </c>
    </row>
    <row r="170" spans="1:9" s="44" customFormat="1" ht="12.75">
      <c r="A170" s="40">
        <v>155</v>
      </c>
      <c r="B170" s="32" t="s">
        <v>131</v>
      </c>
      <c r="C170" s="33" t="s">
        <v>23</v>
      </c>
      <c r="D170" s="33">
        <v>2</v>
      </c>
      <c r="E170" s="34">
        <v>39000</v>
      </c>
      <c r="F170" s="41">
        <f>D170*E170</f>
        <v>78000</v>
      </c>
      <c r="G170" s="42">
        <f t="shared" si="11"/>
        <v>1950</v>
      </c>
      <c r="H170" s="43">
        <f t="shared" si="12"/>
        <v>37050</v>
      </c>
      <c r="I170" s="43">
        <f t="shared" si="13"/>
        <v>74100</v>
      </c>
    </row>
    <row r="171" spans="1:9" s="44" customFormat="1" ht="12.75">
      <c r="A171" s="40">
        <v>156</v>
      </c>
      <c r="B171" s="45" t="s">
        <v>43</v>
      </c>
      <c r="C171" s="33" t="s">
        <v>44</v>
      </c>
      <c r="D171" s="33">
        <v>30</v>
      </c>
      <c r="E171" s="34">
        <v>2300</v>
      </c>
      <c r="F171" s="41">
        <f t="shared" ref="F171:F178" si="16">D171*E171</f>
        <v>69000</v>
      </c>
      <c r="G171" s="42">
        <f t="shared" si="11"/>
        <v>115</v>
      </c>
      <c r="H171" s="43">
        <f t="shared" si="12"/>
        <v>2185</v>
      </c>
      <c r="I171" s="43">
        <f t="shared" si="13"/>
        <v>65550</v>
      </c>
    </row>
    <row r="172" spans="1:9" s="44" customFormat="1" ht="12.75">
      <c r="A172" s="40">
        <v>157</v>
      </c>
      <c r="B172" s="45" t="s">
        <v>70</v>
      </c>
      <c r="C172" s="33" t="s">
        <v>48</v>
      </c>
      <c r="D172" s="33">
        <v>40</v>
      </c>
      <c r="E172" s="34">
        <v>6900</v>
      </c>
      <c r="F172" s="41">
        <f t="shared" si="16"/>
        <v>276000</v>
      </c>
      <c r="G172" s="42">
        <f t="shared" si="11"/>
        <v>345</v>
      </c>
      <c r="H172" s="43">
        <f t="shared" si="12"/>
        <v>6555</v>
      </c>
      <c r="I172" s="43">
        <f t="shared" si="13"/>
        <v>262200</v>
      </c>
    </row>
    <row r="173" spans="1:9" s="44" customFormat="1" ht="12.75">
      <c r="A173" s="40">
        <v>158</v>
      </c>
      <c r="B173" s="45" t="s">
        <v>25</v>
      </c>
      <c r="C173" s="33" t="s">
        <v>26</v>
      </c>
      <c r="D173" s="33">
        <v>15</v>
      </c>
      <c r="E173" s="34">
        <v>55800</v>
      </c>
      <c r="F173" s="41">
        <f t="shared" si="16"/>
        <v>837000</v>
      </c>
      <c r="G173" s="42">
        <f t="shared" si="11"/>
        <v>2790</v>
      </c>
      <c r="H173" s="43">
        <f t="shared" si="12"/>
        <v>53010</v>
      </c>
      <c r="I173" s="43">
        <f t="shared" si="13"/>
        <v>795150</v>
      </c>
    </row>
    <row r="174" spans="1:9" s="44" customFormat="1" ht="12.75">
      <c r="A174" s="40">
        <v>159</v>
      </c>
      <c r="B174" s="45" t="s">
        <v>68</v>
      </c>
      <c r="C174" s="33" t="s">
        <v>48</v>
      </c>
      <c r="D174" s="33">
        <v>3</v>
      </c>
      <c r="E174" s="34">
        <v>5300</v>
      </c>
      <c r="F174" s="41">
        <f t="shared" si="16"/>
        <v>15900</v>
      </c>
      <c r="G174" s="42">
        <f t="shared" si="11"/>
        <v>265</v>
      </c>
      <c r="H174" s="43">
        <f t="shared" si="12"/>
        <v>5035</v>
      </c>
      <c r="I174" s="43">
        <f t="shared" si="13"/>
        <v>15105</v>
      </c>
    </row>
    <row r="175" spans="1:9" s="44" customFormat="1" ht="12.75">
      <c r="A175" s="40">
        <v>160</v>
      </c>
      <c r="B175" s="45" t="s">
        <v>69</v>
      </c>
      <c r="C175" s="33" t="s">
        <v>48</v>
      </c>
      <c r="D175" s="33">
        <v>10</v>
      </c>
      <c r="E175" s="34">
        <v>6000</v>
      </c>
      <c r="F175" s="41">
        <f t="shared" si="16"/>
        <v>60000</v>
      </c>
      <c r="G175" s="42">
        <f t="shared" si="11"/>
        <v>300</v>
      </c>
      <c r="H175" s="43">
        <f t="shared" si="12"/>
        <v>5700</v>
      </c>
      <c r="I175" s="43">
        <f t="shared" si="13"/>
        <v>57000</v>
      </c>
    </row>
    <row r="176" spans="1:9" s="44" customFormat="1" ht="12.75">
      <c r="A176" s="40">
        <v>161</v>
      </c>
      <c r="B176" s="32" t="s">
        <v>91</v>
      </c>
      <c r="C176" s="33" t="s">
        <v>23</v>
      </c>
      <c r="D176" s="33">
        <v>3</v>
      </c>
      <c r="E176" s="34">
        <v>39000</v>
      </c>
      <c r="F176" s="41">
        <f t="shared" si="16"/>
        <v>117000</v>
      </c>
      <c r="G176" s="42">
        <f t="shared" si="11"/>
        <v>1950</v>
      </c>
      <c r="H176" s="43">
        <f t="shared" si="12"/>
        <v>37050</v>
      </c>
      <c r="I176" s="43">
        <f t="shared" si="13"/>
        <v>111150</v>
      </c>
    </row>
    <row r="177" spans="1:9" s="44" customFormat="1" ht="12.75">
      <c r="A177" s="40">
        <v>162</v>
      </c>
      <c r="B177" s="32" t="s">
        <v>45</v>
      </c>
      <c r="C177" s="33" t="s">
        <v>44</v>
      </c>
      <c r="D177" s="33">
        <v>10</v>
      </c>
      <c r="E177" s="34">
        <v>16800</v>
      </c>
      <c r="F177" s="41">
        <f t="shared" si="16"/>
        <v>168000</v>
      </c>
      <c r="G177" s="42">
        <f t="shared" si="11"/>
        <v>840</v>
      </c>
      <c r="H177" s="43">
        <f t="shared" si="12"/>
        <v>15960</v>
      </c>
      <c r="I177" s="43">
        <f t="shared" si="13"/>
        <v>159600</v>
      </c>
    </row>
    <row r="178" spans="1:9" s="44" customFormat="1" ht="12.75">
      <c r="A178" s="40">
        <v>163</v>
      </c>
      <c r="B178" s="46" t="s">
        <v>40</v>
      </c>
      <c r="C178" s="47" t="s">
        <v>18</v>
      </c>
      <c r="D178" s="47">
        <v>2</v>
      </c>
      <c r="E178" s="48">
        <v>36000</v>
      </c>
      <c r="F178" s="49">
        <f t="shared" si="16"/>
        <v>72000</v>
      </c>
      <c r="G178" s="50">
        <f t="shared" si="11"/>
        <v>1800</v>
      </c>
      <c r="H178" s="51">
        <f t="shared" si="12"/>
        <v>34200</v>
      </c>
      <c r="I178" s="43">
        <f t="shared" si="13"/>
        <v>68400</v>
      </c>
    </row>
    <row r="179" spans="1:9" s="38" customFormat="1" ht="14.25">
      <c r="A179" s="82" t="s">
        <v>132</v>
      </c>
      <c r="B179" s="82"/>
      <c r="C179" s="82"/>
      <c r="D179" s="82"/>
      <c r="E179" s="82"/>
      <c r="F179" s="82"/>
      <c r="G179" s="82"/>
      <c r="H179" s="82"/>
      <c r="I179" s="11">
        <f>SUM(I16:I178)</f>
        <v>18641600</v>
      </c>
    </row>
    <row r="180" spans="1:9" s="38" customFormat="1" ht="14.25">
      <c r="A180" s="82" t="s">
        <v>133</v>
      </c>
      <c r="B180" s="82"/>
      <c r="C180" s="82"/>
      <c r="D180" s="82"/>
      <c r="E180" s="82"/>
      <c r="F180" s="82"/>
      <c r="G180" s="82"/>
      <c r="H180" s="82"/>
      <c r="I180" s="11">
        <f>I179*0.1</f>
        <v>1864160</v>
      </c>
    </row>
    <row r="181" spans="1:9" s="38" customFormat="1" ht="14.25">
      <c r="A181" s="82" t="s">
        <v>134</v>
      </c>
      <c r="B181" s="82"/>
      <c r="C181" s="82"/>
      <c r="D181" s="82"/>
      <c r="E181" s="82"/>
      <c r="F181" s="82"/>
      <c r="G181" s="82"/>
      <c r="H181" s="82"/>
      <c r="I181" s="11">
        <f>I180+I179</f>
        <v>20505760</v>
      </c>
    </row>
    <row r="182" spans="1:9" s="38" customFormat="1" ht="14.25"/>
    <row r="183" spans="1:9" s="38" customFormat="1" ht="14.25"/>
    <row r="184" spans="1:9" s="38" customFormat="1" ht="14.25">
      <c r="E184" s="39"/>
      <c r="H184" s="78" t="s">
        <v>135</v>
      </c>
      <c r="I184" s="79"/>
    </row>
    <row r="185" spans="1:9" s="38" customFormat="1" ht="14.25">
      <c r="E185" s="39"/>
      <c r="H185" s="78" t="s">
        <v>136</v>
      </c>
      <c r="I185" s="79"/>
    </row>
    <row r="186" spans="1:9" s="38" customFormat="1" ht="14.25"/>
    <row r="187" spans="1:9" s="38" customFormat="1" ht="14.25"/>
    <row r="188" spans="1:9" s="38" customFormat="1" ht="14.25"/>
    <row r="189" spans="1:9" s="38" customFormat="1" ht="14.25">
      <c r="E189" s="39"/>
      <c r="H189" s="78" t="s">
        <v>137</v>
      </c>
      <c r="I189" s="79"/>
    </row>
    <row r="190" spans="1:9" s="38" customFormat="1" ht="14.25"/>
    <row r="191" spans="1:9" s="38" customFormat="1" ht="14.25"/>
    <row r="192" spans="1:9" s="38" customFormat="1" ht="14.25"/>
  </sheetData>
  <mergeCells count="14">
    <mergeCell ref="A9:I9"/>
    <mergeCell ref="A2:I2"/>
    <mergeCell ref="A3:I3"/>
    <mergeCell ref="A4:I4"/>
    <mergeCell ref="A7:I7"/>
    <mergeCell ref="A8:I8"/>
    <mergeCell ref="H185:I185"/>
    <mergeCell ref="H189:I189"/>
    <mergeCell ref="A10:I10"/>
    <mergeCell ref="A13:I13"/>
    <mergeCell ref="A179:H179"/>
    <mergeCell ref="A180:H180"/>
    <mergeCell ref="A181:H181"/>
    <mergeCell ref="H184:I18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177"/>
  <sheetViews>
    <sheetView topLeftCell="A154" workbookViewId="0">
      <selection activeCell="H167" sqref="H167"/>
    </sheetView>
  </sheetViews>
  <sheetFormatPr defaultRowHeight="15"/>
  <cols>
    <col min="1" max="1" width="7.28515625" style="1" customWidth="1"/>
    <col min="2" max="2" width="35.42578125" style="1" customWidth="1"/>
    <col min="3" max="4" width="9.140625" style="1"/>
    <col min="5" max="5" width="11.85546875" style="1" customWidth="1"/>
    <col min="6" max="6" width="14" style="1" customWidth="1"/>
    <col min="7" max="16384" width="9.140625" style="1"/>
  </cols>
  <sheetData>
    <row r="2" spans="1:6" ht="16.5">
      <c r="A2" s="83" t="s">
        <v>0</v>
      </c>
      <c r="B2" s="93"/>
      <c r="C2" s="93"/>
      <c r="D2" s="93"/>
      <c r="E2" s="93"/>
      <c r="F2" s="93"/>
    </row>
    <row r="3" spans="1:6" ht="15.75">
      <c r="A3" s="84" t="s">
        <v>1</v>
      </c>
      <c r="B3" s="93"/>
      <c r="C3" s="93"/>
      <c r="D3" s="93"/>
      <c r="E3" s="93"/>
      <c r="F3" s="93"/>
    </row>
    <row r="4" spans="1:6" ht="16.5">
      <c r="A4" s="83" t="s">
        <v>2</v>
      </c>
      <c r="B4" s="93"/>
      <c r="C4" s="93"/>
      <c r="D4" s="93"/>
      <c r="E4" s="93"/>
      <c r="F4" s="93"/>
    </row>
    <row r="7" spans="1:6" ht="20.25">
      <c r="A7" s="85" t="s">
        <v>3</v>
      </c>
      <c r="B7" s="93"/>
      <c r="C7" s="93"/>
      <c r="D7" s="93"/>
      <c r="E7" s="93"/>
      <c r="F7" s="93"/>
    </row>
    <row r="8" spans="1:6" ht="15.75">
      <c r="A8" s="94" t="s">
        <v>322</v>
      </c>
      <c r="B8" s="94"/>
      <c r="C8" s="94"/>
      <c r="D8" s="94"/>
      <c r="E8" s="94"/>
      <c r="F8" s="94"/>
    </row>
    <row r="9" spans="1:6" ht="15.75">
      <c r="A9" s="96" t="s">
        <v>323</v>
      </c>
      <c r="B9" s="96"/>
      <c r="C9" s="96"/>
      <c r="D9" s="96"/>
      <c r="E9" s="96"/>
      <c r="F9" s="96"/>
    </row>
    <row r="10" spans="1:6" ht="15.75">
      <c r="A10" s="94" t="s">
        <v>324</v>
      </c>
      <c r="B10" s="94"/>
      <c r="C10" s="94"/>
      <c r="D10" s="94"/>
      <c r="E10" s="94"/>
      <c r="F10" s="94"/>
    </row>
    <row r="11" spans="1:6" ht="15.75">
      <c r="A11" s="23"/>
      <c r="B11" s="23"/>
      <c r="C11" s="23"/>
      <c r="D11" s="23"/>
      <c r="E11" s="23"/>
      <c r="F11" s="23"/>
    </row>
    <row r="12" spans="1:6" ht="15.75">
      <c r="A12" s="14" t="s">
        <v>7</v>
      </c>
    </row>
    <row r="13" spans="1:6" ht="15.75">
      <c r="A13" s="14" t="s">
        <v>8</v>
      </c>
    </row>
    <row r="14" spans="1:6" ht="15.75">
      <c r="A14" s="14" t="s">
        <v>293</v>
      </c>
    </row>
    <row r="15" spans="1:6" s="4" customFormat="1" ht="15.75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15</v>
      </c>
      <c r="F15" s="3" t="s">
        <v>16</v>
      </c>
    </row>
    <row r="16" spans="1:6" s="44" customFormat="1" ht="12.75">
      <c r="A16" s="8">
        <v>1</v>
      </c>
      <c r="B16" s="6" t="s">
        <v>25</v>
      </c>
      <c r="C16" s="8" t="s">
        <v>37</v>
      </c>
      <c r="D16" s="8">
        <v>10</v>
      </c>
      <c r="E16" s="9">
        <v>51800</v>
      </c>
      <c r="F16" s="9">
        <f>D16*E16</f>
        <v>518000</v>
      </c>
    </row>
    <row r="17" spans="1:6" s="44" customFormat="1" ht="12.75">
      <c r="A17" s="8">
        <v>2</v>
      </c>
      <c r="B17" s="6" t="s">
        <v>25</v>
      </c>
      <c r="C17" s="8" t="s">
        <v>37</v>
      </c>
      <c r="D17" s="8">
        <v>10</v>
      </c>
      <c r="E17" s="9">
        <v>51800</v>
      </c>
      <c r="F17" s="9">
        <f>D17*E17</f>
        <v>518000</v>
      </c>
    </row>
    <row r="18" spans="1:6" s="44" customFormat="1" ht="12.75">
      <c r="A18" s="8">
        <v>3</v>
      </c>
      <c r="B18" s="32" t="s">
        <v>257</v>
      </c>
      <c r="C18" s="40" t="s">
        <v>48</v>
      </c>
      <c r="D18" s="40">
        <v>1</v>
      </c>
      <c r="E18" s="34">
        <v>65000</v>
      </c>
      <c r="F18" s="34">
        <f t="shared" ref="F18:F81" si="0">D18*E18</f>
        <v>65000</v>
      </c>
    </row>
    <row r="19" spans="1:6" s="44" customFormat="1" ht="12.75">
      <c r="A19" s="8">
        <v>4</v>
      </c>
      <c r="B19" s="32" t="s">
        <v>19</v>
      </c>
      <c r="C19" s="40" t="s">
        <v>20</v>
      </c>
      <c r="D19" s="40">
        <v>2</v>
      </c>
      <c r="E19" s="34">
        <v>36000</v>
      </c>
      <c r="F19" s="34">
        <f t="shared" si="0"/>
        <v>72000</v>
      </c>
    </row>
    <row r="20" spans="1:6" s="44" customFormat="1" ht="12.75">
      <c r="A20" s="8">
        <v>5</v>
      </c>
      <c r="B20" s="32" t="s">
        <v>164</v>
      </c>
      <c r="C20" s="40" t="s">
        <v>48</v>
      </c>
      <c r="D20" s="40">
        <v>10</v>
      </c>
      <c r="E20" s="34">
        <v>6300</v>
      </c>
      <c r="F20" s="34">
        <f t="shared" si="0"/>
        <v>63000</v>
      </c>
    </row>
    <row r="21" spans="1:6" s="44" customFormat="1" ht="12.75">
      <c r="A21" s="8">
        <v>6</v>
      </c>
      <c r="B21" s="32" t="s">
        <v>102</v>
      </c>
      <c r="C21" s="40" t="s">
        <v>73</v>
      </c>
      <c r="D21" s="40">
        <v>1</v>
      </c>
      <c r="E21" s="34">
        <v>250000</v>
      </c>
      <c r="F21" s="34">
        <f t="shared" si="0"/>
        <v>250000</v>
      </c>
    </row>
    <row r="22" spans="1:6" s="44" customFormat="1" ht="12.75">
      <c r="A22" s="8">
        <v>7</v>
      </c>
      <c r="B22" s="32" t="s">
        <v>25</v>
      </c>
      <c r="C22" s="40" t="s">
        <v>37</v>
      </c>
      <c r="D22" s="40">
        <v>5</v>
      </c>
      <c r="E22" s="34">
        <v>51800</v>
      </c>
      <c r="F22" s="34">
        <f t="shared" si="0"/>
        <v>259000</v>
      </c>
    </row>
    <row r="23" spans="1:6" s="44" customFormat="1" ht="12.75">
      <c r="A23" s="8">
        <v>8</v>
      </c>
      <c r="B23" s="32" t="s">
        <v>81</v>
      </c>
      <c r="C23" s="40" t="s">
        <v>18</v>
      </c>
      <c r="D23" s="40">
        <v>1</v>
      </c>
      <c r="E23" s="34">
        <v>36000</v>
      </c>
      <c r="F23" s="34">
        <f t="shared" si="0"/>
        <v>36000</v>
      </c>
    </row>
    <row r="24" spans="1:6" s="44" customFormat="1" ht="12.75">
      <c r="A24" s="8">
        <v>9</v>
      </c>
      <c r="B24" s="32" t="s">
        <v>21</v>
      </c>
      <c r="C24" s="40" t="s">
        <v>18</v>
      </c>
      <c r="D24" s="40">
        <v>2</v>
      </c>
      <c r="E24" s="34">
        <v>33500</v>
      </c>
      <c r="F24" s="34">
        <f t="shared" si="0"/>
        <v>67000</v>
      </c>
    </row>
    <row r="25" spans="1:6" s="44" customFormat="1" ht="12.75">
      <c r="A25" s="8">
        <v>10</v>
      </c>
      <c r="B25" s="32" t="s">
        <v>25</v>
      </c>
      <c r="C25" s="40" t="s">
        <v>37</v>
      </c>
      <c r="D25" s="40">
        <v>1</v>
      </c>
      <c r="E25" s="34">
        <v>51800</v>
      </c>
      <c r="F25" s="34">
        <f t="shared" si="0"/>
        <v>51800</v>
      </c>
    </row>
    <row r="26" spans="1:6" s="44" customFormat="1" ht="12.75">
      <c r="A26" s="8">
        <v>11</v>
      </c>
      <c r="B26" s="32" t="s">
        <v>113</v>
      </c>
      <c r="C26" s="40" t="s">
        <v>23</v>
      </c>
      <c r="D26" s="40">
        <v>1</v>
      </c>
      <c r="E26" s="34">
        <v>19000</v>
      </c>
      <c r="F26" s="34">
        <f t="shared" si="0"/>
        <v>19000</v>
      </c>
    </row>
    <row r="27" spans="1:6" s="44" customFormat="1" ht="12.75">
      <c r="A27" s="8">
        <v>12</v>
      </c>
      <c r="B27" s="32" t="s">
        <v>99</v>
      </c>
      <c r="C27" s="40" t="s">
        <v>269</v>
      </c>
      <c r="D27" s="40">
        <v>3</v>
      </c>
      <c r="E27" s="34">
        <v>22800</v>
      </c>
      <c r="F27" s="34">
        <f t="shared" si="0"/>
        <v>68400</v>
      </c>
    </row>
    <row r="28" spans="1:6" s="44" customFormat="1" ht="12.75">
      <c r="A28" s="8">
        <v>13</v>
      </c>
      <c r="B28" s="32" t="s">
        <v>61</v>
      </c>
      <c r="C28" s="40" t="s">
        <v>58</v>
      </c>
      <c r="D28" s="40">
        <v>2</v>
      </c>
      <c r="E28" s="34">
        <v>9500</v>
      </c>
      <c r="F28" s="34">
        <f t="shared" si="0"/>
        <v>19000</v>
      </c>
    </row>
    <row r="29" spans="1:6" s="44" customFormat="1" ht="12.75">
      <c r="A29" s="8">
        <v>14</v>
      </c>
      <c r="B29" s="32" t="s">
        <v>57</v>
      </c>
      <c r="C29" s="40" t="s">
        <v>58</v>
      </c>
      <c r="D29" s="40">
        <v>3</v>
      </c>
      <c r="E29" s="34">
        <v>1600</v>
      </c>
      <c r="F29" s="34">
        <f t="shared" si="0"/>
        <v>4800</v>
      </c>
    </row>
    <row r="30" spans="1:6" s="44" customFormat="1" ht="12.75">
      <c r="A30" s="8">
        <v>15</v>
      </c>
      <c r="B30" s="32" t="s">
        <v>122</v>
      </c>
      <c r="C30" s="40" t="s">
        <v>18</v>
      </c>
      <c r="D30" s="40">
        <v>4</v>
      </c>
      <c r="E30" s="34">
        <v>46000</v>
      </c>
      <c r="F30" s="34">
        <f t="shared" si="0"/>
        <v>184000</v>
      </c>
    </row>
    <row r="31" spans="1:6" s="44" customFormat="1" ht="12.75">
      <c r="A31" s="8">
        <v>16</v>
      </c>
      <c r="B31" s="32" t="s">
        <v>90</v>
      </c>
      <c r="C31" s="40" t="s">
        <v>18</v>
      </c>
      <c r="D31" s="40">
        <v>1</v>
      </c>
      <c r="E31" s="34">
        <v>11000</v>
      </c>
      <c r="F31" s="34">
        <f t="shared" si="0"/>
        <v>11000</v>
      </c>
    </row>
    <row r="32" spans="1:6" s="44" customFormat="1" ht="12.75">
      <c r="A32" s="8">
        <v>17</v>
      </c>
      <c r="B32" s="32" t="s">
        <v>25</v>
      </c>
      <c r="C32" s="40" t="s">
        <v>37</v>
      </c>
      <c r="D32" s="40">
        <v>4</v>
      </c>
      <c r="E32" s="34">
        <v>51800</v>
      </c>
      <c r="F32" s="34">
        <f t="shared" si="0"/>
        <v>207200</v>
      </c>
    </row>
    <row r="33" spans="1:6" s="44" customFormat="1" ht="12.75">
      <c r="A33" s="8">
        <v>18</v>
      </c>
      <c r="B33" s="32" t="s">
        <v>255</v>
      </c>
      <c r="C33" s="40" t="s">
        <v>48</v>
      </c>
      <c r="D33" s="40">
        <v>2</v>
      </c>
      <c r="E33" s="34">
        <v>12000</v>
      </c>
      <c r="F33" s="34">
        <f t="shared" si="0"/>
        <v>24000</v>
      </c>
    </row>
    <row r="34" spans="1:6" s="44" customFormat="1" ht="12.75">
      <c r="A34" s="8">
        <v>19</v>
      </c>
      <c r="B34" s="32" t="s">
        <v>91</v>
      </c>
      <c r="C34" s="40" t="s">
        <v>23</v>
      </c>
      <c r="D34" s="40">
        <v>1</v>
      </c>
      <c r="E34" s="34">
        <v>32000</v>
      </c>
      <c r="F34" s="34">
        <f t="shared" si="0"/>
        <v>32000</v>
      </c>
    </row>
    <row r="35" spans="1:6" s="44" customFormat="1" ht="12.75">
      <c r="A35" s="8">
        <v>20</v>
      </c>
      <c r="B35" s="32" t="s">
        <v>36</v>
      </c>
      <c r="C35" s="40" t="s">
        <v>37</v>
      </c>
      <c r="D35" s="40">
        <v>1</v>
      </c>
      <c r="E35" s="34">
        <v>40500</v>
      </c>
      <c r="F35" s="34">
        <f t="shared" si="0"/>
        <v>40500</v>
      </c>
    </row>
    <row r="36" spans="1:6" s="44" customFormat="1" ht="12.75">
      <c r="A36" s="8">
        <v>21</v>
      </c>
      <c r="B36" s="32" t="s">
        <v>325</v>
      </c>
      <c r="C36" s="40" t="s">
        <v>48</v>
      </c>
      <c r="D36" s="40">
        <v>10</v>
      </c>
      <c r="E36" s="34">
        <v>1800</v>
      </c>
      <c r="F36" s="34">
        <f t="shared" si="0"/>
        <v>18000</v>
      </c>
    </row>
    <row r="37" spans="1:6" s="44" customFormat="1" ht="12.75">
      <c r="A37" s="8">
        <v>22</v>
      </c>
      <c r="B37" s="32" t="s">
        <v>123</v>
      </c>
      <c r="C37" s="40" t="s">
        <v>48</v>
      </c>
      <c r="D37" s="40">
        <v>2</v>
      </c>
      <c r="E37" s="34">
        <v>5500</v>
      </c>
      <c r="F37" s="34">
        <f t="shared" si="0"/>
        <v>11000</v>
      </c>
    </row>
    <row r="38" spans="1:6" s="44" customFormat="1" ht="12.75">
      <c r="A38" s="8">
        <v>23</v>
      </c>
      <c r="B38" s="32" t="s">
        <v>70</v>
      </c>
      <c r="C38" s="40" t="s">
        <v>48</v>
      </c>
      <c r="D38" s="40">
        <v>30</v>
      </c>
      <c r="E38" s="34">
        <v>6500</v>
      </c>
      <c r="F38" s="34">
        <f t="shared" si="0"/>
        <v>195000</v>
      </c>
    </row>
    <row r="39" spans="1:6" s="44" customFormat="1" ht="12.75">
      <c r="A39" s="8">
        <v>24</v>
      </c>
      <c r="B39" s="32" t="s">
        <v>92</v>
      </c>
      <c r="C39" s="40" t="s">
        <v>93</v>
      </c>
      <c r="D39" s="40">
        <v>17</v>
      </c>
      <c r="E39" s="34">
        <v>57000</v>
      </c>
      <c r="F39" s="34">
        <f t="shared" si="0"/>
        <v>969000</v>
      </c>
    </row>
    <row r="40" spans="1:6" s="44" customFormat="1" ht="12.75">
      <c r="A40" s="8">
        <v>25</v>
      </c>
      <c r="B40" s="32" t="s">
        <v>91</v>
      </c>
      <c r="C40" s="40" t="s">
        <v>23</v>
      </c>
      <c r="D40" s="40">
        <v>10</v>
      </c>
      <c r="E40" s="34">
        <v>32000</v>
      </c>
      <c r="F40" s="34">
        <f t="shared" si="0"/>
        <v>320000</v>
      </c>
    </row>
    <row r="41" spans="1:6" s="44" customFormat="1" ht="12.75">
      <c r="A41" s="8">
        <v>26</v>
      </c>
      <c r="B41" s="32" t="s">
        <v>326</v>
      </c>
      <c r="C41" s="40" t="s">
        <v>28</v>
      </c>
      <c r="D41" s="40">
        <v>1</v>
      </c>
      <c r="E41" s="34">
        <v>90000</v>
      </c>
      <c r="F41" s="34">
        <f t="shared" si="0"/>
        <v>90000</v>
      </c>
    </row>
    <row r="42" spans="1:6" s="44" customFormat="1" ht="12.75">
      <c r="A42" s="8">
        <v>27</v>
      </c>
      <c r="B42" s="32" t="s">
        <v>25</v>
      </c>
      <c r="C42" s="40" t="s">
        <v>37</v>
      </c>
      <c r="D42" s="40">
        <v>17</v>
      </c>
      <c r="E42" s="34">
        <v>52800</v>
      </c>
      <c r="F42" s="34">
        <f t="shared" si="0"/>
        <v>897600</v>
      </c>
    </row>
    <row r="43" spans="1:6" s="44" customFormat="1" ht="12.75">
      <c r="A43" s="8">
        <v>28</v>
      </c>
      <c r="B43" s="32" t="s">
        <v>25</v>
      </c>
      <c r="C43" s="40" t="s">
        <v>37</v>
      </c>
      <c r="D43" s="40">
        <v>3</v>
      </c>
      <c r="E43" s="34">
        <v>52800</v>
      </c>
      <c r="F43" s="34">
        <f t="shared" si="0"/>
        <v>158400</v>
      </c>
    </row>
    <row r="44" spans="1:6" s="44" customFormat="1" ht="12.75">
      <c r="A44" s="8">
        <v>29</v>
      </c>
      <c r="B44" s="32" t="s">
        <v>66</v>
      </c>
      <c r="C44" s="40" t="s">
        <v>48</v>
      </c>
      <c r="D44" s="40">
        <v>3</v>
      </c>
      <c r="E44" s="34">
        <v>2700</v>
      </c>
      <c r="F44" s="34">
        <f t="shared" si="0"/>
        <v>8100</v>
      </c>
    </row>
    <row r="45" spans="1:6" s="44" customFormat="1" ht="12.75">
      <c r="A45" s="8">
        <v>30</v>
      </c>
      <c r="B45" s="32" t="s">
        <v>123</v>
      </c>
      <c r="C45" s="40" t="s">
        <v>48</v>
      </c>
      <c r="D45" s="40">
        <v>2</v>
      </c>
      <c r="E45" s="34">
        <v>5500</v>
      </c>
      <c r="F45" s="34">
        <f t="shared" si="0"/>
        <v>11000</v>
      </c>
    </row>
    <row r="46" spans="1:6" s="44" customFormat="1" ht="12.75">
      <c r="A46" s="8">
        <v>31</v>
      </c>
      <c r="B46" s="32" t="s">
        <v>254</v>
      </c>
      <c r="C46" s="40" t="s">
        <v>18</v>
      </c>
      <c r="D46" s="40">
        <v>1</v>
      </c>
      <c r="E46" s="34">
        <v>23000</v>
      </c>
      <c r="F46" s="34">
        <f t="shared" si="0"/>
        <v>23000</v>
      </c>
    </row>
    <row r="47" spans="1:6" s="44" customFormat="1" ht="12.75">
      <c r="A47" s="8">
        <v>32</v>
      </c>
      <c r="B47" s="32" t="s">
        <v>57</v>
      </c>
      <c r="C47" s="40" t="s">
        <v>58</v>
      </c>
      <c r="D47" s="40">
        <v>2</v>
      </c>
      <c r="E47" s="34">
        <v>1600</v>
      </c>
      <c r="F47" s="34">
        <f t="shared" si="0"/>
        <v>3200</v>
      </c>
    </row>
    <row r="48" spans="1:6" s="44" customFormat="1" ht="12.75">
      <c r="A48" s="8">
        <v>33</v>
      </c>
      <c r="B48" s="32" t="s">
        <v>61</v>
      </c>
      <c r="C48" s="40" t="s">
        <v>58</v>
      </c>
      <c r="D48" s="40">
        <v>72</v>
      </c>
      <c r="E48" s="34">
        <v>9500</v>
      </c>
      <c r="F48" s="34">
        <f t="shared" si="0"/>
        <v>684000</v>
      </c>
    </row>
    <row r="49" spans="1:6" s="44" customFormat="1" ht="12.75">
      <c r="A49" s="8">
        <v>34</v>
      </c>
      <c r="B49" s="32" t="s">
        <v>190</v>
      </c>
      <c r="C49" s="40" t="s">
        <v>23</v>
      </c>
      <c r="D49" s="40">
        <v>4</v>
      </c>
      <c r="E49" s="34">
        <v>35000</v>
      </c>
      <c r="F49" s="34">
        <f t="shared" si="0"/>
        <v>140000</v>
      </c>
    </row>
    <row r="50" spans="1:6" s="44" customFormat="1" ht="12.75">
      <c r="A50" s="8">
        <v>35</v>
      </c>
      <c r="B50" s="32" t="s">
        <v>38</v>
      </c>
      <c r="C50" s="40" t="s">
        <v>18</v>
      </c>
      <c r="D50" s="40">
        <v>23</v>
      </c>
      <c r="E50" s="34">
        <v>2600</v>
      </c>
      <c r="F50" s="34">
        <f t="shared" si="0"/>
        <v>59800</v>
      </c>
    </row>
    <row r="51" spans="1:6" s="44" customFormat="1" ht="12.75">
      <c r="A51" s="8">
        <v>36</v>
      </c>
      <c r="B51" s="32" t="s">
        <v>21</v>
      </c>
      <c r="C51" s="40" t="s">
        <v>18</v>
      </c>
      <c r="D51" s="40">
        <v>1</v>
      </c>
      <c r="E51" s="34">
        <v>33500</v>
      </c>
      <c r="F51" s="34">
        <f t="shared" si="0"/>
        <v>33500</v>
      </c>
    </row>
    <row r="52" spans="1:6" s="44" customFormat="1" ht="12.75">
      <c r="A52" s="8">
        <v>37</v>
      </c>
      <c r="B52" s="32" t="s">
        <v>131</v>
      </c>
      <c r="C52" s="40" t="s">
        <v>23</v>
      </c>
      <c r="D52" s="40">
        <v>1</v>
      </c>
      <c r="E52" s="34">
        <v>35000</v>
      </c>
      <c r="F52" s="34">
        <f t="shared" si="0"/>
        <v>35000</v>
      </c>
    </row>
    <row r="53" spans="1:6" s="44" customFormat="1" ht="12.75">
      <c r="A53" s="8">
        <v>38</v>
      </c>
      <c r="B53" s="32" t="s">
        <v>65</v>
      </c>
      <c r="C53" s="40" t="s">
        <v>48</v>
      </c>
      <c r="D53" s="40">
        <v>6</v>
      </c>
      <c r="E53" s="34">
        <v>12300</v>
      </c>
      <c r="F53" s="34">
        <f t="shared" si="0"/>
        <v>73800</v>
      </c>
    </row>
    <row r="54" spans="1:6" s="44" customFormat="1" ht="12.75">
      <c r="A54" s="8">
        <v>39</v>
      </c>
      <c r="B54" s="32" t="s">
        <v>66</v>
      </c>
      <c r="C54" s="40" t="s">
        <v>48</v>
      </c>
      <c r="D54" s="40">
        <v>2</v>
      </c>
      <c r="E54" s="34">
        <v>2700</v>
      </c>
      <c r="F54" s="34">
        <f t="shared" si="0"/>
        <v>5400</v>
      </c>
    </row>
    <row r="55" spans="1:6" s="44" customFormat="1" ht="12.75">
      <c r="A55" s="8">
        <v>40</v>
      </c>
      <c r="B55" s="32" t="s">
        <v>67</v>
      </c>
      <c r="C55" s="40" t="s">
        <v>48</v>
      </c>
      <c r="D55" s="40">
        <v>16</v>
      </c>
      <c r="E55" s="34">
        <v>3800</v>
      </c>
      <c r="F55" s="34">
        <f t="shared" si="0"/>
        <v>60800</v>
      </c>
    </row>
    <row r="56" spans="1:6" s="44" customFormat="1" ht="12.75">
      <c r="A56" s="8">
        <v>41</v>
      </c>
      <c r="B56" s="32" t="s">
        <v>68</v>
      </c>
      <c r="C56" s="40" t="s">
        <v>48</v>
      </c>
      <c r="D56" s="40">
        <v>6</v>
      </c>
      <c r="E56" s="34">
        <v>5000</v>
      </c>
      <c r="F56" s="34">
        <f t="shared" si="0"/>
        <v>30000</v>
      </c>
    </row>
    <row r="57" spans="1:6" s="44" customFormat="1" ht="12.75">
      <c r="A57" s="8">
        <v>42</v>
      </c>
      <c r="B57" s="32" t="s">
        <v>45</v>
      </c>
      <c r="C57" s="40" t="s">
        <v>48</v>
      </c>
      <c r="D57" s="40">
        <v>3</v>
      </c>
      <c r="E57" s="34">
        <v>15500</v>
      </c>
      <c r="F57" s="34">
        <f t="shared" si="0"/>
        <v>46500</v>
      </c>
    </row>
    <row r="58" spans="1:6" s="44" customFormat="1" ht="12.75">
      <c r="A58" s="8">
        <v>43</v>
      </c>
      <c r="B58" s="32" t="s">
        <v>71</v>
      </c>
      <c r="C58" s="40" t="s">
        <v>58</v>
      </c>
      <c r="D58" s="40">
        <v>8</v>
      </c>
      <c r="E58" s="34">
        <v>14400</v>
      </c>
      <c r="F58" s="34">
        <f t="shared" si="0"/>
        <v>115200</v>
      </c>
    </row>
    <row r="59" spans="1:6" s="44" customFormat="1" ht="12.75">
      <c r="A59" s="8">
        <v>44</v>
      </c>
      <c r="B59" s="32" t="s">
        <v>251</v>
      </c>
      <c r="C59" s="40" t="s">
        <v>106</v>
      </c>
      <c r="D59" s="40">
        <v>2</v>
      </c>
      <c r="E59" s="34">
        <v>4800</v>
      </c>
      <c r="F59" s="34">
        <f t="shared" si="0"/>
        <v>9600</v>
      </c>
    </row>
    <row r="60" spans="1:6" s="44" customFormat="1" ht="12.75">
      <c r="A60" s="8">
        <v>45</v>
      </c>
      <c r="B60" s="32" t="s">
        <v>25</v>
      </c>
      <c r="C60" s="40" t="s">
        <v>37</v>
      </c>
      <c r="D60" s="40">
        <v>18</v>
      </c>
      <c r="E60" s="34">
        <v>52800</v>
      </c>
      <c r="F60" s="34">
        <f t="shared" si="0"/>
        <v>950400</v>
      </c>
    </row>
    <row r="61" spans="1:6" s="44" customFormat="1" ht="12.75">
      <c r="A61" s="8">
        <v>46</v>
      </c>
      <c r="B61" s="32" t="s">
        <v>74</v>
      </c>
      <c r="C61" s="40" t="s">
        <v>28</v>
      </c>
      <c r="D61" s="40">
        <v>2</v>
      </c>
      <c r="E61" s="34">
        <v>6000</v>
      </c>
      <c r="F61" s="34">
        <f t="shared" si="0"/>
        <v>12000</v>
      </c>
    </row>
    <row r="62" spans="1:6" s="44" customFormat="1" ht="12.75">
      <c r="A62" s="8">
        <v>47</v>
      </c>
      <c r="B62" s="32" t="s">
        <v>76</v>
      </c>
      <c r="C62" s="40" t="s">
        <v>28</v>
      </c>
      <c r="D62" s="40">
        <v>15</v>
      </c>
      <c r="E62" s="34">
        <v>2400</v>
      </c>
      <c r="F62" s="34">
        <f t="shared" si="0"/>
        <v>36000</v>
      </c>
    </row>
    <row r="63" spans="1:6" s="44" customFormat="1" ht="12.75">
      <c r="A63" s="8">
        <v>48</v>
      </c>
      <c r="B63" s="32" t="s">
        <v>78</v>
      </c>
      <c r="C63" s="40" t="s">
        <v>28</v>
      </c>
      <c r="D63" s="40">
        <v>15</v>
      </c>
      <c r="E63" s="34">
        <v>2500</v>
      </c>
      <c r="F63" s="34">
        <f t="shared" si="0"/>
        <v>37500</v>
      </c>
    </row>
    <row r="64" spans="1:6" s="44" customFormat="1" ht="12.75">
      <c r="A64" s="8">
        <v>49</v>
      </c>
      <c r="B64" s="32" t="s">
        <v>81</v>
      </c>
      <c r="C64" s="40" t="s">
        <v>18</v>
      </c>
      <c r="D64" s="40">
        <v>4</v>
      </c>
      <c r="E64" s="34">
        <v>36000</v>
      </c>
      <c r="F64" s="34">
        <f t="shared" si="0"/>
        <v>144000</v>
      </c>
    </row>
    <row r="65" spans="1:6" s="44" customFormat="1" ht="12.75">
      <c r="A65" s="8">
        <v>50</v>
      </c>
      <c r="B65" s="32" t="s">
        <v>29</v>
      </c>
      <c r="C65" s="40" t="s">
        <v>18</v>
      </c>
      <c r="D65" s="40">
        <v>2</v>
      </c>
      <c r="E65" s="34">
        <v>12800</v>
      </c>
      <c r="F65" s="34">
        <f t="shared" si="0"/>
        <v>25600</v>
      </c>
    </row>
    <row r="66" spans="1:6" s="44" customFormat="1" ht="12.75">
      <c r="A66" s="8">
        <v>51</v>
      </c>
      <c r="B66" s="32" t="s">
        <v>273</v>
      </c>
      <c r="C66" s="40" t="s">
        <v>18</v>
      </c>
      <c r="D66" s="40">
        <v>4</v>
      </c>
      <c r="E66" s="34">
        <v>4000</v>
      </c>
      <c r="F66" s="34">
        <f t="shared" si="0"/>
        <v>16000</v>
      </c>
    </row>
    <row r="67" spans="1:6" s="44" customFormat="1" ht="12.75">
      <c r="A67" s="8">
        <v>52</v>
      </c>
      <c r="B67" s="32" t="s">
        <v>30</v>
      </c>
      <c r="C67" s="40" t="s">
        <v>31</v>
      </c>
      <c r="D67" s="40">
        <v>5</v>
      </c>
      <c r="E67" s="34">
        <v>12000</v>
      </c>
      <c r="F67" s="34">
        <f t="shared" si="0"/>
        <v>60000</v>
      </c>
    </row>
    <row r="68" spans="1:6" s="44" customFormat="1" ht="12.75">
      <c r="A68" s="8">
        <v>53</v>
      </c>
      <c r="B68" s="32" t="s">
        <v>216</v>
      </c>
      <c r="C68" s="40" t="s">
        <v>28</v>
      </c>
      <c r="D68" s="40">
        <v>4</v>
      </c>
      <c r="E68" s="34">
        <v>13000</v>
      </c>
      <c r="F68" s="34">
        <f t="shared" si="0"/>
        <v>52000</v>
      </c>
    </row>
    <row r="69" spans="1:6" s="44" customFormat="1" ht="12.75">
      <c r="A69" s="8">
        <v>54</v>
      </c>
      <c r="B69" s="32" t="s">
        <v>75</v>
      </c>
      <c r="C69" s="40" t="s">
        <v>28</v>
      </c>
      <c r="D69" s="40">
        <v>1</v>
      </c>
      <c r="E69" s="34">
        <v>8400</v>
      </c>
      <c r="F69" s="34">
        <f t="shared" si="0"/>
        <v>8400</v>
      </c>
    </row>
    <row r="70" spans="1:6" s="44" customFormat="1" ht="12.75">
      <c r="A70" s="8">
        <v>55</v>
      </c>
      <c r="B70" s="32" t="s">
        <v>112</v>
      </c>
      <c r="C70" s="40" t="s">
        <v>28</v>
      </c>
      <c r="D70" s="40">
        <v>3</v>
      </c>
      <c r="E70" s="34">
        <v>19500</v>
      </c>
      <c r="F70" s="34">
        <f t="shared" si="0"/>
        <v>58500</v>
      </c>
    </row>
    <row r="71" spans="1:6" s="44" customFormat="1" ht="12.75">
      <c r="A71" s="8">
        <v>56</v>
      </c>
      <c r="B71" s="32" t="s">
        <v>216</v>
      </c>
      <c r="C71" s="40" t="s">
        <v>28</v>
      </c>
      <c r="D71" s="40">
        <v>1</v>
      </c>
      <c r="E71" s="34">
        <v>13000</v>
      </c>
      <c r="F71" s="34">
        <f t="shared" si="0"/>
        <v>13000</v>
      </c>
    </row>
    <row r="72" spans="1:6" s="44" customFormat="1" ht="12.75">
      <c r="A72" s="8">
        <v>57</v>
      </c>
      <c r="B72" s="32" t="s">
        <v>254</v>
      </c>
      <c r="C72" s="40" t="s">
        <v>18</v>
      </c>
      <c r="D72" s="40">
        <v>2</v>
      </c>
      <c r="E72" s="34">
        <v>23000</v>
      </c>
      <c r="F72" s="34">
        <f t="shared" si="0"/>
        <v>46000</v>
      </c>
    </row>
    <row r="73" spans="1:6" s="44" customFormat="1" ht="12.75">
      <c r="A73" s="8">
        <v>58</v>
      </c>
      <c r="B73" s="32" t="s">
        <v>236</v>
      </c>
      <c r="C73" s="40" t="s">
        <v>23</v>
      </c>
      <c r="D73" s="40">
        <v>1</v>
      </c>
      <c r="E73" s="34">
        <v>71000</v>
      </c>
      <c r="F73" s="34">
        <f t="shared" si="0"/>
        <v>71000</v>
      </c>
    </row>
    <row r="74" spans="1:6" s="44" customFormat="1" ht="12.75">
      <c r="A74" s="8">
        <v>59</v>
      </c>
      <c r="B74" s="32" t="s">
        <v>325</v>
      </c>
      <c r="C74" s="40" t="s">
        <v>48</v>
      </c>
      <c r="D74" s="40">
        <v>30</v>
      </c>
      <c r="E74" s="34">
        <v>1800</v>
      </c>
      <c r="F74" s="34">
        <f t="shared" si="0"/>
        <v>54000</v>
      </c>
    </row>
    <row r="75" spans="1:6" s="44" customFormat="1" ht="12.75">
      <c r="A75" s="8">
        <v>60</v>
      </c>
      <c r="B75" s="32" t="s">
        <v>123</v>
      </c>
      <c r="C75" s="40" t="s">
        <v>48</v>
      </c>
      <c r="D75" s="40">
        <v>1</v>
      </c>
      <c r="E75" s="34">
        <v>5500</v>
      </c>
      <c r="F75" s="34">
        <f t="shared" si="0"/>
        <v>5500</v>
      </c>
    </row>
    <row r="76" spans="1:6" s="44" customFormat="1" ht="12.75">
      <c r="A76" s="8">
        <v>61</v>
      </c>
      <c r="B76" s="32" t="s">
        <v>69</v>
      </c>
      <c r="C76" s="40" t="s">
        <v>48</v>
      </c>
      <c r="D76" s="40">
        <v>5</v>
      </c>
      <c r="E76" s="34">
        <v>5500</v>
      </c>
      <c r="F76" s="34">
        <f t="shared" si="0"/>
        <v>27500</v>
      </c>
    </row>
    <row r="77" spans="1:6" s="44" customFormat="1" ht="12.75">
      <c r="A77" s="8">
        <v>62</v>
      </c>
      <c r="B77" s="32" t="s">
        <v>327</v>
      </c>
      <c r="C77" s="40" t="s">
        <v>48</v>
      </c>
      <c r="D77" s="40">
        <v>3</v>
      </c>
      <c r="E77" s="34">
        <v>10000</v>
      </c>
      <c r="F77" s="34">
        <f t="shared" si="0"/>
        <v>30000</v>
      </c>
    </row>
    <row r="78" spans="1:6" s="44" customFormat="1" ht="12.75">
      <c r="A78" s="8">
        <v>63</v>
      </c>
      <c r="B78" s="32" t="s">
        <v>70</v>
      </c>
      <c r="C78" s="40" t="s">
        <v>48</v>
      </c>
      <c r="D78" s="40">
        <v>10</v>
      </c>
      <c r="E78" s="34">
        <v>6500</v>
      </c>
      <c r="F78" s="34">
        <f t="shared" si="0"/>
        <v>65000</v>
      </c>
    </row>
    <row r="79" spans="1:6" s="44" customFormat="1" ht="12.75">
      <c r="A79" s="8">
        <v>64</v>
      </c>
      <c r="B79" s="32" t="s">
        <v>312</v>
      </c>
      <c r="C79" s="40" t="s">
        <v>106</v>
      </c>
      <c r="D79" s="40">
        <v>1</v>
      </c>
      <c r="E79" s="34">
        <v>6800</v>
      </c>
      <c r="F79" s="34">
        <f t="shared" si="0"/>
        <v>6800</v>
      </c>
    </row>
    <row r="80" spans="1:6" s="44" customFormat="1" ht="12.75">
      <c r="A80" s="8">
        <v>65</v>
      </c>
      <c r="B80" s="32" t="s">
        <v>25</v>
      </c>
      <c r="C80" s="40" t="s">
        <v>37</v>
      </c>
      <c r="D80" s="40">
        <v>5</v>
      </c>
      <c r="E80" s="34">
        <v>52800</v>
      </c>
      <c r="F80" s="34">
        <f t="shared" si="0"/>
        <v>264000</v>
      </c>
    </row>
    <row r="81" spans="1:6" s="44" customFormat="1" ht="12.75">
      <c r="A81" s="8">
        <v>66</v>
      </c>
      <c r="B81" s="32" t="s">
        <v>42</v>
      </c>
      <c r="C81" s="40" t="s">
        <v>18</v>
      </c>
      <c r="D81" s="40">
        <v>3</v>
      </c>
      <c r="E81" s="34">
        <v>28500</v>
      </c>
      <c r="F81" s="34">
        <f t="shared" si="0"/>
        <v>85500</v>
      </c>
    </row>
    <row r="82" spans="1:6" s="44" customFormat="1" ht="12.75">
      <c r="A82" s="8">
        <v>67</v>
      </c>
      <c r="B82" s="32" t="s">
        <v>46</v>
      </c>
      <c r="C82" s="40" t="s">
        <v>48</v>
      </c>
      <c r="D82" s="40">
        <v>2</v>
      </c>
      <c r="E82" s="34">
        <v>11000</v>
      </c>
      <c r="F82" s="34">
        <f t="shared" ref="F82:F145" si="1">D82*E82</f>
        <v>22000</v>
      </c>
    </row>
    <row r="83" spans="1:6" s="44" customFormat="1" ht="12.75">
      <c r="A83" s="8">
        <v>68</v>
      </c>
      <c r="B83" s="32" t="s">
        <v>74</v>
      </c>
      <c r="C83" s="40" t="s">
        <v>28</v>
      </c>
      <c r="D83" s="40">
        <v>1</v>
      </c>
      <c r="E83" s="34">
        <v>6000</v>
      </c>
      <c r="F83" s="34">
        <f t="shared" si="1"/>
        <v>6000</v>
      </c>
    </row>
    <row r="84" spans="1:6" s="44" customFormat="1" ht="12.75">
      <c r="A84" s="8">
        <v>69</v>
      </c>
      <c r="B84" s="32" t="s">
        <v>75</v>
      </c>
      <c r="C84" s="40" t="s">
        <v>28</v>
      </c>
      <c r="D84" s="40">
        <v>1</v>
      </c>
      <c r="E84" s="34">
        <v>8400</v>
      </c>
      <c r="F84" s="34">
        <f t="shared" si="1"/>
        <v>8400</v>
      </c>
    </row>
    <row r="85" spans="1:6" s="44" customFormat="1" ht="12.75">
      <c r="A85" s="8">
        <v>70</v>
      </c>
      <c r="B85" s="32" t="s">
        <v>64</v>
      </c>
      <c r="C85" s="40" t="s">
        <v>23</v>
      </c>
      <c r="D85" s="40">
        <v>1</v>
      </c>
      <c r="E85" s="34">
        <v>22000</v>
      </c>
      <c r="F85" s="34">
        <f t="shared" si="1"/>
        <v>22000</v>
      </c>
    </row>
    <row r="86" spans="1:6" s="44" customFormat="1" ht="12.75">
      <c r="A86" s="8">
        <v>71</v>
      </c>
      <c r="B86" s="32" t="s">
        <v>216</v>
      </c>
      <c r="C86" s="40" t="s">
        <v>28</v>
      </c>
      <c r="D86" s="40">
        <v>1</v>
      </c>
      <c r="E86" s="34">
        <v>13000</v>
      </c>
      <c r="F86" s="34">
        <f t="shared" si="1"/>
        <v>13000</v>
      </c>
    </row>
    <row r="87" spans="1:6" s="44" customFormat="1" ht="12.75">
      <c r="A87" s="8">
        <v>72</v>
      </c>
      <c r="B87" s="32" t="s">
        <v>70</v>
      </c>
      <c r="C87" s="40" t="s">
        <v>48</v>
      </c>
      <c r="D87" s="40">
        <v>2</v>
      </c>
      <c r="E87" s="34">
        <v>6500</v>
      </c>
      <c r="F87" s="34">
        <f t="shared" si="1"/>
        <v>13000</v>
      </c>
    </row>
    <row r="88" spans="1:6" s="44" customFormat="1" ht="12.75">
      <c r="A88" s="8">
        <v>73</v>
      </c>
      <c r="B88" s="32" t="s">
        <v>70</v>
      </c>
      <c r="C88" s="40" t="s">
        <v>48</v>
      </c>
      <c r="D88" s="40">
        <v>2</v>
      </c>
      <c r="E88" s="34">
        <v>6500</v>
      </c>
      <c r="F88" s="34">
        <f t="shared" si="1"/>
        <v>13000</v>
      </c>
    </row>
    <row r="89" spans="1:6" s="44" customFormat="1" ht="12.75">
      <c r="A89" s="8">
        <v>74</v>
      </c>
      <c r="B89" s="32" t="s">
        <v>70</v>
      </c>
      <c r="C89" s="40" t="s">
        <v>48</v>
      </c>
      <c r="D89" s="40">
        <v>1</v>
      </c>
      <c r="E89" s="34">
        <v>6500</v>
      </c>
      <c r="F89" s="34">
        <f t="shared" si="1"/>
        <v>6500</v>
      </c>
    </row>
    <row r="90" spans="1:6" s="44" customFormat="1" ht="12.75">
      <c r="A90" s="8">
        <v>75</v>
      </c>
      <c r="B90" s="32" t="s">
        <v>43</v>
      </c>
      <c r="C90" s="40" t="s">
        <v>48</v>
      </c>
      <c r="D90" s="40">
        <v>5</v>
      </c>
      <c r="E90" s="34">
        <v>2100</v>
      </c>
      <c r="F90" s="34">
        <f t="shared" si="1"/>
        <v>10500</v>
      </c>
    </row>
    <row r="91" spans="1:6" s="44" customFormat="1" ht="12.75">
      <c r="A91" s="8">
        <v>76</v>
      </c>
      <c r="B91" s="32" t="s">
        <v>61</v>
      </c>
      <c r="C91" s="40" t="s">
        <v>58</v>
      </c>
      <c r="D91" s="40">
        <v>6</v>
      </c>
      <c r="E91" s="34">
        <v>9500</v>
      </c>
      <c r="F91" s="34">
        <f t="shared" si="1"/>
        <v>57000</v>
      </c>
    </row>
    <row r="92" spans="1:6" s="44" customFormat="1" ht="12.75">
      <c r="A92" s="8">
        <v>77</v>
      </c>
      <c r="B92" s="32" t="s">
        <v>325</v>
      </c>
      <c r="C92" s="40" t="s">
        <v>48</v>
      </c>
      <c r="D92" s="40">
        <v>40</v>
      </c>
      <c r="E92" s="34">
        <v>1800</v>
      </c>
      <c r="F92" s="34">
        <f t="shared" si="1"/>
        <v>72000</v>
      </c>
    </row>
    <row r="93" spans="1:6" s="44" customFormat="1" ht="12.75">
      <c r="A93" s="8">
        <v>78</v>
      </c>
      <c r="B93" s="32" t="s">
        <v>25</v>
      </c>
      <c r="C93" s="40" t="s">
        <v>37</v>
      </c>
      <c r="D93" s="40">
        <v>10</v>
      </c>
      <c r="E93" s="34">
        <v>52800</v>
      </c>
      <c r="F93" s="34">
        <f t="shared" si="1"/>
        <v>528000</v>
      </c>
    </row>
    <row r="94" spans="1:6" s="44" customFormat="1" ht="12.75">
      <c r="A94" s="8">
        <v>79</v>
      </c>
      <c r="B94" s="32" t="s">
        <v>76</v>
      </c>
      <c r="C94" s="40" t="s">
        <v>28</v>
      </c>
      <c r="D94" s="40">
        <v>3</v>
      </c>
      <c r="E94" s="34">
        <v>2400</v>
      </c>
      <c r="F94" s="34">
        <f t="shared" si="1"/>
        <v>7200</v>
      </c>
    </row>
    <row r="95" spans="1:6" s="44" customFormat="1" ht="12.75">
      <c r="A95" s="8">
        <v>80</v>
      </c>
      <c r="B95" s="32" t="s">
        <v>30</v>
      </c>
      <c r="C95" s="40" t="s">
        <v>31</v>
      </c>
      <c r="D95" s="40">
        <v>5</v>
      </c>
      <c r="E95" s="34">
        <v>12000</v>
      </c>
      <c r="F95" s="34">
        <f t="shared" si="1"/>
        <v>60000</v>
      </c>
    </row>
    <row r="96" spans="1:6" s="44" customFormat="1" ht="12.75">
      <c r="A96" s="8">
        <v>81</v>
      </c>
      <c r="B96" s="32" t="s">
        <v>110</v>
      </c>
      <c r="C96" s="40" t="s">
        <v>28</v>
      </c>
      <c r="D96" s="40">
        <v>2</v>
      </c>
      <c r="E96" s="34">
        <v>3000</v>
      </c>
      <c r="F96" s="34">
        <f t="shared" si="1"/>
        <v>6000</v>
      </c>
    </row>
    <row r="97" spans="1:6" s="44" customFormat="1" ht="12.75">
      <c r="A97" s="8">
        <v>82</v>
      </c>
      <c r="B97" s="32" t="s">
        <v>45</v>
      </c>
      <c r="C97" s="40" t="s">
        <v>48</v>
      </c>
      <c r="D97" s="40">
        <v>3</v>
      </c>
      <c r="E97" s="34">
        <v>15500</v>
      </c>
      <c r="F97" s="34">
        <f t="shared" si="1"/>
        <v>46500</v>
      </c>
    </row>
    <row r="98" spans="1:6" s="44" customFormat="1" ht="12.75">
      <c r="A98" s="8">
        <v>83</v>
      </c>
      <c r="B98" s="32" t="s">
        <v>275</v>
      </c>
      <c r="C98" s="40" t="s">
        <v>48</v>
      </c>
      <c r="D98" s="40">
        <v>2</v>
      </c>
      <c r="E98" s="34">
        <v>15500</v>
      </c>
      <c r="F98" s="34">
        <f t="shared" si="1"/>
        <v>31000</v>
      </c>
    </row>
    <row r="99" spans="1:6" s="44" customFormat="1" ht="12.75">
      <c r="A99" s="8">
        <v>84</v>
      </c>
      <c r="B99" s="32" t="s">
        <v>123</v>
      </c>
      <c r="C99" s="40" t="s">
        <v>48</v>
      </c>
      <c r="D99" s="40">
        <v>2</v>
      </c>
      <c r="E99" s="34">
        <v>5500</v>
      </c>
      <c r="F99" s="34">
        <f t="shared" si="1"/>
        <v>11000</v>
      </c>
    </row>
    <row r="100" spans="1:6" s="44" customFormat="1" ht="12.75">
      <c r="A100" s="8">
        <v>85</v>
      </c>
      <c r="B100" s="32" t="s">
        <v>123</v>
      </c>
      <c r="C100" s="40" t="s">
        <v>48</v>
      </c>
      <c r="D100" s="40">
        <v>2</v>
      </c>
      <c r="E100" s="34">
        <v>5500</v>
      </c>
      <c r="F100" s="34">
        <f t="shared" si="1"/>
        <v>11000</v>
      </c>
    </row>
    <row r="101" spans="1:6" s="44" customFormat="1" ht="12.75">
      <c r="A101" s="8">
        <v>86</v>
      </c>
      <c r="B101" s="32" t="s">
        <v>123</v>
      </c>
      <c r="C101" s="40" t="s">
        <v>48</v>
      </c>
      <c r="D101" s="40">
        <v>1</v>
      </c>
      <c r="E101" s="34">
        <v>5500</v>
      </c>
      <c r="F101" s="34">
        <f t="shared" si="1"/>
        <v>5500</v>
      </c>
    </row>
    <row r="102" spans="1:6" s="44" customFormat="1" ht="12.75">
      <c r="A102" s="8">
        <v>87</v>
      </c>
      <c r="B102" s="32" t="s">
        <v>43</v>
      </c>
      <c r="C102" s="40" t="s">
        <v>48</v>
      </c>
      <c r="D102" s="40">
        <v>20</v>
      </c>
      <c r="E102" s="34">
        <v>2100</v>
      </c>
      <c r="F102" s="34">
        <f t="shared" si="1"/>
        <v>42000</v>
      </c>
    </row>
    <row r="103" spans="1:6" s="44" customFormat="1" ht="12.75">
      <c r="A103" s="8">
        <v>88</v>
      </c>
      <c r="B103" s="32" t="s">
        <v>43</v>
      </c>
      <c r="C103" s="40" t="s">
        <v>48</v>
      </c>
      <c r="D103" s="40">
        <v>40</v>
      </c>
      <c r="E103" s="34">
        <v>2100</v>
      </c>
      <c r="F103" s="34">
        <f t="shared" si="1"/>
        <v>84000</v>
      </c>
    </row>
    <row r="104" spans="1:6" s="44" customFormat="1" ht="12.75">
      <c r="A104" s="8">
        <v>89</v>
      </c>
      <c r="B104" s="32" t="s">
        <v>69</v>
      </c>
      <c r="C104" s="40" t="s">
        <v>48</v>
      </c>
      <c r="D104" s="40">
        <v>36</v>
      </c>
      <c r="E104" s="34">
        <v>5500</v>
      </c>
      <c r="F104" s="34">
        <f t="shared" si="1"/>
        <v>198000</v>
      </c>
    </row>
    <row r="105" spans="1:6" s="44" customFormat="1" ht="12.75">
      <c r="A105" s="8">
        <v>90</v>
      </c>
      <c r="B105" s="32" t="s">
        <v>45</v>
      </c>
      <c r="C105" s="40" t="s">
        <v>48</v>
      </c>
      <c r="D105" s="40">
        <v>5</v>
      </c>
      <c r="E105" s="34">
        <v>15500</v>
      </c>
      <c r="F105" s="34">
        <f t="shared" si="1"/>
        <v>77500</v>
      </c>
    </row>
    <row r="106" spans="1:6" s="44" customFormat="1" ht="12.75">
      <c r="A106" s="8">
        <v>91</v>
      </c>
      <c r="B106" s="31" t="s">
        <v>99</v>
      </c>
      <c r="C106" s="40" t="s">
        <v>269</v>
      </c>
      <c r="D106" s="40">
        <v>4</v>
      </c>
      <c r="E106" s="34">
        <v>22800</v>
      </c>
      <c r="F106" s="34">
        <f t="shared" si="1"/>
        <v>91200</v>
      </c>
    </row>
    <row r="107" spans="1:6" s="44" customFormat="1" ht="12.75">
      <c r="A107" s="8">
        <v>92</v>
      </c>
      <c r="B107" s="32" t="s">
        <v>276</v>
      </c>
      <c r="C107" s="40" t="s">
        <v>18</v>
      </c>
      <c r="D107" s="40">
        <v>2</v>
      </c>
      <c r="E107" s="34">
        <v>180000</v>
      </c>
      <c r="F107" s="34">
        <f t="shared" si="1"/>
        <v>360000</v>
      </c>
    </row>
    <row r="108" spans="1:6" s="44" customFormat="1" ht="12.75">
      <c r="A108" s="8">
        <v>93</v>
      </c>
      <c r="B108" s="32" t="s">
        <v>242</v>
      </c>
      <c r="C108" s="40" t="s">
        <v>18</v>
      </c>
      <c r="D108" s="40">
        <v>10</v>
      </c>
      <c r="E108" s="34">
        <v>10500</v>
      </c>
      <c r="F108" s="34">
        <f t="shared" si="1"/>
        <v>105000</v>
      </c>
    </row>
    <row r="109" spans="1:6" s="44" customFormat="1" ht="12.75">
      <c r="A109" s="8">
        <v>94</v>
      </c>
      <c r="B109" s="32" t="s">
        <v>66</v>
      </c>
      <c r="C109" s="40" t="s">
        <v>48</v>
      </c>
      <c r="D109" s="40">
        <v>20</v>
      </c>
      <c r="E109" s="34">
        <v>2700</v>
      </c>
      <c r="F109" s="34">
        <f t="shared" si="1"/>
        <v>54000</v>
      </c>
    </row>
    <row r="110" spans="1:6" s="44" customFormat="1" ht="12.75">
      <c r="A110" s="8">
        <v>95</v>
      </c>
      <c r="B110" s="32" t="s">
        <v>45</v>
      </c>
      <c r="C110" s="40" t="s">
        <v>48</v>
      </c>
      <c r="D110" s="40">
        <v>3</v>
      </c>
      <c r="E110" s="34">
        <v>15500</v>
      </c>
      <c r="F110" s="34">
        <f t="shared" si="1"/>
        <v>46500</v>
      </c>
    </row>
    <row r="111" spans="1:6" s="44" customFormat="1" ht="12.75">
      <c r="A111" s="8">
        <v>96</v>
      </c>
      <c r="B111" s="32" t="s">
        <v>150</v>
      </c>
      <c r="C111" s="40" t="s">
        <v>48</v>
      </c>
      <c r="D111" s="40">
        <v>1</v>
      </c>
      <c r="E111" s="34">
        <v>11000</v>
      </c>
      <c r="F111" s="34">
        <f t="shared" si="1"/>
        <v>11000</v>
      </c>
    </row>
    <row r="112" spans="1:6" s="44" customFormat="1" ht="12.75">
      <c r="A112" s="8">
        <v>97</v>
      </c>
      <c r="B112" s="32" t="s">
        <v>25</v>
      </c>
      <c r="C112" s="40" t="s">
        <v>37</v>
      </c>
      <c r="D112" s="40">
        <v>5</v>
      </c>
      <c r="E112" s="34">
        <v>52800</v>
      </c>
      <c r="F112" s="34">
        <f t="shared" si="1"/>
        <v>264000</v>
      </c>
    </row>
    <row r="113" spans="1:6" s="44" customFormat="1" ht="12.75">
      <c r="A113" s="8">
        <v>98</v>
      </c>
      <c r="B113" s="32" t="s">
        <v>66</v>
      </c>
      <c r="C113" s="40" t="s">
        <v>48</v>
      </c>
      <c r="D113" s="40">
        <v>10</v>
      </c>
      <c r="E113" s="34">
        <v>2700</v>
      </c>
      <c r="F113" s="34">
        <f t="shared" si="1"/>
        <v>27000</v>
      </c>
    </row>
    <row r="114" spans="1:6" s="44" customFormat="1" ht="12.75">
      <c r="A114" s="8">
        <v>99</v>
      </c>
      <c r="B114" s="32" t="s">
        <v>45</v>
      </c>
      <c r="C114" s="40" t="s">
        <v>48</v>
      </c>
      <c r="D114" s="40">
        <v>2</v>
      </c>
      <c r="E114" s="34">
        <v>15500</v>
      </c>
      <c r="F114" s="34">
        <f t="shared" si="1"/>
        <v>31000</v>
      </c>
    </row>
    <row r="115" spans="1:6" s="44" customFormat="1" ht="12.75">
      <c r="A115" s="8">
        <v>100</v>
      </c>
      <c r="B115" s="32" t="s">
        <v>25</v>
      </c>
      <c r="C115" s="40" t="s">
        <v>37</v>
      </c>
      <c r="D115" s="40">
        <v>5</v>
      </c>
      <c r="E115" s="34">
        <v>52800</v>
      </c>
      <c r="F115" s="34">
        <f t="shared" si="1"/>
        <v>264000</v>
      </c>
    </row>
    <row r="116" spans="1:6" s="44" customFormat="1" ht="12.75">
      <c r="A116" s="8">
        <v>101</v>
      </c>
      <c r="B116" s="32" t="s">
        <v>46</v>
      </c>
      <c r="C116" s="40" t="s">
        <v>48</v>
      </c>
      <c r="D116" s="40">
        <v>2</v>
      </c>
      <c r="E116" s="34">
        <v>11000</v>
      </c>
      <c r="F116" s="34">
        <f t="shared" si="1"/>
        <v>22000</v>
      </c>
    </row>
    <row r="117" spans="1:6" s="44" customFormat="1" ht="12.75">
      <c r="A117" s="8">
        <v>102</v>
      </c>
      <c r="B117" s="32" t="s">
        <v>189</v>
      </c>
      <c r="C117" s="40" t="s">
        <v>48</v>
      </c>
      <c r="D117" s="40">
        <v>2</v>
      </c>
      <c r="E117" s="34">
        <v>2500</v>
      </c>
      <c r="F117" s="34">
        <f t="shared" si="1"/>
        <v>5000</v>
      </c>
    </row>
    <row r="118" spans="1:6" s="44" customFormat="1" ht="12.75">
      <c r="A118" s="8">
        <v>103</v>
      </c>
      <c r="B118" s="32" t="s">
        <v>328</v>
      </c>
      <c r="C118" s="40" t="s">
        <v>84</v>
      </c>
      <c r="D118" s="40">
        <v>2</v>
      </c>
      <c r="E118" s="34">
        <v>5800</v>
      </c>
      <c r="F118" s="34">
        <f t="shared" si="1"/>
        <v>11600</v>
      </c>
    </row>
    <row r="119" spans="1:6" s="44" customFormat="1" ht="12.75">
      <c r="A119" s="8">
        <v>104</v>
      </c>
      <c r="B119" s="32" t="s">
        <v>180</v>
      </c>
      <c r="C119" s="40" t="s">
        <v>23</v>
      </c>
      <c r="D119" s="40">
        <v>3</v>
      </c>
      <c r="E119" s="34">
        <v>235000</v>
      </c>
      <c r="F119" s="34">
        <f t="shared" si="1"/>
        <v>705000</v>
      </c>
    </row>
    <row r="120" spans="1:6" s="44" customFormat="1" ht="12.75">
      <c r="A120" s="8">
        <v>105</v>
      </c>
      <c r="B120" s="32" t="s">
        <v>254</v>
      </c>
      <c r="C120" s="40" t="s">
        <v>18</v>
      </c>
      <c r="D120" s="40">
        <v>5</v>
      </c>
      <c r="E120" s="34">
        <v>23000</v>
      </c>
      <c r="F120" s="34">
        <f t="shared" si="1"/>
        <v>115000</v>
      </c>
    </row>
    <row r="121" spans="1:6" s="44" customFormat="1" ht="12.75">
      <c r="A121" s="8">
        <v>106</v>
      </c>
      <c r="B121" s="32" t="s">
        <v>61</v>
      </c>
      <c r="C121" s="40" t="s">
        <v>58</v>
      </c>
      <c r="D121" s="40">
        <v>5</v>
      </c>
      <c r="E121" s="34">
        <v>9500</v>
      </c>
      <c r="F121" s="34">
        <f t="shared" si="1"/>
        <v>47500</v>
      </c>
    </row>
    <row r="122" spans="1:6" s="44" customFormat="1" ht="12.75">
      <c r="A122" s="8">
        <v>107</v>
      </c>
      <c r="B122" s="32" t="s">
        <v>131</v>
      </c>
      <c r="C122" s="40" t="s">
        <v>23</v>
      </c>
      <c r="D122" s="40">
        <v>1</v>
      </c>
      <c r="E122" s="34">
        <v>35000</v>
      </c>
      <c r="F122" s="34">
        <f t="shared" si="1"/>
        <v>35000</v>
      </c>
    </row>
    <row r="123" spans="1:6" s="44" customFormat="1" ht="12.75">
      <c r="A123" s="8">
        <v>108</v>
      </c>
      <c r="B123" s="32" t="s">
        <v>326</v>
      </c>
      <c r="C123" s="40" t="s">
        <v>28</v>
      </c>
      <c r="D123" s="40">
        <v>1</v>
      </c>
      <c r="E123" s="34">
        <v>90000</v>
      </c>
      <c r="F123" s="34">
        <f t="shared" si="1"/>
        <v>90000</v>
      </c>
    </row>
    <row r="124" spans="1:6" s="44" customFormat="1" ht="12.75">
      <c r="A124" s="8">
        <v>109</v>
      </c>
      <c r="B124" s="32" t="s">
        <v>66</v>
      </c>
      <c r="C124" s="40" t="s">
        <v>48</v>
      </c>
      <c r="D124" s="40">
        <v>10</v>
      </c>
      <c r="E124" s="34">
        <v>2700</v>
      </c>
      <c r="F124" s="34">
        <f t="shared" si="1"/>
        <v>27000</v>
      </c>
    </row>
    <row r="125" spans="1:6" s="44" customFormat="1" ht="12.75">
      <c r="A125" s="8">
        <v>110</v>
      </c>
      <c r="B125" s="32" t="s">
        <v>123</v>
      </c>
      <c r="C125" s="40" t="s">
        <v>48</v>
      </c>
      <c r="D125" s="40">
        <v>2</v>
      </c>
      <c r="E125" s="34">
        <v>5500</v>
      </c>
      <c r="F125" s="34">
        <f t="shared" si="1"/>
        <v>11000</v>
      </c>
    </row>
    <row r="126" spans="1:6" s="44" customFormat="1" ht="12.75">
      <c r="A126" s="8">
        <v>111</v>
      </c>
      <c r="B126" s="32" t="s">
        <v>45</v>
      </c>
      <c r="C126" s="40" t="s">
        <v>48</v>
      </c>
      <c r="D126" s="40">
        <v>1</v>
      </c>
      <c r="E126" s="34">
        <v>15500</v>
      </c>
      <c r="F126" s="34">
        <f t="shared" si="1"/>
        <v>15500</v>
      </c>
    </row>
    <row r="127" spans="1:6" s="44" customFormat="1" ht="12.75">
      <c r="A127" s="8">
        <v>112</v>
      </c>
      <c r="B127" s="32" t="s">
        <v>150</v>
      </c>
      <c r="C127" s="40" t="s">
        <v>48</v>
      </c>
      <c r="D127" s="40">
        <v>1</v>
      </c>
      <c r="E127" s="34">
        <v>11000</v>
      </c>
      <c r="F127" s="34">
        <f t="shared" si="1"/>
        <v>11000</v>
      </c>
    </row>
    <row r="128" spans="1:6" s="44" customFormat="1" ht="12.75">
      <c r="A128" s="8">
        <v>113</v>
      </c>
      <c r="B128" s="32" t="s">
        <v>251</v>
      </c>
      <c r="C128" s="40" t="s">
        <v>106</v>
      </c>
      <c r="D128" s="40">
        <v>1</v>
      </c>
      <c r="E128" s="34">
        <v>4800</v>
      </c>
      <c r="F128" s="34">
        <f t="shared" si="1"/>
        <v>4800</v>
      </c>
    </row>
    <row r="129" spans="1:6" s="44" customFormat="1" ht="12.75">
      <c r="A129" s="8">
        <v>114</v>
      </c>
      <c r="B129" s="32" t="s">
        <v>25</v>
      </c>
      <c r="C129" s="40" t="s">
        <v>37</v>
      </c>
      <c r="D129" s="40">
        <v>2</v>
      </c>
      <c r="E129" s="34">
        <v>52800</v>
      </c>
      <c r="F129" s="34">
        <f t="shared" si="1"/>
        <v>105600</v>
      </c>
    </row>
    <row r="130" spans="1:6" s="44" customFormat="1" ht="12.75">
      <c r="A130" s="8">
        <v>115</v>
      </c>
      <c r="B130" s="32" t="s">
        <v>36</v>
      </c>
      <c r="C130" s="40" t="s">
        <v>37</v>
      </c>
      <c r="D130" s="40">
        <v>2</v>
      </c>
      <c r="E130" s="34">
        <v>40500</v>
      </c>
      <c r="F130" s="34">
        <f t="shared" si="1"/>
        <v>81000</v>
      </c>
    </row>
    <row r="131" spans="1:6" s="44" customFormat="1" ht="12.75">
      <c r="A131" s="8">
        <v>116</v>
      </c>
      <c r="B131" s="32" t="s">
        <v>46</v>
      </c>
      <c r="C131" s="40" t="s">
        <v>48</v>
      </c>
      <c r="D131" s="40">
        <v>4</v>
      </c>
      <c r="E131" s="34">
        <v>11000</v>
      </c>
      <c r="F131" s="34">
        <f t="shared" si="1"/>
        <v>44000</v>
      </c>
    </row>
    <row r="132" spans="1:6" s="44" customFormat="1" ht="12.75">
      <c r="A132" s="8">
        <v>117</v>
      </c>
      <c r="B132" s="32" t="s">
        <v>74</v>
      </c>
      <c r="C132" s="40" t="s">
        <v>28</v>
      </c>
      <c r="D132" s="40">
        <v>1</v>
      </c>
      <c r="E132" s="34">
        <v>6000</v>
      </c>
      <c r="F132" s="34">
        <f t="shared" si="1"/>
        <v>6000</v>
      </c>
    </row>
    <row r="133" spans="1:6" s="44" customFormat="1" ht="12.75">
      <c r="A133" s="8">
        <v>118</v>
      </c>
      <c r="B133" s="32" t="s">
        <v>78</v>
      </c>
      <c r="C133" s="40" t="s">
        <v>28</v>
      </c>
      <c r="D133" s="40">
        <v>2</v>
      </c>
      <c r="E133" s="34">
        <v>2500</v>
      </c>
      <c r="F133" s="34">
        <f t="shared" si="1"/>
        <v>5000</v>
      </c>
    </row>
    <row r="134" spans="1:6" s="44" customFormat="1" ht="12.75">
      <c r="A134" s="8">
        <v>119</v>
      </c>
      <c r="B134" s="32" t="s">
        <v>101</v>
      </c>
      <c r="C134" s="40" t="s">
        <v>269</v>
      </c>
      <c r="D134" s="40">
        <v>2</v>
      </c>
      <c r="E134" s="34">
        <v>22800</v>
      </c>
      <c r="F134" s="34">
        <f t="shared" si="1"/>
        <v>45600</v>
      </c>
    </row>
    <row r="135" spans="1:6" s="44" customFormat="1" ht="12.75">
      <c r="A135" s="8">
        <v>120</v>
      </c>
      <c r="B135" s="32" t="s">
        <v>94</v>
      </c>
      <c r="C135" s="40" t="s">
        <v>58</v>
      </c>
      <c r="D135" s="40">
        <v>5</v>
      </c>
      <c r="E135" s="34">
        <v>9500</v>
      </c>
      <c r="F135" s="34">
        <f t="shared" si="1"/>
        <v>47500</v>
      </c>
    </row>
    <row r="136" spans="1:6" s="44" customFormat="1" ht="12.75">
      <c r="A136" s="8">
        <v>121</v>
      </c>
      <c r="B136" s="32" t="s">
        <v>70</v>
      </c>
      <c r="C136" s="40" t="s">
        <v>48</v>
      </c>
      <c r="D136" s="40">
        <v>1</v>
      </c>
      <c r="E136" s="34">
        <v>6500</v>
      </c>
      <c r="F136" s="34">
        <f t="shared" si="1"/>
        <v>6500</v>
      </c>
    </row>
    <row r="137" spans="1:6" s="44" customFormat="1" ht="12.75">
      <c r="A137" s="8">
        <v>122</v>
      </c>
      <c r="B137" s="32" t="s">
        <v>149</v>
      </c>
      <c r="C137" s="40" t="s">
        <v>48</v>
      </c>
      <c r="D137" s="40">
        <v>1</v>
      </c>
      <c r="E137" s="34">
        <v>6500</v>
      </c>
      <c r="F137" s="34">
        <f t="shared" si="1"/>
        <v>6500</v>
      </c>
    </row>
    <row r="138" spans="1:6" s="44" customFormat="1" ht="12.75">
      <c r="A138" s="8">
        <v>123</v>
      </c>
      <c r="B138" s="32" t="s">
        <v>329</v>
      </c>
      <c r="C138" s="40" t="s">
        <v>18</v>
      </c>
      <c r="D138" s="40">
        <v>1</v>
      </c>
      <c r="E138" s="34">
        <v>11000</v>
      </c>
      <c r="F138" s="34">
        <f t="shared" si="1"/>
        <v>11000</v>
      </c>
    </row>
    <row r="139" spans="1:6" s="44" customFormat="1" ht="12.75">
      <c r="A139" s="8">
        <v>124</v>
      </c>
      <c r="B139" s="32" t="s">
        <v>325</v>
      </c>
      <c r="C139" s="40" t="s">
        <v>48</v>
      </c>
      <c r="D139" s="40">
        <v>150</v>
      </c>
      <c r="E139" s="34">
        <v>1800</v>
      </c>
      <c r="F139" s="34">
        <f t="shared" si="1"/>
        <v>270000</v>
      </c>
    </row>
    <row r="140" spans="1:6" s="44" customFormat="1" ht="12.75">
      <c r="A140" s="8">
        <v>125</v>
      </c>
      <c r="B140" s="32" t="s">
        <v>277</v>
      </c>
      <c r="C140" s="40" t="s">
        <v>18</v>
      </c>
      <c r="D140" s="40">
        <v>3</v>
      </c>
      <c r="E140" s="34">
        <v>5000</v>
      </c>
      <c r="F140" s="34">
        <f t="shared" si="1"/>
        <v>15000</v>
      </c>
    </row>
    <row r="141" spans="1:6" s="44" customFormat="1" ht="12.75">
      <c r="A141" s="8">
        <v>126</v>
      </c>
      <c r="B141" s="32" t="s">
        <v>222</v>
      </c>
      <c r="C141" s="40" t="s">
        <v>18</v>
      </c>
      <c r="D141" s="40">
        <v>1</v>
      </c>
      <c r="E141" s="34">
        <v>200000</v>
      </c>
      <c r="F141" s="34">
        <f t="shared" si="1"/>
        <v>200000</v>
      </c>
    </row>
    <row r="142" spans="1:6" s="44" customFormat="1" ht="12.75">
      <c r="A142" s="8">
        <v>127</v>
      </c>
      <c r="B142" s="32" t="s">
        <v>330</v>
      </c>
      <c r="C142" s="40" t="s">
        <v>18</v>
      </c>
      <c r="D142" s="40">
        <v>1</v>
      </c>
      <c r="E142" s="34">
        <v>95000</v>
      </c>
      <c r="F142" s="34">
        <f t="shared" si="1"/>
        <v>95000</v>
      </c>
    </row>
    <row r="143" spans="1:6" s="44" customFormat="1" ht="12.75">
      <c r="A143" s="8">
        <v>128</v>
      </c>
      <c r="B143" s="32" t="s">
        <v>25</v>
      </c>
      <c r="C143" s="40" t="s">
        <v>37</v>
      </c>
      <c r="D143" s="40">
        <v>5</v>
      </c>
      <c r="E143" s="34">
        <v>52800</v>
      </c>
      <c r="F143" s="34">
        <f t="shared" si="1"/>
        <v>264000</v>
      </c>
    </row>
    <row r="144" spans="1:6" s="44" customFormat="1" ht="12.75">
      <c r="A144" s="8">
        <v>129</v>
      </c>
      <c r="B144" s="32" t="s">
        <v>331</v>
      </c>
      <c r="C144" s="40" t="s">
        <v>80</v>
      </c>
      <c r="D144" s="40">
        <v>200</v>
      </c>
      <c r="E144" s="34">
        <v>980</v>
      </c>
      <c r="F144" s="34">
        <f t="shared" si="1"/>
        <v>196000</v>
      </c>
    </row>
    <row r="145" spans="1:6" s="44" customFormat="1" ht="12.75">
      <c r="A145" s="8">
        <v>130</v>
      </c>
      <c r="B145" s="32" t="s">
        <v>78</v>
      </c>
      <c r="C145" s="40" t="s">
        <v>28</v>
      </c>
      <c r="D145" s="40">
        <v>10</v>
      </c>
      <c r="E145" s="34">
        <v>2500</v>
      </c>
      <c r="F145" s="34">
        <f t="shared" si="1"/>
        <v>25000</v>
      </c>
    </row>
    <row r="146" spans="1:6" s="44" customFormat="1" ht="12.75">
      <c r="A146" s="8">
        <v>131</v>
      </c>
      <c r="B146" s="32" t="s">
        <v>114</v>
      </c>
      <c r="C146" s="40" t="s">
        <v>23</v>
      </c>
      <c r="D146" s="40">
        <v>5</v>
      </c>
      <c r="E146" s="34">
        <v>10500</v>
      </c>
      <c r="F146" s="34">
        <f t="shared" ref="F146:F166" si="2">D146*E146</f>
        <v>52500</v>
      </c>
    </row>
    <row r="147" spans="1:6" s="44" customFormat="1" ht="12.75">
      <c r="A147" s="8">
        <v>132</v>
      </c>
      <c r="B147" s="32" t="s">
        <v>64</v>
      </c>
      <c r="C147" s="33" t="s">
        <v>23</v>
      </c>
      <c r="D147" s="33">
        <v>1</v>
      </c>
      <c r="E147" s="34">
        <v>22000</v>
      </c>
      <c r="F147" s="34">
        <f t="shared" si="2"/>
        <v>22000</v>
      </c>
    </row>
    <row r="148" spans="1:6" s="44" customFormat="1" ht="12.75">
      <c r="A148" s="8">
        <v>133</v>
      </c>
      <c r="B148" s="32" t="s">
        <v>207</v>
      </c>
      <c r="C148" s="40" t="s">
        <v>18</v>
      </c>
      <c r="D148" s="40">
        <v>10</v>
      </c>
      <c r="E148" s="34">
        <v>11500</v>
      </c>
      <c r="F148" s="34">
        <f t="shared" si="2"/>
        <v>115000</v>
      </c>
    </row>
    <row r="149" spans="1:6" s="44" customFormat="1" ht="12.75">
      <c r="A149" s="8">
        <v>134</v>
      </c>
      <c r="B149" s="32" t="s">
        <v>131</v>
      </c>
      <c r="C149" s="40" t="s">
        <v>23</v>
      </c>
      <c r="D149" s="40">
        <v>1</v>
      </c>
      <c r="E149" s="34">
        <v>35000</v>
      </c>
      <c r="F149" s="34">
        <f t="shared" si="2"/>
        <v>35000</v>
      </c>
    </row>
    <row r="150" spans="1:6" s="44" customFormat="1" ht="12.75">
      <c r="A150" s="8">
        <v>135</v>
      </c>
      <c r="B150" s="32" t="s">
        <v>164</v>
      </c>
      <c r="C150" s="40" t="s">
        <v>48</v>
      </c>
      <c r="D150" s="40">
        <v>10</v>
      </c>
      <c r="E150" s="34">
        <v>6300</v>
      </c>
      <c r="F150" s="34">
        <f t="shared" si="2"/>
        <v>63000</v>
      </c>
    </row>
    <row r="151" spans="1:6" s="44" customFormat="1" ht="12.75">
      <c r="A151" s="8">
        <v>136</v>
      </c>
      <c r="B151" s="32" t="s">
        <v>123</v>
      </c>
      <c r="C151" s="40" t="s">
        <v>48</v>
      </c>
      <c r="D151" s="40">
        <v>2</v>
      </c>
      <c r="E151" s="34">
        <v>5500</v>
      </c>
      <c r="F151" s="34">
        <f t="shared" si="2"/>
        <v>11000</v>
      </c>
    </row>
    <row r="152" spans="1:6" s="44" customFormat="1" ht="12.75">
      <c r="A152" s="8">
        <v>137</v>
      </c>
      <c r="B152" s="32" t="s">
        <v>45</v>
      </c>
      <c r="C152" s="40" t="s">
        <v>48</v>
      </c>
      <c r="D152" s="40">
        <v>1</v>
      </c>
      <c r="E152" s="34">
        <v>15500</v>
      </c>
      <c r="F152" s="34">
        <f t="shared" si="2"/>
        <v>15500</v>
      </c>
    </row>
    <row r="153" spans="1:6" s="44" customFormat="1" ht="12.75">
      <c r="A153" s="8">
        <v>138</v>
      </c>
      <c r="B153" s="32" t="s">
        <v>46</v>
      </c>
      <c r="C153" s="40" t="s">
        <v>48</v>
      </c>
      <c r="D153" s="40">
        <v>1</v>
      </c>
      <c r="E153" s="34">
        <v>11000</v>
      </c>
      <c r="F153" s="34">
        <f t="shared" si="2"/>
        <v>11000</v>
      </c>
    </row>
    <row r="154" spans="1:6" s="44" customFormat="1" ht="12.75">
      <c r="A154" s="8">
        <v>139</v>
      </c>
      <c r="B154" s="32" t="s">
        <v>212</v>
      </c>
      <c r="C154" s="40" t="s">
        <v>48</v>
      </c>
      <c r="D154" s="40">
        <v>1</v>
      </c>
      <c r="E154" s="34">
        <v>10000</v>
      </c>
      <c r="F154" s="34">
        <f t="shared" si="2"/>
        <v>10000</v>
      </c>
    </row>
    <row r="155" spans="1:6" s="44" customFormat="1" ht="12.75">
      <c r="A155" s="8">
        <v>140</v>
      </c>
      <c r="B155" s="32" t="s">
        <v>43</v>
      </c>
      <c r="C155" s="40" t="s">
        <v>48</v>
      </c>
      <c r="D155" s="40">
        <v>20</v>
      </c>
      <c r="E155" s="34">
        <v>2100</v>
      </c>
      <c r="F155" s="34">
        <f t="shared" si="2"/>
        <v>42000</v>
      </c>
    </row>
    <row r="156" spans="1:6" s="44" customFormat="1" ht="12.75">
      <c r="A156" s="8">
        <v>141</v>
      </c>
      <c r="B156" s="32" t="s">
        <v>25</v>
      </c>
      <c r="C156" s="40" t="s">
        <v>37</v>
      </c>
      <c r="D156" s="40">
        <v>6</v>
      </c>
      <c r="E156" s="34">
        <v>52800</v>
      </c>
      <c r="F156" s="34">
        <f t="shared" si="2"/>
        <v>316800</v>
      </c>
    </row>
    <row r="157" spans="1:6" s="44" customFormat="1" ht="12.75">
      <c r="A157" s="8">
        <v>142</v>
      </c>
      <c r="B157" s="32" t="s">
        <v>74</v>
      </c>
      <c r="C157" s="40" t="s">
        <v>28</v>
      </c>
      <c r="D157" s="40">
        <v>1</v>
      </c>
      <c r="E157" s="34">
        <v>6000</v>
      </c>
      <c r="F157" s="34">
        <f t="shared" si="2"/>
        <v>6000</v>
      </c>
    </row>
    <row r="158" spans="1:6" s="44" customFormat="1" ht="12.75">
      <c r="A158" s="8">
        <v>143</v>
      </c>
      <c r="B158" s="32" t="s">
        <v>332</v>
      </c>
      <c r="C158" s="40" t="s">
        <v>18</v>
      </c>
      <c r="D158" s="40">
        <v>20</v>
      </c>
      <c r="E158" s="34">
        <v>1500</v>
      </c>
      <c r="F158" s="34">
        <f t="shared" si="2"/>
        <v>30000</v>
      </c>
    </row>
    <row r="159" spans="1:6" s="44" customFormat="1" ht="12.75">
      <c r="A159" s="8">
        <v>144</v>
      </c>
      <c r="B159" s="32" t="s">
        <v>24</v>
      </c>
      <c r="C159" s="40" t="s">
        <v>18</v>
      </c>
      <c r="D159" s="40">
        <v>20</v>
      </c>
      <c r="E159" s="34">
        <v>1700</v>
      </c>
      <c r="F159" s="34">
        <f t="shared" si="2"/>
        <v>34000</v>
      </c>
    </row>
    <row r="160" spans="1:6" s="44" customFormat="1" ht="12.75">
      <c r="A160" s="8">
        <v>145</v>
      </c>
      <c r="B160" s="32" t="s">
        <v>79</v>
      </c>
      <c r="C160" s="40" t="s">
        <v>18</v>
      </c>
      <c r="D160" s="40">
        <v>2</v>
      </c>
      <c r="E160" s="34">
        <v>70000</v>
      </c>
      <c r="F160" s="34">
        <f t="shared" si="2"/>
        <v>140000</v>
      </c>
    </row>
    <row r="161" spans="1:6" s="44" customFormat="1" ht="12.75">
      <c r="A161" s="8">
        <v>146</v>
      </c>
      <c r="B161" s="32" t="s">
        <v>182</v>
      </c>
      <c r="C161" s="40" t="s">
        <v>48</v>
      </c>
      <c r="D161" s="40">
        <v>100</v>
      </c>
      <c r="E161" s="34">
        <v>2500</v>
      </c>
      <c r="F161" s="34">
        <f t="shared" si="2"/>
        <v>250000</v>
      </c>
    </row>
    <row r="162" spans="1:6" s="44" customFormat="1" ht="12.75">
      <c r="A162" s="8">
        <v>147</v>
      </c>
      <c r="B162" s="32" t="s">
        <v>333</v>
      </c>
      <c r="C162" s="40" t="s">
        <v>44</v>
      </c>
      <c r="D162" s="40">
        <v>1</v>
      </c>
      <c r="E162" s="34">
        <v>5300</v>
      </c>
      <c r="F162" s="34">
        <f t="shared" si="2"/>
        <v>5300</v>
      </c>
    </row>
    <row r="163" spans="1:6" s="44" customFormat="1" ht="12.75">
      <c r="A163" s="8">
        <v>148</v>
      </c>
      <c r="B163" s="32" t="s">
        <v>30</v>
      </c>
      <c r="C163" s="40" t="s">
        <v>31</v>
      </c>
      <c r="D163" s="40">
        <v>2</v>
      </c>
      <c r="E163" s="34">
        <v>12000</v>
      </c>
      <c r="F163" s="34">
        <f t="shared" si="2"/>
        <v>24000</v>
      </c>
    </row>
    <row r="164" spans="1:6" s="44" customFormat="1" ht="12.75">
      <c r="A164" s="8">
        <v>149</v>
      </c>
      <c r="B164" s="32" t="s">
        <v>61</v>
      </c>
      <c r="C164" s="40" t="s">
        <v>58</v>
      </c>
      <c r="D164" s="40">
        <v>1</v>
      </c>
      <c r="E164" s="34">
        <v>9500</v>
      </c>
      <c r="F164" s="34">
        <f t="shared" si="2"/>
        <v>9500</v>
      </c>
    </row>
    <row r="165" spans="1:6" s="44" customFormat="1" ht="12.75">
      <c r="A165" s="8">
        <v>150</v>
      </c>
      <c r="B165" s="32" t="s">
        <v>19</v>
      </c>
      <c r="C165" s="40" t="s">
        <v>20</v>
      </c>
      <c r="D165" s="40">
        <v>2</v>
      </c>
      <c r="E165" s="34">
        <v>36000</v>
      </c>
      <c r="F165" s="34">
        <f t="shared" si="2"/>
        <v>72000</v>
      </c>
    </row>
    <row r="166" spans="1:6" s="44" customFormat="1" ht="12.75">
      <c r="A166" s="8">
        <v>151</v>
      </c>
      <c r="B166" s="32" t="s">
        <v>25</v>
      </c>
      <c r="C166" s="40" t="s">
        <v>37</v>
      </c>
      <c r="D166" s="40">
        <v>20</v>
      </c>
      <c r="E166" s="34">
        <v>52800</v>
      </c>
      <c r="F166" s="34">
        <f t="shared" si="2"/>
        <v>1056000</v>
      </c>
    </row>
    <row r="167" spans="1:6">
      <c r="A167" s="90" t="s">
        <v>132</v>
      </c>
      <c r="B167" s="91"/>
      <c r="C167" s="91"/>
      <c r="D167" s="91"/>
      <c r="E167" s="92"/>
      <c r="F167" s="15">
        <f>SUM(F16:F166)</f>
        <v>16025800</v>
      </c>
    </row>
    <row r="168" spans="1:6">
      <c r="A168" s="90" t="s">
        <v>133</v>
      </c>
      <c r="B168" s="91"/>
      <c r="C168" s="91"/>
      <c r="D168" s="91"/>
      <c r="E168" s="92"/>
      <c r="F168" s="15">
        <f>F167*0.1</f>
        <v>1602580</v>
      </c>
    </row>
    <row r="169" spans="1:6">
      <c r="A169" s="90" t="s">
        <v>134</v>
      </c>
      <c r="B169" s="91"/>
      <c r="C169" s="91"/>
      <c r="D169" s="91"/>
      <c r="E169" s="92"/>
      <c r="F169" s="15">
        <f>F167+F168</f>
        <v>17628380</v>
      </c>
    </row>
    <row r="172" spans="1:6">
      <c r="E172" s="87" t="s">
        <v>135</v>
      </c>
      <c r="F172" s="93"/>
    </row>
    <row r="173" spans="1:6">
      <c r="E173" s="87" t="s">
        <v>136</v>
      </c>
      <c r="F173" s="93"/>
    </row>
    <row r="177" spans="5:6">
      <c r="E177" s="78" t="s">
        <v>137</v>
      </c>
      <c r="F177" s="93"/>
    </row>
  </sheetData>
  <mergeCells count="13">
    <mergeCell ref="A9:F9"/>
    <mergeCell ref="A2:F2"/>
    <mergeCell ref="A3:F3"/>
    <mergeCell ref="A4:F4"/>
    <mergeCell ref="A7:F7"/>
    <mergeCell ref="A8:F8"/>
    <mergeCell ref="E177:F177"/>
    <mergeCell ref="A10:F10"/>
    <mergeCell ref="A167:E167"/>
    <mergeCell ref="A168:E168"/>
    <mergeCell ref="A169:E169"/>
    <mergeCell ref="E172:F172"/>
    <mergeCell ref="E173:F1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182"/>
  <sheetViews>
    <sheetView workbookViewId="0">
      <selection activeCell="I170" sqref="I170"/>
    </sheetView>
  </sheetViews>
  <sheetFormatPr defaultRowHeight="15"/>
  <cols>
    <col min="1" max="1" width="7.5703125" style="1" customWidth="1"/>
    <col min="2" max="2" width="34.7109375" style="1" customWidth="1"/>
    <col min="3" max="4" width="9.140625" style="1"/>
    <col min="5" max="5" width="11.85546875" style="1" customWidth="1"/>
    <col min="6" max="6" width="14.7109375" style="1" customWidth="1"/>
    <col min="7" max="16384" width="9.140625" style="1"/>
  </cols>
  <sheetData>
    <row r="2" spans="1:6" ht="16.5">
      <c r="A2" s="83" t="s">
        <v>0</v>
      </c>
      <c r="B2" s="93"/>
      <c r="C2" s="93"/>
      <c r="D2" s="93"/>
      <c r="E2" s="93"/>
      <c r="F2" s="93"/>
    </row>
    <row r="3" spans="1:6" ht="15.75">
      <c r="A3" s="84" t="s">
        <v>1</v>
      </c>
      <c r="B3" s="93"/>
      <c r="C3" s="93"/>
      <c r="D3" s="93"/>
      <c r="E3" s="93"/>
      <c r="F3" s="93"/>
    </row>
    <row r="4" spans="1:6" ht="16.5">
      <c r="A4" s="83" t="s">
        <v>2</v>
      </c>
      <c r="B4" s="93"/>
      <c r="C4" s="93"/>
      <c r="D4" s="93"/>
      <c r="E4" s="93"/>
      <c r="F4" s="93"/>
    </row>
    <row r="7" spans="1:6" ht="20.25">
      <c r="A7" s="85" t="s">
        <v>3</v>
      </c>
      <c r="B7" s="93"/>
      <c r="C7" s="93"/>
      <c r="D7" s="93"/>
      <c r="E7" s="93"/>
      <c r="F7" s="93"/>
    </row>
    <row r="8" spans="1:6" ht="15.75">
      <c r="A8" s="94" t="s">
        <v>334</v>
      </c>
      <c r="B8" s="94"/>
      <c r="C8" s="94"/>
      <c r="D8" s="94"/>
      <c r="E8" s="94"/>
      <c r="F8" s="94"/>
    </row>
    <row r="9" spans="1:6" ht="15.75">
      <c r="A9" s="96" t="s">
        <v>335</v>
      </c>
      <c r="B9" s="96"/>
      <c r="C9" s="96"/>
      <c r="D9" s="96"/>
      <c r="E9" s="96"/>
      <c r="F9" s="96"/>
    </row>
    <row r="10" spans="1:6" ht="15.75">
      <c r="A10" s="94" t="s">
        <v>336</v>
      </c>
      <c r="B10" s="94"/>
      <c r="C10" s="94"/>
      <c r="D10" s="94"/>
      <c r="E10" s="94"/>
      <c r="F10" s="94"/>
    </row>
    <row r="12" spans="1:6" ht="15.75">
      <c r="A12" s="14" t="s">
        <v>141</v>
      </c>
    </row>
    <row r="13" spans="1:6" ht="15.75">
      <c r="A13" s="14" t="s">
        <v>8</v>
      </c>
    </row>
    <row r="14" spans="1:6" ht="15.75">
      <c r="A14" s="14" t="s">
        <v>293</v>
      </c>
    </row>
    <row r="15" spans="1:6" s="4" customFormat="1" ht="15.75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15</v>
      </c>
      <c r="F15" s="3" t="s">
        <v>16</v>
      </c>
    </row>
    <row r="16" spans="1:6" s="44" customFormat="1" ht="12.75">
      <c r="A16" s="40">
        <v>1</v>
      </c>
      <c r="B16" s="32" t="s">
        <v>72</v>
      </c>
      <c r="C16" s="40" t="s">
        <v>73</v>
      </c>
      <c r="D16" s="40">
        <v>3</v>
      </c>
      <c r="E16" s="34">
        <v>263000</v>
      </c>
      <c r="F16" s="34">
        <f t="shared" ref="F16:F79" si="0">D16*E16</f>
        <v>789000</v>
      </c>
    </row>
    <row r="17" spans="1:6" s="44" customFormat="1" ht="12.75">
      <c r="A17" s="40">
        <v>2</v>
      </c>
      <c r="B17" s="32" t="s">
        <v>91</v>
      </c>
      <c r="C17" s="40" t="s">
        <v>23</v>
      </c>
      <c r="D17" s="40">
        <v>8</v>
      </c>
      <c r="E17" s="34">
        <v>32000</v>
      </c>
      <c r="F17" s="34">
        <f t="shared" si="0"/>
        <v>256000</v>
      </c>
    </row>
    <row r="18" spans="1:6" s="44" customFormat="1" ht="12.75">
      <c r="A18" s="40">
        <v>3</v>
      </c>
      <c r="B18" s="32" t="s">
        <v>190</v>
      </c>
      <c r="C18" s="40" t="s">
        <v>23</v>
      </c>
      <c r="D18" s="40">
        <v>7</v>
      </c>
      <c r="E18" s="34">
        <v>35000</v>
      </c>
      <c r="F18" s="34">
        <f t="shared" si="0"/>
        <v>245000</v>
      </c>
    </row>
    <row r="19" spans="1:6" s="44" customFormat="1" ht="12.75">
      <c r="A19" s="40">
        <v>4</v>
      </c>
      <c r="B19" s="32" t="s">
        <v>64</v>
      </c>
      <c r="C19" s="40" t="s">
        <v>23</v>
      </c>
      <c r="D19" s="40">
        <v>2</v>
      </c>
      <c r="E19" s="34">
        <v>22000</v>
      </c>
      <c r="F19" s="34">
        <f t="shared" si="0"/>
        <v>44000</v>
      </c>
    </row>
    <row r="20" spans="1:6" s="44" customFormat="1" ht="12.75">
      <c r="A20" s="40">
        <v>5</v>
      </c>
      <c r="B20" s="32" t="s">
        <v>190</v>
      </c>
      <c r="C20" s="40" t="s">
        <v>23</v>
      </c>
      <c r="D20" s="40">
        <v>3</v>
      </c>
      <c r="E20" s="34">
        <v>35000</v>
      </c>
      <c r="F20" s="34">
        <f t="shared" si="0"/>
        <v>105000</v>
      </c>
    </row>
    <row r="21" spans="1:6" s="44" customFormat="1" ht="12.75">
      <c r="A21" s="40">
        <v>6</v>
      </c>
      <c r="B21" s="32" t="s">
        <v>38</v>
      </c>
      <c r="C21" s="40" t="s">
        <v>18</v>
      </c>
      <c r="D21" s="40">
        <v>5</v>
      </c>
      <c r="E21" s="34">
        <v>2600</v>
      </c>
      <c r="F21" s="34">
        <f t="shared" si="0"/>
        <v>13000</v>
      </c>
    </row>
    <row r="22" spans="1:6" s="44" customFormat="1" ht="12.75">
      <c r="A22" s="40">
        <v>7</v>
      </c>
      <c r="B22" s="32" t="s">
        <v>122</v>
      </c>
      <c r="C22" s="40" t="s">
        <v>18</v>
      </c>
      <c r="D22" s="40">
        <v>30</v>
      </c>
      <c r="E22" s="34">
        <v>42000</v>
      </c>
      <c r="F22" s="34">
        <f t="shared" si="0"/>
        <v>1260000</v>
      </c>
    </row>
    <row r="23" spans="1:6" s="44" customFormat="1" ht="12.75">
      <c r="A23" s="40">
        <v>8</v>
      </c>
      <c r="B23" s="32" t="s">
        <v>66</v>
      </c>
      <c r="C23" s="40" t="s">
        <v>48</v>
      </c>
      <c r="D23" s="40">
        <v>2</v>
      </c>
      <c r="E23" s="34">
        <v>2700</v>
      </c>
      <c r="F23" s="34">
        <f t="shared" si="0"/>
        <v>5400</v>
      </c>
    </row>
    <row r="24" spans="1:6" s="44" customFormat="1" ht="12.75">
      <c r="A24" s="40">
        <v>9</v>
      </c>
      <c r="B24" s="32" t="s">
        <v>67</v>
      </c>
      <c r="C24" s="40" t="s">
        <v>48</v>
      </c>
      <c r="D24" s="40">
        <v>5</v>
      </c>
      <c r="E24" s="34">
        <v>3800</v>
      </c>
      <c r="F24" s="34">
        <f t="shared" si="0"/>
        <v>19000</v>
      </c>
    </row>
    <row r="25" spans="1:6" s="44" customFormat="1" ht="12.75">
      <c r="A25" s="40">
        <v>10</v>
      </c>
      <c r="B25" s="32" t="s">
        <v>45</v>
      </c>
      <c r="C25" s="40" t="s">
        <v>48</v>
      </c>
      <c r="D25" s="40">
        <v>3</v>
      </c>
      <c r="E25" s="34">
        <v>15500</v>
      </c>
      <c r="F25" s="34">
        <f t="shared" si="0"/>
        <v>46500</v>
      </c>
    </row>
    <row r="26" spans="1:6" s="44" customFormat="1" ht="12.75">
      <c r="A26" s="40">
        <v>11</v>
      </c>
      <c r="B26" s="32" t="s">
        <v>71</v>
      </c>
      <c r="C26" s="40" t="s">
        <v>58</v>
      </c>
      <c r="D26" s="40">
        <v>7</v>
      </c>
      <c r="E26" s="34">
        <v>14400</v>
      </c>
      <c r="F26" s="34">
        <f t="shared" si="0"/>
        <v>100800</v>
      </c>
    </row>
    <row r="27" spans="1:6" s="44" customFormat="1" ht="12.75">
      <c r="A27" s="40">
        <v>12</v>
      </c>
      <c r="B27" s="32" t="s">
        <v>251</v>
      </c>
      <c r="C27" s="40" t="s">
        <v>106</v>
      </c>
      <c r="D27" s="40">
        <v>2</v>
      </c>
      <c r="E27" s="34">
        <v>4800</v>
      </c>
      <c r="F27" s="34">
        <f t="shared" si="0"/>
        <v>9600</v>
      </c>
    </row>
    <row r="28" spans="1:6" s="44" customFormat="1" ht="12.75">
      <c r="A28" s="40">
        <v>13</v>
      </c>
      <c r="B28" s="32" t="s">
        <v>25</v>
      </c>
      <c r="C28" s="40" t="s">
        <v>37</v>
      </c>
      <c r="D28" s="40">
        <v>31</v>
      </c>
      <c r="E28" s="34">
        <v>52800</v>
      </c>
      <c r="F28" s="34">
        <f t="shared" si="0"/>
        <v>1636800</v>
      </c>
    </row>
    <row r="29" spans="1:6" s="44" customFormat="1" ht="12.75">
      <c r="A29" s="40">
        <v>14</v>
      </c>
      <c r="B29" s="32" t="s">
        <v>74</v>
      </c>
      <c r="C29" s="40" t="s">
        <v>28</v>
      </c>
      <c r="D29" s="40">
        <v>2</v>
      </c>
      <c r="E29" s="34">
        <v>6000</v>
      </c>
      <c r="F29" s="34">
        <f t="shared" si="0"/>
        <v>12000</v>
      </c>
    </row>
    <row r="30" spans="1:6" s="44" customFormat="1" ht="12.75">
      <c r="A30" s="40">
        <v>15</v>
      </c>
      <c r="B30" s="32" t="s">
        <v>79</v>
      </c>
      <c r="C30" s="40" t="s">
        <v>18</v>
      </c>
      <c r="D30" s="40">
        <v>1</v>
      </c>
      <c r="E30" s="34">
        <v>70000</v>
      </c>
      <c r="F30" s="34">
        <f t="shared" si="0"/>
        <v>70000</v>
      </c>
    </row>
    <row r="31" spans="1:6" s="44" customFormat="1" ht="12.75">
      <c r="A31" s="40">
        <v>16</v>
      </c>
      <c r="B31" s="32" t="s">
        <v>81</v>
      </c>
      <c r="C31" s="40" t="s">
        <v>18</v>
      </c>
      <c r="D31" s="40">
        <v>4</v>
      </c>
      <c r="E31" s="34">
        <v>36000</v>
      </c>
      <c r="F31" s="34">
        <f t="shared" si="0"/>
        <v>144000</v>
      </c>
    </row>
    <row r="32" spans="1:6" s="44" customFormat="1" ht="12.75">
      <c r="A32" s="40">
        <v>17</v>
      </c>
      <c r="B32" s="32" t="s">
        <v>116</v>
      </c>
      <c r="C32" s="40" t="s">
        <v>84</v>
      </c>
      <c r="D32" s="40">
        <v>4</v>
      </c>
      <c r="E32" s="34">
        <v>8000</v>
      </c>
      <c r="F32" s="34">
        <f t="shared" si="0"/>
        <v>32000</v>
      </c>
    </row>
    <row r="33" spans="1:6" s="44" customFormat="1" ht="12.75">
      <c r="A33" s="40">
        <v>18</v>
      </c>
      <c r="B33" s="32" t="s">
        <v>216</v>
      </c>
      <c r="C33" s="40" t="s">
        <v>28</v>
      </c>
      <c r="D33" s="40">
        <v>4</v>
      </c>
      <c r="E33" s="34">
        <v>13000</v>
      </c>
      <c r="F33" s="34">
        <f t="shared" si="0"/>
        <v>52000</v>
      </c>
    </row>
    <row r="34" spans="1:6" s="44" customFormat="1" ht="12.75">
      <c r="A34" s="40">
        <v>19</v>
      </c>
      <c r="B34" s="32" t="s">
        <v>313</v>
      </c>
      <c r="C34" s="40" t="s">
        <v>18</v>
      </c>
      <c r="D34" s="40">
        <v>1</v>
      </c>
      <c r="E34" s="34">
        <v>65000</v>
      </c>
      <c r="F34" s="34">
        <f t="shared" si="0"/>
        <v>65000</v>
      </c>
    </row>
    <row r="35" spans="1:6" s="44" customFormat="1" ht="12.75">
      <c r="A35" s="40">
        <v>20</v>
      </c>
      <c r="B35" s="32" t="s">
        <v>285</v>
      </c>
      <c r="C35" s="40" t="s">
        <v>58</v>
      </c>
      <c r="D35" s="40">
        <v>2</v>
      </c>
      <c r="E35" s="34">
        <v>10500</v>
      </c>
      <c r="F35" s="34">
        <f t="shared" si="0"/>
        <v>21000</v>
      </c>
    </row>
    <row r="36" spans="1:6" s="44" customFormat="1" ht="12.75">
      <c r="A36" s="40">
        <v>21</v>
      </c>
      <c r="B36" s="32" t="s">
        <v>61</v>
      </c>
      <c r="C36" s="40" t="s">
        <v>58</v>
      </c>
      <c r="D36" s="40">
        <v>1</v>
      </c>
      <c r="E36" s="34">
        <v>9500</v>
      </c>
      <c r="F36" s="34">
        <f t="shared" si="0"/>
        <v>9500</v>
      </c>
    </row>
    <row r="37" spans="1:6" s="44" customFormat="1" ht="12.75">
      <c r="A37" s="40">
        <v>22</v>
      </c>
      <c r="B37" s="32" t="s">
        <v>21</v>
      </c>
      <c r="C37" s="40" t="s">
        <v>18</v>
      </c>
      <c r="D37" s="40">
        <v>3</v>
      </c>
      <c r="E37" s="34">
        <v>33500</v>
      </c>
      <c r="F37" s="34">
        <f t="shared" si="0"/>
        <v>100500</v>
      </c>
    </row>
    <row r="38" spans="1:6" s="44" customFormat="1" ht="12.75">
      <c r="A38" s="40">
        <v>23</v>
      </c>
      <c r="B38" s="32" t="s">
        <v>325</v>
      </c>
      <c r="C38" s="40" t="s">
        <v>48</v>
      </c>
      <c r="D38" s="40">
        <v>30</v>
      </c>
      <c r="E38" s="34">
        <v>1800</v>
      </c>
      <c r="F38" s="34">
        <f t="shared" si="0"/>
        <v>54000</v>
      </c>
    </row>
    <row r="39" spans="1:6" s="44" customFormat="1" ht="12.75">
      <c r="A39" s="40">
        <v>24</v>
      </c>
      <c r="B39" s="32" t="s">
        <v>310</v>
      </c>
      <c r="C39" s="40" t="s">
        <v>48</v>
      </c>
      <c r="D39" s="40">
        <v>2</v>
      </c>
      <c r="E39" s="34">
        <v>2000</v>
      </c>
      <c r="F39" s="34">
        <f t="shared" si="0"/>
        <v>4000</v>
      </c>
    </row>
    <row r="40" spans="1:6" s="44" customFormat="1" ht="12.75">
      <c r="A40" s="40">
        <v>25</v>
      </c>
      <c r="B40" s="32" t="s">
        <v>310</v>
      </c>
      <c r="C40" s="40" t="s">
        <v>48</v>
      </c>
      <c r="D40" s="40">
        <v>2</v>
      </c>
      <c r="E40" s="34">
        <v>2000</v>
      </c>
      <c r="F40" s="34">
        <f t="shared" si="0"/>
        <v>4000</v>
      </c>
    </row>
    <row r="41" spans="1:6" s="44" customFormat="1" ht="12.75">
      <c r="A41" s="40">
        <v>26</v>
      </c>
      <c r="B41" s="32" t="s">
        <v>123</v>
      </c>
      <c r="C41" s="40" t="s">
        <v>48</v>
      </c>
      <c r="D41" s="40">
        <v>12</v>
      </c>
      <c r="E41" s="34">
        <v>5500</v>
      </c>
      <c r="F41" s="34">
        <f t="shared" si="0"/>
        <v>66000</v>
      </c>
    </row>
    <row r="42" spans="1:6" s="44" customFormat="1" ht="12.75">
      <c r="A42" s="40">
        <v>27</v>
      </c>
      <c r="B42" s="32" t="s">
        <v>327</v>
      </c>
      <c r="C42" s="40" t="s">
        <v>48</v>
      </c>
      <c r="D42" s="40">
        <v>10</v>
      </c>
      <c r="E42" s="34">
        <v>10000</v>
      </c>
      <c r="F42" s="34">
        <f t="shared" si="0"/>
        <v>100000</v>
      </c>
    </row>
    <row r="43" spans="1:6" s="44" customFormat="1" ht="12.75">
      <c r="A43" s="40">
        <v>28</v>
      </c>
      <c r="B43" s="32" t="s">
        <v>327</v>
      </c>
      <c r="C43" s="40" t="s">
        <v>48</v>
      </c>
      <c r="D43" s="40">
        <v>2</v>
      </c>
      <c r="E43" s="34">
        <v>10000</v>
      </c>
      <c r="F43" s="34">
        <f t="shared" si="0"/>
        <v>20000</v>
      </c>
    </row>
    <row r="44" spans="1:6" s="44" customFormat="1" ht="12.75">
      <c r="A44" s="40">
        <v>29</v>
      </c>
      <c r="B44" s="32" t="s">
        <v>45</v>
      </c>
      <c r="C44" s="40" t="s">
        <v>48</v>
      </c>
      <c r="D44" s="40">
        <v>2</v>
      </c>
      <c r="E44" s="34">
        <v>15500</v>
      </c>
      <c r="F44" s="34">
        <f t="shared" si="0"/>
        <v>31000</v>
      </c>
    </row>
    <row r="45" spans="1:6" s="44" customFormat="1" ht="12.75">
      <c r="A45" s="40">
        <v>30</v>
      </c>
      <c r="B45" s="32" t="s">
        <v>337</v>
      </c>
      <c r="C45" s="40" t="s">
        <v>106</v>
      </c>
      <c r="D45" s="40">
        <v>10</v>
      </c>
      <c r="E45" s="34">
        <v>4000</v>
      </c>
      <c r="F45" s="34">
        <f t="shared" si="0"/>
        <v>40000</v>
      </c>
    </row>
    <row r="46" spans="1:6" s="44" customFormat="1" ht="12.75">
      <c r="A46" s="40">
        <v>31</v>
      </c>
      <c r="B46" s="32" t="s">
        <v>110</v>
      </c>
      <c r="C46" s="40" t="s">
        <v>28</v>
      </c>
      <c r="D46" s="40">
        <v>2</v>
      </c>
      <c r="E46" s="34">
        <v>3000</v>
      </c>
      <c r="F46" s="34">
        <f t="shared" si="0"/>
        <v>6000</v>
      </c>
    </row>
    <row r="47" spans="1:6" s="44" customFormat="1" ht="12.75">
      <c r="A47" s="40">
        <v>32</v>
      </c>
      <c r="B47" s="32" t="s">
        <v>111</v>
      </c>
      <c r="C47" s="40" t="s">
        <v>28</v>
      </c>
      <c r="D47" s="40">
        <v>2</v>
      </c>
      <c r="E47" s="34">
        <v>3700</v>
      </c>
      <c r="F47" s="34">
        <f t="shared" si="0"/>
        <v>7400</v>
      </c>
    </row>
    <row r="48" spans="1:6" s="44" customFormat="1" ht="12.75">
      <c r="A48" s="40">
        <v>33</v>
      </c>
      <c r="B48" s="32" t="s">
        <v>79</v>
      </c>
      <c r="C48" s="40" t="s">
        <v>18</v>
      </c>
      <c r="D48" s="40">
        <v>2</v>
      </c>
      <c r="E48" s="34">
        <v>70000</v>
      </c>
      <c r="F48" s="34">
        <f t="shared" si="0"/>
        <v>140000</v>
      </c>
    </row>
    <row r="49" spans="1:6" s="44" customFormat="1" ht="12.75">
      <c r="A49" s="40">
        <v>34</v>
      </c>
      <c r="B49" s="32" t="s">
        <v>34</v>
      </c>
      <c r="C49" s="40" t="s">
        <v>84</v>
      </c>
      <c r="D49" s="40">
        <v>1</v>
      </c>
      <c r="E49" s="34">
        <v>60000</v>
      </c>
      <c r="F49" s="34">
        <f t="shared" si="0"/>
        <v>60000</v>
      </c>
    </row>
    <row r="50" spans="1:6" s="44" customFormat="1" ht="12.75">
      <c r="A50" s="40">
        <v>35</v>
      </c>
      <c r="B50" s="32" t="s">
        <v>83</v>
      </c>
      <c r="C50" s="40" t="s">
        <v>84</v>
      </c>
      <c r="D50" s="40">
        <v>5</v>
      </c>
      <c r="E50" s="34">
        <v>4200</v>
      </c>
      <c r="F50" s="34">
        <f t="shared" si="0"/>
        <v>21000</v>
      </c>
    </row>
    <row r="51" spans="1:6" s="44" customFormat="1" ht="12.75">
      <c r="A51" s="40">
        <v>36</v>
      </c>
      <c r="B51" s="32" t="s">
        <v>182</v>
      </c>
      <c r="C51" s="40" t="s">
        <v>48</v>
      </c>
      <c r="D51" s="40">
        <v>40</v>
      </c>
      <c r="E51" s="34">
        <v>2500</v>
      </c>
      <c r="F51" s="34">
        <f t="shared" si="0"/>
        <v>100000</v>
      </c>
    </row>
    <row r="52" spans="1:6" s="44" customFormat="1" ht="12.75">
      <c r="A52" s="40">
        <v>37</v>
      </c>
      <c r="B52" s="32" t="s">
        <v>338</v>
      </c>
      <c r="C52" s="40" t="s">
        <v>18</v>
      </c>
      <c r="D52" s="40">
        <v>1</v>
      </c>
      <c r="E52" s="34">
        <v>6500</v>
      </c>
      <c r="F52" s="34">
        <f t="shared" si="0"/>
        <v>6500</v>
      </c>
    </row>
    <row r="53" spans="1:6" s="44" customFormat="1" ht="12.75">
      <c r="A53" s="40">
        <v>38</v>
      </c>
      <c r="B53" s="32" t="s">
        <v>17</v>
      </c>
      <c r="C53" s="40" t="s">
        <v>18</v>
      </c>
      <c r="D53" s="40">
        <v>30</v>
      </c>
      <c r="E53" s="34">
        <v>2300</v>
      </c>
      <c r="F53" s="34">
        <f t="shared" si="0"/>
        <v>69000</v>
      </c>
    </row>
    <row r="54" spans="1:6" s="44" customFormat="1" ht="12.75">
      <c r="A54" s="40">
        <v>39</v>
      </c>
      <c r="B54" s="32" t="s">
        <v>25</v>
      </c>
      <c r="C54" s="40" t="s">
        <v>37</v>
      </c>
      <c r="D54" s="40">
        <v>10</v>
      </c>
      <c r="E54" s="34">
        <v>52800</v>
      </c>
      <c r="F54" s="34">
        <f t="shared" si="0"/>
        <v>528000</v>
      </c>
    </row>
    <row r="55" spans="1:6" s="44" customFormat="1" ht="12.75">
      <c r="A55" s="40">
        <v>40</v>
      </c>
      <c r="B55" s="32" t="s">
        <v>25</v>
      </c>
      <c r="C55" s="40" t="s">
        <v>37</v>
      </c>
      <c r="D55" s="40">
        <v>6</v>
      </c>
      <c r="E55" s="34">
        <v>52800</v>
      </c>
      <c r="F55" s="34">
        <f t="shared" si="0"/>
        <v>316800</v>
      </c>
    </row>
    <row r="56" spans="1:6" s="44" customFormat="1" ht="12.75">
      <c r="A56" s="40">
        <v>41</v>
      </c>
      <c r="B56" s="32" t="s">
        <v>339</v>
      </c>
      <c r="C56" s="40" t="s">
        <v>48</v>
      </c>
      <c r="D56" s="40">
        <v>5</v>
      </c>
      <c r="E56" s="34">
        <v>1200</v>
      </c>
      <c r="F56" s="34">
        <f t="shared" si="0"/>
        <v>6000</v>
      </c>
    </row>
    <row r="57" spans="1:6" s="44" customFormat="1" ht="12.75">
      <c r="A57" s="40">
        <v>42</v>
      </c>
      <c r="B57" s="32" t="s">
        <v>270</v>
      </c>
      <c r="C57" s="40" t="s">
        <v>100</v>
      </c>
      <c r="D57" s="40">
        <v>1</v>
      </c>
      <c r="E57" s="34">
        <v>12000</v>
      </c>
      <c r="F57" s="34">
        <f t="shared" si="0"/>
        <v>12000</v>
      </c>
    </row>
    <row r="58" spans="1:6" s="44" customFormat="1" ht="12.75">
      <c r="A58" s="40">
        <v>43</v>
      </c>
      <c r="B58" s="32" t="s">
        <v>99</v>
      </c>
      <c r="C58" s="40" t="s">
        <v>269</v>
      </c>
      <c r="D58" s="40">
        <v>4</v>
      </c>
      <c r="E58" s="34">
        <v>22800</v>
      </c>
      <c r="F58" s="34">
        <f t="shared" si="0"/>
        <v>91200</v>
      </c>
    </row>
    <row r="59" spans="1:6" s="44" customFormat="1" ht="12.75">
      <c r="A59" s="40">
        <v>44</v>
      </c>
      <c r="B59" s="32" t="s">
        <v>101</v>
      </c>
      <c r="C59" s="40" t="s">
        <v>269</v>
      </c>
      <c r="D59" s="40">
        <v>4</v>
      </c>
      <c r="E59" s="34">
        <v>22800</v>
      </c>
      <c r="F59" s="34">
        <f t="shared" si="0"/>
        <v>91200</v>
      </c>
    </row>
    <row r="60" spans="1:6" s="44" customFormat="1" ht="12.75">
      <c r="A60" s="40">
        <v>45</v>
      </c>
      <c r="B60" s="32" t="s">
        <v>114</v>
      </c>
      <c r="C60" s="40" t="s">
        <v>23</v>
      </c>
      <c r="D60" s="40">
        <v>4</v>
      </c>
      <c r="E60" s="34">
        <v>10500</v>
      </c>
      <c r="F60" s="34">
        <f t="shared" si="0"/>
        <v>42000</v>
      </c>
    </row>
    <row r="61" spans="1:6" s="44" customFormat="1" ht="12.75">
      <c r="A61" s="40">
        <v>46</v>
      </c>
      <c r="B61" s="32" t="s">
        <v>76</v>
      </c>
      <c r="C61" s="40" t="s">
        <v>28</v>
      </c>
      <c r="D61" s="40">
        <v>6</v>
      </c>
      <c r="E61" s="34">
        <v>2400</v>
      </c>
      <c r="F61" s="34">
        <f t="shared" si="0"/>
        <v>14400</v>
      </c>
    </row>
    <row r="62" spans="1:6" s="44" customFormat="1" ht="12.75">
      <c r="A62" s="40">
        <v>47</v>
      </c>
      <c r="B62" s="32" t="s">
        <v>78</v>
      </c>
      <c r="C62" s="40" t="s">
        <v>28</v>
      </c>
      <c r="D62" s="40">
        <v>4</v>
      </c>
      <c r="E62" s="34">
        <v>3000</v>
      </c>
      <c r="F62" s="34">
        <f t="shared" si="0"/>
        <v>12000</v>
      </c>
    </row>
    <row r="63" spans="1:6" s="44" customFormat="1" ht="12.75">
      <c r="A63" s="40">
        <v>48</v>
      </c>
      <c r="B63" s="32" t="s">
        <v>113</v>
      </c>
      <c r="C63" s="40" t="s">
        <v>23</v>
      </c>
      <c r="D63" s="40">
        <v>1</v>
      </c>
      <c r="E63" s="34">
        <v>19000</v>
      </c>
      <c r="F63" s="34">
        <f t="shared" si="0"/>
        <v>19000</v>
      </c>
    </row>
    <row r="64" spans="1:6" s="44" customFormat="1" ht="12.75">
      <c r="A64" s="40">
        <v>49</v>
      </c>
      <c r="B64" s="32" t="s">
        <v>123</v>
      </c>
      <c r="C64" s="40" t="s">
        <v>48</v>
      </c>
      <c r="D64" s="40">
        <v>4</v>
      </c>
      <c r="E64" s="34">
        <v>5500</v>
      </c>
      <c r="F64" s="34">
        <f t="shared" si="0"/>
        <v>22000</v>
      </c>
    </row>
    <row r="65" spans="1:6" s="44" customFormat="1" ht="12.75">
      <c r="A65" s="40">
        <v>50</v>
      </c>
      <c r="B65" s="32" t="s">
        <v>325</v>
      </c>
      <c r="C65" s="40" t="s">
        <v>48</v>
      </c>
      <c r="D65" s="40">
        <v>10</v>
      </c>
      <c r="E65" s="34">
        <v>1800</v>
      </c>
      <c r="F65" s="34">
        <f t="shared" si="0"/>
        <v>18000</v>
      </c>
    </row>
    <row r="66" spans="1:6" s="44" customFormat="1" ht="12.75">
      <c r="A66" s="40">
        <v>51</v>
      </c>
      <c r="B66" s="32" t="s">
        <v>25</v>
      </c>
      <c r="C66" s="40" t="s">
        <v>37</v>
      </c>
      <c r="D66" s="40">
        <v>2</v>
      </c>
      <c r="E66" s="34">
        <v>52800</v>
      </c>
      <c r="F66" s="34">
        <f t="shared" si="0"/>
        <v>105600</v>
      </c>
    </row>
    <row r="67" spans="1:6" s="44" customFormat="1" ht="12.75">
      <c r="A67" s="40">
        <v>52</v>
      </c>
      <c r="B67" s="32" t="s">
        <v>66</v>
      </c>
      <c r="C67" s="40" t="s">
        <v>48</v>
      </c>
      <c r="D67" s="40">
        <v>3</v>
      </c>
      <c r="E67" s="34">
        <v>2700</v>
      </c>
      <c r="F67" s="34">
        <f t="shared" si="0"/>
        <v>8100</v>
      </c>
    </row>
    <row r="68" spans="1:6" s="44" customFormat="1" ht="12.75">
      <c r="A68" s="40">
        <v>53</v>
      </c>
      <c r="B68" s="32" t="s">
        <v>145</v>
      </c>
      <c r="C68" s="40" t="s">
        <v>23</v>
      </c>
      <c r="D68" s="40">
        <v>2</v>
      </c>
      <c r="E68" s="34">
        <v>17000</v>
      </c>
      <c r="F68" s="34">
        <f t="shared" si="0"/>
        <v>34000</v>
      </c>
    </row>
    <row r="69" spans="1:6" s="44" customFormat="1" ht="12.75">
      <c r="A69" s="40">
        <v>54</v>
      </c>
      <c r="B69" s="32" t="s">
        <v>249</v>
      </c>
      <c r="C69" s="40" t="s">
        <v>37</v>
      </c>
      <c r="D69" s="40">
        <v>5</v>
      </c>
      <c r="E69" s="34">
        <v>40500</v>
      </c>
      <c r="F69" s="34">
        <f t="shared" si="0"/>
        <v>202500</v>
      </c>
    </row>
    <row r="70" spans="1:6" s="44" customFormat="1" ht="12.75">
      <c r="A70" s="40">
        <v>55</v>
      </c>
      <c r="B70" s="32" t="s">
        <v>340</v>
      </c>
      <c r="C70" s="40" t="s">
        <v>23</v>
      </c>
      <c r="D70" s="40">
        <v>1</v>
      </c>
      <c r="E70" s="34">
        <v>7300</v>
      </c>
      <c r="F70" s="34">
        <f t="shared" si="0"/>
        <v>7300</v>
      </c>
    </row>
    <row r="71" spans="1:6" s="44" customFormat="1" ht="12.75">
      <c r="A71" s="40">
        <v>56</v>
      </c>
      <c r="B71" s="32" t="s">
        <v>340</v>
      </c>
      <c r="C71" s="40" t="s">
        <v>23</v>
      </c>
      <c r="D71" s="40">
        <v>1</v>
      </c>
      <c r="E71" s="34">
        <v>7300</v>
      </c>
      <c r="F71" s="34">
        <f t="shared" si="0"/>
        <v>7300</v>
      </c>
    </row>
    <row r="72" spans="1:6" s="44" customFormat="1" ht="12.75">
      <c r="A72" s="40">
        <v>57</v>
      </c>
      <c r="B72" s="32" t="s">
        <v>142</v>
      </c>
      <c r="C72" s="40" t="s">
        <v>18</v>
      </c>
      <c r="D72" s="40">
        <v>5</v>
      </c>
      <c r="E72" s="34">
        <v>43000</v>
      </c>
      <c r="F72" s="34">
        <f t="shared" si="0"/>
        <v>215000</v>
      </c>
    </row>
    <row r="73" spans="1:6" s="44" customFormat="1" ht="12.75">
      <c r="A73" s="40">
        <v>58</v>
      </c>
      <c r="B73" s="32" t="s">
        <v>123</v>
      </c>
      <c r="C73" s="40" t="s">
        <v>48</v>
      </c>
      <c r="D73" s="40">
        <v>50</v>
      </c>
      <c r="E73" s="34">
        <v>5500</v>
      </c>
      <c r="F73" s="34">
        <f t="shared" si="0"/>
        <v>275000</v>
      </c>
    </row>
    <row r="74" spans="1:6" s="44" customFormat="1" ht="12.75">
      <c r="A74" s="40">
        <v>59</v>
      </c>
      <c r="B74" s="32" t="s">
        <v>36</v>
      </c>
      <c r="C74" s="40" t="s">
        <v>37</v>
      </c>
      <c r="D74" s="40">
        <v>10</v>
      </c>
      <c r="E74" s="34">
        <v>40500</v>
      </c>
      <c r="F74" s="34">
        <f t="shared" si="0"/>
        <v>405000</v>
      </c>
    </row>
    <row r="75" spans="1:6" s="44" customFormat="1" ht="12.75">
      <c r="A75" s="40">
        <v>60</v>
      </c>
      <c r="B75" s="32" t="s">
        <v>319</v>
      </c>
      <c r="C75" s="40" t="s">
        <v>37</v>
      </c>
      <c r="D75" s="40">
        <v>2</v>
      </c>
      <c r="E75" s="34">
        <v>98000</v>
      </c>
      <c r="F75" s="34">
        <f t="shared" si="0"/>
        <v>196000</v>
      </c>
    </row>
    <row r="76" spans="1:6" s="44" customFormat="1" ht="12.75">
      <c r="A76" s="40">
        <v>61</v>
      </c>
      <c r="B76" s="32" t="s">
        <v>91</v>
      </c>
      <c r="C76" s="40" t="s">
        <v>23</v>
      </c>
      <c r="D76" s="40">
        <v>1</v>
      </c>
      <c r="E76" s="34">
        <v>32000</v>
      </c>
      <c r="F76" s="34">
        <f t="shared" si="0"/>
        <v>32000</v>
      </c>
    </row>
    <row r="77" spans="1:6" s="44" customFormat="1" ht="12.75">
      <c r="A77" s="40">
        <v>62</v>
      </c>
      <c r="B77" s="32" t="s">
        <v>341</v>
      </c>
      <c r="C77" s="40" t="s">
        <v>23</v>
      </c>
      <c r="D77" s="40">
        <v>1</v>
      </c>
      <c r="E77" s="34">
        <v>64000</v>
      </c>
      <c r="F77" s="34">
        <f t="shared" si="0"/>
        <v>64000</v>
      </c>
    </row>
    <row r="78" spans="1:6" s="44" customFormat="1" ht="12.75">
      <c r="A78" s="40">
        <v>63</v>
      </c>
      <c r="B78" s="32" t="s">
        <v>43</v>
      </c>
      <c r="C78" s="40" t="s">
        <v>48</v>
      </c>
      <c r="D78" s="40">
        <v>20</v>
      </c>
      <c r="E78" s="34">
        <v>2100</v>
      </c>
      <c r="F78" s="34">
        <f t="shared" si="0"/>
        <v>42000</v>
      </c>
    </row>
    <row r="79" spans="1:6" s="44" customFormat="1" ht="12.75">
      <c r="A79" s="40">
        <v>64</v>
      </c>
      <c r="B79" s="32" t="s">
        <v>342</v>
      </c>
      <c r="C79" s="40" t="s">
        <v>28</v>
      </c>
      <c r="D79" s="40">
        <v>1</v>
      </c>
      <c r="E79" s="34">
        <v>25000</v>
      </c>
      <c r="F79" s="34">
        <f t="shared" si="0"/>
        <v>25000</v>
      </c>
    </row>
    <row r="80" spans="1:6" s="44" customFormat="1" ht="12.75">
      <c r="A80" s="40">
        <v>65</v>
      </c>
      <c r="B80" s="32" t="s">
        <v>343</v>
      </c>
      <c r="C80" s="40" t="s">
        <v>18</v>
      </c>
      <c r="D80" s="40">
        <v>2</v>
      </c>
      <c r="E80" s="34">
        <v>55000</v>
      </c>
      <c r="F80" s="34">
        <f t="shared" ref="F80:F143" si="1">D80*E80</f>
        <v>110000</v>
      </c>
    </row>
    <row r="81" spans="1:6" s="44" customFormat="1" ht="12.75">
      <c r="A81" s="40">
        <v>66</v>
      </c>
      <c r="B81" s="32" t="s">
        <v>254</v>
      </c>
      <c r="C81" s="40" t="s">
        <v>18</v>
      </c>
      <c r="D81" s="40">
        <v>5</v>
      </c>
      <c r="E81" s="34">
        <v>23000</v>
      </c>
      <c r="F81" s="34">
        <f t="shared" si="1"/>
        <v>115000</v>
      </c>
    </row>
    <row r="82" spans="1:6" s="44" customFormat="1" ht="12.75">
      <c r="A82" s="40">
        <v>67</v>
      </c>
      <c r="B82" s="32" t="s">
        <v>78</v>
      </c>
      <c r="C82" s="40" t="s">
        <v>28</v>
      </c>
      <c r="D82" s="40">
        <v>5</v>
      </c>
      <c r="E82" s="34">
        <v>2500</v>
      </c>
      <c r="F82" s="34">
        <f t="shared" si="1"/>
        <v>12500</v>
      </c>
    </row>
    <row r="83" spans="1:6" s="44" customFormat="1" ht="12.75">
      <c r="A83" s="40">
        <v>68</v>
      </c>
      <c r="B83" s="32" t="s">
        <v>201</v>
      </c>
      <c r="C83" s="40" t="s">
        <v>28</v>
      </c>
      <c r="D83" s="40">
        <v>2</v>
      </c>
      <c r="E83" s="34">
        <v>4300</v>
      </c>
      <c r="F83" s="34">
        <f t="shared" si="1"/>
        <v>8600</v>
      </c>
    </row>
    <row r="84" spans="1:6" s="44" customFormat="1" ht="12.75">
      <c r="A84" s="40">
        <v>69</v>
      </c>
      <c r="B84" s="32" t="s">
        <v>46</v>
      </c>
      <c r="C84" s="40" t="s">
        <v>48</v>
      </c>
      <c r="D84" s="40">
        <v>4</v>
      </c>
      <c r="E84" s="34">
        <v>11000</v>
      </c>
      <c r="F84" s="34">
        <f t="shared" si="1"/>
        <v>44000</v>
      </c>
    </row>
    <row r="85" spans="1:6" s="44" customFormat="1" ht="12.75">
      <c r="A85" s="40">
        <v>70</v>
      </c>
      <c r="B85" s="32" t="s">
        <v>61</v>
      </c>
      <c r="C85" s="40" t="s">
        <v>58</v>
      </c>
      <c r="D85" s="40">
        <v>10</v>
      </c>
      <c r="E85" s="34">
        <v>9500</v>
      </c>
      <c r="F85" s="34">
        <f t="shared" si="1"/>
        <v>95000</v>
      </c>
    </row>
    <row r="86" spans="1:6" s="44" customFormat="1" ht="12.75">
      <c r="A86" s="40">
        <v>71</v>
      </c>
      <c r="B86" s="32" t="s">
        <v>285</v>
      </c>
      <c r="C86" s="40" t="s">
        <v>58</v>
      </c>
      <c r="D86" s="40">
        <v>10</v>
      </c>
      <c r="E86" s="34">
        <v>10500</v>
      </c>
      <c r="F86" s="34">
        <f t="shared" si="1"/>
        <v>105000</v>
      </c>
    </row>
    <row r="87" spans="1:6" s="44" customFormat="1" ht="12.75">
      <c r="A87" s="40">
        <v>72</v>
      </c>
      <c r="B87" s="32" t="s">
        <v>57</v>
      </c>
      <c r="C87" s="40" t="s">
        <v>58</v>
      </c>
      <c r="D87" s="40">
        <v>10</v>
      </c>
      <c r="E87" s="34">
        <v>1600</v>
      </c>
      <c r="F87" s="34">
        <f t="shared" si="1"/>
        <v>16000</v>
      </c>
    </row>
    <row r="88" spans="1:6" s="44" customFormat="1" ht="12.75">
      <c r="A88" s="40">
        <v>73</v>
      </c>
      <c r="B88" s="32" t="s">
        <v>69</v>
      </c>
      <c r="C88" s="40" t="s">
        <v>48</v>
      </c>
      <c r="D88" s="40">
        <v>10</v>
      </c>
      <c r="E88" s="34">
        <v>5500</v>
      </c>
      <c r="F88" s="34">
        <f t="shared" si="1"/>
        <v>55000</v>
      </c>
    </row>
    <row r="89" spans="1:6" s="44" customFormat="1" ht="12.75">
      <c r="A89" s="40">
        <v>74</v>
      </c>
      <c r="B89" s="32" t="s">
        <v>61</v>
      </c>
      <c r="C89" s="40" t="s">
        <v>58</v>
      </c>
      <c r="D89" s="40">
        <v>12</v>
      </c>
      <c r="E89" s="34">
        <v>9500</v>
      </c>
      <c r="F89" s="34">
        <f t="shared" si="1"/>
        <v>114000</v>
      </c>
    </row>
    <row r="90" spans="1:6" s="44" customFormat="1" ht="12.75">
      <c r="A90" s="40">
        <v>75</v>
      </c>
      <c r="B90" s="32" t="s">
        <v>339</v>
      </c>
      <c r="C90" s="40" t="s">
        <v>48</v>
      </c>
      <c r="D90" s="40">
        <v>20</v>
      </c>
      <c r="E90" s="34">
        <v>1200</v>
      </c>
      <c r="F90" s="34">
        <f t="shared" si="1"/>
        <v>24000</v>
      </c>
    </row>
    <row r="91" spans="1:6" s="44" customFormat="1" ht="12.75">
      <c r="A91" s="40">
        <v>76</v>
      </c>
      <c r="B91" s="32" t="s">
        <v>64</v>
      </c>
      <c r="C91" s="40" t="s">
        <v>23</v>
      </c>
      <c r="D91" s="40">
        <v>15</v>
      </c>
      <c r="E91" s="34">
        <v>22000</v>
      </c>
      <c r="F91" s="34">
        <f t="shared" si="1"/>
        <v>330000</v>
      </c>
    </row>
    <row r="92" spans="1:6" s="44" customFormat="1" ht="12.75">
      <c r="A92" s="40">
        <v>77</v>
      </c>
      <c r="B92" s="32" t="s">
        <v>190</v>
      </c>
      <c r="C92" s="40" t="s">
        <v>23</v>
      </c>
      <c r="D92" s="40">
        <v>15</v>
      </c>
      <c r="E92" s="34">
        <v>35000</v>
      </c>
      <c r="F92" s="34">
        <f t="shared" si="1"/>
        <v>525000</v>
      </c>
    </row>
    <row r="93" spans="1:6" s="44" customFormat="1" ht="12.75">
      <c r="A93" s="40">
        <v>78</v>
      </c>
      <c r="B93" s="32" t="s">
        <v>236</v>
      </c>
      <c r="C93" s="40" t="s">
        <v>23</v>
      </c>
      <c r="D93" s="40">
        <v>2</v>
      </c>
      <c r="E93" s="34">
        <v>71000</v>
      </c>
      <c r="F93" s="34">
        <f t="shared" si="1"/>
        <v>142000</v>
      </c>
    </row>
    <row r="94" spans="1:6" s="44" customFormat="1" ht="12.75">
      <c r="A94" s="40">
        <v>79</v>
      </c>
      <c r="B94" s="32" t="s">
        <v>191</v>
      </c>
      <c r="C94" s="40" t="s">
        <v>58</v>
      </c>
      <c r="D94" s="40">
        <v>2</v>
      </c>
      <c r="E94" s="34">
        <v>5400</v>
      </c>
      <c r="F94" s="34">
        <f t="shared" si="1"/>
        <v>10800</v>
      </c>
    </row>
    <row r="95" spans="1:6" s="44" customFormat="1" ht="12.75">
      <c r="A95" s="40">
        <v>80</v>
      </c>
      <c r="B95" s="32" t="s">
        <v>123</v>
      </c>
      <c r="C95" s="40" t="s">
        <v>48</v>
      </c>
      <c r="D95" s="40">
        <v>5</v>
      </c>
      <c r="E95" s="34">
        <v>5500</v>
      </c>
      <c r="F95" s="34">
        <f t="shared" si="1"/>
        <v>27500</v>
      </c>
    </row>
    <row r="96" spans="1:6" s="44" customFormat="1" ht="12.75">
      <c r="A96" s="40">
        <v>81</v>
      </c>
      <c r="B96" s="32" t="s">
        <v>68</v>
      </c>
      <c r="C96" s="40" t="s">
        <v>48</v>
      </c>
      <c r="D96" s="40">
        <v>5</v>
      </c>
      <c r="E96" s="34">
        <v>5000</v>
      </c>
      <c r="F96" s="34">
        <f t="shared" si="1"/>
        <v>25000</v>
      </c>
    </row>
    <row r="97" spans="1:6" s="44" customFormat="1" ht="12.75">
      <c r="A97" s="40">
        <v>82</v>
      </c>
      <c r="B97" s="32" t="s">
        <v>275</v>
      </c>
      <c r="C97" s="40" t="s">
        <v>48</v>
      </c>
      <c r="D97" s="40">
        <v>2</v>
      </c>
      <c r="E97" s="34">
        <v>15500</v>
      </c>
      <c r="F97" s="34">
        <f t="shared" si="1"/>
        <v>31000</v>
      </c>
    </row>
    <row r="98" spans="1:6" s="44" customFormat="1" ht="12.75">
      <c r="A98" s="40">
        <v>83</v>
      </c>
      <c r="B98" s="32" t="s">
        <v>150</v>
      </c>
      <c r="C98" s="40" t="s">
        <v>48</v>
      </c>
      <c r="D98" s="40">
        <v>3</v>
      </c>
      <c r="E98" s="34">
        <v>11000</v>
      </c>
      <c r="F98" s="34">
        <f t="shared" si="1"/>
        <v>33000</v>
      </c>
    </row>
    <row r="99" spans="1:6" s="44" customFormat="1" ht="12.75">
      <c r="A99" s="40">
        <v>84</v>
      </c>
      <c r="B99" s="32" t="s">
        <v>25</v>
      </c>
      <c r="C99" s="40" t="s">
        <v>37</v>
      </c>
      <c r="D99" s="40">
        <v>2</v>
      </c>
      <c r="E99" s="34">
        <v>52800</v>
      </c>
      <c r="F99" s="34">
        <f t="shared" si="1"/>
        <v>105600</v>
      </c>
    </row>
    <row r="100" spans="1:6" s="44" customFormat="1" ht="12.75">
      <c r="A100" s="40">
        <v>85</v>
      </c>
      <c r="B100" s="32" t="s">
        <v>344</v>
      </c>
      <c r="C100" s="40" t="s">
        <v>48</v>
      </c>
      <c r="D100" s="40">
        <v>2</v>
      </c>
      <c r="E100" s="34">
        <v>15200</v>
      </c>
      <c r="F100" s="34">
        <f t="shared" si="1"/>
        <v>30400</v>
      </c>
    </row>
    <row r="101" spans="1:6" s="44" customFormat="1" ht="12.75">
      <c r="A101" s="40">
        <v>86</v>
      </c>
      <c r="B101" s="32" t="s">
        <v>110</v>
      </c>
      <c r="C101" s="40" t="s">
        <v>28</v>
      </c>
      <c r="D101" s="40">
        <v>3</v>
      </c>
      <c r="E101" s="34">
        <v>3000</v>
      </c>
      <c r="F101" s="34">
        <f t="shared" si="1"/>
        <v>9000</v>
      </c>
    </row>
    <row r="102" spans="1:6" s="44" customFormat="1" ht="12.75">
      <c r="A102" s="40">
        <v>87</v>
      </c>
      <c r="B102" s="32" t="s">
        <v>66</v>
      </c>
      <c r="C102" s="40" t="s">
        <v>48</v>
      </c>
      <c r="D102" s="40">
        <v>20</v>
      </c>
      <c r="E102" s="34">
        <v>2700</v>
      </c>
      <c r="F102" s="34">
        <f t="shared" si="1"/>
        <v>54000</v>
      </c>
    </row>
    <row r="103" spans="1:6" s="44" customFormat="1" ht="12.75">
      <c r="A103" s="40">
        <v>88</v>
      </c>
      <c r="B103" s="32" t="s">
        <v>25</v>
      </c>
      <c r="C103" s="40" t="s">
        <v>37</v>
      </c>
      <c r="D103" s="40">
        <v>10</v>
      </c>
      <c r="E103" s="34">
        <v>52800</v>
      </c>
      <c r="F103" s="34">
        <f t="shared" si="1"/>
        <v>528000</v>
      </c>
    </row>
    <row r="104" spans="1:6" s="44" customFormat="1" ht="12.75">
      <c r="A104" s="40">
        <v>89</v>
      </c>
      <c r="B104" s="32" t="s">
        <v>236</v>
      </c>
      <c r="C104" s="40" t="s">
        <v>23</v>
      </c>
      <c r="D104" s="40">
        <v>1</v>
      </c>
      <c r="E104" s="34">
        <v>71000</v>
      </c>
      <c r="F104" s="34">
        <f t="shared" si="1"/>
        <v>71000</v>
      </c>
    </row>
    <row r="105" spans="1:6" s="44" customFormat="1" ht="12.75">
      <c r="A105" s="40">
        <v>90</v>
      </c>
      <c r="B105" s="32" t="s">
        <v>325</v>
      </c>
      <c r="C105" s="40" t="s">
        <v>48</v>
      </c>
      <c r="D105" s="40">
        <v>30</v>
      </c>
      <c r="E105" s="34">
        <v>1800</v>
      </c>
      <c r="F105" s="34">
        <f t="shared" si="1"/>
        <v>54000</v>
      </c>
    </row>
    <row r="106" spans="1:6" s="44" customFormat="1" ht="12.75">
      <c r="A106" s="40">
        <v>91</v>
      </c>
      <c r="B106" s="32" t="s">
        <v>123</v>
      </c>
      <c r="C106" s="40" t="s">
        <v>48</v>
      </c>
      <c r="D106" s="40">
        <v>3</v>
      </c>
      <c r="E106" s="34">
        <v>5500</v>
      </c>
      <c r="F106" s="34">
        <f t="shared" si="1"/>
        <v>16500</v>
      </c>
    </row>
    <row r="107" spans="1:6" s="44" customFormat="1" ht="12.75">
      <c r="A107" s="40">
        <v>92</v>
      </c>
      <c r="B107" s="32" t="s">
        <v>70</v>
      </c>
      <c r="C107" s="40" t="s">
        <v>48</v>
      </c>
      <c r="D107" s="40">
        <v>30</v>
      </c>
      <c r="E107" s="34">
        <v>6500</v>
      </c>
      <c r="F107" s="34">
        <f t="shared" si="1"/>
        <v>195000</v>
      </c>
    </row>
    <row r="108" spans="1:6" s="44" customFormat="1" ht="12.75">
      <c r="A108" s="40">
        <v>93</v>
      </c>
      <c r="B108" s="32" t="s">
        <v>345</v>
      </c>
      <c r="C108" s="40" t="s">
        <v>106</v>
      </c>
      <c r="D108" s="40">
        <v>1</v>
      </c>
      <c r="E108" s="34">
        <v>6200</v>
      </c>
      <c r="F108" s="34">
        <f t="shared" si="1"/>
        <v>6200</v>
      </c>
    </row>
    <row r="109" spans="1:6" s="44" customFormat="1" ht="12.75">
      <c r="A109" s="40">
        <v>94</v>
      </c>
      <c r="B109" s="32" t="s">
        <v>25</v>
      </c>
      <c r="C109" s="40" t="s">
        <v>37</v>
      </c>
      <c r="D109" s="40">
        <v>15</v>
      </c>
      <c r="E109" s="34">
        <v>52800</v>
      </c>
      <c r="F109" s="34">
        <f t="shared" si="1"/>
        <v>792000</v>
      </c>
    </row>
    <row r="110" spans="1:6" s="44" customFormat="1" ht="12.75">
      <c r="A110" s="40">
        <v>95</v>
      </c>
      <c r="B110" s="32" t="s">
        <v>36</v>
      </c>
      <c r="C110" s="40" t="s">
        <v>37</v>
      </c>
      <c r="D110" s="40">
        <v>2</v>
      </c>
      <c r="E110" s="34">
        <v>40500</v>
      </c>
      <c r="F110" s="34">
        <f t="shared" si="1"/>
        <v>81000</v>
      </c>
    </row>
    <row r="111" spans="1:6" s="44" customFormat="1" ht="12.75">
      <c r="A111" s="40">
        <v>96</v>
      </c>
      <c r="B111" s="32" t="s">
        <v>42</v>
      </c>
      <c r="C111" s="40" t="s">
        <v>18</v>
      </c>
      <c r="D111" s="40">
        <v>3</v>
      </c>
      <c r="E111" s="34">
        <v>28500</v>
      </c>
      <c r="F111" s="34">
        <f t="shared" si="1"/>
        <v>85500</v>
      </c>
    </row>
    <row r="112" spans="1:6" s="44" customFormat="1" ht="12.75">
      <c r="A112" s="40">
        <v>97</v>
      </c>
      <c r="B112" s="32" t="s">
        <v>344</v>
      </c>
      <c r="C112" s="40" t="s">
        <v>48</v>
      </c>
      <c r="D112" s="40">
        <v>2</v>
      </c>
      <c r="E112" s="34">
        <v>15200</v>
      </c>
      <c r="F112" s="34">
        <f t="shared" si="1"/>
        <v>30400</v>
      </c>
    </row>
    <row r="113" spans="1:6" s="44" customFormat="1" ht="12.75">
      <c r="A113" s="40">
        <v>98</v>
      </c>
      <c r="B113" s="32" t="s">
        <v>74</v>
      </c>
      <c r="C113" s="40" t="s">
        <v>28</v>
      </c>
      <c r="D113" s="40">
        <v>1</v>
      </c>
      <c r="E113" s="34">
        <v>6000</v>
      </c>
      <c r="F113" s="34">
        <f t="shared" si="1"/>
        <v>6000</v>
      </c>
    </row>
    <row r="114" spans="1:6" s="44" customFormat="1" ht="12.75">
      <c r="A114" s="40">
        <v>99</v>
      </c>
      <c r="B114" s="32" t="s">
        <v>75</v>
      </c>
      <c r="C114" s="40" t="s">
        <v>28</v>
      </c>
      <c r="D114" s="40">
        <v>1</v>
      </c>
      <c r="E114" s="34">
        <v>8400</v>
      </c>
      <c r="F114" s="34">
        <f t="shared" si="1"/>
        <v>8400</v>
      </c>
    </row>
    <row r="115" spans="1:6" s="44" customFormat="1" ht="12.75">
      <c r="A115" s="40">
        <v>100</v>
      </c>
      <c r="B115" s="32" t="s">
        <v>325</v>
      </c>
      <c r="C115" s="40" t="s">
        <v>48</v>
      </c>
      <c r="D115" s="40">
        <v>20</v>
      </c>
      <c r="E115" s="34">
        <v>1800</v>
      </c>
      <c r="F115" s="34">
        <f t="shared" si="1"/>
        <v>36000</v>
      </c>
    </row>
    <row r="116" spans="1:6" s="44" customFormat="1" ht="12.75">
      <c r="A116" s="40">
        <v>101</v>
      </c>
      <c r="B116" s="32" t="s">
        <v>25</v>
      </c>
      <c r="C116" s="40" t="s">
        <v>37</v>
      </c>
      <c r="D116" s="40">
        <v>7</v>
      </c>
      <c r="E116" s="34">
        <v>52800</v>
      </c>
      <c r="F116" s="34">
        <f t="shared" si="1"/>
        <v>369600</v>
      </c>
    </row>
    <row r="117" spans="1:6" s="44" customFormat="1" ht="12.75">
      <c r="A117" s="40">
        <v>102</v>
      </c>
      <c r="B117" s="32" t="s">
        <v>99</v>
      </c>
      <c r="C117" s="40" t="s">
        <v>269</v>
      </c>
      <c r="D117" s="40">
        <v>2</v>
      </c>
      <c r="E117" s="34">
        <v>22800</v>
      </c>
      <c r="F117" s="34">
        <f t="shared" si="1"/>
        <v>45600</v>
      </c>
    </row>
    <row r="118" spans="1:6" s="44" customFormat="1" ht="12.75">
      <c r="A118" s="40">
        <v>103</v>
      </c>
      <c r="B118" s="32" t="s">
        <v>190</v>
      </c>
      <c r="C118" s="40" t="s">
        <v>23</v>
      </c>
      <c r="D118" s="40">
        <v>1</v>
      </c>
      <c r="E118" s="34">
        <v>35000</v>
      </c>
      <c r="F118" s="34">
        <f t="shared" si="1"/>
        <v>35000</v>
      </c>
    </row>
    <row r="119" spans="1:6" s="44" customFormat="1" ht="12.75">
      <c r="A119" s="40">
        <v>104</v>
      </c>
      <c r="B119" s="32" t="s">
        <v>72</v>
      </c>
      <c r="C119" s="40" t="s">
        <v>73</v>
      </c>
      <c r="D119" s="40">
        <v>1</v>
      </c>
      <c r="E119" s="34">
        <v>263000</v>
      </c>
      <c r="F119" s="34">
        <f t="shared" si="1"/>
        <v>263000</v>
      </c>
    </row>
    <row r="120" spans="1:6" s="44" customFormat="1" ht="12.75">
      <c r="A120" s="40">
        <v>105</v>
      </c>
      <c r="B120" s="32" t="s">
        <v>45</v>
      </c>
      <c r="C120" s="40" t="s">
        <v>48</v>
      </c>
      <c r="D120" s="40">
        <v>2</v>
      </c>
      <c r="E120" s="34">
        <v>15500</v>
      </c>
      <c r="F120" s="34">
        <f t="shared" si="1"/>
        <v>31000</v>
      </c>
    </row>
    <row r="121" spans="1:6" s="44" customFormat="1" ht="12.75">
      <c r="A121" s="40">
        <v>106</v>
      </c>
      <c r="B121" s="32" t="s">
        <v>275</v>
      </c>
      <c r="C121" s="40" t="s">
        <v>48</v>
      </c>
      <c r="D121" s="40">
        <v>1</v>
      </c>
      <c r="E121" s="34">
        <v>15500</v>
      </c>
      <c r="F121" s="34">
        <f t="shared" si="1"/>
        <v>15500</v>
      </c>
    </row>
    <row r="122" spans="1:6" s="44" customFormat="1" ht="12.75">
      <c r="A122" s="40">
        <v>107</v>
      </c>
      <c r="B122" s="32" t="s">
        <v>123</v>
      </c>
      <c r="C122" s="40" t="s">
        <v>48</v>
      </c>
      <c r="D122" s="40">
        <v>5</v>
      </c>
      <c r="E122" s="34">
        <v>5500</v>
      </c>
      <c r="F122" s="34">
        <f t="shared" si="1"/>
        <v>27500</v>
      </c>
    </row>
    <row r="123" spans="1:6" s="44" customFormat="1" ht="12.75">
      <c r="A123" s="40">
        <v>108</v>
      </c>
      <c r="B123" s="32" t="s">
        <v>25</v>
      </c>
      <c r="C123" s="40" t="s">
        <v>37</v>
      </c>
      <c r="D123" s="40">
        <v>5</v>
      </c>
      <c r="E123" s="34">
        <v>52800</v>
      </c>
      <c r="F123" s="34">
        <f t="shared" si="1"/>
        <v>264000</v>
      </c>
    </row>
    <row r="124" spans="1:6" s="44" customFormat="1" ht="12.75">
      <c r="A124" s="40">
        <v>109</v>
      </c>
      <c r="B124" s="32" t="s">
        <v>325</v>
      </c>
      <c r="C124" s="40" t="s">
        <v>48</v>
      </c>
      <c r="D124" s="40">
        <v>60</v>
      </c>
      <c r="E124" s="34">
        <v>1800</v>
      </c>
      <c r="F124" s="34">
        <f t="shared" si="1"/>
        <v>108000</v>
      </c>
    </row>
    <row r="125" spans="1:6" s="44" customFormat="1" ht="12.75">
      <c r="A125" s="40">
        <v>110</v>
      </c>
      <c r="B125" s="32" t="s">
        <v>101</v>
      </c>
      <c r="C125" s="40" t="s">
        <v>269</v>
      </c>
      <c r="D125" s="40">
        <v>5</v>
      </c>
      <c r="E125" s="34">
        <v>22800</v>
      </c>
      <c r="F125" s="34">
        <f t="shared" si="1"/>
        <v>114000</v>
      </c>
    </row>
    <row r="126" spans="1:6" s="44" customFormat="1" ht="12.75">
      <c r="A126" s="40">
        <v>111</v>
      </c>
      <c r="B126" s="32" t="s">
        <v>99</v>
      </c>
      <c r="C126" s="40" t="s">
        <v>269</v>
      </c>
      <c r="D126" s="40">
        <v>5</v>
      </c>
      <c r="E126" s="34">
        <v>22800</v>
      </c>
      <c r="F126" s="34">
        <f t="shared" si="1"/>
        <v>114000</v>
      </c>
    </row>
    <row r="127" spans="1:6" s="44" customFormat="1" ht="12.75">
      <c r="A127" s="40">
        <v>112</v>
      </c>
      <c r="B127" s="32" t="s">
        <v>91</v>
      </c>
      <c r="C127" s="40" t="s">
        <v>23</v>
      </c>
      <c r="D127" s="40">
        <v>10</v>
      </c>
      <c r="E127" s="34">
        <v>32000</v>
      </c>
      <c r="F127" s="34">
        <f t="shared" si="1"/>
        <v>320000</v>
      </c>
    </row>
    <row r="128" spans="1:6" s="44" customFormat="1" ht="12.75">
      <c r="A128" s="40">
        <v>113</v>
      </c>
      <c r="B128" s="32" t="s">
        <v>325</v>
      </c>
      <c r="C128" s="40" t="s">
        <v>48</v>
      </c>
      <c r="D128" s="40">
        <v>20</v>
      </c>
      <c r="E128" s="34">
        <v>1800</v>
      </c>
      <c r="F128" s="34">
        <f t="shared" si="1"/>
        <v>36000</v>
      </c>
    </row>
    <row r="129" spans="1:6" s="44" customFormat="1" ht="12.75">
      <c r="A129" s="40">
        <v>114</v>
      </c>
      <c r="B129" s="32" t="s">
        <v>123</v>
      </c>
      <c r="C129" s="40" t="s">
        <v>48</v>
      </c>
      <c r="D129" s="40">
        <v>3</v>
      </c>
      <c r="E129" s="34">
        <v>5500</v>
      </c>
      <c r="F129" s="34">
        <f t="shared" si="1"/>
        <v>16500</v>
      </c>
    </row>
    <row r="130" spans="1:6" s="44" customFormat="1" ht="12.75">
      <c r="A130" s="40">
        <v>115</v>
      </c>
      <c r="B130" s="32" t="s">
        <v>302</v>
      </c>
      <c r="C130" s="40" t="s">
        <v>31</v>
      </c>
      <c r="D130" s="40">
        <v>2</v>
      </c>
      <c r="E130" s="34">
        <v>12000</v>
      </c>
      <c r="F130" s="34">
        <f t="shared" si="1"/>
        <v>24000</v>
      </c>
    </row>
    <row r="131" spans="1:6" s="44" customFormat="1" ht="12.75">
      <c r="A131" s="40">
        <v>116</v>
      </c>
      <c r="B131" s="32" t="s">
        <v>191</v>
      </c>
      <c r="C131" s="40" t="s">
        <v>58</v>
      </c>
      <c r="D131" s="40">
        <v>2</v>
      </c>
      <c r="E131" s="34">
        <v>5400</v>
      </c>
      <c r="F131" s="34">
        <f t="shared" si="1"/>
        <v>10800</v>
      </c>
    </row>
    <row r="132" spans="1:6" s="44" customFormat="1" ht="12.75">
      <c r="A132" s="40">
        <v>117</v>
      </c>
      <c r="B132" s="32" t="s">
        <v>254</v>
      </c>
      <c r="C132" s="40" t="s">
        <v>18</v>
      </c>
      <c r="D132" s="40">
        <v>2</v>
      </c>
      <c r="E132" s="34">
        <v>23000</v>
      </c>
      <c r="F132" s="34">
        <f t="shared" si="1"/>
        <v>46000</v>
      </c>
    </row>
    <row r="133" spans="1:6" s="44" customFormat="1" ht="12.75">
      <c r="A133" s="40">
        <v>118</v>
      </c>
      <c r="B133" s="32" t="s">
        <v>61</v>
      </c>
      <c r="C133" s="40" t="s">
        <v>58</v>
      </c>
      <c r="D133" s="40">
        <v>6</v>
      </c>
      <c r="E133" s="34">
        <v>9500</v>
      </c>
      <c r="F133" s="34">
        <f t="shared" si="1"/>
        <v>57000</v>
      </c>
    </row>
    <row r="134" spans="1:6" s="44" customFormat="1" ht="12.75">
      <c r="A134" s="40">
        <v>119</v>
      </c>
      <c r="B134" s="32" t="s">
        <v>346</v>
      </c>
      <c r="C134" s="40" t="s">
        <v>58</v>
      </c>
      <c r="D134" s="40">
        <v>1</v>
      </c>
      <c r="E134" s="34">
        <v>10500</v>
      </c>
      <c r="F134" s="34">
        <f t="shared" si="1"/>
        <v>10500</v>
      </c>
    </row>
    <row r="135" spans="1:6" s="44" customFormat="1" ht="12.75">
      <c r="A135" s="40">
        <v>120</v>
      </c>
      <c r="B135" s="32" t="s">
        <v>91</v>
      </c>
      <c r="C135" s="40" t="s">
        <v>23</v>
      </c>
      <c r="D135" s="40">
        <v>4</v>
      </c>
      <c r="E135" s="34">
        <v>32000</v>
      </c>
      <c r="F135" s="34">
        <f t="shared" si="1"/>
        <v>128000</v>
      </c>
    </row>
    <row r="136" spans="1:6" s="44" customFormat="1" ht="12.75">
      <c r="A136" s="40">
        <v>121</v>
      </c>
      <c r="B136" s="32" t="s">
        <v>66</v>
      </c>
      <c r="C136" s="40" t="s">
        <v>48</v>
      </c>
      <c r="D136" s="40">
        <v>10</v>
      </c>
      <c r="E136" s="34">
        <v>2700</v>
      </c>
      <c r="F136" s="34">
        <f t="shared" si="1"/>
        <v>27000</v>
      </c>
    </row>
    <row r="137" spans="1:6" s="44" customFormat="1" ht="12.75">
      <c r="A137" s="40">
        <v>122</v>
      </c>
      <c r="B137" s="32" t="s">
        <v>123</v>
      </c>
      <c r="C137" s="40" t="s">
        <v>48</v>
      </c>
      <c r="D137" s="40">
        <v>5</v>
      </c>
      <c r="E137" s="34">
        <v>5500</v>
      </c>
      <c r="F137" s="34">
        <f t="shared" si="1"/>
        <v>27500</v>
      </c>
    </row>
    <row r="138" spans="1:6" s="44" customFormat="1" ht="12.75">
      <c r="A138" s="40">
        <v>123</v>
      </c>
      <c r="B138" s="32" t="s">
        <v>347</v>
      </c>
      <c r="C138" s="40" t="s">
        <v>18</v>
      </c>
      <c r="D138" s="40">
        <v>1</v>
      </c>
      <c r="E138" s="34">
        <v>4500</v>
      </c>
      <c r="F138" s="34">
        <f t="shared" si="1"/>
        <v>4500</v>
      </c>
    </row>
    <row r="139" spans="1:6" s="44" customFormat="1" ht="12.75">
      <c r="A139" s="40">
        <v>124</v>
      </c>
      <c r="B139" s="32" t="s">
        <v>150</v>
      </c>
      <c r="C139" s="40" t="s">
        <v>48</v>
      </c>
      <c r="D139" s="40">
        <v>2</v>
      </c>
      <c r="E139" s="34">
        <v>11000</v>
      </c>
      <c r="F139" s="34">
        <f t="shared" si="1"/>
        <v>22000</v>
      </c>
    </row>
    <row r="140" spans="1:6" s="44" customFormat="1" ht="12.75">
      <c r="A140" s="40">
        <v>125</v>
      </c>
      <c r="B140" s="32" t="s">
        <v>181</v>
      </c>
      <c r="C140" s="40" t="s">
        <v>23</v>
      </c>
      <c r="D140" s="40">
        <v>2</v>
      </c>
      <c r="E140" s="34">
        <v>64000</v>
      </c>
      <c r="F140" s="34">
        <f t="shared" si="1"/>
        <v>128000</v>
      </c>
    </row>
    <row r="141" spans="1:6" s="44" customFormat="1" ht="12.75">
      <c r="A141" s="40">
        <v>126</v>
      </c>
      <c r="B141" s="32" t="s">
        <v>25</v>
      </c>
      <c r="C141" s="40" t="s">
        <v>37</v>
      </c>
      <c r="D141" s="40">
        <v>5</v>
      </c>
      <c r="E141" s="34">
        <v>52800</v>
      </c>
      <c r="F141" s="34">
        <f t="shared" si="1"/>
        <v>264000</v>
      </c>
    </row>
    <row r="142" spans="1:6" s="44" customFormat="1" ht="12.75">
      <c r="A142" s="40">
        <v>127</v>
      </c>
      <c r="B142" s="32" t="s">
        <v>249</v>
      </c>
      <c r="C142" s="40" t="s">
        <v>37</v>
      </c>
      <c r="D142" s="40">
        <v>5</v>
      </c>
      <c r="E142" s="34">
        <v>40500</v>
      </c>
      <c r="F142" s="34">
        <f t="shared" si="1"/>
        <v>202500</v>
      </c>
    </row>
    <row r="143" spans="1:6" s="44" customFormat="1" ht="12.75">
      <c r="A143" s="40">
        <v>128</v>
      </c>
      <c r="B143" s="32" t="s">
        <v>74</v>
      </c>
      <c r="C143" s="40" t="s">
        <v>28</v>
      </c>
      <c r="D143" s="40">
        <v>1</v>
      </c>
      <c r="E143" s="34">
        <v>6000</v>
      </c>
      <c r="F143" s="34">
        <f t="shared" si="1"/>
        <v>6000</v>
      </c>
    </row>
    <row r="144" spans="1:6" s="44" customFormat="1" ht="12.75">
      <c r="A144" s="40">
        <v>129</v>
      </c>
      <c r="B144" s="32" t="s">
        <v>75</v>
      </c>
      <c r="C144" s="40" t="s">
        <v>28</v>
      </c>
      <c r="D144" s="40">
        <v>2</v>
      </c>
      <c r="E144" s="34">
        <v>8400</v>
      </c>
      <c r="F144" s="34">
        <f t="shared" ref="F144:F170" si="2">D144*E144</f>
        <v>16800</v>
      </c>
    </row>
    <row r="145" spans="1:6" s="44" customFormat="1" ht="12.75">
      <c r="A145" s="40">
        <v>130</v>
      </c>
      <c r="B145" s="32" t="s">
        <v>78</v>
      </c>
      <c r="C145" s="40" t="s">
        <v>28</v>
      </c>
      <c r="D145" s="40">
        <v>3</v>
      </c>
      <c r="E145" s="34">
        <v>2500</v>
      </c>
      <c r="F145" s="34">
        <f t="shared" si="2"/>
        <v>7500</v>
      </c>
    </row>
    <row r="146" spans="1:6" s="44" customFormat="1" ht="12.75">
      <c r="A146" s="40">
        <v>131</v>
      </c>
      <c r="B146" s="32" t="s">
        <v>348</v>
      </c>
      <c r="C146" s="40" t="s">
        <v>23</v>
      </c>
      <c r="D146" s="40">
        <v>2</v>
      </c>
      <c r="E146" s="34">
        <v>10000</v>
      </c>
      <c r="F146" s="34">
        <f t="shared" si="2"/>
        <v>20000</v>
      </c>
    </row>
    <row r="147" spans="1:6" s="44" customFormat="1" ht="12.75">
      <c r="A147" s="40">
        <v>132</v>
      </c>
      <c r="B147" s="32" t="s">
        <v>94</v>
      </c>
      <c r="C147" s="40" t="s">
        <v>58</v>
      </c>
      <c r="D147" s="40">
        <v>6</v>
      </c>
      <c r="E147" s="34">
        <v>9500</v>
      </c>
      <c r="F147" s="34">
        <f t="shared" si="2"/>
        <v>57000</v>
      </c>
    </row>
    <row r="148" spans="1:6" s="44" customFormat="1" ht="12.75">
      <c r="A148" s="40">
        <v>133</v>
      </c>
      <c r="B148" s="32" t="s">
        <v>349</v>
      </c>
      <c r="C148" s="40" t="s">
        <v>20</v>
      </c>
      <c r="D148" s="40">
        <v>1</v>
      </c>
      <c r="E148" s="34">
        <v>19500</v>
      </c>
      <c r="F148" s="34">
        <f t="shared" si="2"/>
        <v>19500</v>
      </c>
    </row>
    <row r="149" spans="1:6" s="44" customFormat="1" ht="12.75">
      <c r="A149" s="40">
        <v>134</v>
      </c>
      <c r="B149" s="32" t="s">
        <v>350</v>
      </c>
      <c r="C149" s="40" t="s">
        <v>18</v>
      </c>
      <c r="D149" s="40">
        <v>1</v>
      </c>
      <c r="E149" s="34">
        <v>13500</v>
      </c>
      <c r="F149" s="34">
        <f t="shared" si="2"/>
        <v>13500</v>
      </c>
    </row>
    <row r="150" spans="1:6" s="44" customFormat="1" ht="12.75">
      <c r="A150" s="40">
        <v>135</v>
      </c>
      <c r="B150" s="32" t="s">
        <v>69</v>
      </c>
      <c r="C150" s="40" t="s">
        <v>48</v>
      </c>
      <c r="D150" s="40">
        <v>3</v>
      </c>
      <c r="E150" s="34">
        <v>5500</v>
      </c>
      <c r="F150" s="34">
        <f t="shared" si="2"/>
        <v>16500</v>
      </c>
    </row>
    <row r="151" spans="1:6" s="44" customFormat="1" ht="12.75">
      <c r="A151" s="40">
        <v>136</v>
      </c>
      <c r="B151" s="32" t="s">
        <v>70</v>
      </c>
      <c r="C151" s="40" t="s">
        <v>48</v>
      </c>
      <c r="D151" s="40">
        <v>3</v>
      </c>
      <c r="E151" s="34">
        <v>6500</v>
      </c>
      <c r="F151" s="34">
        <f t="shared" si="2"/>
        <v>19500</v>
      </c>
    </row>
    <row r="152" spans="1:6" s="44" customFormat="1" ht="12.75">
      <c r="A152" s="40">
        <v>137</v>
      </c>
      <c r="B152" s="32" t="s">
        <v>25</v>
      </c>
      <c r="C152" s="40" t="s">
        <v>37</v>
      </c>
      <c r="D152" s="40">
        <v>5</v>
      </c>
      <c r="E152" s="34">
        <v>52800</v>
      </c>
      <c r="F152" s="34">
        <f t="shared" si="2"/>
        <v>264000</v>
      </c>
    </row>
    <row r="153" spans="1:6" s="44" customFormat="1" ht="12.75">
      <c r="A153" s="40">
        <v>138</v>
      </c>
      <c r="B153" s="32" t="s">
        <v>142</v>
      </c>
      <c r="C153" s="40" t="s">
        <v>18</v>
      </c>
      <c r="D153" s="40">
        <v>15</v>
      </c>
      <c r="E153" s="34">
        <v>43000</v>
      </c>
      <c r="F153" s="34">
        <f t="shared" si="2"/>
        <v>645000</v>
      </c>
    </row>
    <row r="154" spans="1:6" s="44" customFormat="1" ht="12.75">
      <c r="A154" s="40">
        <v>139</v>
      </c>
      <c r="B154" s="32" t="s">
        <v>342</v>
      </c>
      <c r="C154" s="40" t="s">
        <v>28</v>
      </c>
      <c r="D154" s="40">
        <v>1</v>
      </c>
      <c r="E154" s="34">
        <v>38000</v>
      </c>
      <c r="F154" s="34">
        <f t="shared" si="2"/>
        <v>38000</v>
      </c>
    </row>
    <row r="155" spans="1:6" s="44" customFormat="1" ht="12.75">
      <c r="A155" s="40">
        <v>140</v>
      </c>
      <c r="B155" s="32" t="s">
        <v>351</v>
      </c>
      <c r="C155" s="40" t="s">
        <v>58</v>
      </c>
      <c r="D155" s="40">
        <v>9</v>
      </c>
      <c r="E155" s="34">
        <v>3800</v>
      </c>
      <c r="F155" s="34">
        <f t="shared" si="2"/>
        <v>34200</v>
      </c>
    </row>
    <row r="156" spans="1:6" s="44" customFormat="1" ht="12.75">
      <c r="A156" s="40">
        <v>141</v>
      </c>
      <c r="B156" s="32" t="s">
        <v>319</v>
      </c>
      <c r="C156" s="40" t="s">
        <v>37</v>
      </c>
      <c r="D156" s="40">
        <v>3</v>
      </c>
      <c r="E156" s="34">
        <v>98000</v>
      </c>
      <c r="F156" s="34">
        <f t="shared" si="2"/>
        <v>294000</v>
      </c>
    </row>
    <row r="157" spans="1:6" s="44" customFormat="1" ht="12.75">
      <c r="A157" s="40">
        <v>142</v>
      </c>
      <c r="B157" s="32" t="s">
        <v>76</v>
      </c>
      <c r="C157" s="40" t="s">
        <v>28</v>
      </c>
      <c r="D157" s="35">
        <v>2</v>
      </c>
      <c r="E157" s="34">
        <v>2400</v>
      </c>
      <c r="F157" s="34">
        <f t="shared" si="2"/>
        <v>4800</v>
      </c>
    </row>
    <row r="158" spans="1:6" s="44" customFormat="1" ht="12.75">
      <c r="A158" s="40">
        <v>143</v>
      </c>
      <c r="B158" s="32" t="s">
        <v>25</v>
      </c>
      <c r="C158" s="40" t="s">
        <v>37</v>
      </c>
      <c r="D158" s="40">
        <v>5</v>
      </c>
      <c r="E158" s="34">
        <v>52800</v>
      </c>
      <c r="F158" s="34">
        <f t="shared" si="2"/>
        <v>264000</v>
      </c>
    </row>
    <row r="159" spans="1:6" s="44" customFormat="1" ht="12.75">
      <c r="A159" s="40">
        <v>144</v>
      </c>
      <c r="B159" s="32" t="s">
        <v>164</v>
      </c>
      <c r="C159" s="40" t="s">
        <v>48</v>
      </c>
      <c r="D159" s="40">
        <v>10</v>
      </c>
      <c r="E159" s="34">
        <v>6300</v>
      </c>
      <c r="F159" s="34">
        <f t="shared" si="2"/>
        <v>63000</v>
      </c>
    </row>
    <row r="160" spans="1:6" s="44" customFormat="1" ht="12.75">
      <c r="A160" s="40">
        <v>145</v>
      </c>
      <c r="B160" s="32" t="s">
        <v>319</v>
      </c>
      <c r="C160" s="40" t="s">
        <v>37</v>
      </c>
      <c r="D160" s="40">
        <v>1</v>
      </c>
      <c r="E160" s="34">
        <v>98000</v>
      </c>
      <c r="F160" s="34">
        <f t="shared" si="2"/>
        <v>98000</v>
      </c>
    </row>
    <row r="161" spans="1:6" s="44" customFormat="1" ht="12.75">
      <c r="A161" s="40">
        <v>146</v>
      </c>
      <c r="B161" s="32" t="s">
        <v>69</v>
      </c>
      <c r="C161" s="40" t="s">
        <v>48</v>
      </c>
      <c r="D161" s="40">
        <v>30</v>
      </c>
      <c r="E161" s="34">
        <v>5500</v>
      </c>
      <c r="F161" s="34">
        <f t="shared" si="2"/>
        <v>165000</v>
      </c>
    </row>
    <row r="162" spans="1:6" s="44" customFormat="1" ht="12.75">
      <c r="A162" s="40">
        <v>147</v>
      </c>
      <c r="B162" s="32" t="s">
        <v>191</v>
      </c>
      <c r="C162" s="40" t="s">
        <v>58</v>
      </c>
      <c r="D162" s="40">
        <v>10</v>
      </c>
      <c r="E162" s="34">
        <v>5400</v>
      </c>
      <c r="F162" s="34">
        <f t="shared" si="2"/>
        <v>54000</v>
      </c>
    </row>
    <row r="163" spans="1:6" s="44" customFormat="1" ht="12.75">
      <c r="A163" s="40">
        <v>148</v>
      </c>
      <c r="B163" s="32" t="s">
        <v>325</v>
      </c>
      <c r="C163" s="40" t="s">
        <v>48</v>
      </c>
      <c r="D163" s="40">
        <v>20</v>
      </c>
      <c r="E163" s="34">
        <v>1800</v>
      </c>
      <c r="F163" s="34">
        <f t="shared" si="2"/>
        <v>36000</v>
      </c>
    </row>
    <row r="164" spans="1:6" s="44" customFormat="1" ht="12.75">
      <c r="A164" s="40">
        <v>149</v>
      </c>
      <c r="B164" s="32" t="s">
        <v>25</v>
      </c>
      <c r="C164" s="40" t="s">
        <v>37</v>
      </c>
      <c r="D164" s="40">
        <v>1</v>
      </c>
      <c r="E164" s="34">
        <v>52800</v>
      </c>
      <c r="F164" s="34">
        <f t="shared" si="2"/>
        <v>52800</v>
      </c>
    </row>
    <row r="165" spans="1:6" s="44" customFormat="1" ht="12.75">
      <c r="A165" s="40">
        <v>150</v>
      </c>
      <c r="B165" s="32" t="s">
        <v>61</v>
      </c>
      <c r="C165" s="40" t="s">
        <v>58</v>
      </c>
      <c r="D165" s="40">
        <v>1</v>
      </c>
      <c r="E165" s="34">
        <v>9500</v>
      </c>
      <c r="F165" s="34">
        <f t="shared" si="2"/>
        <v>9500</v>
      </c>
    </row>
    <row r="166" spans="1:6" s="44" customFormat="1" ht="12.75">
      <c r="A166" s="40">
        <v>151</v>
      </c>
      <c r="B166" s="32" t="s">
        <v>61</v>
      </c>
      <c r="C166" s="40" t="s">
        <v>58</v>
      </c>
      <c r="D166" s="40">
        <v>6</v>
      </c>
      <c r="E166" s="34">
        <v>9500</v>
      </c>
      <c r="F166" s="34">
        <f t="shared" si="2"/>
        <v>57000</v>
      </c>
    </row>
    <row r="167" spans="1:6" s="44" customFormat="1" ht="12.75">
      <c r="A167" s="40">
        <v>152</v>
      </c>
      <c r="B167" s="32" t="s">
        <v>180</v>
      </c>
      <c r="C167" s="40" t="s">
        <v>23</v>
      </c>
      <c r="D167" s="40">
        <v>2</v>
      </c>
      <c r="E167" s="34">
        <v>235000</v>
      </c>
      <c r="F167" s="34">
        <f t="shared" si="2"/>
        <v>470000</v>
      </c>
    </row>
    <row r="168" spans="1:6" s="44" customFormat="1" ht="12.75">
      <c r="A168" s="40">
        <v>153</v>
      </c>
      <c r="B168" s="32" t="s">
        <v>303</v>
      </c>
      <c r="C168" s="40" t="s">
        <v>18</v>
      </c>
      <c r="D168" s="40">
        <v>1</v>
      </c>
      <c r="E168" s="34">
        <v>45000</v>
      </c>
      <c r="F168" s="34">
        <f t="shared" si="2"/>
        <v>45000</v>
      </c>
    </row>
    <row r="169" spans="1:6" s="44" customFormat="1" ht="12.75">
      <c r="A169" s="40">
        <v>154</v>
      </c>
      <c r="B169" s="32" t="s">
        <v>254</v>
      </c>
      <c r="C169" s="40" t="s">
        <v>18</v>
      </c>
      <c r="D169" s="40">
        <v>1</v>
      </c>
      <c r="E169" s="34">
        <v>23000</v>
      </c>
      <c r="F169" s="34">
        <f t="shared" si="2"/>
        <v>23000</v>
      </c>
    </row>
    <row r="170" spans="1:6" s="44" customFormat="1" ht="12.75">
      <c r="A170" s="40">
        <v>155</v>
      </c>
      <c r="B170" s="32" t="s">
        <v>352</v>
      </c>
      <c r="C170" s="40" t="s">
        <v>18</v>
      </c>
      <c r="D170" s="40">
        <v>3</v>
      </c>
      <c r="E170" s="34">
        <v>330000</v>
      </c>
      <c r="F170" s="34">
        <f t="shared" si="2"/>
        <v>990000</v>
      </c>
    </row>
    <row r="171" spans="1:6" s="44" customFormat="1" ht="12.75">
      <c r="A171" s="40">
        <v>156</v>
      </c>
      <c r="B171" s="32" t="s">
        <v>252</v>
      </c>
      <c r="C171" s="40" t="s">
        <v>23</v>
      </c>
      <c r="D171" s="40">
        <v>1</v>
      </c>
      <c r="E171" s="34">
        <v>65000</v>
      </c>
      <c r="F171" s="34">
        <f>D171*E171</f>
        <v>65000</v>
      </c>
    </row>
    <row r="172" spans="1:6">
      <c r="A172" s="90" t="s">
        <v>132</v>
      </c>
      <c r="B172" s="91"/>
      <c r="C172" s="91"/>
      <c r="D172" s="91"/>
      <c r="E172" s="92"/>
      <c r="F172" s="15">
        <f>SUM(F16:F171)</f>
        <v>19048900</v>
      </c>
    </row>
    <row r="173" spans="1:6">
      <c r="A173" s="90" t="s">
        <v>133</v>
      </c>
      <c r="B173" s="91"/>
      <c r="C173" s="91"/>
      <c r="D173" s="91"/>
      <c r="E173" s="92"/>
      <c r="F173" s="15">
        <f>F172*0.1</f>
        <v>1904890</v>
      </c>
    </row>
    <row r="174" spans="1:6">
      <c r="A174" s="90" t="s">
        <v>134</v>
      </c>
      <c r="B174" s="91"/>
      <c r="C174" s="91"/>
      <c r="D174" s="91"/>
      <c r="E174" s="92"/>
      <c r="F174" s="15">
        <f>F172+F173</f>
        <v>20953790</v>
      </c>
    </row>
    <row r="177" spans="5:6">
      <c r="E177" s="87" t="s">
        <v>135</v>
      </c>
      <c r="F177" s="93"/>
    </row>
    <row r="178" spans="5:6">
      <c r="E178" s="87" t="s">
        <v>136</v>
      </c>
      <c r="F178" s="93"/>
    </row>
    <row r="182" spans="5:6">
      <c r="E182" s="87" t="s">
        <v>137</v>
      </c>
      <c r="F182" s="93"/>
    </row>
  </sheetData>
  <mergeCells count="13">
    <mergeCell ref="A9:F9"/>
    <mergeCell ref="A2:F2"/>
    <mergeCell ref="A3:F3"/>
    <mergeCell ref="A4:F4"/>
    <mergeCell ref="A7:F7"/>
    <mergeCell ref="A8:F8"/>
    <mergeCell ref="E182:F182"/>
    <mergeCell ref="A10:F10"/>
    <mergeCell ref="A172:E172"/>
    <mergeCell ref="A173:E173"/>
    <mergeCell ref="A174:E174"/>
    <mergeCell ref="E177:F177"/>
    <mergeCell ref="E178:F1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42"/>
  <sheetViews>
    <sheetView topLeftCell="A115" workbookViewId="0">
      <selection activeCell="K130" sqref="K130"/>
    </sheetView>
  </sheetViews>
  <sheetFormatPr defaultRowHeight="15"/>
  <cols>
    <col min="1" max="1" width="7.28515625" style="1" customWidth="1"/>
    <col min="2" max="2" width="36.140625" style="1" customWidth="1"/>
    <col min="3" max="3" width="9.140625" style="1"/>
    <col min="4" max="4" width="7.85546875" style="1" customWidth="1"/>
    <col min="5" max="5" width="12.42578125" style="52" customWidth="1"/>
    <col min="6" max="6" width="9.140625" style="1" hidden="1" customWidth="1"/>
    <col min="7" max="7" width="14.140625" style="1" customWidth="1"/>
    <col min="8" max="8" width="9.140625" style="1" hidden="1" customWidth="1"/>
    <col min="9" max="16384" width="9.140625" style="1"/>
  </cols>
  <sheetData>
    <row r="2" spans="1:8" ht="16.5">
      <c r="A2" s="83" t="s">
        <v>0</v>
      </c>
      <c r="B2" s="83"/>
      <c r="C2" s="83"/>
      <c r="D2" s="83"/>
      <c r="E2" s="83"/>
      <c r="F2" s="83"/>
      <c r="G2" s="83"/>
    </row>
    <row r="3" spans="1:8" ht="15.75">
      <c r="A3" s="84" t="s">
        <v>1</v>
      </c>
      <c r="B3" s="84"/>
      <c r="C3" s="84"/>
      <c r="D3" s="84"/>
      <c r="E3" s="84"/>
      <c r="F3" s="84"/>
      <c r="G3" s="84"/>
    </row>
    <row r="4" spans="1:8" ht="16.5">
      <c r="A4" s="83" t="s">
        <v>2</v>
      </c>
      <c r="B4" s="83"/>
      <c r="C4" s="83"/>
      <c r="D4" s="83"/>
      <c r="E4" s="83"/>
      <c r="F4" s="83"/>
      <c r="G4" s="83"/>
    </row>
    <row r="7" spans="1:8" ht="20.25">
      <c r="A7" s="85" t="s">
        <v>3</v>
      </c>
      <c r="B7" s="85"/>
      <c r="C7" s="85"/>
      <c r="D7" s="85"/>
      <c r="E7" s="85"/>
      <c r="F7" s="85"/>
      <c r="G7" s="85"/>
    </row>
    <row r="8" spans="1:8">
      <c r="A8" s="88" t="s">
        <v>138</v>
      </c>
      <c r="B8" s="88"/>
      <c r="C8" s="88"/>
      <c r="D8" s="88"/>
      <c r="E8" s="88"/>
      <c r="F8" s="88"/>
      <c r="G8" s="88"/>
    </row>
    <row r="9" spans="1:8">
      <c r="A9" s="86" t="s">
        <v>139</v>
      </c>
      <c r="B9" s="86"/>
      <c r="C9" s="86"/>
      <c r="D9" s="86"/>
      <c r="E9" s="86"/>
      <c r="F9" s="86"/>
      <c r="G9" s="86"/>
    </row>
    <row r="10" spans="1:8">
      <c r="A10" s="88" t="s">
        <v>140</v>
      </c>
      <c r="B10" s="88"/>
      <c r="C10" s="88"/>
      <c r="D10" s="88"/>
      <c r="E10" s="88"/>
      <c r="F10" s="88"/>
      <c r="G10" s="88"/>
    </row>
    <row r="12" spans="1:8" ht="15.75">
      <c r="A12" s="14" t="s">
        <v>141</v>
      </c>
    </row>
    <row r="13" spans="1:8" ht="15.75">
      <c r="A13" s="89" t="s">
        <v>8</v>
      </c>
      <c r="B13" s="89"/>
      <c r="C13" s="89"/>
      <c r="D13" s="89"/>
      <c r="E13" s="89"/>
      <c r="F13" s="89"/>
      <c r="G13" s="89"/>
    </row>
    <row r="14" spans="1:8" ht="15.75">
      <c r="A14" s="14" t="s">
        <v>9</v>
      </c>
    </row>
    <row r="15" spans="1:8" s="4" customFormat="1" ht="15.75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15</v>
      </c>
      <c r="G15" s="3" t="s">
        <v>16</v>
      </c>
    </row>
    <row r="16" spans="1:8" s="44" customFormat="1" ht="12.75">
      <c r="A16" s="40">
        <v>1</v>
      </c>
      <c r="B16" s="32" t="s">
        <v>89</v>
      </c>
      <c r="C16" s="33" t="s">
        <v>26</v>
      </c>
      <c r="D16" s="33">
        <v>5</v>
      </c>
      <c r="E16" s="53">
        <f t="shared" ref="E16:E47" si="0">F16-H16</f>
        <v>53010</v>
      </c>
      <c r="F16" s="34">
        <v>55800</v>
      </c>
      <c r="G16" s="34">
        <f>E16*D16</f>
        <v>265050</v>
      </c>
      <c r="H16" s="44">
        <f>F16*0.05</f>
        <v>2790</v>
      </c>
    </row>
    <row r="17" spans="1:8" s="44" customFormat="1" ht="12.75">
      <c r="A17" s="40">
        <v>2</v>
      </c>
      <c r="B17" s="32" t="s">
        <v>105</v>
      </c>
      <c r="C17" s="33" t="s">
        <v>106</v>
      </c>
      <c r="D17" s="33">
        <v>7</v>
      </c>
      <c r="E17" s="53">
        <f t="shared" si="0"/>
        <v>37050</v>
      </c>
      <c r="F17" s="34">
        <v>39000</v>
      </c>
      <c r="G17" s="34">
        <f t="shared" ref="G17:G80" si="1">E17*D17</f>
        <v>259350</v>
      </c>
      <c r="H17" s="44">
        <f t="shared" ref="H17:H80" si="2">F17*0.05</f>
        <v>1950</v>
      </c>
    </row>
    <row r="18" spans="1:8" s="44" customFormat="1" ht="12.75">
      <c r="A18" s="40">
        <v>3</v>
      </c>
      <c r="B18" s="32" t="s">
        <v>142</v>
      </c>
      <c r="C18" s="33" t="s">
        <v>18</v>
      </c>
      <c r="D18" s="33">
        <v>5</v>
      </c>
      <c r="E18" s="53">
        <f t="shared" si="0"/>
        <v>41800</v>
      </c>
      <c r="F18" s="34">
        <v>44000</v>
      </c>
      <c r="G18" s="34">
        <f t="shared" si="1"/>
        <v>209000</v>
      </c>
      <c r="H18" s="44">
        <f t="shared" si="2"/>
        <v>2200</v>
      </c>
    </row>
    <row r="19" spans="1:8" s="44" customFormat="1" ht="12.75">
      <c r="A19" s="40">
        <v>4</v>
      </c>
      <c r="B19" s="32" t="s">
        <v>143</v>
      </c>
      <c r="C19" s="33" t="s">
        <v>93</v>
      </c>
      <c r="D19" s="33">
        <v>3</v>
      </c>
      <c r="E19" s="53">
        <f t="shared" si="0"/>
        <v>60000</v>
      </c>
      <c r="F19" s="34">
        <v>60000</v>
      </c>
      <c r="G19" s="34">
        <f t="shared" si="1"/>
        <v>180000</v>
      </c>
    </row>
    <row r="20" spans="1:8" s="44" customFormat="1" ht="12.75">
      <c r="A20" s="40">
        <v>5</v>
      </c>
      <c r="B20" s="32" t="s">
        <v>99</v>
      </c>
      <c r="C20" s="33" t="s">
        <v>100</v>
      </c>
      <c r="D20" s="33">
        <v>2</v>
      </c>
      <c r="E20" s="53">
        <f t="shared" si="0"/>
        <v>23750</v>
      </c>
      <c r="F20" s="34">
        <v>25000</v>
      </c>
      <c r="G20" s="34">
        <f t="shared" si="1"/>
        <v>47500</v>
      </c>
      <c r="H20" s="44">
        <f t="shared" si="2"/>
        <v>1250</v>
      </c>
    </row>
    <row r="21" spans="1:8" s="44" customFormat="1" ht="12.75">
      <c r="A21" s="40">
        <v>6</v>
      </c>
      <c r="B21" s="32" t="s">
        <v>101</v>
      </c>
      <c r="C21" s="33" t="s">
        <v>100</v>
      </c>
      <c r="D21" s="33">
        <v>2</v>
      </c>
      <c r="E21" s="53">
        <f t="shared" si="0"/>
        <v>23750</v>
      </c>
      <c r="F21" s="34">
        <v>25000</v>
      </c>
      <c r="G21" s="34">
        <f t="shared" si="1"/>
        <v>47500</v>
      </c>
      <c r="H21" s="44">
        <f t="shared" si="2"/>
        <v>1250</v>
      </c>
    </row>
    <row r="22" spans="1:8" s="44" customFormat="1" ht="12.75">
      <c r="A22" s="40">
        <v>7</v>
      </c>
      <c r="B22" s="32" t="s">
        <v>56</v>
      </c>
      <c r="C22" s="33" t="s">
        <v>18</v>
      </c>
      <c r="D22" s="33">
        <v>1</v>
      </c>
      <c r="E22" s="53">
        <f t="shared" si="0"/>
        <v>204250</v>
      </c>
      <c r="F22" s="34">
        <v>215000</v>
      </c>
      <c r="G22" s="34">
        <f t="shared" si="1"/>
        <v>204250</v>
      </c>
      <c r="H22" s="44">
        <f t="shared" si="2"/>
        <v>10750</v>
      </c>
    </row>
    <row r="23" spans="1:8" s="44" customFormat="1" ht="12.75">
      <c r="A23" s="40">
        <v>8</v>
      </c>
      <c r="B23" s="32" t="s">
        <v>21</v>
      </c>
      <c r="C23" s="33" t="s">
        <v>18</v>
      </c>
      <c r="D23" s="33">
        <v>2</v>
      </c>
      <c r="E23" s="53">
        <f t="shared" si="0"/>
        <v>34200</v>
      </c>
      <c r="F23" s="34">
        <v>36000</v>
      </c>
      <c r="G23" s="34">
        <f t="shared" si="1"/>
        <v>68400</v>
      </c>
      <c r="H23" s="44">
        <f t="shared" si="2"/>
        <v>1800</v>
      </c>
    </row>
    <row r="24" spans="1:8" s="44" customFormat="1" ht="12.75">
      <c r="A24" s="40">
        <v>9</v>
      </c>
      <c r="B24" s="32" t="s">
        <v>89</v>
      </c>
      <c r="C24" s="33" t="s">
        <v>26</v>
      </c>
      <c r="D24" s="33">
        <v>7</v>
      </c>
      <c r="E24" s="53">
        <f t="shared" si="0"/>
        <v>53010</v>
      </c>
      <c r="F24" s="34">
        <v>55800</v>
      </c>
      <c r="G24" s="34">
        <f t="shared" si="1"/>
        <v>371070</v>
      </c>
      <c r="H24" s="44">
        <f t="shared" si="2"/>
        <v>2790</v>
      </c>
    </row>
    <row r="25" spans="1:8" s="44" customFormat="1" ht="12.75">
      <c r="A25" s="40">
        <v>10</v>
      </c>
      <c r="B25" s="32" t="s">
        <v>112</v>
      </c>
      <c r="C25" s="33" t="s">
        <v>28</v>
      </c>
      <c r="D25" s="33">
        <v>1</v>
      </c>
      <c r="E25" s="53">
        <f t="shared" si="0"/>
        <v>19950</v>
      </c>
      <c r="F25" s="34">
        <v>21000</v>
      </c>
      <c r="G25" s="34">
        <f t="shared" si="1"/>
        <v>19950</v>
      </c>
      <c r="H25" s="44">
        <f t="shared" si="2"/>
        <v>1050</v>
      </c>
    </row>
    <row r="26" spans="1:8" s="44" customFormat="1" ht="12.75">
      <c r="A26" s="40">
        <v>11</v>
      </c>
      <c r="B26" s="32" t="s">
        <v>110</v>
      </c>
      <c r="C26" s="33" t="s">
        <v>28</v>
      </c>
      <c r="D26" s="33">
        <v>6</v>
      </c>
      <c r="E26" s="53">
        <f t="shared" si="0"/>
        <v>3515</v>
      </c>
      <c r="F26" s="34">
        <v>3700</v>
      </c>
      <c r="G26" s="34">
        <f t="shared" si="1"/>
        <v>21090</v>
      </c>
      <c r="H26" s="44">
        <f t="shared" si="2"/>
        <v>185</v>
      </c>
    </row>
    <row r="27" spans="1:8" s="44" customFormat="1" ht="12.75">
      <c r="A27" s="40">
        <v>12</v>
      </c>
      <c r="B27" s="32" t="s">
        <v>76</v>
      </c>
      <c r="C27" s="33" t="s">
        <v>77</v>
      </c>
      <c r="D27" s="33">
        <v>6</v>
      </c>
      <c r="E27" s="53">
        <f t="shared" si="0"/>
        <v>2565</v>
      </c>
      <c r="F27" s="34">
        <v>2700</v>
      </c>
      <c r="G27" s="34">
        <f t="shared" si="1"/>
        <v>15390</v>
      </c>
      <c r="H27" s="44">
        <f t="shared" si="2"/>
        <v>135</v>
      </c>
    </row>
    <row r="28" spans="1:8" s="44" customFormat="1" ht="12.75">
      <c r="A28" s="40">
        <v>13</v>
      </c>
      <c r="B28" s="32" t="s">
        <v>101</v>
      </c>
      <c r="C28" s="33" t="s">
        <v>100</v>
      </c>
      <c r="D28" s="33">
        <v>2</v>
      </c>
      <c r="E28" s="53">
        <f t="shared" si="0"/>
        <v>23750</v>
      </c>
      <c r="F28" s="34">
        <v>25000</v>
      </c>
      <c r="G28" s="34">
        <f t="shared" si="1"/>
        <v>47500</v>
      </c>
      <c r="H28" s="44">
        <f t="shared" si="2"/>
        <v>1250</v>
      </c>
    </row>
    <row r="29" spans="1:8" s="44" customFormat="1" ht="12.75">
      <c r="A29" s="40">
        <v>14</v>
      </c>
      <c r="B29" s="32" t="s">
        <v>89</v>
      </c>
      <c r="C29" s="33" t="s">
        <v>37</v>
      </c>
      <c r="D29" s="33">
        <v>5</v>
      </c>
      <c r="E29" s="53">
        <f t="shared" si="0"/>
        <v>53010</v>
      </c>
      <c r="F29" s="34">
        <v>55800</v>
      </c>
      <c r="G29" s="34">
        <f t="shared" si="1"/>
        <v>265050</v>
      </c>
      <c r="H29" s="44">
        <f t="shared" si="2"/>
        <v>2790</v>
      </c>
    </row>
    <row r="30" spans="1:8" s="44" customFormat="1" ht="12.75">
      <c r="A30" s="40">
        <v>15</v>
      </c>
      <c r="B30" s="32" t="s">
        <v>144</v>
      </c>
      <c r="C30" s="33" t="s">
        <v>18</v>
      </c>
      <c r="D30" s="33">
        <v>100</v>
      </c>
      <c r="E30" s="53">
        <f t="shared" si="0"/>
        <v>836</v>
      </c>
      <c r="F30" s="34">
        <v>880</v>
      </c>
      <c r="G30" s="34">
        <f t="shared" si="1"/>
        <v>83600</v>
      </c>
      <c r="H30" s="44">
        <f t="shared" si="2"/>
        <v>44</v>
      </c>
    </row>
    <row r="31" spans="1:8" s="44" customFormat="1" ht="12.75">
      <c r="A31" s="40">
        <v>16</v>
      </c>
      <c r="B31" s="32" t="s">
        <v>88</v>
      </c>
      <c r="C31" s="33" t="s">
        <v>48</v>
      </c>
      <c r="D31" s="33">
        <v>100</v>
      </c>
      <c r="E31" s="53">
        <f t="shared" si="0"/>
        <v>579.5</v>
      </c>
      <c r="F31" s="34">
        <v>610</v>
      </c>
      <c r="G31" s="34">
        <f t="shared" si="1"/>
        <v>57950</v>
      </c>
      <c r="H31" s="44">
        <f t="shared" si="2"/>
        <v>30.5</v>
      </c>
    </row>
    <row r="32" spans="1:8" s="44" customFormat="1" ht="12.75">
      <c r="A32" s="40">
        <v>17</v>
      </c>
      <c r="B32" s="32" t="s">
        <v>43</v>
      </c>
      <c r="C32" s="33" t="s">
        <v>44</v>
      </c>
      <c r="D32" s="33">
        <v>40</v>
      </c>
      <c r="E32" s="53">
        <f t="shared" si="0"/>
        <v>2185</v>
      </c>
      <c r="F32" s="34">
        <v>2300</v>
      </c>
      <c r="G32" s="34">
        <f t="shared" si="1"/>
        <v>87400</v>
      </c>
      <c r="H32" s="44">
        <f t="shared" si="2"/>
        <v>115</v>
      </c>
    </row>
    <row r="33" spans="1:8" s="44" customFormat="1" ht="12.75">
      <c r="A33" s="40">
        <v>18</v>
      </c>
      <c r="B33" s="32" t="s">
        <v>43</v>
      </c>
      <c r="C33" s="33" t="s">
        <v>44</v>
      </c>
      <c r="D33" s="33">
        <v>40</v>
      </c>
      <c r="E33" s="53">
        <f t="shared" si="0"/>
        <v>2185</v>
      </c>
      <c r="F33" s="34">
        <v>2300</v>
      </c>
      <c r="G33" s="34">
        <f t="shared" si="1"/>
        <v>87400</v>
      </c>
      <c r="H33" s="44">
        <f t="shared" si="2"/>
        <v>115</v>
      </c>
    </row>
    <row r="34" spans="1:8" s="44" customFormat="1" ht="12.75">
      <c r="A34" s="40">
        <v>19</v>
      </c>
      <c r="B34" s="32" t="s">
        <v>145</v>
      </c>
      <c r="C34" s="33" t="s">
        <v>146</v>
      </c>
      <c r="D34" s="33">
        <v>5</v>
      </c>
      <c r="E34" s="53">
        <f t="shared" si="0"/>
        <v>17575</v>
      </c>
      <c r="F34" s="34">
        <v>18500</v>
      </c>
      <c r="G34" s="34">
        <f t="shared" si="1"/>
        <v>87875</v>
      </c>
      <c r="H34" s="44">
        <f t="shared" si="2"/>
        <v>925</v>
      </c>
    </row>
    <row r="35" spans="1:8" s="44" customFormat="1" ht="12.75">
      <c r="A35" s="40">
        <v>20</v>
      </c>
      <c r="B35" s="32" t="s">
        <v>36</v>
      </c>
      <c r="C35" s="33" t="s">
        <v>37</v>
      </c>
      <c r="D35" s="33">
        <v>5</v>
      </c>
      <c r="E35" s="53">
        <f t="shared" si="0"/>
        <v>43700</v>
      </c>
      <c r="F35" s="34">
        <v>46000</v>
      </c>
      <c r="G35" s="34">
        <f t="shared" si="1"/>
        <v>218500</v>
      </c>
      <c r="H35" s="44">
        <f t="shared" si="2"/>
        <v>2300</v>
      </c>
    </row>
    <row r="36" spans="1:8" s="44" customFormat="1" ht="12.75">
      <c r="A36" s="40">
        <v>21</v>
      </c>
      <c r="B36" s="32" t="s">
        <v>147</v>
      </c>
      <c r="C36" s="33" t="s">
        <v>106</v>
      </c>
      <c r="D36" s="33">
        <v>20</v>
      </c>
      <c r="E36" s="53">
        <f t="shared" si="0"/>
        <v>23750</v>
      </c>
      <c r="F36" s="34">
        <v>25000</v>
      </c>
      <c r="G36" s="34">
        <f t="shared" si="1"/>
        <v>475000</v>
      </c>
      <c r="H36" s="44">
        <f t="shared" si="2"/>
        <v>1250</v>
      </c>
    </row>
    <row r="37" spans="1:8" s="44" customFormat="1" ht="12.75">
      <c r="A37" s="40">
        <v>22</v>
      </c>
      <c r="B37" s="32" t="s">
        <v>148</v>
      </c>
      <c r="C37" s="33" t="s">
        <v>80</v>
      </c>
      <c r="D37" s="33">
        <v>1</v>
      </c>
      <c r="E37" s="53">
        <f t="shared" si="0"/>
        <v>36100</v>
      </c>
      <c r="F37" s="34">
        <v>38000</v>
      </c>
      <c r="G37" s="34">
        <f t="shared" si="1"/>
        <v>36100</v>
      </c>
      <c r="H37" s="44">
        <f t="shared" si="2"/>
        <v>1900</v>
      </c>
    </row>
    <row r="38" spans="1:8" s="44" customFormat="1" ht="12.75">
      <c r="A38" s="40">
        <v>23</v>
      </c>
      <c r="B38" s="32" t="s">
        <v>45</v>
      </c>
      <c r="C38" s="33" t="s">
        <v>44</v>
      </c>
      <c r="D38" s="33">
        <v>5</v>
      </c>
      <c r="E38" s="53">
        <f t="shared" si="0"/>
        <v>15960</v>
      </c>
      <c r="F38" s="34">
        <v>16800</v>
      </c>
      <c r="G38" s="34">
        <f t="shared" si="1"/>
        <v>79800</v>
      </c>
      <c r="H38" s="44">
        <f t="shared" si="2"/>
        <v>840</v>
      </c>
    </row>
    <row r="39" spans="1:8" s="44" customFormat="1" ht="12.75">
      <c r="A39" s="40">
        <v>24</v>
      </c>
      <c r="B39" s="32" t="s">
        <v>46</v>
      </c>
      <c r="C39" s="33" t="s">
        <v>44</v>
      </c>
      <c r="D39" s="33">
        <v>5</v>
      </c>
      <c r="E39" s="53">
        <f t="shared" si="0"/>
        <v>11875</v>
      </c>
      <c r="F39" s="34">
        <v>12500</v>
      </c>
      <c r="G39" s="34">
        <f t="shared" si="1"/>
        <v>59375</v>
      </c>
      <c r="H39" s="44">
        <f t="shared" si="2"/>
        <v>625</v>
      </c>
    </row>
    <row r="40" spans="1:8" s="44" customFormat="1" ht="12.75">
      <c r="A40" s="40">
        <v>25</v>
      </c>
      <c r="B40" s="32" t="s">
        <v>149</v>
      </c>
      <c r="C40" s="33" t="s">
        <v>48</v>
      </c>
      <c r="D40" s="33">
        <v>5</v>
      </c>
      <c r="E40" s="53">
        <f t="shared" si="0"/>
        <v>6555</v>
      </c>
      <c r="F40" s="34">
        <v>6900</v>
      </c>
      <c r="G40" s="34">
        <f t="shared" si="1"/>
        <v>32775</v>
      </c>
      <c r="H40" s="44">
        <f t="shared" si="2"/>
        <v>345</v>
      </c>
    </row>
    <row r="41" spans="1:8" s="44" customFormat="1" ht="12.75">
      <c r="A41" s="40">
        <v>26</v>
      </c>
      <c r="B41" s="32" t="s">
        <v>149</v>
      </c>
      <c r="C41" s="33" t="s">
        <v>48</v>
      </c>
      <c r="D41" s="33">
        <v>5</v>
      </c>
      <c r="E41" s="53">
        <f t="shared" si="0"/>
        <v>6555</v>
      </c>
      <c r="F41" s="34">
        <v>6900</v>
      </c>
      <c r="G41" s="34">
        <f t="shared" si="1"/>
        <v>32775</v>
      </c>
      <c r="H41" s="44">
        <f t="shared" si="2"/>
        <v>345</v>
      </c>
    </row>
    <row r="42" spans="1:8" s="44" customFormat="1" ht="12.75">
      <c r="A42" s="40">
        <v>27</v>
      </c>
      <c r="B42" s="32" t="s">
        <v>150</v>
      </c>
      <c r="C42" s="33" t="s">
        <v>48</v>
      </c>
      <c r="D42" s="33">
        <v>5</v>
      </c>
      <c r="E42" s="53">
        <f t="shared" si="0"/>
        <v>11875</v>
      </c>
      <c r="F42" s="34">
        <v>12500</v>
      </c>
      <c r="G42" s="34">
        <f t="shared" si="1"/>
        <v>59375</v>
      </c>
      <c r="H42" s="44">
        <f t="shared" si="2"/>
        <v>625</v>
      </c>
    </row>
    <row r="43" spans="1:8" s="44" customFormat="1" ht="12.75">
      <c r="A43" s="40">
        <v>28</v>
      </c>
      <c r="B43" s="32" t="s">
        <v>151</v>
      </c>
      <c r="C43" s="33" t="s">
        <v>48</v>
      </c>
      <c r="D43" s="33">
        <v>5</v>
      </c>
      <c r="E43" s="53">
        <f t="shared" si="0"/>
        <v>12350</v>
      </c>
      <c r="F43" s="34">
        <v>13000</v>
      </c>
      <c r="G43" s="34">
        <f t="shared" si="1"/>
        <v>61750</v>
      </c>
      <c r="H43" s="44">
        <f t="shared" si="2"/>
        <v>650</v>
      </c>
    </row>
    <row r="44" spans="1:8" s="44" customFormat="1" ht="12.75">
      <c r="A44" s="40">
        <v>29</v>
      </c>
      <c r="B44" s="32" t="s">
        <v>30</v>
      </c>
      <c r="C44" s="33" t="s">
        <v>31</v>
      </c>
      <c r="D44" s="33">
        <v>2</v>
      </c>
      <c r="E44" s="53">
        <f t="shared" si="0"/>
        <v>12350</v>
      </c>
      <c r="F44" s="34">
        <v>13000</v>
      </c>
      <c r="G44" s="34">
        <f t="shared" si="1"/>
        <v>24700</v>
      </c>
      <c r="H44" s="44">
        <f t="shared" si="2"/>
        <v>650</v>
      </c>
    </row>
    <row r="45" spans="1:8" s="44" customFormat="1" ht="12.75">
      <c r="A45" s="40">
        <v>30</v>
      </c>
      <c r="B45" s="32" t="s">
        <v>152</v>
      </c>
      <c r="C45" s="33" t="s">
        <v>18</v>
      </c>
      <c r="D45" s="33">
        <v>2</v>
      </c>
      <c r="E45" s="53">
        <f t="shared" si="0"/>
        <v>11400</v>
      </c>
      <c r="F45" s="34">
        <v>12000</v>
      </c>
      <c r="G45" s="34">
        <f t="shared" si="1"/>
        <v>22800</v>
      </c>
      <c r="H45" s="44">
        <f t="shared" si="2"/>
        <v>600</v>
      </c>
    </row>
    <row r="46" spans="1:8" s="44" customFormat="1" ht="12.75">
      <c r="A46" s="40">
        <v>31</v>
      </c>
      <c r="B46" s="32" t="s">
        <v>153</v>
      </c>
      <c r="C46" s="33" t="s">
        <v>48</v>
      </c>
      <c r="D46" s="33">
        <v>9</v>
      </c>
      <c r="E46" s="53">
        <f t="shared" si="0"/>
        <v>6460</v>
      </c>
      <c r="F46" s="34">
        <v>6800</v>
      </c>
      <c r="G46" s="34">
        <f t="shared" si="1"/>
        <v>58140</v>
      </c>
      <c r="H46" s="44">
        <f t="shared" si="2"/>
        <v>340</v>
      </c>
    </row>
    <row r="47" spans="1:8" s="44" customFormat="1" ht="12.75">
      <c r="A47" s="40">
        <v>32</v>
      </c>
      <c r="B47" s="32" t="s">
        <v>43</v>
      </c>
      <c r="C47" s="33" t="s">
        <v>44</v>
      </c>
      <c r="D47" s="33">
        <v>20</v>
      </c>
      <c r="E47" s="53">
        <f t="shared" si="0"/>
        <v>2185</v>
      </c>
      <c r="F47" s="34">
        <v>2300</v>
      </c>
      <c r="G47" s="34">
        <f t="shared" si="1"/>
        <v>43700</v>
      </c>
      <c r="H47" s="44">
        <f t="shared" si="2"/>
        <v>115</v>
      </c>
    </row>
    <row r="48" spans="1:8" s="44" customFormat="1" ht="12.75">
      <c r="A48" s="40">
        <v>33</v>
      </c>
      <c r="B48" s="32" t="s">
        <v>154</v>
      </c>
      <c r="C48" s="33" t="s">
        <v>48</v>
      </c>
      <c r="D48" s="33">
        <v>12</v>
      </c>
      <c r="E48" s="53">
        <f t="shared" ref="E48:E79" si="3">F48-H48</f>
        <v>3230</v>
      </c>
      <c r="F48" s="34">
        <v>3400</v>
      </c>
      <c r="G48" s="34">
        <f t="shared" si="1"/>
        <v>38760</v>
      </c>
      <c r="H48" s="44">
        <f t="shared" si="2"/>
        <v>170</v>
      </c>
    </row>
    <row r="49" spans="1:8" s="44" customFormat="1" ht="12.75">
      <c r="A49" s="40">
        <v>34</v>
      </c>
      <c r="B49" s="32" t="s">
        <v>114</v>
      </c>
      <c r="C49" s="33" t="s">
        <v>23</v>
      </c>
      <c r="D49" s="33">
        <v>10</v>
      </c>
      <c r="E49" s="53">
        <f t="shared" si="3"/>
        <v>10450</v>
      </c>
      <c r="F49" s="34">
        <v>11000</v>
      </c>
      <c r="G49" s="34">
        <f t="shared" si="1"/>
        <v>104500</v>
      </c>
      <c r="H49" s="44">
        <f t="shared" si="2"/>
        <v>550</v>
      </c>
    </row>
    <row r="50" spans="1:8" s="44" customFormat="1" ht="12.75">
      <c r="A50" s="40">
        <v>35</v>
      </c>
      <c r="B50" s="32" t="s">
        <v>89</v>
      </c>
      <c r="C50" s="33" t="s">
        <v>26</v>
      </c>
      <c r="D50" s="33">
        <v>5</v>
      </c>
      <c r="E50" s="53">
        <f t="shared" si="3"/>
        <v>53010</v>
      </c>
      <c r="F50" s="34">
        <v>55800</v>
      </c>
      <c r="G50" s="34">
        <f t="shared" si="1"/>
        <v>265050</v>
      </c>
      <c r="H50" s="44">
        <f t="shared" si="2"/>
        <v>2790</v>
      </c>
    </row>
    <row r="51" spans="1:8" s="44" customFormat="1" ht="12.75">
      <c r="A51" s="40">
        <v>36</v>
      </c>
      <c r="B51" s="32" t="s">
        <v>43</v>
      </c>
      <c r="C51" s="33" t="s">
        <v>44</v>
      </c>
      <c r="D51" s="33">
        <v>20</v>
      </c>
      <c r="E51" s="53">
        <f t="shared" si="3"/>
        <v>2185</v>
      </c>
      <c r="F51" s="34">
        <v>2300</v>
      </c>
      <c r="G51" s="34">
        <f t="shared" si="1"/>
        <v>43700</v>
      </c>
      <c r="H51" s="44">
        <f t="shared" si="2"/>
        <v>115</v>
      </c>
    </row>
    <row r="52" spans="1:8" s="44" customFormat="1" ht="12.75">
      <c r="A52" s="40">
        <v>37</v>
      </c>
      <c r="B52" s="32" t="s">
        <v>22</v>
      </c>
      <c r="C52" s="33" t="s">
        <v>23</v>
      </c>
      <c r="D52" s="33">
        <v>2</v>
      </c>
      <c r="E52" s="53">
        <f t="shared" si="3"/>
        <v>71250</v>
      </c>
      <c r="F52" s="34">
        <v>75000</v>
      </c>
      <c r="G52" s="34">
        <f t="shared" si="1"/>
        <v>142500</v>
      </c>
      <c r="H52" s="44">
        <f t="shared" si="2"/>
        <v>3750</v>
      </c>
    </row>
    <row r="53" spans="1:8" s="44" customFormat="1" ht="12.75">
      <c r="A53" s="40">
        <v>38</v>
      </c>
      <c r="B53" s="32" t="s">
        <v>155</v>
      </c>
      <c r="C53" s="33" t="s">
        <v>23</v>
      </c>
      <c r="D53" s="33">
        <v>10</v>
      </c>
      <c r="E53" s="53">
        <f t="shared" si="3"/>
        <v>9310</v>
      </c>
      <c r="F53" s="34">
        <v>9800</v>
      </c>
      <c r="G53" s="34">
        <f t="shared" si="1"/>
        <v>93100</v>
      </c>
      <c r="H53" s="44">
        <f t="shared" si="2"/>
        <v>490</v>
      </c>
    </row>
    <row r="54" spans="1:8" s="44" customFormat="1" ht="12.75">
      <c r="A54" s="40">
        <v>39</v>
      </c>
      <c r="B54" s="32" t="s">
        <v>156</v>
      </c>
      <c r="C54" s="33" t="s">
        <v>48</v>
      </c>
      <c r="D54" s="33">
        <v>40</v>
      </c>
      <c r="E54" s="53">
        <f t="shared" si="3"/>
        <v>1900</v>
      </c>
      <c r="F54" s="34">
        <v>2000</v>
      </c>
      <c r="G54" s="34">
        <f t="shared" si="1"/>
        <v>76000</v>
      </c>
      <c r="H54" s="44">
        <f t="shared" si="2"/>
        <v>100</v>
      </c>
    </row>
    <row r="55" spans="1:8" s="44" customFormat="1" ht="12.75">
      <c r="A55" s="40">
        <v>40</v>
      </c>
      <c r="B55" s="32" t="s">
        <v>69</v>
      </c>
      <c r="C55" s="33" t="s">
        <v>48</v>
      </c>
      <c r="D55" s="33">
        <v>24</v>
      </c>
      <c r="E55" s="53">
        <f t="shared" si="3"/>
        <v>5795</v>
      </c>
      <c r="F55" s="34">
        <v>6100</v>
      </c>
      <c r="G55" s="34">
        <f t="shared" si="1"/>
        <v>139080</v>
      </c>
      <c r="H55" s="44">
        <f t="shared" si="2"/>
        <v>305</v>
      </c>
    </row>
    <row r="56" spans="1:8" s="44" customFormat="1" ht="12.75">
      <c r="A56" s="40">
        <v>41</v>
      </c>
      <c r="B56" s="32" t="s">
        <v>69</v>
      </c>
      <c r="C56" s="33" t="s">
        <v>48</v>
      </c>
      <c r="D56" s="33">
        <v>12</v>
      </c>
      <c r="E56" s="53">
        <f t="shared" si="3"/>
        <v>5795</v>
      </c>
      <c r="F56" s="34">
        <v>6100</v>
      </c>
      <c r="G56" s="34">
        <f t="shared" si="1"/>
        <v>69540</v>
      </c>
      <c r="H56" s="44">
        <f t="shared" si="2"/>
        <v>305</v>
      </c>
    </row>
    <row r="57" spans="1:8" s="44" customFormat="1" ht="12.75">
      <c r="A57" s="40">
        <v>42</v>
      </c>
      <c r="B57" s="32" t="s">
        <v>69</v>
      </c>
      <c r="C57" s="33" t="s">
        <v>48</v>
      </c>
      <c r="D57" s="33">
        <v>12</v>
      </c>
      <c r="E57" s="53">
        <f t="shared" si="3"/>
        <v>5795</v>
      </c>
      <c r="F57" s="34">
        <v>6100</v>
      </c>
      <c r="G57" s="34">
        <f t="shared" si="1"/>
        <v>69540</v>
      </c>
      <c r="H57" s="44">
        <f t="shared" si="2"/>
        <v>305</v>
      </c>
    </row>
    <row r="58" spans="1:8" s="44" customFormat="1" ht="12.75">
      <c r="A58" s="40">
        <v>43</v>
      </c>
      <c r="B58" s="32" t="s">
        <v>70</v>
      </c>
      <c r="C58" s="33" t="s">
        <v>48</v>
      </c>
      <c r="D58" s="33">
        <v>12</v>
      </c>
      <c r="E58" s="53">
        <f t="shared" si="3"/>
        <v>6555</v>
      </c>
      <c r="F58" s="34">
        <v>6900</v>
      </c>
      <c r="G58" s="34">
        <f t="shared" si="1"/>
        <v>78660</v>
      </c>
      <c r="H58" s="44">
        <f t="shared" si="2"/>
        <v>345</v>
      </c>
    </row>
    <row r="59" spans="1:8" s="44" customFormat="1" ht="12.75">
      <c r="A59" s="40">
        <v>44</v>
      </c>
      <c r="B59" s="32" t="s">
        <v>149</v>
      </c>
      <c r="C59" s="33" t="s">
        <v>48</v>
      </c>
      <c r="D59" s="33">
        <v>12</v>
      </c>
      <c r="E59" s="53">
        <f t="shared" si="3"/>
        <v>6555</v>
      </c>
      <c r="F59" s="34">
        <v>6900</v>
      </c>
      <c r="G59" s="34">
        <f t="shared" si="1"/>
        <v>78660</v>
      </c>
      <c r="H59" s="44">
        <f t="shared" si="2"/>
        <v>345</v>
      </c>
    </row>
    <row r="60" spans="1:8" s="44" customFormat="1" ht="12.75">
      <c r="A60" s="40">
        <v>45</v>
      </c>
      <c r="B60" s="32" t="s">
        <v>25</v>
      </c>
      <c r="C60" s="33" t="s">
        <v>26</v>
      </c>
      <c r="D60" s="33">
        <v>5</v>
      </c>
      <c r="E60" s="53">
        <f t="shared" si="3"/>
        <v>53010</v>
      </c>
      <c r="F60" s="34">
        <v>55800</v>
      </c>
      <c r="G60" s="34">
        <f t="shared" si="1"/>
        <v>265050</v>
      </c>
      <c r="H60" s="44">
        <f t="shared" si="2"/>
        <v>2790</v>
      </c>
    </row>
    <row r="61" spans="1:8" s="44" customFormat="1" ht="12.75">
      <c r="A61" s="40">
        <v>46</v>
      </c>
      <c r="B61" s="32" t="s">
        <v>76</v>
      </c>
      <c r="C61" s="33" t="s">
        <v>77</v>
      </c>
      <c r="D61" s="33">
        <v>2</v>
      </c>
      <c r="E61" s="53">
        <f t="shared" si="3"/>
        <v>2565</v>
      </c>
      <c r="F61" s="34">
        <v>2700</v>
      </c>
      <c r="G61" s="34">
        <f t="shared" si="1"/>
        <v>5130</v>
      </c>
      <c r="H61" s="44">
        <f t="shared" si="2"/>
        <v>135</v>
      </c>
    </row>
    <row r="62" spans="1:8" s="44" customFormat="1" ht="12.75">
      <c r="A62" s="40">
        <v>47</v>
      </c>
      <c r="B62" s="32" t="s">
        <v>104</v>
      </c>
      <c r="C62" s="33" t="s">
        <v>18</v>
      </c>
      <c r="D62" s="33">
        <v>2</v>
      </c>
      <c r="E62" s="53">
        <f t="shared" si="3"/>
        <v>46550</v>
      </c>
      <c r="F62" s="34">
        <v>49000</v>
      </c>
      <c r="G62" s="34">
        <f t="shared" si="1"/>
        <v>93100</v>
      </c>
      <c r="H62" s="44">
        <f t="shared" si="2"/>
        <v>2450</v>
      </c>
    </row>
    <row r="63" spans="1:8" s="44" customFormat="1" ht="12.75">
      <c r="A63" s="40">
        <v>48</v>
      </c>
      <c r="B63" s="32" t="s">
        <v>56</v>
      </c>
      <c r="C63" s="33" t="s">
        <v>18</v>
      </c>
      <c r="D63" s="33">
        <v>1</v>
      </c>
      <c r="E63" s="53">
        <f t="shared" si="3"/>
        <v>204250</v>
      </c>
      <c r="F63" s="34">
        <v>215000</v>
      </c>
      <c r="G63" s="34">
        <f t="shared" si="1"/>
        <v>204250</v>
      </c>
      <c r="H63" s="44">
        <f t="shared" si="2"/>
        <v>10750</v>
      </c>
    </row>
    <row r="64" spans="1:8" s="44" customFormat="1" ht="12.75">
      <c r="A64" s="40">
        <v>49</v>
      </c>
      <c r="B64" s="32" t="s">
        <v>129</v>
      </c>
      <c r="C64" s="33" t="s">
        <v>23</v>
      </c>
      <c r="D64" s="33">
        <v>5</v>
      </c>
      <c r="E64" s="53">
        <f t="shared" si="3"/>
        <v>5890</v>
      </c>
      <c r="F64" s="34">
        <v>6200</v>
      </c>
      <c r="G64" s="34">
        <f t="shared" si="1"/>
        <v>29450</v>
      </c>
      <c r="H64" s="44">
        <f t="shared" si="2"/>
        <v>310</v>
      </c>
    </row>
    <row r="65" spans="1:8" s="44" customFormat="1" ht="12.75">
      <c r="A65" s="40">
        <v>50</v>
      </c>
      <c r="B65" s="32" t="s">
        <v>123</v>
      </c>
      <c r="C65" s="33" t="s">
        <v>48</v>
      </c>
      <c r="D65" s="33">
        <v>5</v>
      </c>
      <c r="E65" s="53">
        <f t="shared" si="3"/>
        <v>5795</v>
      </c>
      <c r="F65" s="34">
        <v>6100</v>
      </c>
      <c r="G65" s="34">
        <f t="shared" si="1"/>
        <v>28975</v>
      </c>
      <c r="H65" s="44">
        <f t="shared" si="2"/>
        <v>305</v>
      </c>
    </row>
    <row r="66" spans="1:8" s="44" customFormat="1" ht="12.75">
      <c r="A66" s="40">
        <v>51</v>
      </c>
      <c r="B66" s="32" t="s">
        <v>30</v>
      </c>
      <c r="C66" s="33" t="s">
        <v>31</v>
      </c>
      <c r="D66" s="33">
        <v>5</v>
      </c>
      <c r="E66" s="53">
        <f t="shared" si="3"/>
        <v>12350</v>
      </c>
      <c r="F66" s="34">
        <v>13000</v>
      </c>
      <c r="G66" s="34">
        <f t="shared" si="1"/>
        <v>61750</v>
      </c>
      <c r="H66" s="44">
        <f t="shared" si="2"/>
        <v>650</v>
      </c>
    </row>
    <row r="67" spans="1:8" s="44" customFormat="1" ht="12.75">
      <c r="A67" s="40">
        <v>52</v>
      </c>
      <c r="B67" s="32" t="s">
        <v>36</v>
      </c>
      <c r="C67" s="33" t="s">
        <v>37</v>
      </c>
      <c r="D67" s="33">
        <v>5</v>
      </c>
      <c r="E67" s="53">
        <f t="shared" si="3"/>
        <v>42750</v>
      </c>
      <c r="F67" s="34">
        <v>45000</v>
      </c>
      <c r="G67" s="34">
        <f t="shared" si="1"/>
        <v>213750</v>
      </c>
      <c r="H67" s="44">
        <f t="shared" si="2"/>
        <v>2250</v>
      </c>
    </row>
    <row r="68" spans="1:8" s="44" customFormat="1" ht="12.75">
      <c r="A68" s="40">
        <v>53</v>
      </c>
      <c r="B68" s="32" t="s">
        <v>21</v>
      </c>
      <c r="C68" s="33" t="s">
        <v>18</v>
      </c>
      <c r="D68" s="33">
        <v>5</v>
      </c>
      <c r="E68" s="53">
        <f t="shared" si="3"/>
        <v>34200</v>
      </c>
      <c r="F68" s="34">
        <v>36000</v>
      </c>
      <c r="G68" s="34">
        <f t="shared" si="1"/>
        <v>171000</v>
      </c>
      <c r="H68" s="44">
        <f t="shared" si="2"/>
        <v>1800</v>
      </c>
    </row>
    <row r="69" spans="1:8" s="44" customFormat="1" ht="12.75">
      <c r="A69" s="40">
        <v>54</v>
      </c>
      <c r="B69" s="32" t="s">
        <v>46</v>
      </c>
      <c r="C69" s="33" t="s">
        <v>44</v>
      </c>
      <c r="D69" s="33">
        <v>2</v>
      </c>
      <c r="E69" s="53">
        <f t="shared" si="3"/>
        <v>11875</v>
      </c>
      <c r="F69" s="34">
        <v>12500</v>
      </c>
      <c r="G69" s="34">
        <f t="shared" si="1"/>
        <v>23750</v>
      </c>
      <c r="H69" s="44">
        <f t="shared" si="2"/>
        <v>625</v>
      </c>
    </row>
    <row r="70" spans="1:8" s="44" customFormat="1" ht="12.75">
      <c r="A70" s="40">
        <v>55</v>
      </c>
      <c r="B70" s="32" t="s">
        <v>111</v>
      </c>
      <c r="C70" s="33" t="s">
        <v>28</v>
      </c>
      <c r="D70" s="33">
        <v>2</v>
      </c>
      <c r="E70" s="53">
        <f t="shared" si="3"/>
        <v>3705</v>
      </c>
      <c r="F70" s="34">
        <v>3900</v>
      </c>
      <c r="G70" s="34">
        <f t="shared" si="1"/>
        <v>7410</v>
      </c>
      <c r="H70" s="44">
        <f t="shared" si="2"/>
        <v>195</v>
      </c>
    </row>
    <row r="71" spans="1:8" s="44" customFormat="1" ht="12.75">
      <c r="A71" s="40">
        <v>56</v>
      </c>
      <c r="B71" s="32" t="s">
        <v>76</v>
      </c>
      <c r="C71" s="33" t="s">
        <v>77</v>
      </c>
      <c r="D71" s="33">
        <v>1</v>
      </c>
      <c r="E71" s="53">
        <f t="shared" si="3"/>
        <v>2565</v>
      </c>
      <c r="F71" s="34">
        <v>2700</v>
      </c>
      <c r="G71" s="34">
        <f t="shared" si="1"/>
        <v>2565</v>
      </c>
      <c r="H71" s="44">
        <f t="shared" si="2"/>
        <v>135</v>
      </c>
    </row>
    <row r="72" spans="1:8" s="44" customFormat="1" ht="12.75">
      <c r="A72" s="40">
        <v>57</v>
      </c>
      <c r="B72" s="32" t="s">
        <v>157</v>
      </c>
      <c r="C72" s="33" t="s">
        <v>84</v>
      </c>
      <c r="D72" s="33">
        <v>10</v>
      </c>
      <c r="E72" s="53">
        <f t="shared" si="3"/>
        <v>8360</v>
      </c>
      <c r="F72" s="34">
        <v>8800</v>
      </c>
      <c r="G72" s="34">
        <f t="shared" si="1"/>
        <v>83600</v>
      </c>
      <c r="H72" s="44">
        <f t="shared" si="2"/>
        <v>440</v>
      </c>
    </row>
    <row r="73" spans="1:8" s="44" customFormat="1" ht="12.75">
      <c r="A73" s="40">
        <v>58</v>
      </c>
      <c r="B73" s="32" t="s">
        <v>158</v>
      </c>
      <c r="C73" s="33" t="s">
        <v>18</v>
      </c>
      <c r="D73" s="33">
        <v>10</v>
      </c>
      <c r="E73" s="53">
        <f t="shared" si="3"/>
        <v>1615</v>
      </c>
      <c r="F73" s="34">
        <v>1700</v>
      </c>
      <c r="G73" s="34">
        <f t="shared" si="1"/>
        <v>16150</v>
      </c>
      <c r="H73" s="44">
        <f t="shared" si="2"/>
        <v>85</v>
      </c>
    </row>
    <row r="74" spans="1:8" s="44" customFormat="1" ht="12.75">
      <c r="A74" s="40">
        <v>59</v>
      </c>
      <c r="B74" s="32" t="s">
        <v>32</v>
      </c>
      <c r="C74" s="33" t="s">
        <v>33</v>
      </c>
      <c r="D74" s="33">
        <v>20</v>
      </c>
      <c r="E74" s="53">
        <f t="shared" si="3"/>
        <v>2660</v>
      </c>
      <c r="F74" s="34">
        <v>2800</v>
      </c>
      <c r="G74" s="34">
        <f t="shared" si="1"/>
        <v>53200</v>
      </c>
      <c r="H74" s="44">
        <f t="shared" si="2"/>
        <v>140</v>
      </c>
    </row>
    <row r="75" spans="1:8" s="44" customFormat="1" ht="12.75">
      <c r="A75" s="40">
        <v>60</v>
      </c>
      <c r="B75" s="32" t="s">
        <v>25</v>
      </c>
      <c r="C75" s="33" t="s">
        <v>159</v>
      </c>
      <c r="D75" s="33">
        <v>5</v>
      </c>
      <c r="E75" s="53">
        <f t="shared" si="3"/>
        <v>53010</v>
      </c>
      <c r="F75" s="34">
        <v>55800</v>
      </c>
      <c r="G75" s="34">
        <f t="shared" si="1"/>
        <v>265050</v>
      </c>
      <c r="H75" s="44">
        <f t="shared" si="2"/>
        <v>2790</v>
      </c>
    </row>
    <row r="76" spans="1:8" s="44" customFormat="1" ht="12.75">
      <c r="A76" s="40">
        <v>61</v>
      </c>
      <c r="B76" s="32" t="s">
        <v>21</v>
      </c>
      <c r="C76" s="33" t="s">
        <v>18</v>
      </c>
      <c r="D76" s="33">
        <v>10</v>
      </c>
      <c r="E76" s="53">
        <f t="shared" si="3"/>
        <v>34200</v>
      </c>
      <c r="F76" s="34">
        <v>36000</v>
      </c>
      <c r="G76" s="34">
        <f t="shared" si="1"/>
        <v>342000</v>
      </c>
      <c r="H76" s="44">
        <f t="shared" si="2"/>
        <v>1800</v>
      </c>
    </row>
    <row r="77" spans="1:8" s="44" customFormat="1" ht="12.75">
      <c r="A77" s="40">
        <v>62</v>
      </c>
      <c r="B77" s="32" t="s">
        <v>91</v>
      </c>
      <c r="C77" s="33" t="s">
        <v>23</v>
      </c>
      <c r="D77" s="33">
        <v>11</v>
      </c>
      <c r="E77" s="53">
        <f t="shared" si="3"/>
        <v>37050</v>
      </c>
      <c r="F77" s="34">
        <v>39000</v>
      </c>
      <c r="G77" s="34">
        <f t="shared" si="1"/>
        <v>407550</v>
      </c>
      <c r="H77" s="44">
        <f t="shared" si="2"/>
        <v>1950</v>
      </c>
    </row>
    <row r="78" spans="1:8" s="44" customFormat="1" ht="12.75">
      <c r="A78" s="40">
        <v>63</v>
      </c>
      <c r="B78" s="32" t="s">
        <v>25</v>
      </c>
      <c r="C78" s="33" t="s">
        <v>26</v>
      </c>
      <c r="D78" s="33">
        <v>4</v>
      </c>
      <c r="E78" s="53">
        <f t="shared" si="3"/>
        <v>53010</v>
      </c>
      <c r="F78" s="34">
        <v>55800</v>
      </c>
      <c r="G78" s="34">
        <f t="shared" si="1"/>
        <v>212040</v>
      </c>
      <c r="H78" s="44">
        <f t="shared" si="2"/>
        <v>2790</v>
      </c>
    </row>
    <row r="79" spans="1:8" s="44" customFormat="1" ht="12.75">
      <c r="A79" s="40">
        <v>64</v>
      </c>
      <c r="B79" s="32" t="s">
        <v>43</v>
      </c>
      <c r="C79" s="33" t="s">
        <v>44</v>
      </c>
      <c r="D79" s="33">
        <v>30</v>
      </c>
      <c r="E79" s="53">
        <f t="shared" si="3"/>
        <v>2185</v>
      </c>
      <c r="F79" s="34">
        <v>2300</v>
      </c>
      <c r="G79" s="34">
        <f t="shared" si="1"/>
        <v>65550</v>
      </c>
      <c r="H79" s="44">
        <f t="shared" si="2"/>
        <v>115</v>
      </c>
    </row>
    <row r="80" spans="1:8" s="44" customFormat="1" ht="12.75">
      <c r="A80" s="40">
        <v>65</v>
      </c>
      <c r="B80" s="32" t="s">
        <v>70</v>
      </c>
      <c r="C80" s="33" t="s">
        <v>48</v>
      </c>
      <c r="D80" s="33">
        <v>30</v>
      </c>
      <c r="E80" s="53">
        <f t="shared" ref="E80:E111" si="4">F80-H80</f>
        <v>6555</v>
      </c>
      <c r="F80" s="34">
        <v>6900</v>
      </c>
      <c r="G80" s="34">
        <f t="shared" si="1"/>
        <v>196650</v>
      </c>
      <c r="H80" s="44">
        <f t="shared" si="2"/>
        <v>345</v>
      </c>
    </row>
    <row r="81" spans="1:8" s="44" customFormat="1" ht="12.75">
      <c r="A81" s="40">
        <v>66</v>
      </c>
      <c r="B81" s="32" t="s">
        <v>25</v>
      </c>
      <c r="C81" s="33" t="s">
        <v>26</v>
      </c>
      <c r="D81" s="33">
        <v>20</v>
      </c>
      <c r="E81" s="53">
        <f t="shared" si="4"/>
        <v>53010</v>
      </c>
      <c r="F81" s="34">
        <v>55800</v>
      </c>
      <c r="G81" s="34">
        <f t="shared" ref="G81:G131" si="5">E81*D81</f>
        <v>1060200</v>
      </c>
      <c r="H81" s="44">
        <f t="shared" ref="H81:H131" si="6">F81*0.05</f>
        <v>2790</v>
      </c>
    </row>
    <row r="82" spans="1:8" s="44" customFormat="1" ht="12.75">
      <c r="A82" s="40">
        <v>67</v>
      </c>
      <c r="B82" s="32" t="s">
        <v>105</v>
      </c>
      <c r="C82" s="33" t="s">
        <v>106</v>
      </c>
      <c r="D82" s="33">
        <v>2</v>
      </c>
      <c r="E82" s="53">
        <f t="shared" si="4"/>
        <v>37050</v>
      </c>
      <c r="F82" s="34">
        <v>39000</v>
      </c>
      <c r="G82" s="34">
        <f t="shared" si="5"/>
        <v>74100</v>
      </c>
      <c r="H82" s="44">
        <f t="shared" si="6"/>
        <v>1950</v>
      </c>
    </row>
    <row r="83" spans="1:8" s="44" customFormat="1" ht="12.75">
      <c r="A83" s="40">
        <v>68</v>
      </c>
      <c r="B83" s="32" t="s">
        <v>45</v>
      </c>
      <c r="C83" s="33" t="s">
        <v>44</v>
      </c>
      <c r="D83" s="33">
        <v>10</v>
      </c>
      <c r="E83" s="53">
        <f t="shared" si="4"/>
        <v>15960</v>
      </c>
      <c r="F83" s="34">
        <v>16800</v>
      </c>
      <c r="G83" s="34">
        <f t="shared" si="5"/>
        <v>159600</v>
      </c>
      <c r="H83" s="44">
        <f t="shared" si="6"/>
        <v>840</v>
      </c>
    </row>
    <row r="84" spans="1:8" s="44" customFormat="1" ht="12.75">
      <c r="A84" s="40">
        <v>69</v>
      </c>
      <c r="B84" s="32" t="s">
        <v>40</v>
      </c>
      <c r="C84" s="33" t="s">
        <v>18</v>
      </c>
      <c r="D84" s="33">
        <v>2</v>
      </c>
      <c r="E84" s="53">
        <f t="shared" si="4"/>
        <v>46550</v>
      </c>
      <c r="F84" s="34">
        <v>49000</v>
      </c>
      <c r="G84" s="34">
        <f t="shared" si="5"/>
        <v>93100</v>
      </c>
      <c r="H84" s="44">
        <f t="shared" si="6"/>
        <v>2450</v>
      </c>
    </row>
    <row r="85" spans="1:8" s="44" customFormat="1" ht="12.75">
      <c r="A85" s="40">
        <v>70</v>
      </c>
      <c r="B85" s="32" t="s">
        <v>145</v>
      </c>
      <c r="C85" s="33" t="s">
        <v>146</v>
      </c>
      <c r="D85" s="33">
        <v>2</v>
      </c>
      <c r="E85" s="53">
        <f t="shared" si="4"/>
        <v>17575</v>
      </c>
      <c r="F85" s="34">
        <v>18500</v>
      </c>
      <c r="G85" s="34">
        <f t="shared" si="5"/>
        <v>35150</v>
      </c>
      <c r="H85" s="44">
        <f t="shared" si="6"/>
        <v>925</v>
      </c>
    </row>
    <row r="86" spans="1:8" s="44" customFormat="1" ht="12.75">
      <c r="A86" s="40">
        <v>71</v>
      </c>
      <c r="B86" s="32" t="s">
        <v>160</v>
      </c>
      <c r="C86" s="33" t="s">
        <v>161</v>
      </c>
      <c r="D86" s="33">
        <v>3</v>
      </c>
      <c r="E86" s="53">
        <f t="shared" si="4"/>
        <v>10450</v>
      </c>
      <c r="F86" s="34">
        <v>11000</v>
      </c>
      <c r="G86" s="34">
        <f t="shared" si="5"/>
        <v>31350</v>
      </c>
      <c r="H86" s="44">
        <f t="shared" si="6"/>
        <v>550</v>
      </c>
    </row>
    <row r="87" spans="1:8" s="44" customFormat="1" ht="12.75">
      <c r="A87" s="40">
        <v>72</v>
      </c>
      <c r="B87" s="32" t="s">
        <v>27</v>
      </c>
      <c r="C87" s="33" t="s">
        <v>28</v>
      </c>
      <c r="D87" s="33">
        <v>5</v>
      </c>
      <c r="E87" s="53">
        <f t="shared" si="4"/>
        <v>13300</v>
      </c>
      <c r="F87" s="34">
        <v>14000</v>
      </c>
      <c r="G87" s="34">
        <f t="shared" si="5"/>
        <v>66500</v>
      </c>
      <c r="H87" s="44">
        <f t="shared" si="6"/>
        <v>700</v>
      </c>
    </row>
    <row r="88" spans="1:8" s="44" customFormat="1" ht="12.75">
      <c r="A88" s="40">
        <v>73</v>
      </c>
      <c r="B88" s="32" t="s">
        <v>61</v>
      </c>
      <c r="C88" s="33" t="s">
        <v>58</v>
      </c>
      <c r="D88" s="33">
        <v>78</v>
      </c>
      <c r="E88" s="53">
        <f t="shared" si="4"/>
        <v>10450</v>
      </c>
      <c r="F88" s="34">
        <v>11000</v>
      </c>
      <c r="G88" s="34">
        <f t="shared" si="5"/>
        <v>815100</v>
      </c>
      <c r="H88" s="44">
        <f t="shared" si="6"/>
        <v>550</v>
      </c>
    </row>
    <row r="89" spans="1:8" s="44" customFormat="1" ht="12.75">
      <c r="A89" s="40">
        <v>74</v>
      </c>
      <c r="B89" s="32" t="s">
        <v>62</v>
      </c>
      <c r="C89" s="33" t="s">
        <v>63</v>
      </c>
      <c r="D89" s="33">
        <v>2</v>
      </c>
      <c r="E89" s="53">
        <f t="shared" si="4"/>
        <v>5225</v>
      </c>
      <c r="F89" s="34">
        <v>5500</v>
      </c>
      <c r="G89" s="34">
        <f t="shared" si="5"/>
        <v>10450</v>
      </c>
      <c r="H89" s="44">
        <f t="shared" si="6"/>
        <v>275</v>
      </c>
    </row>
    <row r="90" spans="1:8" s="44" customFormat="1" ht="12.75">
      <c r="A90" s="40">
        <v>75</v>
      </c>
      <c r="B90" s="32" t="s">
        <v>64</v>
      </c>
      <c r="C90" s="33" t="s">
        <v>23</v>
      </c>
      <c r="D90" s="33">
        <v>2</v>
      </c>
      <c r="E90" s="53">
        <f t="shared" si="4"/>
        <v>22800</v>
      </c>
      <c r="F90" s="34">
        <v>24000</v>
      </c>
      <c r="G90" s="34">
        <f t="shared" si="5"/>
        <v>45600</v>
      </c>
      <c r="H90" s="44">
        <f t="shared" si="6"/>
        <v>1200</v>
      </c>
    </row>
    <row r="91" spans="1:8" s="44" customFormat="1" ht="12.75">
      <c r="A91" s="40">
        <v>76</v>
      </c>
      <c r="B91" s="32" t="s">
        <v>65</v>
      </c>
      <c r="C91" s="33" t="s">
        <v>48</v>
      </c>
      <c r="D91" s="33">
        <v>2</v>
      </c>
      <c r="E91" s="53">
        <f t="shared" si="4"/>
        <v>11875</v>
      </c>
      <c r="F91" s="34">
        <v>12500</v>
      </c>
      <c r="G91" s="34">
        <f t="shared" si="5"/>
        <v>23750</v>
      </c>
      <c r="H91" s="44">
        <f t="shared" si="6"/>
        <v>625</v>
      </c>
    </row>
    <row r="92" spans="1:8" s="44" customFormat="1" ht="12.75">
      <c r="A92" s="40">
        <v>77</v>
      </c>
      <c r="B92" s="32" t="s">
        <v>67</v>
      </c>
      <c r="C92" s="33" t="s">
        <v>48</v>
      </c>
      <c r="D92" s="33">
        <v>1</v>
      </c>
      <c r="E92" s="53">
        <f t="shared" si="4"/>
        <v>3610</v>
      </c>
      <c r="F92" s="34">
        <v>3800</v>
      </c>
      <c r="G92" s="34">
        <f t="shared" si="5"/>
        <v>3610</v>
      </c>
      <c r="H92" s="44">
        <f t="shared" si="6"/>
        <v>190</v>
      </c>
    </row>
    <row r="93" spans="1:8" s="44" customFormat="1" ht="12.75">
      <c r="A93" s="40">
        <v>78</v>
      </c>
      <c r="B93" s="32" t="s">
        <v>67</v>
      </c>
      <c r="C93" s="33" t="s">
        <v>48</v>
      </c>
      <c r="D93" s="33">
        <v>18</v>
      </c>
      <c r="E93" s="53">
        <f t="shared" si="4"/>
        <v>3610</v>
      </c>
      <c r="F93" s="34">
        <v>3800</v>
      </c>
      <c r="G93" s="34">
        <f t="shared" si="5"/>
        <v>64980</v>
      </c>
      <c r="H93" s="44">
        <f t="shared" si="6"/>
        <v>190</v>
      </c>
    </row>
    <row r="94" spans="1:8" s="44" customFormat="1" ht="12.75">
      <c r="A94" s="40">
        <v>79</v>
      </c>
      <c r="B94" s="32" t="s">
        <v>66</v>
      </c>
      <c r="C94" s="33" t="s">
        <v>48</v>
      </c>
      <c r="D94" s="33">
        <v>9</v>
      </c>
      <c r="E94" s="53">
        <f t="shared" si="4"/>
        <v>2755</v>
      </c>
      <c r="F94" s="34">
        <v>2900</v>
      </c>
      <c r="G94" s="34">
        <f t="shared" si="5"/>
        <v>24795</v>
      </c>
      <c r="H94" s="44">
        <f t="shared" si="6"/>
        <v>145</v>
      </c>
    </row>
    <row r="95" spans="1:8" s="44" customFormat="1" ht="12.75">
      <c r="A95" s="40">
        <v>80</v>
      </c>
      <c r="B95" s="32" t="s">
        <v>69</v>
      </c>
      <c r="C95" s="33" t="s">
        <v>48</v>
      </c>
      <c r="D95" s="33">
        <v>2</v>
      </c>
      <c r="E95" s="53">
        <f t="shared" si="4"/>
        <v>5795</v>
      </c>
      <c r="F95" s="34">
        <v>6100</v>
      </c>
      <c r="G95" s="34">
        <f t="shared" si="5"/>
        <v>11590</v>
      </c>
      <c r="H95" s="44">
        <f t="shared" si="6"/>
        <v>305</v>
      </c>
    </row>
    <row r="96" spans="1:8" s="44" customFormat="1" ht="12.75">
      <c r="A96" s="40">
        <v>81</v>
      </c>
      <c r="B96" s="32" t="s">
        <v>69</v>
      </c>
      <c r="C96" s="33" t="s">
        <v>48</v>
      </c>
      <c r="D96" s="33">
        <v>1</v>
      </c>
      <c r="E96" s="53">
        <f t="shared" si="4"/>
        <v>5795</v>
      </c>
      <c r="F96" s="34">
        <v>6100</v>
      </c>
      <c r="G96" s="34">
        <f t="shared" si="5"/>
        <v>5795</v>
      </c>
      <c r="H96" s="44">
        <f t="shared" si="6"/>
        <v>305</v>
      </c>
    </row>
    <row r="97" spans="1:8" s="44" customFormat="1" ht="12.75">
      <c r="A97" s="40">
        <v>82</v>
      </c>
      <c r="B97" s="32" t="s">
        <v>70</v>
      </c>
      <c r="C97" s="33" t="s">
        <v>48</v>
      </c>
      <c r="D97" s="33">
        <v>4</v>
      </c>
      <c r="E97" s="53">
        <f t="shared" si="4"/>
        <v>6555</v>
      </c>
      <c r="F97" s="34">
        <v>6900</v>
      </c>
      <c r="G97" s="34">
        <f t="shared" si="5"/>
        <v>26220</v>
      </c>
      <c r="H97" s="44">
        <f t="shared" si="6"/>
        <v>345</v>
      </c>
    </row>
    <row r="98" spans="1:8" s="44" customFormat="1" ht="12.75">
      <c r="A98" s="40">
        <v>83</v>
      </c>
      <c r="B98" s="32" t="s">
        <v>70</v>
      </c>
      <c r="C98" s="33" t="s">
        <v>48</v>
      </c>
      <c r="D98" s="33">
        <v>3</v>
      </c>
      <c r="E98" s="53">
        <f t="shared" si="4"/>
        <v>6555</v>
      </c>
      <c r="F98" s="34">
        <v>6900</v>
      </c>
      <c r="G98" s="34">
        <f t="shared" si="5"/>
        <v>19665</v>
      </c>
      <c r="H98" s="44">
        <f t="shared" si="6"/>
        <v>345</v>
      </c>
    </row>
    <row r="99" spans="1:8" s="44" customFormat="1" ht="12.75">
      <c r="A99" s="40">
        <v>84</v>
      </c>
      <c r="B99" s="32" t="s">
        <v>45</v>
      </c>
      <c r="C99" s="33" t="s">
        <v>44</v>
      </c>
      <c r="D99" s="33">
        <v>4</v>
      </c>
      <c r="E99" s="53">
        <f t="shared" si="4"/>
        <v>15960</v>
      </c>
      <c r="F99" s="34">
        <v>16800</v>
      </c>
      <c r="G99" s="34">
        <f t="shared" si="5"/>
        <v>63840</v>
      </c>
      <c r="H99" s="44">
        <f t="shared" si="6"/>
        <v>840</v>
      </c>
    </row>
    <row r="100" spans="1:8" s="44" customFormat="1" ht="12.75">
      <c r="A100" s="40">
        <v>85</v>
      </c>
      <c r="B100" s="32" t="s">
        <v>162</v>
      </c>
      <c r="C100" s="33" t="s">
        <v>37</v>
      </c>
      <c r="D100" s="33">
        <v>2</v>
      </c>
      <c r="E100" s="53">
        <f t="shared" si="4"/>
        <v>70300</v>
      </c>
      <c r="F100" s="34">
        <v>74000</v>
      </c>
      <c r="G100" s="34">
        <f t="shared" si="5"/>
        <v>140600</v>
      </c>
      <c r="H100" s="44">
        <f t="shared" si="6"/>
        <v>3700</v>
      </c>
    </row>
    <row r="101" spans="1:8" s="44" customFormat="1" ht="12.75">
      <c r="A101" s="40">
        <v>86</v>
      </c>
      <c r="B101" s="32" t="s">
        <v>71</v>
      </c>
      <c r="C101" s="33" t="s">
        <v>58</v>
      </c>
      <c r="D101" s="33">
        <v>20</v>
      </c>
      <c r="E101" s="53">
        <f t="shared" si="4"/>
        <v>15010</v>
      </c>
      <c r="F101" s="34">
        <v>15800</v>
      </c>
      <c r="G101" s="34">
        <f t="shared" si="5"/>
        <v>300200</v>
      </c>
      <c r="H101" s="44">
        <f t="shared" si="6"/>
        <v>790</v>
      </c>
    </row>
    <row r="102" spans="1:8" s="44" customFormat="1" ht="12.75">
      <c r="A102" s="40">
        <v>87</v>
      </c>
      <c r="B102" s="32" t="s">
        <v>25</v>
      </c>
      <c r="C102" s="33" t="s">
        <v>26</v>
      </c>
      <c r="D102" s="33">
        <v>32</v>
      </c>
      <c r="E102" s="53">
        <f t="shared" si="4"/>
        <v>53010</v>
      </c>
      <c r="F102" s="34">
        <v>55800</v>
      </c>
      <c r="G102" s="34">
        <f t="shared" si="5"/>
        <v>1696320</v>
      </c>
      <c r="H102" s="44">
        <f t="shared" si="6"/>
        <v>2790</v>
      </c>
    </row>
    <row r="103" spans="1:8" s="44" customFormat="1" ht="12.75">
      <c r="A103" s="40">
        <v>88</v>
      </c>
      <c r="B103" s="32" t="s">
        <v>72</v>
      </c>
      <c r="C103" s="33" t="s">
        <v>73</v>
      </c>
      <c r="D103" s="33">
        <v>1</v>
      </c>
      <c r="E103" s="53">
        <f t="shared" si="4"/>
        <v>265000</v>
      </c>
      <c r="F103" s="34">
        <v>270000</v>
      </c>
      <c r="G103" s="34">
        <f t="shared" si="5"/>
        <v>265000</v>
      </c>
      <c r="H103" s="44">
        <v>5000</v>
      </c>
    </row>
    <row r="104" spans="1:8" s="44" customFormat="1" ht="12.75">
      <c r="A104" s="40">
        <v>89</v>
      </c>
      <c r="B104" s="32" t="s">
        <v>74</v>
      </c>
      <c r="C104" s="33" t="s">
        <v>28</v>
      </c>
      <c r="D104" s="33">
        <v>2</v>
      </c>
      <c r="E104" s="53">
        <f t="shared" si="4"/>
        <v>6175</v>
      </c>
      <c r="F104" s="34">
        <v>6500</v>
      </c>
      <c r="G104" s="34">
        <f t="shared" si="5"/>
        <v>12350</v>
      </c>
      <c r="H104" s="44">
        <f t="shared" si="6"/>
        <v>325</v>
      </c>
    </row>
    <row r="105" spans="1:8" s="44" customFormat="1" ht="12.75">
      <c r="A105" s="40">
        <v>90</v>
      </c>
      <c r="B105" s="32" t="s">
        <v>75</v>
      </c>
      <c r="C105" s="33" t="s">
        <v>28</v>
      </c>
      <c r="D105" s="33">
        <v>3</v>
      </c>
      <c r="E105" s="53">
        <f t="shared" si="4"/>
        <v>9310</v>
      </c>
      <c r="F105" s="34">
        <v>9800</v>
      </c>
      <c r="G105" s="34">
        <f t="shared" si="5"/>
        <v>27930</v>
      </c>
      <c r="H105" s="44">
        <f t="shared" si="6"/>
        <v>490</v>
      </c>
    </row>
    <row r="106" spans="1:8" s="44" customFormat="1" ht="12.75">
      <c r="A106" s="40">
        <v>91</v>
      </c>
      <c r="B106" s="32" t="s">
        <v>76</v>
      </c>
      <c r="C106" s="33" t="s">
        <v>77</v>
      </c>
      <c r="D106" s="33">
        <v>26</v>
      </c>
      <c r="E106" s="53">
        <f t="shared" si="4"/>
        <v>2565</v>
      </c>
      <c r="F106" s="34">
        <v>2700</v>
      </c>
      <c r="G106" s="34">
        <f t="shared" si="5"/>
        <v>66690</v>
      </c>
      <c r="H106" s="44">
        <f t="shared" si="6"/>
        <v>135</v>
      </c>
    </row>
    <row r="107" spans="1:8" s="44" customFormat="1" ht="12.75">
      <c r="A107" s="40">
        <v>92</v>
      </c>
      <c r="B107" s="32" t="s">
        <v>78</v>
      </c>
      <c r="C107" s="33" t="s">
        <v>77</v>
      </c>
      <c r="D107" s="33">
        <v>15</v>
      </c>
      <c r="E107" s="53">
        <f t="shared" si="4"/>
        <v>2850</v>
      </c>
      <c r="F107" s="34">
        <v>3000</v>
      </c>
      <c r="G107" s="34">
        <f t="shared" si="5"/>
        <v>42750</v>
      </c>
      <c r="H107" s="44">
        <f t="shared" si="6"/>
        <v>150</v>
      </c>
    </row>
    <row r="108" spans="1:8" s="44" customFormat="1" ht="12.75">
      <c r="A108" s="40">
        <v>93</v>
      </c>
      <c r="B108" s="32" t="s">
        <v>79</v>
      </c>
      <c r="C108" s="33" t="s">
        <v>80</v>
      </c>
      <c r="D108" s="33">
        <v>1</v>
      </c>
      <c r="E108" s="53">
        <f t="shared" si="4"/>
        <v>80750</v>
      </c>
      <c r="F108" s="34">
        <v>85000</v>
      </c>
      <c r="G108" s="34">
        <f t="shared" si="5"/>
        <v>80750</v>
      </c>
      <c r="H108" s="44">
        <f t="shared" si="6"/>
        <v>4250</v>
      </c>
    </row>
    <row r="109" spans="1:8" s="44" customFormat="1" ht="12.75">
      <c r="A109" s="40">
        <v>94</v>
      </c>
      <c r="B109" s="32" t="s">
        <v>87</v>
      </c>
      <c r="C109" s="33" t="s">
        <v>28</v>
      </c>
      <c r="D109" s="33">
        <v>2</v>
      </c>
      <c r="E109" s="53">
        <f t="shared" si="4"/>
        <v>180500</v>
      </c>
      <c r="F109" s="34">
        <v>190000</v>
      </c>
      <c r="G109" s="34">
        <f t="shared" si="5"/>
        <v>361000</v>
      </c>
      <c r="H109" s="44">
        <f t="shared" si="6"/>
        <v>9500</v>
      </c>
    </row>
    <row r="110" spans="1:8" s="44" customFormat="1" ht="12.75">
      <c r="A110" s="40">
        <v>95</v>
      </c>
      <c r="B110" s="32" t="s">
        <v>81</v>
      </c>
      <c r="C110" s="33" t="s">
        <v>18</v>
      </c>
      <c r="D110" s="33">
        <v>7</v>
      </c>
      <c r="E110" s="53">
        <f t="shared" si="4"/>
        <v>38000</v>
      </c>
      <c r="F110" s="34">
        <v>40000</v>
      </c>
      <c r="G110" s="34">
        <f t="shared" si="5"/>
        <v>266000</v>
      </c>
      <c r="H110" s="44">
        <f t="shared" si="6"/>
        <v>2000</v>
      </c>
    </row>
    <row r="111" spans="1:8" s="44" customFormat="1" ht="12.75">
      <c r="A111" s="40">
        <v>96</v>
      </c>
      <c r="B111" s="32" t="s">
        <v>163</v>
      </c>
      <c r="C111" s="33" t="s">
        <v>80</v>
      </c>
      <c r="D111" s="33">
        <v>1</v>
      </c>
      <c r="E111" s="53">
        <f t="shared" si="4"/>
        <v>21375</v>
      </c>
      <c r="F111" s="34">
        <v>22500</v>
      </c>
      <c r="G111" s="34">
        <f t="shared" si="5"/>
        <v>21375</v>
      </c>
      <c r="H111" s="44">
        <f t="shared" si="6"/>
        <v>1125</v>
      </c>
    </row>
    <row r="112" spans="1:8" s="44" customFormat="1" ht="12.75">
      <c r="A112" s="40">
        <v>97</v>
      </c>
      <c r="B112" s="32" t="s">
        <v>30</v>
      </c>
      <c r="C112" s="33" t="s">
        <v>31</v>
      </c>
      <c r="D112" s="33">
        <v>1</v>
      </c>
      <c r="E112" s="53">
        <f t="shared" ref="E112:E143" si="7">F112-H112</f>
        <v>12350</v>
      </c>
      <c r="F112" s="34">
        <v>13000</v>
      </c>
      <c r="G112" s="34">
        <f t="shared" si="5"/>
        <v>12350</v>
      </c>
      <c r="H112" s="44">
        <f t="shared" si="6"/>
        <v>650</v>
      </c>
    </row>
    <row r="113" spans="1:8" s="44" customFormat="1" ht="12.75">
      <c r="A113" s="40">
        <v>98</v>
      </c>
      <c r="B113" s="32" t="s">
        <v>83</v>
      </c>
      <c r="C113" s="33" t="s">
        <v>84</v>
      </c>
      <c r="D113" s="33">
        <v>2</v>
      </c>
      <c r="E113" s="53">
        <f t="shared" si="7"/>
        <v>4370</v>
      </c>
      <c r="F113" s="34">
        <v>4600</v>
      </c>
      <c r="G113" s="34">
        <f t="shared" si="5"/>
        <v>8740</v>
      </c>
      <c r="H113" s="44">
        <f t="shared" si="6"/>
        <v>230</v>
      </c>
    </row>
    <row r="114" spans="1:8" s="44" customFormat="1" ht="12.75">
      <c r="A114" s="40">
        <v>99</v>
      </c>
      <c r="B114" s="32" t="s">
        <v>85</v>
      </c>
      <c r="C114" s="33" t="s">
        <v>86</v>
      </c>
      <c r="D114" s="33">
        <v>1</v>
      </c>
      <c r="E114" s="53">
        <f t="shared" si="7"/>
        <v>7600</v>
      </c>
      <c r="F114" s="34">
        <v>8000</v>
      </c>
      <c r="G114" s="34">
        <f t="shared" si="5"/>
        <v>7600</v>
      </c>
      <c r="H114" s="44">
        <f t="shared" si="6"/>
        <v>400</v>
      </c>
    </row>
    <row r="115" spans="1:8" s="44" customFormat="1" ht="12.75">
      <c r="A115" s="40">
        <v>100</v>
      </c>
      <c r="B115" s="32" t="s">
        <v>91</v>
      </c>
      <c r="C115" s="33" t="s">
        <v>23</v>
      </c>
      <c r="D115" s="33">
        <v>5</v>
      </c>
      <c r="E115" s="53">
        <f t="shared" si="7"/>
        <v>37050</v>
      </c>
      <c r="F115" s="34">
        <v>39000</v>
      </c>
      <c r="G115" s="34">
        <f t="shared" si="5"/>
        <v>185250</v>
      </c>
      <c r="H115" s="44">
        <f t="shared" si="6"/>
        <v>1950</v>
      </c>
    </row>
    <row r="116" spans="1:8" s="44" customFormat="1" ht="12.75">
      <c r="A116" s="40">
        <v>101</v>
      </c>
      <c r="B116" s="32" t="s">
        <v>164</v>
      </c>
      <c r="C116" s="33" t="s">
        <v>48</v>
      </c>
      <c r="D116" s="33">
        <v>10</v>
      </c>
      <c r="E116" s="53">
        <f t="shared" si="7"/>
        <v>6460</v>
      </c>
      <c r="F116" s="34">
        <v>6800</v>
      </c>
      <c r="G116" s="34">
        <f t="shared" si="5"/>
        <v>64600</v>
      </c>
      <c r="H116" s="44">
        <f t="shared" si="6"/>
        <v>340</v>
      </c>
    </row>
    <row r="117" spans="1:8" s="44" customFormat="1" ht="12.75">
      <c r="A117" s="40">
        <v>102</v>
      </c>
      <c r="B117" s="32" t="s">
        <v>64</v>
      </c>
      <c r="C117" s="33" t="s">
        <v>23</v>
      </c>
      <c r="D117" s="33">
        <v>1</v>
      </c>
      <c r="E117" s="53">
        <f t="shared" si="7"/>
        <v>22800</v>
      </c>
      <c r="F117" s="34">
        <v>24000</v>
      </c>
      <c r="G117" s="34">
        <f t="shared" si="5"/>
        <v>22800</v>
      </c>
      <c r="H117" s="44">
        <f t="shared" si="6"/>
        <v>1200</v>
      </c>
    </row>
    <row r="118" spans="1:8" s="44" customFormat="1" ht="12.75">
      <c r="A118" s="40">
        <v>103</v>
      </c>
      <c r="B118" s="32" t="s">
        <v>99</v>
      </c>
      <c r="C118" s="33" t="s">
        <v>100</v>
      </c>
      <c r="D118" s="33">
        <v>3</v>
      </c>
      <c r="E118" s="53">
        <f t="shared" si="7"/>
        <v>24700</v>
      </c>
      <c r="F118" s="34">
        <v>26000</v>
      </c>
      <c r="G118" s="34">
        <f t="shared" si="5"/>
        <v>74100</v>
      </c>
      <c r="H118" s="44">
        <f t="shared" si="6"/>
        <v>1300</v>
      </c>
    </row>
    <row r="119" spans="1:8" s="44" customFormat="1" ht="12.75">
      <c r="A119" s="40">
        <v>104</v>
      </c>
      <c r="B119" s="32" t="s">
        <v>70</v>
      </c>
      <c r="C119" s="33" t="s">
        <v>48</v>
      </c>
      <c r="D119" s="33">
        <v>2</v>
      </c>
      <c r="E119" s="53">
        <f t="shared" si="7"/>
        <v>6555</v>
      </c>
      <c r="F119" s="34">
        <v>6900</v>
      </c>
      <c r="G119" s="34">
        <f t="shared" si="5"/>
        <v>13110</v>
      </c>
      <c r="H119" s="44">
        <f t="shared" si="6"/>
        <v>345</v>
      </c>
    </row>
    <row r="120" spans="1:8" s="44" customFormat="1" ht="12.75">
      <c r="A120" s="40">
        <v>105</v>
      </c>
      <c r="B120" s="32" t="s">
        <v>117</v>
      </c>
      <c r="C120" s="33" t="s">
        <v>80</v>
      </c>
      <c r="D120" s="33">
        <v>1</v>
      </c>
      <c r="E120" s="53">
        <f t="shared" si="7"/>
        <v>59850</v>
      </c>
      <c r="F120" s="34">
        <v>63000</v>
      </c>
      <c r="G120" s="34">
        <f t="shared" si="5"/>
        <v>59850</v>
      </c>
      <c r="H120" s="44">
        <f t="shared" si="6"/>
        <v>3150</v>
      </c>
    </row>
    <row r="121" spans="1:8" s="44" customFormat="1" ht="12.75">
      <c r="A121" s="40">
        <v>106</v>
      </c>
      <c r="B121" s="32" t="s">
        <v>38</v>
      </c>
      <c r="C121" s="33" t="s">
        <v>18</v>
      </c>
      <c r="D121" s="33">
        <v>12</v>
      </c>
      <c r="E121" s="53">
        <f t="shared" si="7"/>
        <v>2755</v>
      </c>
      <c r="F121" s="34">
        <v>2900</v>
      </c>
      <c r="G121" s="34">
        <f t="shared" si="5"/>
        <v>33060</v>
      </c>
      <c r="H121" s="44">
        <f t="shared" si="6"/>
        <v>145</v>
      </c>
    </row>
    <row r="122" spans="1:8" s="44" customFormat="1" ht="12.75">
      <c r="A122" s="40">
        <v>107</v>
      </c>
      <c r="B122" s="32" t="s">
        <v>25</v>
      </c>
      <c r="C122" s="33" t="s">
        <v>26</v>
      </c>
      <c r="D122" s="33">
        <v>5</v>
      </c>
      <c r="E122" s="53">
        <f t="shared" si="7"/>
        <v>53010</v>
      </c>
      <c r="F122" s="34">
        <v>55800</v>
      </c>
      <c r="G122" s="34">
        <f t="shared" si="5"/>
        <v>265050</v>
      </c>
      <c r="H122" s="44">
        <f t="shared" si="6"/>
        <v>2790</v>
      </c>
    </row>
    <row r="123" spans="1:8" s="44" customFormat="1" ht="12.75">
      <c r="A123" s="40">
        <v>108</v>
      </c>
      <c r="B123" s="32" t="s">
        <v>131</v>
      </c>
      <c r="C123" s="33" t="s">
        <v>23</v>
      </c>
      <c r="D123" s="33">
        <v>1</v>
      </c>
      <c r="E123" s="53">
        <f t="shared" si="7"/>
        <v>37050</v>
      </c>
      <c r="F123" s="34">
        <v>39000</v>
      </c>
      <c r="G123" s="34">
        <f t="shared" si="5"/>
        <v>37050</v>
      </c>
      <c r="H123" s="44">
        <f t="shared" si="6"/>
        <v>1950</v>
      </c>
    </row>
    <row r="124" spans="1:8" s="44" customFormat="1" ht="12.75">
      <c r="A124" s="40">
        <v>109</v>
      </c>
      <c r="B124" s="32" t="s">
        <v>129</v>
      </c>
      <c r="C124" s="33" t="s">
        <v>23</v>
      </c>
      <c r="D124" s="33">
        <v>4</v>
      </c>
      <c r="E124" s="53">
        <f t="shared" si="7"/>
        <v>5890</v>
      </c>
      <c r="F124" s="34">
        <v>6200</v>
      </c>
      <c r="G124" s="34">
        <f t="shared" si="5"/>
        <v>23560</v>
      </c>
      <c r="H124" s="44">
        <f t="shared" si="6"/>
        <v>310</v>
      </c>
    </row>
    <row r="125" spans="1:8" s="44" customFormat="1" ht="12.75">
      <c r="A125" s="40">
        <v>110</v>
      </c>
      <c r="B125" s="32" t="s">
        <v>78</v>
      </c>
      <c r="C125" s="33" t="s">
        <v>77</v>
      </c>
      <c r="D125" s="33">
        <v>5</v>
      </c>
      <c r="E125" s="53">
        <f t="shared" si="7"/>
        <v>2850</v>
      </c>
      <c r="F125" s="34">
        <v>3000</v>
      </c>
      <c r="G125" s="34">
        <f t="shared" si="5"/>
        <v>14250</v>
      </c>
      <c r="H125" s="44">
        <f t="shared" si="6"/>
        <v>150</v>
      </c>
    </row>
    <row r="126" spans="1:8" s="44" customFormat="1" ht="12.75">
      <c r="A126" s="40">
        <v>111</v>
      </c>
      <c r="B126" s="46" t="s">
        <v>72</v>
      </c>
      <c r="C126" s="47" t="s">
        <v>73</v>
      </c>
      <c r="D126" s="47">
        <v>1</v>
      </c>
      <c r="E126" s="53">
        <f t="shared" si="7"/>
        <v>265000</v>
      </c>
      <c r="F126" s="48">
        <v>270000</v>
      </c>
      <c r="G126" s="34">
        <f t="shared" si="5"/>
        <v>265000</v>
      </c>
      <c r="H126" s="44">
        <v>5000</v>
      </c>
    </row>
    <row r="127" spans="1:8" s="44" customFormat="1" ht="12.75">
      <c r="A127" s="40">
        <v>112</v>
      </c>
      <c r="B127" s="46" t="s">
        <v>72</v>
      </c>
      <c r="C127" s="47" t="s">
        <v>73</v>
      </c>
      <c r="D127" s="54">
        <v>1</v>
      </c>
      <c r="E127" s="53">
        <f t="shared" si="7"/>
        <v>265000</v>
      </c>
      <c r="F127" s="55">
        <v>270000</v>
      </c>
      <c r="G127" s="34">
        <f t="shared" si="5"/>
        <v>265000</v>
      </c>
      <c r="H127" s="44">
        <v>5000</v>
      </c>
    </row>
    <row r="128" spans="1:8" s="44" customFormat="1" ht="12.75">
      <c r="A128" s="40">
        <v>113</v>
      </c>
      <c r="B128" s="56" t="s">
        <v>165</v>
      </c>
      <c r="C128" s="54" t="s">
        <v>166</v>
      </c>
      <c r="D128" s="54">
        <v>2</v>
      </c>
      <c r="E128" s="53">
        <f t="shared" si="7"/>
        <v>38000</v>
      </c>
      <c r="F128" s="55">
        <v>40000</v>
      </c>
      <c r="G128" s="34">
        <f t="shared" si="5"/>
        <v>76000</v>
      </c>
      <c r="H128" s="44">
        <f t="shared" si="6"/>
        <v>2000</v>
      </c>
    </row>
    <row r="129" spans="1:8" s="44" customFormat="1" ht="12.75">
      <c r="A129" s="40">
        <v>114</v>
      </c>
      <c r="B129" s="32" t="s">
        <v>61</v>
      </c>
      <c r="C129" s="33" t="s">
        <v>58</v>
      </c>
      <c r="D129" s="33">
        <v>3</v>
      </c>
      <c r="E129" s="53">
        <f t="shared" si="7"/>
        <v>10450</v>
      </c>
      <c r="F129" s="34">
        <v>11000</v>
      </c>
      <c r="G129" s="34">
        <f t="shared" si="5"/>
        <v>31350</v>
      </c>
      <c r="H129" s="44">
        <f t="shared" si="6"/>
        <v>550</v>
      </c>
    </row>
    <row r="130" spans="1:8" s="44" customFormat="1" ht="12.75">
      <c r="A130" s="40">
        <v>115</v>
      </c>
      <c r="B130" s="32" t="s">
        <v>167</v>
      </c>
      <c r="C130" s="33" t="s">
        <v>18</v>
      </c>
      <c r="D130" s="33">
        <v>20</v>
      </c>
      <c r="E130" s="53">
        <f t="shared" si="7"/>
        <v>3135</v>
      </c>
      <c r="F130" s="34">
        <v>3300</v>
      </c>
      <c r="G130" s="34">
        <f t="shared" si="5"/>
        <v>62700</v>
      </c>
      <c r="H130" s="44">
        <f t="shared" si="6"/>
        <v>165</v>
      </c>
    </row>
    <row r="131" spans="1:8" s="44" customFormat="1" ht="12.75">
      <c r="A131" s="40">
        <v>116</v>
      </c>
      <c r="B131" s="32" t="s">
        <v>168</v>
      </c>
      <c r="C131" s="33" t="s">
        <v>58</v>
      </c>
      <c r="D131" s="33">
        <v>10</v>
      </c>
      <c r="E131" s="53">
        <f t="shared" si="7"/>
        <v>3705</v>
      </c>
      <c r="F131" s="34">
        <v>3900</v>
      </c>
      <c r="G131" s="34">
        <f t="shared" si="5"/>
        <v>37050</v>
      </c>
      <c r="H131" s="44">
        <f t="shared" si="6"/>
        <v>195</v>
      </c>
    </row>
    <row r="132" spans="1:8">
      <c r="A132" s="90" t="s">
        <v>132</v>
      </c>
      <c r="B132" s="91"/>
      <c r="C132" s="91"/>
      <c r="D132" s="91"/>
      <c r="E132" s="91"/>
      <c r="F132" s="92"/>
      <c r="G132" s="15">
        <f>SUM(G16:G131)</f>
        <v>15052005</v>
      </c>
      <c r="H132" s="1">
        <f>'[1]KE TOAN '!G28+'[1]QC '!G20+'[1]TIEP THI '!G19+'[1]NHAN SU '!G29+'[1]DU AN '!G23+'[1]NHA MAY'!G20+[1]XNTC!G33+'[1]SAN XUAT '!G29+'[1]BAO TRI '!G20+'[1]CUNG UNG '!G24+'[1]BAN HANG'!G47</f>
        <v>15052005</v>
      </c>
    </row>
    <row r="133" spans="1:8">
      <c r="A133" s="90" t="s">
        <v>133</v>
      </c>
      <c r="B133" s="91"/>
      <c r="C133" s="91"/>
      <c r="D133" s="91"/>
      <c r="E133" s="91"/>
      <c r="F133" s="92"/>
      <c r="G133" s="15">
        <f>G132*0.1</f>
        <v>1505200.5</v>
      </c>
    </row>
    <row r="134" spans="1:8">
      <c r="A134" s="90" t="s">
        <v>134</v>
      </c>
      <c r="B134" s="91"/>
      <c r="C134" s="91"/>
      <c r="D134" s="91"/>
      <c r="E134" s="91"/>
      <c r="F134" s="92"/>
      <c r="G134" s="15">
        <f>G132+G133</f>
        <v>16557205.5</v>
      </c>
    </row>
    <row r="137" spans="1:8">
      <c r="E137" s="87" t="s">
        <v>135</v>
      </c>
      <c r="F137" s="87"/>
      <c r="G137" s="87"/>
    </row>
    <row r="138" spans="1:8">
      <c r="E138" s="87" t="s">
        <v>136</v>
      </c>
      <c r="F138" s="87"/>
      <c r="G138" s="87"/>
    </row>
    <row r="142" spans="1:8">
      <c r="E142" s="87" t="s">
        <v>137</v>
      </c>
      <c r="F142" s="87"/>
      <c r="G142" s="87"/>
    </row>
  </sheetData>
  <mergeCells count="14">
    <mergeCell ref="A9:G9"/>
    <mergeCell ref="A2:G2"/>
    <mergeCell ref="A3:G3"/>
    <mergeCell ref="A4:G4"/>
    <mergeCell ref="A7:G7"/>
    <mergeCell ref="A8:G8"/>
    <mergeCell ref="E138:G138"/>
    <mergeCell ref="E142:G142"/>
    <mergeCell ref="A10:G10"/>
    <mergeCell ref="A13:G13"/>
    <mergeCell ref="A132:F132"/>
    <mergeCell ref="A133:F133"/>
    <mergeCell ref="A134:F134"/>
    <mergeCell ref="E137:G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6"/>
  <sheetViews>
    <sheetView topLeftCell="A91" workbookViewId="0">
      <selection activeCell="J115" sqref="J115"/>
    </sheetView>
  </sheetViews>
  <sheetFormatPr defaultRowHeight="15"/>
  <cols>
    <col min="1" max="1" width="8" style="1" customWidth="1"/>
    <col min="2" max="2" width="35.42578125" style="1" customWidth="1"/>
    <col min="3" max="4" width="9.140625" style="1"/>
    <col min="5" max="5" width="9.140625" style="1" hidden="1" customWidth="1"/>
    <col min="6" max="6" width="11.42578125" style="1" customWidth="1"/>
    <col min="7" max="7" width="13.28515625" style="1" customWidth="1"/>
    <col min="8" max="16384" width="9.140625" style="1"/>
  </cols>
  <sheetData>
    <row r="2" spans="1:7" ht="16.5">
      <c r="A2" s="83" t="s">
        <v>0</v>
      </c>
      <c r="B2" s="83"/>
      <c r="C2" s="83"/>
      <c r="D2" s="83"/>
      <c r="E2" s="83"/>
      <c r="F2" s="83"/>
      <c r="G2" s="83"/>
    </row>
    <row r="3" spans="1:7" ht="15.75">
      <c r="A3" s="84" t="s">
        <v>1</v>
      </c>
      <c r="B3" s="84"/>
      <c r="C3" s="84"/>
      <c r="D3" s="84"/>
      <c r="E3" s="84"/>
      <c r="F3" s="84"/>
      <c r="G3" s="84"/>
    </row>
    <row r="4" spans="1:7" ht="16.5">
      <c r="A4" s="83" t="s">
        <v>2</v>
      </c>
      <c r="B4" s="83"/>
      <c r="C4" s="83"/>
      <c r="D4" s="83"/>
      <c r="E4" s="83"/>
      <c r="F4" s="83"/>
      <c r="G4" s="83"/>
    </row>
    <row r="5" spans="1:7" ht="20.25">
      <c r="A5" s="85" t="s">
        <v>3</v>
      </c>
      <c r="B5" s="85"/>
      <c r="C5" s="85"/>
      <c r="D5" s="85"/>
      <c r="E5" s="85"/>
      <c r="F5" s="85"/>
      <c r="G5" s="85"/>
    </row>
    <row r="6" spans="1:7" ht="15.75">
      <c r="A6" s="94" t="s">
        <v>169</v>
      </c>
      <c r="B6" s="94"/>
      <c r="C6" s="94"/>
      <c r="D6" s="94"/>
      <c r="E6" s="94"/>
      <c r="F6" s="94"/>
      <c r="G6" s="94"/>
    </row>
    <row r="7" spans="1:7" ht="15.75">
      <c r="A7" s="96" t="s">
        <v>170</v>
      </c>
      <c r="B7" s="96"/>
      <c r="C7" s="96"/>
      <c r="D7" s="96"/>
      <c r="E7" s="96"/>
      <c r="F7" s="96"/>
      <c r="G7" s="96"/>
    </row>
    <row r="8" spans="1:7" ht="15.75">
      <c r="A8" s="94" t="s">
        <v>171</v>
      </c>
      <c r="B8" s="94"/>
      <c r="C8" s="94"/>
      <c r="D8" s="94"/>
      <c r="E8" s="94"/>
      <c r="F8" s="94"/>
      <c r="G8" s="94"/>
    </row>
    <row r="10" spans="1:7" ht="15.75">
      <c r="A10" s="2" t="s">
        <v>141</v>
      </c>
    </row>
    <row r="11" spans="1:7" ht="15.75">
      <c r="A11" s="81" t="s">
        <v>8</v>
      </c>
      <c r="B11" s="81"/>
      <c r="C11" s="81"/>
      <c r="D11" s="81"/>
      <c r="E11" s="81"/>
      <c r="F11" s="81"/>
      <c r="G11" s="81"/>
    </row>
    <row r="12" spans="1:7" ht="15.75">
      <c r="A12" s="2" t="s">
        <v>9</v>
      </c>
    </row>
    <row r="13" spans="1:7" s="4" customFormat="1" ht="18" customHeight="1">
      <c r="A13" s="17" t="s">
        <v>10</v>
      </c>
      <c r="B13" s="18" t="s">
        <v>11</v>
      </c>
      <c r="C13" s="18" t="s">
        <v>12</v>
      </c>
      <c r="D13" s="18" t="s">
        <v>13</v>
      </c>
      <c r="F13" s="18" t="s">
        <v>15</v>
      </c>
      <c r="G13" s="18" t="s">
        <v>16</v>
      </c>
    </row>
    <row r="14" spans="1:7">
      <c r="A14" s="57">
        <v>1</v>
      </c>
      <c r="B14" s="58" t="s">
        <v>25</v>
      </c>
      <c r="C14" s="57" t="s">
        <v>26</v>
      </c>
      <c r="D14" s="57">
        <v>5</v>
      </c>
      <c r="E14" s="59">
        <v>55800</v>
      </c>
      <c r="F14" s="43">
        <f>E14-(E14*0.05)</f>
        <v>53010</v>
      </c>
      <c r="G14" s="43">
        <f>F14*D14</f>
        <v>265050</v>
      </c>
    </row>
    <row r="15" spans="1:7">
      <c r="A15" s="57">
        <v>2</v>
      </c>
      <c r="B15" s="58" t="s">
        <v>21</v>
      </c>
      <c r="C15" s="57" t="s">
        <v>18</v>
      </c>
      <c r="D15" s="57">
        <v>3</v>
      </c>
      <c r="E15" s="59">
        <v>36000</v>
      </c>
      <c r="F15" s="43">
        <f t="shared" ref="F15:F22" si="0">E15-(E15*0.05)</f>
        <v>34200</v>
      </c>
      <c r="G15" s="43">
        <f t="shared" ref="G15:G78" si="1">F15*D15</f>
        <v>102600</v>
      </c>
    </row>
    <row r="16" spans="1:7">
      <c r="A16" s="57">
        <v>3</v>
      </c>
      <c r="B16" s="58" t="s">
        <v>151</v>
      </c>
      <c r="C16" s="57" t="s">
        <v>48</v>
      </c>
      <c r="D16" s="57">
        <v>5</v>
      </c>
      <c r="E16" s="59">
        <v>13000</v>
      </c>
      <c r="F16" s="43">
        <f t="shared" si="0"/>
        <v>12350</v>
      </c>
      <c r="G16" s="43">
        <f t="shared" si="1"/>
        <v>61750</v>
      </c>
    </row>
    <row r="17" spans="1:7">
      <c r="A17" s="57">
        <v>4</v>
      </c>
      <c r="B17" s="58" t="s">
        <v>114</v>
      </c>
      <c r="C17" s="57" t="s">
        <v>23</v>
      </c>
      <c r="D17" s="57">
        <v>5</v>
      </c>
      <c r="E17" s="59">
        <v>11000</v>
      </c>
      <c r="F17" s="43">
        <f t="shared" si="0"/>
        <v>10450</v>
      </c>
      <c r="G17" s="43">
        <f t="shared" si="1"/>
        <v>52250</v>
      </c>
    </row>
    <row r="18" spans="1:7">
      <c r="A18" s="57">
        <v>5</v>
      </c>
      <c r="B18" s="58" t="s">
        <v>61</v>
      </c>
      <c r="C18" s="57" t="s">
        <v>58</v>
      </c>
      <c r="D18" s="57">
        <v>5</v>
      </c>
      <c r="E18" s="59">
        <v>11000</v>
      </c>
      <c r="F18" s="43">
        <f t="shared" si="0"/>
        <v>10450</v>
      </c>
      <c r="G18" s="43">
        <f t="shared" si="1"/>
        <v>52250</v>
      </c>
    </row>
    <row r="19" spans="1:7">
      <c r="A19" s="57">
        <v>6</v>
      </c>
      <c r="B19" s="58" t="s">
        <v>90</v>
      </c>
      <c r="C19" s="57" t="s">
        <v>18</v>
      </c>
      <c r="D19" s="57">
        <v>10</v>
      </c>
      <c r="E19" s="59">
        <v>12000</v>
      </c>
      <c r="F19" s="43">
        <f t="shared" si="0"/>
        <v>11400</v>
      </c>
      <c r="G19" s="43">
        <f t="shared" si="1"/>
        <v>114000</v>
      </c>
    </row>
    <row r="20" spans="1:7">
      <c r="A20" s="57">
        <v>7</v>
      </c>
      <c r="B20" s="58" t="s">
        <v>25</v>
      </c>
      <c r="C20" s="57" t="s">
        <v>26</v>
      </c>
      <c r="D20" s="57">
        <v>6</v>
      </c>
      <c r="E20" s="59">
        <v>55800</v>
      </c>
      <c r="F20" s="43">
        <f t="shared" si="0"/>
        <v>53010</v>
      </c>
      <c r="G20" s="43">
        <f t="shared" si="1"/>
        <v>318060</v>
      </c>
    </row>
    <row r="21" spans="1:7">
      <c r="A21" s="57">
        <v>8</v>
      </c>
      <c r="B21" s="58" t="s">
        <v>69</v>
      </c>
      <c r="C21" s="57" t="s">
        <v>48</v>
      </c>
      <c r="D21" s="57">
        <v>1</v>
      </c>
      <c r="E21" s="59">
        <v>6100</v>
      </c>
      <c r="F21" s="43">
        <f t="shared" si="0"/>
        <v>5795</v>
      </c>
      <c r="G21" s="43">
        <f t="shared" si="1"/>
        <v>5795</v>
      </c>
    </row>
    <row r="22" spans="1:7">
      <c r="A22" s="57">
        <v>9</v>
      </c>
      <c r="B22" s="58" t="s">
        <v>69</v>
      </c>
      <c r="C22" s="57" t="s">
        <v>48</v>
      </c>
      <c r="D22" s="57">
        <v>1</v>
      </c>
      <c r="E22" s="59">
        <v>6100</v>
      </c>
      <c r="F22" s="43">
        <f t="shared" si="0"/>
        <v>5795</v>
      </c>
      <c r="G22" s="43">
        <f t="shared" si="1"/>
        <v>5795</v>
      </c>
    </row>
    <row r="23" spans="1:7">
      <c r="A23" s="57">
        <v>10</v>
      </c>
      <c r="B23" s="58" t="s">
        <v>102</v>
      </c>
      <c r="C23" s="57" t="s">
        <v>73</v>
      </c>
      <c r="D23" s="57">
        <v>1</v>
      </c>
      <c r="E23" s="59">
        <v>270000</v>
      </c>
      <c r="F23" s="43">
        <f>E23-5000</f>
        <v>265000</v>
      </c>
      <c r="G23" s="43">
        <f t="shared" si="1"/>
        <v>265000</v>
      </c>
    </row>
    <row r="24" spans="1:7">
      <c r="A24" s="57">
        <v>11</v>
      </c>
      <c r="B24" s="58" t="s">
        <v>76</v>
      </c>
      <c r="C24" s="57" t="s">
        <v>77</v>
      </c>
      <c r="D24" s="57">
        <v>10</v>
      </c>
      <c r="E24" s="59">
        <v>2700</v>
      </c>
      <c r="F24" s="43">
        <f t="shared" ref="F24:F29" si="2">E24-(E24*0.05)</f>
        <v>2565</v>
      </c>
      <c r="G24" s="43">
        <f t="shared" si="1"/>
        <v>25650</v>
      </c>
    </row>
    <row r="25" spans="1:7">
      <c r="A25" s="57">
        <v>12</v>
      </c>
      <c r="B25" s="58" t="s">
        <v>27</v>
      </c>
      <c r="C25" s="57" t="s">
        <v>28</v>
      </c>
      <c r="D25" s="57">
        <v>1</v>
      </c>
      <c r="E25" s="59">
        <v>14000</v>
      </c>
      <c r="F25" s="43">
        <f t="shared" si="2"/>
        <v>13300</v>
      </c>
      <c r="G25" s="43">
        <f t="shared" si="1"/>
        <v>13300</v>
      </c>
    </row>
    <row r="26" spans="1:7">
      <c r="A26" s="57">
        <v>13</v>
      </c>
      <c r="B26" s="58" t="s">
        <v>81</v>
      </c>
      <c r="C26" s="57" t="s">
        <v>18</v>
      </c>
      <c r="D26" s="57">
        <v>1</v>
      </c>
      <c r="E26" s="59">
        <v>40000</v>
      </c>
      <c r="F26" s="43">
        <f t="shared" si="2"/>
        <v>38000</v>
      </c>
      <c r="G26" s="43">
        <f t="shared" si="1"/>
        <v>38000</v>
      </c>
    </row>
    <row r="27" spans="1:7">
      <c r="A27" s="57">
        <v>14</v>
      </c>
      <c r="B27" s="58" t="s">
        <v>90</v>
      </c>
      <c r="C27" s="57" t="s">
        <v>18</v>
      </c>
      <c r="D27" s="57">
        <v>2</v>
      </c>
      <c r="E27" s="59">
        <v>12000</v>
      </c>
      <c r="F27" s="43">
        <f t="shared" si="2"/>
        <v>11400</v>
      </c>
      <c r="G27" s="43">
        <f t="shared" si="1"/>
        <v>22800</v>
      </c>
    </row>
    <row r="28" spans="1:7">
      <c r="A28" s="57">
        <v>15</v>
      </c>
      <c r="B28" s="58" t="s">
        <v>172</v>
      </c>
      <c r="C28" s="57" t="s">
        <v>18</v>
      </c>
      <c r="D28" s="57">
        <v>1</v>
      </c>
      <c r="E28" s="59">
        <v>82000</v>
      </c>
      <c r="F28" s="43">
        <f t="shared" si="2"/>
        <v>77900</v>
      </c>
      <c r="G28" s="43">
        <f t="shared" si="1"/>
        <v>77900</v>
      </c>
    </row>
    <row r="29" spans="1:7">
      <c r="A29" s="57">
        <v>16</v>
      </c>
      <c r="B29" s="58" t="s">
        <v>90</v>
      </c>
      <c r="C29" s="57" t="s">
        <v>18</v>
      </c>
      <c r="D29" s="57">
        <v>3</v>
      </c>
      <c r="E29" s="59">
        <v>12000</v>
      </c>
      <c r="F29" s="43">
        <f t="shared" si="2"/>
        <v>11400</v>
      </c>
      <c r="G29" s="43">
        <f t="shared" si="1"/>
        <v>34200</v>
      </c>
    </row>
    <row r="30" spans="1:7">
      <c r="A30" s="57">
        <v>17</v>
      </c>
      <c r="B30" s="58" t="s">
        <v>92</v>
      </c>
      <c r="C30" s="57" t="s">
        <v>93</v>
      </c>
      <c r="D30" s="57">
        <v>5</v>
      </c>
      <c r="E30" s="59">
        <v>60000</v>
      </c>
      <c r="F30" s="43">
        <f>E30</f>
        <v>60000</v>
      </c>
      <c r="G30" s="43">
        <f t="shared" si="1"/>
        <v>300000</v>
      </c>
    </row>
    <row r="31" spans="1:7">
      <c r="A31" s="57">
        <v>18</v>
      </c>
      <c r="B31" s="58" t="s">
        <v>45</v>
      </c>
      <c r="C31" s="57" t="s">
        <v>44</v>
      </c>
      <c r="D31" s="57">
        <v>1</v>
      </c>
      <c r="E31" s="59">
        <v>16800</v>
      </c>
      <c r="F31" s="43">
        <f t="shared" ref="F31:F46" si="3">E31-(E31*0.05)</f>
        <v>15960</v>
      </c>
      <c r="G31" s="43">
        <f t="shared" si="1"/>
        <v>15960</v>
      </c>
    </row>
    <row r="32" spans="1:7">
      <c r="A32" s="57">
        <v>19</v>
      </c>
      <c r="B32" s="58" t="s">
        <v>42</v>
      </c>
      <c r="C32" s="57" t="s">
        <v>18</v>
      </c>
      <c r="D32" s="57">
        <v>1</v>
      </c>
      <c r="E32" s="59">
        <v>33000</v>
      </c>
      <c r="F32" s="43">
        <f t="shared" si="3"/>
        <v>31350</v>
      </c>
      <c r="G32" s="43">
        <f t="shared" si="1"/>
        <v>31350</v>
      </c>
    </row>
    <row r="33" spans="1:7">
      <c r="A33" s="57">
        <v>20</v>
      </c>
      <c r="B33" s="58" t="s">
        <v>173</v>
      </c>
      <c r="C33" s="57" t="s">
        <v>48</v>
      </c>
      <c r="D33" s="57">
        <v>1</v>
      </c>
      <c r="E33" s="59">
        <v>3500</v>
      </c>
      <c r="F33" s="43">
        <f t="shared" si="3"/>
        <v>3325</v>
      </c>
      <c r="G33" s="43">
        <f t="shared" si="1"/>
        <v>3325</v>
      </c>
    </row>
    <row r="34" spans="1:7">
      <c r="A34" s="57">
        <v>21</v>
      </c>
      <c r="B34" s="58" t="s">
        <v>46</v>
      </c>
      <c r="C34" s="57" t="s">
        <v>44</v>
      </c>
      <c r="D34" s="57">
        <v>1</v>
      </c>
      <c r="E34" s="59">
        <v>12500</v>
      </c>
      <c r="F34" s="43">
        <f t="shared" si="3"/>
        <v>11875</v>
      </c>
      <c r="G34" s="43">
        <f t="shared" si="1"/>
        <v>11875</v>
      </c>
    </row>
    <row r="35" spans="1:7">
      <c r="A35" s="57">
        <v>22</v>
      </c>
      <c r="B35" s="58" t="s">
        <v>174</v>
      </c>
      <c r="C35" s="57" t="s">
        <v>18</v>
      </c>
      <c r="D35" s="57">
        <v>1</v>
      </c>
      <c r="E35" s="59">
        <v>7500</v>
      </c>
      <c r="F35" s="43">
        <f t="shared" si="3"/>
        <v>7125</v>
      </c>
      <c r="G35" s="43">
        <f t="shared" si="1"/>
        <v>7125</v>
      </c>
    </row>
    <row r="36" spans="1:7">
      <c r="A36" s="57">
        <v>23</v>
      </c>
      <c r="B36" s="58" t="s">
        <v>175</v>
      </c>
      <c r="C36" s="57" t="s">
        <v>48</v>
      </c>
      <c r="D36" s="57">
        <v>1</v>
      </c>
      <c r="E36" s="59">
        <v>23000</v>
      </c>
      <c r="F36" s="43">
        <f t="shared" si="3"/>
        <v>21850</v>
      </c>
      <c r="G36" s="43">
        <f t="shared" si="1"/>
        <v>21850</v>
      </c>
    </row>
    <row r="37" spans="1:7">
      <c r="A37" s="57">
        <v>24</v>
      </c>
      <c r="B37" s="58" t="s">
        <v>52</v>
      </c>
      <c r="C37" s="57" t="s">
        <v>18</v>
      </c>
      <c r="D37" s="57">
        <v>1</v>
      </c>
      <c r="E37" s="59">
        <v>25000</v>
      </c>
      <c r="F37" s="43">
        <f t="shared" si="3"/>
        <v>23750</v>
      </c>
      <c r="G37" s="43">
        <f t="shared" si="1"/>
        <v>23750</v>
      </c>
    </row>
    <row r="38" spans="1:7">
      <c r="A38" s="57">
        <v>25</v>
      </c>
      <c r="B38" s="58" t="s">
        <v>176</v>
      </c>
      <c r="C38" s="57" t="s">
        <v>31</v>
      </c>
      <c r="D38" s="57">
        <v>2</v>
      </c>
      <c r="E38" s="59">
        <v>39000</v>
      </c>
      <c r="F38" s="43">
        <f t="shared" si="3"/>
        <v>37050</v>
      </c>
      <c r="G38" s="43">
        <f t="shared" si="1"/>
        <v>74100</v>
      </c>
    </row>
    <row r="39" spans="1:7">
      <c r="A39" s="57">
        <v>26</v>
      </c>
      <c r="B39" s="58" t="s">
        <v>43</v>
      </c>
      <c r="C39" s="57" t="s">
        <v>44</v>
      </c>
      <c r="D39" s="57">
        <v>2</v>
      </c>
      <c r="E39" s="59">
        <v>2400</v>
      </c>
      <c r="F39" s="43">
        <f t="shared" si="3"/>
        <v>2280</v>
      </c>
      <c r="G39" s="43">
        <f t="shared" si="1"/>
        <v>4560</v>
      </c>
    </row>
    <row r="40" spans="1:7">
      <c r="A40" s="57">
        <v>27</v>
      </c>
      <c r="B40" s="58" t="s">
        <v>29</v>
      </c>
      <c r="C40" s="57" t="s">
        <v>18</v>
      </c>
      <c r="D40" s="57">
        <v>5</v>
      </c>
      <c r="E40" s="59">
        <v>14000</v>
      </c>
      <c r="F40" s="43">
        <f t="shared" si="3"/>
        <v>13300</v>
      </c>
      <c r="G40" s="43">
        <f t="shared" si="1"/>
        <v>66500</v>
      </c>
    </row>
    <row r="41" spans="1:7">
      <c r="A41" s="57">
        <v>28</v>
      </c>
      <c r="B41" s="58" t="s">
        <v>61</v>
      </c>
      <c r="C41" s="57" t="s">
        <v>58</v>
      </c>
      <c r="D41" s="57">
        <v>2</v>
      </c>
      <c r="E41" s="59">
        <v>11000</v>
      </c>
      <c r="F41" s="43">
        <f t="shared" si="3"/>
        <v>10450</v>
      </c>
      <c r="G41" s="43">
        <f t="shared" si="1"/>
        <v>20900</v>
      </c>
    </row>
    <row r="42" spans="1:7">
      <c r="A42" s="57">
        <v>29</v>
      </c>
      <c r="B42" s="58" t="s">
        <v>177</v>
      </c>
      <c r="C42" s="57" t="s">
        <v>48</v>
      </c>
      <c r="D42" s="57">
        <v>2</v>
      </c>
      <c r="E42" s="59">
        <v>12000</v>
      </c>
      <c r="F42" s="43">
        <f t="shared" si="3"/>
        <v>11400</v>
      </c>
      <c r="G42" s="43">
        <f t="shared" si="1"/>
        <v>22800</v>
      </c>
    </row>
    <row r="43" spans="1:7">
      <c r="A43" s="57">
        <v>30</v>
      </c>
      <c r="B43" s="58" t="s">
        <v>175</v>
      </c>
      <c r="C43" s="57" t="s">
        <v>48</v>
      </c>
      <c r="D43" s="57">
        <v>1</v>
      </c>
      <c r="E43" s="59">
        <v>23000</v>
      </c>
      <c r="F43" s="43">
        <f t="shared" si="3"/>
        <v>21850</v>
      </c>
      <c r="G43" s="43">
        <f t="shared" si="1"/>
        <v>21850</v>
      </c>
    </row>
    <row r="44" spans="1:7">
      <c r="A44" s="57">
        <v>31</v>
      </c>
      <c r="B44" s="58" t="s">
        <v>178</v>
      </c>
      <c r="C44" s="57" t="s">
        <v>18</v>
      </c>
      <c r="D44" s="57">
        <v>5</v>
      </c>
      <c r="E44" s="59">
        <v>2300</v>
      </c>
      <c r="F44" s="43">
        <f t="shared" si="3"/>
        <v>2185</v>
      </c>
      <c r="G44" s="43">
        <f t="shared" si="1"/>
        <v>10925</v>
      </c>
    </row>
    <row r="45" spans="1:7">
      <c r="A45" s="57">
        <v>32</v>
      </c>
      <c r="B45" s="58" t="s">
        <v>38</v>
      </c>
      <c r="C45" s="57" t="s">
        <v>18</v>
      </c>
      <c r="D45" s="57">
        <v>5</v>
      </c>
      <c r="E45" s="59">
        <v>2900</v>
      </c>
      <c r="F45" s="43">
        <f t="shared" si="3"/>
        <v>2755</v>
      </c>
      <c r="G45" s="43">
        <f t="shared" si="1"/>
        <v>13775</v>
      </c>
    </row>
    <row r="46" spans="1:7">
      <c r="A46" s="57">
        <v>33</v>
      </c>
      <c r="B46" s="58" t="s">
        <v>176</v>
      </c>
      <c r="C46" s="57" t="s">
        <v>31</v>
      </c>
      <c r="D46" s="57">
        <v>1</v>
      </c>
      <c r="E46" s="59">
        <v>39000</v>
      </c>
      <c r="F46" s="43">
        <f t="shared" si="3"/>
        <v>37050</v>
      </c>
      <c r="G46" s="43">
        <f t="shared" si="1"/>
        <v>37050</v>
      </c>
    </row>
    <row r="47" spans="1:7">
      <c r="A47" s="57">
        <v>34</v>
      </c>
      <c r="B47" s="58" t="s">
        <v>92</v>
      </c>
      <c r="C47" s="57" t="s">
        <v>93</v>
      </c>
      <c r="D47" s="57">
        <v>10</v>
      </c>
      <c r="E47" s="59">
        <v>60000</v>
      </c>
      <c r="F47" s="43">
        <f>E47</f>
        <v>60000</v>
      </c>
      <c r="G47" s="43">
        <f t="shared" si="1"/>
        <v>600000</v>
      </c>
    </row>
    <row r="48" spans="1:7">
      <c r="A48" s="57">
        <v>35</v>
      </c>
      <c r="B48" s="58" t="s">
        <v>43</v>
      </c>
      <c r="C48" s="57" t="s">
        <v>44</v>
      </c>
      <c r="D48" s="57">
        <v>2</v>
      </c>
      <c r="E48" s="59">
        <v>2400</v>
      </c>
      <c r="F48" s="43">
        <f t="shared" ref="F48:F66" si="4">E48-(E48*0.05)</f>
        <v>2280</v>
      </c>
      <c r="G48" s="43">
        <f t="shared" si="1"/>
        <v>4560</v>
      </c>
    </row>
    <row r="49" spans="1:7">
      <c r="A49" s="57">
        <v>36</v>
      </c>
      <c r="B49" s="58" t="s">
        <v>177</v>
      </c>
      <c r="C49" s="57" t="s">
        <v>48</v>
      </c>
      <c r="D49" s="57">
        <v>1</v>
      </c>
      <c r="E49" s="59">
        <v>12000</v>
      </c>
      <c r="F49" s="43">
        <f t="shared" si="4"/>
        <v>11400</v>
      </c>
      <c r="G49" s="43">
        <f t="shared" si="1"/>
        <v>11400</v>
      </c>
    </row>
    <row r="50" spans="1:7">
      <c r="A50" s="57">
        <v>37</v>
      </c>
      <c r="B50" s="58" t="s">
        <v>179</v>
      </c>
      <c r="C50" s="57" t="s">
        <v>23</v>
      </c>
      <c r="D50" s="57">
        <v>8</v>
      </c>
      <c r="E50" s="59">
        <v>3200</v>
      </c>
      <c r="F50" s="43">
        <f t="shared" si="4"/>
        <v>3040</v>
      </c>
      <c r="G50" s="43">
        <f t="shared" si="1"/>
        <v>24320</v>
      </c>
    </row>
    <row r="51" spans="1:7">
      <c r="A51" s="57">
        <v>38</v>
      </c>
      <c r="B51" s="58" t="s">
        <v>21</v>
      </c>
      <c r="C51" s="57" t="s">
        <v>18</v>
      </c>
      <c r="D51" s="57">
        <v>5</v>
      </c>
      <c r="E51" s="59">
        <v>36000</v>
      </c>
      <c r="F51" s="43">
        <f t="shared" si="4"/>
        <v>34200</v>
      </c>
      <c r="G51" s="43">
        <f t="shared" si="1"/>
        <v>171000</v>
      </c>
    </row>
    <row r="52" spans="1:7">
      <c r="A52" s="57">
        <v>39</v>
      </c>
      <c r="B52" s="58" t="s">
        <v>145</v>
      </c>
      <c r="C52" s="57" t="s">
        <v>146</v>
      </c>
      <c r="D52" s="57">
        <v>2</v>
      </c>
      <c r="E52" s="59">
        <v>18500</v>
      </c>
      <c r="F52" s="43">
        <f t="shared" si="4"/>
        <v>17575</v>
      </c>
      <c r="G52" s="43">
        <f t="shared" si="1"/>
        <v>35150</v>
      </c>
    </row>
    <row r="53" spans="1:7">
      <c r="A53" s="57">
        <v>40</v>
      </c>
      <c r="B53" s="58" t="s">
        <v>43</v>
      </c>
      <c r="C53" s="57" t="s">
        <v>44</v>
      </c>
      <c r="D53" s="57">
        <v>5</v>
      </c>
      <c r="E53" s="59">
        <v>2400</v>
      </c>
      <c r="F53" s="43">
        <f t="shared" si="4"/>
        <v>2280</v>
      </c>
      <c r="G53" s="43">
        <f t="shared" si="1"/>
        <v>11400</v>
      </c>
    </row>
    <row r="54" spans="1:7">
      <c r="A54" s="57">
        <v>41</v>
      </c>
      <c r="B54" s="58" t="s">
        <v>25</v>
      </c>
      <c r="C54" s="57" t="s">
        <v>26</v>
      </c>
      <c r="D54" s="57">
        <v>4</v>
      </c>
      <c r="E54" s="59">
        <v>55800</v>
      </c>
      <c r="F54" s="43">
        <f t="shared" si="4"/>
        <v>53010</v>
      </c>
      <c r="G54" s="43">
        <f t="shared" si="1"/>
        <v>212040</v>
      </c>
    </row>
    <row r="55" spans="1:7">
      <c r="A55" s="57">
        <v>42</v>
      </c>
      <c r="B55" s="58" t="s">
        <v>180</v>
      </c>
      <c r="C55" s="57" t="s">
        <v>28</v>
      </c>
      <c r="D55" s="57">
        <v>2</v>
      </c>
      <c r="E55" s="59">
        <v>259000</v>
      </c>
      <c r="F55" s="43">
        <f t="shared" si="4"/>
        <v>246050</v>
      </c>
      <c r="G55" s="43">
        <f t="shared" si="1"/>
        <v>492100</v>
      </c>
    </row>
    <row r="56" spans="1:7">
      <c r="A56" s="57">
        <v>43</v>
      </c>
      <c r="B56" s="58" t="s">
        <v>43</v>
      </c>
      <c r="C56" s="57" t="s">
        <v>44</v>
      </c>
      <c r="D56" s="57">
        <v>80</v>
      </c>
      <c r="E56" s="59">
        <v>2400</v>
      </c>
      <c r="F56" s="43">
        <f t="shared" si="4"/>
        <v>2280</v>
      </c>
      <c r="G56" s="43">
        <f t="shared" si="1"/>
        <v>182400</v>
      </c>
    </row>
    <row r="57" spans="1:7">
      <c r="A57" s="57">
        <v>44</v>
      </c>
      <c r="B57" s="58" t="s">
        <v>175</v>
      </c>
      <c r="C57" s="57" t="s">
        <v>48</v>
      </c>
      <c r="D57" s="57">
        <v>5</v>
      </c>
      <c r="E57" s="59">
        <v>23000</v>
      </c>
      <c r="F57" s="43">
        <f t="shared" si="4"/>
        <v>21850</v>
      </c>
      <c r="G57" s="43">
        <f t="shared" si="1"/>
        <v>109250</v>
      </c>
    </row>
    <row r="58" spans="1:7">
      <c r="A58" s="57">
        <v>45</v>
      </c>
      <c r="B58" s="58" t="s">
        <v>36</v>
      </c>
      <c r="C58" s="57" t="s">
        <v>37</v>
      </c>
      <c r="D58" s="57">
        <v>5</v>
      </c>
      <c r="E58" s="59">
        <v>45000</v>
      </c>
      <c r="F58" s="43">
        <f t="shared" si="4"/>
        <v>42750</v>
      </c>
      <c r="G58" s="43">
        <f t="shared" si="1"/>
        <v>213750</v>
      </c>
    </row>
    <row r="59" spans="1:7">
      <c r="A59" s="57">
        <v>46</v>
      </c>
      <c r="B59" s="58" t="s">
        <v>181</v>
      </c>
      <c r="C59" s="57" t="s">
        <v>23</v>
      </c>
      <c r="D59" s="57">
        <v>1</v>
      </c>
      <c r="E59" s="59">
        <v>70000</v>
      </c>
      <c r="F59" s="43">
        <f t="shared" si="4"/>
        <v>66500</v>
      </c>
      <c r="G59" s="43">
        <f t="shared" si="1"/>
        <v>66500</v>
      </c>
    </row>
    <row r="60" spans="1:7">
      <c r="A60" s="57">
        <v>47</v>
      </c>
      <c r="B60" s="58" t="s">
        <v>182</v>
      </c>
      <c r="C60" s="57" t="s">
        <v>48</v>
      </c>
      <c r="D60" s="57">
        <v>20</v>
      </c>
      <c r="E60" s="59">
        <v>3800</v>
      </c>
      <c r="F60" s="43">
        <f t="shared" si="4"/>
        <v>3610</v>
      </c>
      <c r="G60" s="43">
        <f t="shared" si="1"/>
        <v>72200</v>
      </c>
    </row>
    <row r="61" spans="1:7">
      <c r="A61" s="57">
        <v>48</v>
      </c>
      <c r="B61" s="58" t="s">
        <v>99</v>
      </c>
      <c r="C61" s="57" t="s">
        <v>100</v>
      </c>
      <c r="D61" s="57">
        <v>5</v>
      </c>
      <c r="E61" s="59">
        <v>25000</v>
      </c>
      <c r="F61" s="43">
        <f t="shared" si="4"/>
        <v>23750</v>
      </c>
      <c r="G61" s="43">
        <f t="shared" si="1"/>
        <v>118750</v>
      </c>
    </row>
    <row r="62" spans="1:7">
      <c r="A62" s="57">
        <v>49</v>
      </c>
      <c r="B62" s="58" t="s">
        <v>101</v>
      </c>
      <c r="C62" s="57" t="s">
        <v>100</v>
      </c>
      <c r="D62" s="57">
        <v>5</v>
      </c>
      <c r="E62" s="59">
        <v>25000</v>
      </c>
      <c r="F62" s="43">
        <f t="shared" si="4"/>
        <v>23750</v>
      </c>
      <c r="G62" s="43">
        <f t="shared" si="1"/>
        <v>118750</v>
      </c>
    </row>
    <row r="63" spans="1:7">
      <c r="A63" s="57">
        <v>50</v>
      </c>
      <c r="B63" s="58" t="s">
        <v>25</v>
      </c>
      <c r="C63" s="57" t="s">
        <v>26</v>
      </c>
      <c r="D63" s="57">
        <v>5</v>
      </c>
      <c r="E63" s="59">
        <v>55800</v>
      </c>
      <c r="F63" s="43">
        <f t="shared" si="4"/>
        <v>53010</v>
      </c>
      <c r="G63" s="43">
        <f t="shared" si="1"/>
        <v>265050</v>
      </c>
    </row>
    <row r="64" spans="1:7">
      <c r="A64" s="57">
        <v>51</v>
      </c>
      <c r="B64" s="58" t="s">
        <v>183</v>
      </c>
      <c r="C64" s="57" t="s">
        <v>184</v>
      </c>
      <c r="D64" s="57">
        <v>1</v>
      </c>
      <c r="E64" s="59">
        <v>36000</v>
      </c>
      <c r="F64" s="43">
        <f t="shared" si="4"/>
        <v>34200</v>
      </c>
      <c r="G64" s="43">
        <f t="shared" si="1"/>
        <v>34200</v>
      </c>
    </row>
    <row r="65" spans="1:7">
      <c r="A65" s="57">
        <v>52</v>
      </c>
      <c r="B65" s="58" t="s">
        <v>181</v>
      </c>
      <c r="C65" s="57" t="s">
        <v>23</v>
      </c>
      <c r="D65" s="57">
        <v>1</v>
      </c>
      <c r="E65" s="59">
        <v>70000</v>
      </c>
      <c r="F65" s="43">
        <f t="shared" si="4"/>
        <v>66500</v>
      </c>
      <c r="G65" s="43">
        <f t="shared" si="1"/>
        <v>66500</v>
      </c>
    </row>
    <row r="66" spans="1:7">
      <c r="A66" s="57">
        <v>53</v>
      </c>
      <c r="B66" s="58" t="s">
        <v>25</v>
      </c>
      <c r="C66" s="57" t="s">
        <v>26</v>
      </c>
      <c r="D66" s="57">
        <v>32</v>
      </c>
      <c r="E66" s="59">
        <v>55800</v>
      </c>
      <c r="F66" s="43">
        <f t="shared" si="4"/>
        <v>53010</v>
      </c>
      <c r="G66" s="43">
        <f t="shared" si="1"/>
        <v>1696320</v>
      </c>
    </row>
    <row r="67" spans="1:7">
      <c r="A67" s="57">
        <v>54</v>
      </c>
      <c r="B67" s="58" t="s">
        <v>72</v>
      </c>
      <c r="C67" s="57" t="s">
        <v>73</v>
      </c>
      <c r="D67" s="57">
        <v>1</v>
      </c>
      <c r="E67" s="59">
        <v>270000</v>
      </c>
      <c r="F67" s="43">
        <f>E67-5000</f>
        <v>265000</v>
      </c>
      <c r="G67" s="43">
        <f t="shared" si="1"/>
        <v>265000</v>
      </c>
    </row>
    <row r="68" spans="1:7">
      <c r="A68" s="57">
        <v>55</v>
      </c>
      <c r="B68" s="58" t="s">
        <v>185</v>
      </c>
      <c r="C68" s="57" t="s">
        <v>18</v>
      </c>
      <c r="D68" s="57">
        <v>1</v>
      </c>
      <c r="E68" s="59">
        <v>33000</v>
      </c>
      <c r="F68" s="43">
        <f t="shared" ref="F68:F106" si="5">E68-(E68*0.05)</f>
        <v>31350</v>
      </c>
      <c r="G68" s="43">
        <f t="shared" si="1"/>
        <v>31350</v>
      </c>
    </row>
    <row r="69" spans="1:7">
      <c r="A69" s="57">
        <v>56</v>
      </c>
      <c r="B69" s="58" t="s">
        <v>75</v>
      </c>
      <c r="C69" s="57" t="s">
        <v>28</v>
      </c>
      <c r="D69" s="57">
        <v>3</v>
      </c>
      <c r="E69" s="59">
        <v>9700</v>
      </c>
      <c r="F69" s="43">
        <f t="shared" si="5"/>
        <v>9215</v>
      </c>
      <c r="G69" s="43">
        <f t="shared" si="1"/>
        <v>27645</v>
      </c>
    </row>
    <row r="70" spans="1:7">
      <c r="A70" s="57">
        <v>57</v>
      </c>
      <c r="B70" s="58" t="s">
        <v>112</v>
      </c>
      <c r="C70" s="57" t="s">
        <v>28</v>
      </c>
      <c r="D70" s="57">
        <v>2</v>
      </c>
      <c r="E70" s="59">
        <v>21000</v>
      </c>
      <c r="F70" s="43">
        <f t="shared" si="5"/>
        <v>19950</v>
      </c>
      <c r="G70" s="43">
        <f t="shared" si="1"/>
        <v>39900</v>
      </c>
    </row>
    <row r="71" spans="1:7">
      <c r="A71" s="57">
        <v>58</v>
      </c>
      <c r="B71" s="58" t="s">
        <v>76</v>
      </c>
      <c r="C71" s="57" t="s">
        <v>77</v>
      </c>
      <c r="D71" s="57">
        <v>10</v>
      </c>
      <c r="E71" s="59">
        <v>2700</v>
      </c>
      <c r="F71" s="43">
        <f t="shared" si="5"/>
        <v>2565</v>
      </c>
      <c r="G71" s="43">
        <f t="shared" si="1"/>
        <v>25650</v>
      </c>
    </row>
    <row r="72" spans="1:7">
      <c r="A72" s="57">
        <v>59</v>
      </c>
      <c r="B72" s="58" t="s">
        <v>186</v>
      </c>
      <c r="C72" s="57" t="s">
        <v>18</v>
      </c>
      <c r="D72" s="57">
        <v>1</v>
      </c>
      <c r="E72" s="59">
        <v>12000</v>
      </c>
      <c r="F72" s="43">
        <f t="shared" si="5"/>
        <v>11400</v>
      </c>
      <c r="G72" s="43">
        <f t="shared" si="1"/>
        <v>11400</v>
      </c>
    </row>
    <row r="73" spans="1:7">
      <c r="A73" s="57">
        <v>60</v>
      </c>
      <c r="B73" s="58" t="s">
        <v>187</v>
      </c>
      <c r="C73" s="57" t="s">
        <v>188</v>
      </c>
      <c r="D73" s="57">
        <v>1</v>
      </c>
      <c r="E73" s="59">
        <v>14500</v>
      </c>
      <c r="F73" s="43">
        <f t="shared" si="5"/>
        <v>13775</v>
      </c>
      <c r="G73" s="43">
        <f t="shared" si="1"/>
        <v>13775</v>
      </c>
    </row>
    <row r="74" spans="1:7">
      <c r="A74" s="57">
        <v>61</v>
      </c>
      <c r="B74" s="58" t="s">
        <v>87</v>
      </c>
      <c r="C74" s="57" t="s">
        <v>28</v>
      </c>
      <c r="D74" s="57">
        <v>1</v>
      </c>
      <c r="E74" s="59">
        <v>190000</v>
      </c>
      <c r="F74" s="43">
        <f t="shared" si="5"/>
        <v>180500</v>
      </c>
      <c r="G74" s="43">
        <f t="shared" si="1"/>
        <v>180500</v>
      </c>
    </row>
    <row r="75" spans="1:7">
      <c r="A75" s="57">
        <v>62</v>
      </c>
      <c r="B75" s="58" t="s">
        <v>81</v>
      </c>
      <c r="C75" s="57" t="s">
        <v>18</v>
      </c>
      <c r="D75" s="57">
        <v>2</v>
      </c>
      <c r="E75" s="59">
        <v>40000</v>
      </c>
      <c r="F75" s="43">
        <f t="shared" si="5"/>
        <v>38000</v>
      </c>
      <c r="G75" s="43">
        <f t="shared" si="1"/>
        <v>76000</v>
      </c>
    </row>
    <row r="76" spans="1:7">
      <c r="A76" s="57">
        <v>63</v>
      </c>
      <c r="B76" s="58" t="s">
        <v>29</v>
      </c>
      <c r="C76" s="57" t="s">
        <v>18</v>
      </c>
      <c r="D76" s="57">
        <v>1</v>
      </c>
      <c r="E76" s="59">
        <v>14000</v>
      </c>
      <c r="F76" s="43">
        <f t="shared" si="5"/>
        <v>13300</v>
      </c>
      <c r="G76" s="43">
        <f t="shared" si="1"/>
        <v>13300</v>
      </c>
    </row>
    <row r="77" spans="1:7">
      <c r="A77" s="57">
        <v>64</v>
      </c>
      <c r="B77" s="58" t="s">
        <v>30</v>
      </c>
      <c r="C77" s="57" t="s">
        <v>31</v>
      </c>
      <c r="D77" s="57">
        <v>2</v>
      </c>
      <c r="E77" s="59">
        <v>13000</v>
      </c>
      <c r="F77" s="43">
        <f t="shared" si="5"/>
        <v>12350</v>
      </c>
      <c r="G77" s="43">
        <f t="shared" si="1"/>
        <v>24700</v>
      </c>
    </row>
    <row r="78" spans="1:7">
      <c r="A78" s="57">
        <v>65</v>
      </c>
      <c r="B78" s="58" t="s">
        <v>189</v>
      </c>
      <c r="C78" s="57" t="s">
        <v>48</v>
      </c>
      <c r="D78" s="57">
        <v>1</v>
      </c>
      <c r="E78" s="59">
        <v>3000</v>
      </c>
      <c r="F78" s="43">
        <f t="shared" si="5"/>
        <v>2850</v>
      </c>
      <c r="G78" s="43">
        <f t="shared" si="1"/>
        <v>2850</v>
      </c>
    </row>
    <row r="79" spans="1:7">
      <c r="A79" s="57">
        <v>66</v>
      </c>
      <c r="B79" s="58" t="s">
        <v>85</v>
      </c>
      <c r="C79" s="57" t="s">
        <v>86</v>
      </c>
      <c r="D79" s="57">
        <v>1</v>
      </c>
      <c r="E79" s="59">
        <v>8000</v>
      </c>
      <c r="F79" s="43">
        <f t="shared" si="5"/>
        <v>7600</v>
      </c>
      <c r="G79" s="43">
        <f t="shared" ref="G79:G106" si="6">F79*D79</f>
        <v>7600</v>
      </c>
    </row>
    <row r="80" spans="1:7">
      <c r="A80" s="57">
        <v>67</v>
      </c>
      <c r="B80" s="58" t="s">
        <v>27</v>
      </c>
      <c r="C80" s="57" t="s">
        <v>28</v>
      </c>
      <c r="D80" s="57">
        <v>5</v>
      </c>
      <c r="E80" s="59">
        <v>14000</v>
      </c>
      <c r="F80" s="43">
        <f t="shared" si="5"/>
        <v>13300</v>
      </c>
      <c r="G80" s="43">
        <f t="shared" si="6"/>
        <v>66500</v>
      </c>
    </row>
    <row r="81" spans="1:7">
      <c r="A81" s="57">
        <v>68</v>
      </c>
      <c r="B81" s="58" t="s">
        <v>40</v>
      </c>
      <c r="C81" s="57" t="s">
        <v>18</v>
      </c>
      <c r="D81" s="57">
        <v>1</v>
      </c>
      <c r="E81" s="59">
        <v>39000</v>
      </c>
      <c r="F81" s="43">
        <f t="shared" si="5"/>
        <v>37050</v>
      </c>
      <c r="G81" s="43">
        <f t="shared" si="6"/>
        <v>37050</v>
      </c>
    </row>
    <row r="82" spans="1:7">
      <c r="A82" s="57">
        <v>69</v>
      </c>
      <c r="B82" s="58" t="s">
        <v>61</v>
      </c>
      <c r="C82" s="57" t="s">
        <v>58</v>
      </c>
      <c r="D82" s="57">
        <v>36</v>
      </c>
      <c r="E82" s="59">
        <v>11000</v>
      </c>
      <c r="F82" s="43">
        <f t="shared" si="5"/>
        <v>10450</v>
      </c>
      <c r="G82" s="43">
        <f t="shared" si="6"/>
        <v>376200</v>
      </c>
    </row>
    <row r="83" spans="1:7">
      <c r="A83" s="57">
        <v>70</v>
      </c>
      <c r="B83" s="58" t="s">
        <v>62</v>
      </c>
      <c r="C83" s="57" t="s">
        <v>63</v>
      </c>
      <c r="D83" s="57">
        <v>2</v>
      </c>
      <c r="E83" s="59">
        <v>5500</v>
      </c>
      <c r="F83" s="43">
        <f t="shared" si="5"/>
        <v>5225</v>
      </c>
      <c r="G83" s="43">
        <f t="shared" si="6"/>
        <v>10450</v>
      </c>
    </row>
    <row r="84" spans="1:7">
      <c r="A84" s="57">
        <v>71</v>
      </c>
      <c r="B84" s="58" t="s">
        <v>64</v>
      </c>
      <c r="C84" s="57" t="s">
        <v>23</v>
      </c>
      <c r="D84" s="57">
        <v>2</v>
      </c>
      <c r="E84" s="59">
        <v>24000</v>
      </c>
      <c r="F84" s="43">
        <f t="shared" si="5"/>
        <v>22800</v>
      </c>
      <c r="G84" s="43">
        <f t="shared" si="6"/>
        <v>45600</v>
      </c>
    </row>
    <row r="85" spans="1:7">
      <c r="A85" s="57">
        <v>72</v>
      </c>
      <c r="B85" s="58" t="s">
        <v>190</v>
      </c>
      <c r="C85" s="57" t="s">
        <v>23</v>
      </c>
      <c r="D85" s="57">
        <v>5</v>
      </c>
      <c r="E85" s="59">
        <v>43000</v>
      </c>
      <c r="F85" s="43">
        <f t="shared" si="5"/>
        <v>40850</v>
      </c>
      <c r="G85" s="43">
        <f t="shared" si="6"/>
        <v>204250</v>
      </c>
    </row>
    <row r="86" spans="1:7">
      <c r="A86" s="57">
        <v>73</v>
      </c>
      <c r="B86" s="58" t="s">
        <v>65</v>
      </c>
      <c r="C86" s="57" t="s">
        <v>48</v>
      </c>
      <c r="D86" s="57">
        <v>2</v>
      </c>
      <c r="E86" s="59">
        <v>12000</v>
      </c>
      <c r="F86" s="43">
        <f t="shared" si="5"/>
        <v>11400</v>
      </c>
      <c r="G86" s="43">
        <f t="shared" si="6"/>
        <v>22800</v>
      </c>
    </row>
    <row r="87" spans="1:7">
      <c r="A87" s="57">
        <v>74</v>
      </c>
      <c r="B87" s="58" t="s">
        <v>67</v>
      </c>
      <c r="C87" s="57" t="s">
        <v>48</v>
      </c>
      <c r="D87" s="57">
        <v>12</v>
      </c>
      <c r="E87" s="59">
        <v>3800</v>
      </c>
      <c r="F87" s="43">
        <f t="shared" si="5"/>
        <v>3610</v>
      </c>
      <c r="G87" s="43">
        <f t="shared" si="6"/>
        <v>43320</v>
      </c>
    </row>
    <row r="88" spans="1:7">
      <c r="A88" s="57">
        <v>75</v>
      </c>
      <c r="B88" s="58" t="s">
        <v>66</v>
      </c>
      <c r="C88" s="57" t="s">
        <v>48</v>
      </c>
      <c r="D88" s="57">
        <v>4</v>
      </c>
      <c r="E88" s="59">
        <v>2900</v>
      </c>
      <c r="F88" s="43">
        <f t="shared" si="5"/>
        <v>2755</v>
      </c>
      <c r="G88" s="43">
        <f t="shared" si="6"/>
        <v>11020</v>
      </c>
    </row>
    <row r="89" spans="1:7">
      <c r="A89" s="57">
        <v>76</v>
      </c>
      <c r="B89" s="58" t="s">
        <v>69</v>
      </c>
      <c r="C89" s="57" t="s">
        <v>48</v>
      </c>
      <c r="D89" s="57">
        <v>1</v>
      </c>
      <c r="E89" s="59">
        <v>6100</v>
      </c>
      <c r="F89" s="43">
        <f t="shared" si="5"/>
        <v>5795</v>
      </c>
      <c r="G89" s="43">
        <f t="shared" si="6"/>
        <v>5795</v>
      </c>
    </row>
    <row r="90" spans="1:7">
      <c r="A90" s="57">
        <v>77</v>
      </c>
      <c r="B90" s="58" t="s">
        <v>70</v>
      </c>
      <c r="C90" s="57" t="s">
        <v>48</v>
      </c>
      <c r="D90" s="57">
        <v>1</v>
      </c>
      <c r="E90" s="59">
        <v>6900</v>
      </c>
      <c r="F90" s="43">
        <f t="shared" si="5"/>
        <v>6555</v>
      </c>
      <c r="G90" s="43">
        <f t="shared" si="6"/>
        <v>6555</v>
      </c>
    </row>
    <row r="91" spans="1:7">
      <c r="A91" s="57">
        <v>78</v>
      </c>
      <c r="B91" s="58" t="s">
        <v>45</v>
      </c>
      <c r="C91" s="57" t="s">
        <v>44</v>
      </c>
      <c r="D91" s="57">
        <v>2</v>
      </c>
      <c r="E91" s="59">
        <v>16800</v>
      </c>
      <c r="F91" s="43">
        <f t="shared" si="5"/>
        <v>15960</v>
      </c>
      <c r="G91" s="43">
        <f t="shared" si="6"/>
        <v>31920</v>
      </c>
    </row>
    <row r="92" spans="1:7">
      <c r="A92" s="57">
        <v>79</v>
      </c>
      <c r="B92" s="58" t="s">
        <v>27</v>
      </c>
      <c r="C92" s="57" t="s">
        <v>28</v>
      </c>
      <c r="D92" s="57">
        <v>3</v>
      </c>
      <c r="E92" s="59">
        <v>14000</v>
      </c>
      <c r="F92" s="43">
        <f t="shared" si="5"/>
        <v>13300</v>
      </c>
      <c r="G92" s="43">
        <f t="shared" si="6"/>
        <v>39900</v>
      </c>
    </row>
    <row r="93" spans="1:7">
      <c r="A93" s="57">
        <v>80</v>
      </c>
      <c r="B93" s="58" t="s">
        <v>175</v>
      </c>
      <c r="C93" s="57" t="s">
        <v>48</v>
      </c>
      <c r="D93" s="57">
        <v>3</v>
      </c>
      <c r="E93" s="59">
        <v>23000</v>
      </c>
      <c r="F93" s="43">
        <f t="shared" si="5"/>
        <v>21850</v>
      </c>
      <c r="G93" s="43">
        <f t="shared" si="6"/>
        <v>65550</v>
      </c>
    </row>
    <row r="94" spans="1:7">
      <c r="A94" s="57">
        <v>81</v>
      </c>
      <c r="B94" s="58" t="s">
        <v>123</v>
      </c>
      <c r="C94" s="57" t="s">
        <v>48</v>
      </c>
      <c r="D94" s="57">
        <v>3</v>
      </c>
      <c r="E94" s="59">
        <v>6100</v>
      </c>
      <c r="F94" s="43">
        <f t="shared" si="5"/>
        <v>5795</v>
      </c>
      <c r="G94" s="43">
        <f t="shared" si="6"/>
        <v>17385</v>
      </c>
    </row>
    <row r="95" spans="1:7">
      <c r="A95" s="57">
        <v>82</v>
      </c>
      <c r="B95" s="58" t="s">
        <v>57</v>
      </c>
      <c r="C95" s="57" t="s">
        <v>58</v>
      </c>
      <c r="D95" s="57">
        <v>5</v>
      </c>
      <c r="E95" s="59">
        <v>1900</v>
      </c>
      <c r="F95" s="43">
        <f t="shared" si="5"/>
        <v>1805</v>
      </c>
      <c r="G95" s="43">
        <f t="shared" si="6"/>
        <v>9025</v>
      </c>
    </row>
    <row r="96" spans="1:7">
      <c r="A96" s="57">
        <v>83</v>
      </c>
      <c r="B96" s="58" t="s">
        <v>60</v>
      </c>
      <c r="C96" s="57" t="s">
        <v>58</v>
      </c>
      <c r="D96" s="57">
        <v>2</v>
      </c>
      <c r="E96" s="59">
        <v>1300</v>
      </c>
      <c r="F96" s="43">
        <f t="shared" si="5"/>
        <v>1235</v>
      </c>
      <c r="G96" s="43">
        <f t="shared" si="6"/>
        <v>2470</v>
      </c>
    </row>
    <row r="97" spans="1:8">
      <c r="A97" s="57">
        <v>84</v>
      </c>
      <c r="B97" s="58" t="s">
        <v>25</v>
      </c>
      <c r="C97" s="57" t="s">
        <v>26</v>
      </c>
      <c r="D97" s="57">
        <v>5</v>
      </c>
      <c r="E97" s="59">
        <v>55800</v>
      </c>
      <c r="F97" s="43">
        <f t="shared" si="5"/>
        <v>53010</v>
      </c>
      <c r="G97" s="43">
        <f t="shared" si="6"/>
        <v>265050</v>
      </c>
    </row>
    <row r="98" spans="1:8">
      <c r="A98" s="57">
        <v>85</v>
      </c>
      <c r="B98" s="58" t="s">
        <v>69</v>
      </c>
      <c r="C98" s="57" t="s">
        <v>48</v>
      </c>
      <c r="D98" s="57">
        <v>12</v>
      </c>
      <c r="E98" s="59">
        <v>6100</v>
      </c>
      <c r="F98" s="43">
        <f t="shared" si="5"/>
        <v>5795</v>
      </c>
      <c r="G98" s="43">
        <f t="shared" si="6"/>
        <v>69540</v>
      </c>
    </row>
    <row r="99" spans="1:8">
      <c r="A99" s="57">
        <v>86</v>
      </c>
      <c r="B99" s="58" t="s">
        <v>69</v>
      </c>
      <c r="C99" s="57" t="s">
        <v>48</v>
      </c>
      <c r="D99" s="57">
        <v>12</v>
      </c>
      <c r="E99" s="59">
        <v>6100</v>
      </c>
      <c r="F99" s="43">
        <f t="shared" si="5"/>
        <v>5795</v>
      </c>
      <c r="G99" s="43">
        <f t="shared" si="6"/>
        <v>69540</v>
      </c>
    </row>
    <row r="100" spans="1:8">
      <c r="A100" s="57">
        <v>87</v>
      </c>
      <c r="B100" s="58" t="s">
        <v>69</v>
      </c>
      <c r="C100" s="57" t="s">
        <v>48</v>
      </c>
      <c r="D100" s="57">
        <v>12</v>
      </c>
      <c r="E100" s="59">
        <v>6100</v>
      </c>
      <c r="F100" s="43">
        <f t="shared" si="5"/>
        <v>5795</v>
      </c>
      <c r="G100" s="43">
        <f t="shared" si="6"/>
        <v>69540</v>
      </c>
    </row>
    <row r="101" spans="1:8">
      <c r="A101" s="57">
        <v>88</v>
      </c>
      <c r="B101" s="58" t="s">
        <v>191</v>
      </c>
      <c r="C101" s="57" t="s">
        <v>192</v>
      </c>
      <c r="D101" s="57">
        <v>6</v>
      </c>
      <c r="E101" s="59">
        <v>5600</v>
      </c>
      <c r="F101" s="43">
        <f t="shared" si="5"/>
        <v>5320</v>
      </c>
      <c r="G101" s="43">
        <f t="shared" si="6"/>
        <v>31920</v>
      </c>
    </row>
    <row r="102" spans="1:8">
      <c r="A102" s="57">
        <v>89</v>
      </c>
      <c r="B102" s="58" t="s">
        <v>46</v>
      </c>
      <c r="C102" s="57" t="s">
        <v>44</v>
      </c>
      <c r="D102" s="57">
        <v>1</v>
      </c>
      <c r="E102" s="59">
        <v>12500</v>
      </c>
      <c r="F102" s="43">
        <f t="shared" si="5"/>
        <v>11875</v>
      </c>
      <c r="G102" s="43">
        <f t="shared" si="6"/>
        <v>11875</v>
      </c>
    </row>
    <row r="103" spans="1:8">
      <c r="A103" s="57">
        <v>90</v>
      </c>
      <c r="B103" s="58" t="s">
        <v>22</v>
      </c>
      <c r="C103" s="57" t="s">
        <v>23</v>
      </c>
      <c r="D103" s="57">
        <v>1</v>
      </c>
      <c r="E103" s="59">
        <v>75000</v>
      </c>
      <c r="F103" s="43">
        <f t="shared" si="5"/>
        <v>71250</v>
      </c>
      <c r="G103" s="43">
        <f t="shared" si="6"/>
        <v>71250</v>
      </c>
    </row>
    <row r="104" spans="1:8">
      <c r="A104" s="57">
        <v>91</v>
      </c>
      <c r="B104" s="58" t="s">
        <v>61</v>
      </c>
      <c r="C104" s="57" t="s">
        <v>58</v>
      </c>
      <c r="D104" s="57">
        <v>2</v>
      </c>
      <c r="E104" s="59">
        <v>11000</v>
      </c>
      <c r="F104" s="43">
        <f t="shared" si="5"/>
        <v>10450</v>
      </c>
      <c r="G104" s="43">
        <f t="shared" si="6"/>
        <v>20900</v>
      </c>
    </row>
    <row r="105" spans="1:8">
      <c r="A105" s="57">
        <v>92</v>
      </c>
      <c r="B105" s="58" t="s">
        <v>120</v>
      </c>
      <c r="C105" s="57" t="s">
        <v>121</v>
      </c>
      <c r="D105" s="57">
        <v>10</v>
      </c>
      <c r="E105" s="59">
        <v>6500</v>
      </c>
      <c r="F105" s="43">
        <f t="shared" si="5"/>
        <v>6175</v>
      </c>
      <c r="G105" s="43">
        <f t="shared" si="6"/>
        <v>61750</v>
      </c>
    </row>
    <row r="106" spans="1:8">
      <c r="A106" s="57">
        <v>93</v>
      </c>
      <c r="B106" s="58" t="s">
        <v>21</v>
      </c>
      <c r="C106" s="57" t="s">
        <v>18</v>
      </c>
      <c r="D106" s="57">
        <v>2</v>
      </c>
      <c r="E106" s="59">
        <v>36000</v>
      </c>
      <c r="F106" s="43">
        <f t="shared" si="5"/>
        <v>34200</v>
      </c>
      <c r="G106" s="43">
        <f t="shared" si="6"/>
        <v>68400</v>
      </c>
    </row>
    <row r="107" spans="1:8">
      <c r="A107" s="95" t="s">
        <v>132</v>
      </c>
      <c r="B107" s="95"/>
      <c r="C107" s="95"/>
      <c r="D107" s="95"/>
      <c r="E107" s="95"/>
      <c r="F107" s="95"/>
      <c r="G107" s="11">
        <f>SUM(G14:G106)</f>
        <v>9102960</v>
      </c>
      <c r="H107" s="12">
        <f>'[2]DU AN '!G28+'[2]BAN HANG '!G48+'[2]HCNS '!G39+'[2]TIEP THI'!G20+'[2]KE TOAN '!G23+'[2]CUNG UNG '!F17+'[2]MUA HANG '!G20+'[2]NHA MAY '!G22+'[2]XNTC '!G19+'[2]QC '!F17</f>
        <v>9102960</v>
      </c>
    </row>
    <row r="108" spans="1:8">
      <c r="A108" s="95" t="s">
        <v>133</v>
      </c>
      <c r="B108" s="95"/>
      <c r="C108" s="95"/>
      <c r="D108" s="95"/>
      <c r="E108" s="95"/>
      <c r="F108" s="95"/>
      <c r="G108" s="11">
        <f>G107*0.1</f>
        <v>910296</v>
      </c>
    </row>
    <row r="109" spans="1:8">
      <c r="A109" s="95" t="s">
        <v>134</v>
      </c>
      <c r="B109" s="95"/>
      <c r="C109" s="95"/>
      <c r="D109" s="95"/>
      <c r="E109" s="95"/>
      <c r="F109" s="95"/>
      <c r="G109" s="11">
        <f>G107+G108</f>
        <v>10013256</v>
      </c>
    </row>
    <row r="111" spans="1:8">
      <c r="F111" s="78" t="s">
        <v>135</v>
      </c>
      <c r="G111" s="93"/>
    </row>
    <row r="112" spans="1:8">
      <c r="F112" s="78" t="s">
        <v>136</v>
      </c>
      <c r="G112" s="93"/>
    </row>
    <row r="116" spans="6:7">
      <c r="F116" s="78" t="s">
        <v>137</v>
      </c>
      <c r="G116" s="93"/>
    </row>
  </sheetData>
  <mergeCells count="14">
    <mergeCell ref="A7:G7"/>
    <mergeCell ref="A2:G2"/>
    <mergeCell ref="A3:G3"/>
    <mergeCell ref="A4:G4"/>
    <mergeCell ref="A5:G5"/>
    <mergeCell ref="A6:G6"/>
    <mergeCell ref="F112:G112"/>
    <mergeCell ref="F116:G116"/>
    <mergeCell ref="A8:G8"/>
    <mergeCell ref="A11:G11"/>
    <mergeCell ref="A107:F107"/>
    <mergeCell ref="A108:F108"/>
    <mergeCell ref="A109:F109"/>
    <mergeCell ref="F111:G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30"/>
  <sheetViews>
    <sheetView tabSelected="1" topLeftCell="A175" workbookViewId="0">
      <selection activeCell="L195" sqref="L195"/>
    </sheetView>
  </sheetViews>
  <sheetFormatPr defaultRowHeight="15"/>
  <cols>
    <col min="1" max="1" width="7" style="1" customWidth="1"/>
    <col min="2" max="2" width="36.5703125" style="1" customWidth="1"/>
    <col min="3" max="3" width="9.140625" style="1"/>
    <col min="4" max="4" width="9" style="1" customWidth="1"/>
    <col min="5" max="5" width="9.140625" style="1" hidden="1" customWidth="1"/>
    <col min="6" max="6" width="12" style="1" customWidth="1"/>
    <col min="7" max="7" width="14.42578125" style="1" customWidth="1"/>
    <col min="8" max="8" width="9.140625" style="1" hidden="1" customWidth="1"/>
    <col min="9" max="16384" width="9.140625" style="1"/>
  </cols>
  <sheetData>
    <row r="1" spans="1:8" ht="16.5">
      <c r="A1" s="83" t="s">
        <v>0</v>
      </c>
      <c r="B1" s="83"/>
      <c r="C1" s="83"/>
      <c r="D1" s="83"/>
      <c r="E1" s="83"/>
      <c r="F1" s="83"/>
      <c r="G1" s="83"/>
    </row>
    <row r="2" spans="1:8" ht="15.75">
      <c r="A2" s="84" t="s">
        <v>1</v>
      </c>
      <c r="B2" s="84"/>
      <c r="C2" s="84"/>
      <c r="D2" s="84"/>
      <c r="E2" s="84"/>
      <c r="F2" s="84"/>
      <c r="G2" s="84"/>
    </row>
    <row r="3" spans="1:8" ht="16.5">
      <c r="A3" s="83" t="s">
        <v>2</v>
      </c>
      <c r="B3" s="83"/>
      <c r="C3" s="83"/>
      <c r="D3" s="83"/>
      <c r="E3" s="83"/>
      <c r="F3" s="83"/>
      <c r="G3" s="83"/>
    </row>
    <row r="4" spans="1:8" ht="20.25">
      <c r="A4" s="85" t="s">
        <v>3</v>
      </c>
      <c r="B4" s="85"/>
      <c r="C4" s="85"/>
      <c r="D4" s="85"/>
      <c r="E4" s="85"/>
      <c r="F4" s="85"/>
      <c r="G4" s="85"/>
    </row>
    <row r="5" spans="1:8" ht="15.75">
      <c r="A5" s="94" t="s">
        <v>193</v>
      </c>
      <c r="B5" s="94"/>
      <c r="C5" s="94"/>
      <c r="D5" s="94"/>
      <c r="E5" s="94"/>
      <c r="F5" s="94"/>
      <c r="G5" s="94"/>
    </row>
    <row r="6" spans="1:8" ht="15.75">
      <c r="A6" s="96" t="s">
        <v>194</v>
      </c>
      <c r="B6" s="96"/>
      <c r="C6" s="96"/>
      <c r="D6" s="96"/>
      <c r="E6" s="96"/>
      <c r="F6" s="96"/>
      <c r="G6" s="96"/>
    </row>
    <row r="7" spans="1:8" ht="15.75">
      <c r="A7" s="94" t="s">
        <v>195</v>
      </c>
      <c r="B7" s="94"/>
      <c r="C7" s="94"/>
      <c r="D7" s="94"/>
      <c r="E7" s="94"/>
      <c r="F7" s="94"/>
      <c r="G7" s="94"/>
    </row>
    <row r="9" spans="1:8" ht="15.75">
      <c r="A9" s="2" t="s">
        <v>141</v>
      </c>
    </row>
    <row r="10" spans="1:8" ht="15.75">
      <c r="A10" s="81" t="s">
        <v>8</v>
      </c>
      <c r="B10" s="81"/>
      <c r="C10" s="81"/>
      <c r="D10" s="81"/>
      <c r="E10" s="81"/>
      <c r="F10" s="81"/>
      <c r="G10" s="81"/>
    </row>
    <row r="11" spans="1:8" ht="15.75">
      <c r="A11" s="2" t="s">
        <v>9</v>
      </c>
    </row>
    <row r="12" spans="1:8" s="4" customFormat="1" ht="19.5" customHeight="1">
      <c r="A12" s="3" t="s">
        <v>196</v>
      </c>
      <c r="B12" s="3" t="s">
        <v>11</v>
      </c>
      <c r="C12" s="3" t="s">
        <v>12</v>
      </c>
      <c r="D12" s="3" t="s">
        <v>13</v>
      </c>
      <c r="E12" s="3"/>
      <c r="F12" s="3" t="s">
        <v>15</v>
      </c>
      <c r="G12" s="3" t="s">
        <v>16</v>
      </c>
      <c r="H12" s="60" t="s">
        <v>14</v>
      </c>
    </row>
    <row r="13" spans="1:8" s="44" customFormat="1" ht="12.75">
      <c r="A13" s="33">
        <v>1</v>
      </c>
      <c r="B13" s="32" t="s">
        <v>43</v>
      </c>
      <c r="C13" s="33" t="s">
        <v>44</v>
      </c>
      <c r="D13" s="33">
        <v>40</v>
      </c>
      <c r="E13" s="61">
        <f>F13-H13</f>
        <v>2280</v>
      </c>
      <c r="F13" s="34">
        <v>2400</v>
      </c>
      <c r="G13" s="34">
        <f>E13*D13</f>
        <v>91200</v>
      </c>
      <c r="H13" s="44">
        <f>F13*0.05</f>
        <v>120</v>
      </c>
    </row>
    <row r="14" spans="1:8" s="44" customFormat="1" ht="12.75">
      <c r="A14" s="33">
        <v>2</v>
      </c>
      <c r="B14" s="32" t="s">
        <v>70</v>
      </c>
      <c r="C14" s="33" t="s">
        <v>48</v>
      </c>
      <c r="D14" s="33">
        <v>20</v>
      </c>
      <c r="E14" s="61">
        <f t="shared" ref="E14:E77" si="0">F14-H14</f>
        <v>6555</v>
      </c>
      <c r="F14" s="34">
        <v>6900</v>
      </c>
      <c r="G14" s="34">
        <f t="shared" ref="G14:G77" si="1">E14*D14</f>
        <v>131100</v>
      </c>
      <c r="H14" s="44">
        <f t="shared" ref="H14:H77" si="2">F14*0.05</f>
        <v>345</v>
      </c>
    </row>
    <row r="15" spans="1:8" s="44" customFormat="1" ht="12.75">
      <c r="A15" s="33">
        <v>3</v>
      </c>
      <c r="B15" s="32" t="s">
        <v>25</v>
      </c>
      <c r="C15" s="33" t="s">
        <v>26</v>
      </c>
      <c r="D15" s="33">
        <v>10</v>
      </c>
      <c r="E15" s="61">
        <f t="shared" si="0"/>
        <v>53010</v>
      </c>
      <c r="F15" s="34">
        <v>55800</v>
      </c>
      <c r="G15" s="34">
        <f t="shared" si="1"/>
        <v>530100</v>
      </c>
      <c r="H15" s="44">
        <f t="shared" si="2"/>
        <v>2790</v>
      </c>
    </row>
    <row r="16" spans="1:8" s="44" customFormat="1" ht="12.75">
      <c r="A16" s="33">
        <v>4</v>
      </c>
      <c r="B16" s="32" t="s">
        <v>69</v>
      </c>
      <c r="C16" s="33" t="s">
        <v>48</v>
      </c>
      <c r="D16" s="33">
        <v>10</v>
      </c>
      <c r="E16" s="61">
        <f t="shared" si="0"/>
        <v>5795</v>
      </c>
      <c r="F16" s="34">
        <v>6100</v>
      </c>
      <c r="G16" s="34">
        <f t="shared" si="1"/>
        <v>57950</v>
      </c>
      <c r="H16" s="44">
        <f t="shared" si="2"/>
        <v>305</v>
      </c>
    </row>
    <row r="17" spans="1:8" s="44" customFormat="1" ht="12.75">
      <c r="A17" s="33">
        <v>5</v>
      </c>
      <c r="B17" s="32" t="s">
        <v>131</v>
      </c>
      <c r="C17" s="33" t="s">
        <v>23</v>
      </c>
      <c r="D17" s="33">
        <v>3</v>
      </c>
      <c r="E17" s="61">
        <f t="shared" si="0"/>
        <v>37050</v>
      </c>
      <c r="F17" s="34">
        <v>39000</v>
      </c>
      <c r="G17" s="34">
        <f t="shared" si="1"/>
        <v>111150</v>
      </c>
      <c r="H17" s="44">
        <f t="shared" si="2"/>
        <v>1950</v>
      </c>
    </row>
    <row r="18" spans="1:8" s="44" customFormat="1" ht="12.75">
      <c r="A18" s="33">
        <v>6</v>
      </c>
      <c r="B18" s="32" t="s">
        <v>25</v>
      </c>
      <c r="C18" s="33" t="s">
        <v>26</v>
      </c>
      <c r="D18" s="33">
        <v>5</v>
      </c>
      <c r="E18" s="61">
        <f t="shared" si="0"/>
        <v>53010</v>
      </c>
      <c r="F18" s="34">
        <v>55800</v>
      </c>
      <c r="G18" s="34">
        <f t="shared" si="1"/>
        <v>265050</v>
      </c>
      <c r="H18" s="44">
        <f t="shared" si="2"/>
        <v>2790</v>
      </c>
    </row>
    <row r="19" spans="1:8" s="44" customFormat="1" ht="12.75">
      <c r="A19" s="33">
        <v>7</v>
      </c>
      <c r="B19" s="32" t="s">
        <v>117</v>
      </c>
      <c r="C19" s="33" t="s">
        <v>80</v>
      </c>
      <c r="D19" s="33">
        <v>2</v>
      </c>
      <c r="E19" s="61">
        <f t="shared" si="0"/>
        <v>59850</v>
      </c>
      <c r="F19" s="34">
        <v>63000</v>
      </c>
      <c r="G19" s="34">
        <f t="shared" si="1"/>
        <v>119700</v>
      </c>
      <c r="H19" s="44">
        <f t="shared" si="2"/>
        <v>3150</v>
      </c>
    </row>
    <row r="20" spans="1:8" s="44" customFormat="1" ht="12.75">
      <c r="A20" s="33">
        <v>8</v>
      </c>
      <c r="B20" s="32" t="s">
        <v>197</v>
      </c>
      <c r="C20" s="33" t="s">
        <v>48</v>
      </c>
      <c r="D20" s="33">
        <v>1</v>
      </c>
      <c r="E20" s="61">
        <f t="shared" si="0"/>
        <v>5225</v>
      </c>
      <c r="F20" s="34">
        <v>5500</v>
      </c>
      <c r="G20" s="34">
        <f t="shared" si="1"/>
        <v>5225</v>
      </c>
      <c r="H20" s="44">
        <f t="shared" si="2"/>
        <v>275</v>
      </c>
    </row>
    <row r="21" spans="1:8" s="44" customFormat="1" ht="12.75">
      <c r="A21" s="33">
        <v>9</v>
      </c>
      <c r="B21" s="32" t="s">
        <v>52</v>
      </c>
      <c r="C21" s="33" t="s">
        <v>18</v>
      </c>
      <c r="D21" s="33">
        <v>1</v>
      </c>
      <c r="E21" s="61">
        <f t="shared" si="0"/>
        <v>24700</v>
      </c>
      <c r="F21" s="34">
        <v>26000</v>
      </c>
      <c r="G21" s="34">
        <f t="shared" si="1"/>
        <v>24700</v>
      </c>
      <c r="H21" s="44">
        <f t="shared" si="2"/>
        <v>1300</v>
      </c>
    </row>
    <row r="22" spans="1:8" s="44" customFormat="1" ht="12.75">
      <c r="A22" s="33">
        <v>10</v>
      </c>
      <c r="B22" s="32" t="s">
        <v>45</v>
      </c>
      <c r="C22" s="33" t="s">
        <v>44</v>
      </c>
      <c r="D22" s="33">
        <v>1</v>
      </c>
      <c r="E22" s="61">
        <f t="shared" si="0"/>
        <v>15960</v>
      </c>
      <c r="F22" s="34">
        <v>16800</v>
      </c>
      <c r="G22" s="34">
        <f t="shared" si="1"/>
        <v>15960</v>
      </c>
      <c r="H22" s="44">
        <f t="shared" si="2"/>
        <v>840</v>
      </c>
    </row>
    <row r="23" spans="1:8" s="44" customFormat="1" ht="12.75">
      <c r="A23" s="33">
        <v>11</v>
      </c>
      <c r="B23" s="32" t="s">
        <v>91</v>
      </c>
      <c r="C23" s="33" t="s">
        <v>23</v>
      </c>
      <c r="D23" s="33">
        <v>2</v>
      </c>
      <c r="E23" s="61">
        <f t="shared" si="0"/>
        <v>37050</v>
      </c>
      <c r="F23" s="34">
        <v>39000</v>
      </c>
      <c r="G23" s="34">
        <f t="shared" si="1"/>
        <v>74100</v>
      </c>
      <c r="H23" s="44">
        <f t="shared" si="2"/>
        <v>1950</v>
      </c>
    </row>
    <row r="24" spans="1:8" s="44" customFormat="1" ht="12.75">
      <c r="A24" s="33">
        <v>12</v>
      </c>
      <c r="B24" s="32" t="s">
        <v>198</v>
      </c>
      <c r="C24" s="33" t="s">
        <v>18</v>
      </c>
      <c r="D24" s="33">
        <v>2</v>
      </c>
      <c r="E24" s="61">
        <f t="shared" si="0"/>
        <v>76000</v>
      </c>
      <c r="F24" s="34">
        <v>80000</v>
      </c>
      <c r="G24" s="34">
        <f t="shared" si="1"/>
        <v>152000</v>
      </c>
      <c r="H24" s="44">
        <f t="shared" si="2"/>
        <v>4000</v>
      </c>
    </row>
    <row r="25" spans="1:8" s="44" customFormat="1" ht="12.75">
      <c r="A25" s="33">
        <v>13</v>
      </c>
      <c r="B25" s="32" t="s">
        <v>199</v>
      </c>
      <c r="C25" s="33" t="s">
        <v>28</v>
      </c>
      <c r="D25" s="33">
        <v>2</v>
      </c>
      <c r="E25" s="61">
        <f t="shared" si="0"/>
        <v>13300</v>
      </c>
      <c r="F25" s="34">
        <v>14000</v>
      </c>
      <c r="G25" s="34">
        <f t="shared" si="1"/>
        <v>26600</v>
      </c>
      <c r="H25" s="44">
        <f t="shared" si="2"/>
        <v>700</v>
      </c>
    </row>
    <row r="26" spans="1:8" s="44" customFormat="1" ht="12.75">
      <c r="A26" s="33">
        <v>14</v>
      </c>
      <c r="B26" s="32" t="s">
        <v>38</v>
      </c>
      <c r="C26" s="33" t="s">
        <v>18</v>
      </c>
      <c r="D26" s="33">
        <v>12</v>
      </c>
      <c r="E26" s="61">
        <f t="shared" si="0"/>
        <v>2755</v>
      </c>
      <c r="F26" s="34">
        <v>2900</v>
      </c>
      <c r="G26" s="34">
        <f t="shared" si="1"/>
        <v>33060</v>
      </c>
      <c r="H26" s="44">
        <f t="shared" si="2"/>
        <v>145</v>
      </c>
    </row>
    <row r="27" spans="1:8" s="44" customFormat="1" ht="12.75">
      <c r="A27" s="33">
        <v>15</v>
      </c>
      <c r="B27" s="32" t="s">
        <v>61</v>
      </c>
      <c r="C27" s="33" t="s">
        <v>58</v>
      </c>
      <c r="D27" s="33">
        <v>2</v>
      </c>
      <c r="E27" s="61">
        <f t="shared" si="0"/>
        <v>10450</v>
      </c>
      <c r="F27" s="34">
        <v>11000</v>
      </c>
      <c r="G27" s="34">
        <f t="shared" si="1"/>
        <v>20900</v>
      </c>
      <c r="H27" s="44">
        <f t="shared" si="2"/>
        <v>550</v>
      </c>
    </row>
    <row r="28" spans="1:8" s="44" customFormat="1" ht="12.75">
      <c r="A28" s="33">
        <v>16</v>
      </c>
      <c r="B28" s="32" t="s">
        <v>158</v>
      </c>
      <c r="C28" s="33" t="s">
        <v>18</v>
      </c>
      <c r="D28" s="33">
        <v>20</v>
      </c>
      <c r="E28" s="61">
        <f t="shared" si="0"/>
        <v>1615</v>
      </c>
      <c r="F28" s="34">
        <v>1700</v>
      </c>
      <c r="G28" s="34">
        <f t="shared" si="1"/>
        <v>32300</v>
      </c>
      <c r="H28" s="44">
        <f t="shared" si="2"/>
        <v>85</v>
      </c>
    </row>
    <row r="29" spans="1:8" s="44" customFormat="1" ht="12.75">
      <c r="A29" s="33">
        <v>17</v>
      </c>
      <c r="B29" s="32" t="s">
        <v>200</v>
      </c>
      <c r="C29" s="33" t="s">
        <v>18</v>
      </c>
      <c r="D29" s="33">
        <v>1</v>
      </c>
      <c r="E29" s="61">
        <f t="shared" si="0"/>
        <v>76000</v>
      </c>
      <c r="F29" s="34">
        <v>80000</v>
      </c>
      <c r="G29" s="34">
        <f t="shared" si="1"/>
        <v>76000</v>
      </c>
      <c r="H29" s="44">
        <f t="shared" si="2"/>
        <v>4000</v>
      </c>
    </row>
    <row r="30" spans="1:8" s="44" customFormat="1" ht="12.75">
      <c r="A30" s="33">
        <v>18</v>
      </c>
      <c r="B30" s="32" t="s">
        <v>105</v>
      </c>
      <c r="C30" s="33" t="s">
        <v>106</v>
      </c>
      <c r="D30" s="33">
        <v>7</v>
      </c>
      <c r="E30" s="61">
        <f t="shared" si="0"/>
        <v>37050</v>
      </c>
      <c r="F30" s="34">
        <v>39000</v>
      </c>
      <c r="G30" s="34">
        <f t="shared" si="1"/>
        <v>259350</v>
      </c>
      <c r="H30" s="44">
        <f t="shared" si="2"/>
        <v>1950</v>
      </c>
    </row>
    <row r="31" spans="1:8" s="44" customFormat="1" ht="12.75">
      <c r="A31" s="33">
        <v>19</v>
      </c>
      <c r="B31" s="32" t="s">
        <v>101</v>
      </c>
      <c r="C31" s="33" t="s">
        <v>100</v>
      </c>
      <c r="D31" s="33">
        <v>10</v>
      </c>
      <c r="E31" s="61">
        <f t="shared" si="0"/>
        <v>23750</v>
      </c>
      <c r="F31" s="34">
        <v>25000</v>
      </c>
      <c r="G31" s="34">
        <f t="shared" si="1"/>
        <v>237500</v>
      </c>
      <c r="H31" s="44">
        <f t="shared" si="2"/>
        <v>1250</v>
      </c>
    </row>
    <row r="32" spans="1:8" s="44" customFormat="1" ht="12.75">
      <c r="A32" s="33">
        <v>20</v>
      </c>
      <c r="B32" s="32" t="s">
        <v>187</v>
      </c>
      <c r="C32" s="33" t="s">
        <v>188</v>
      </c>
      <c r="D32" s="33">
        <v>2</v>
      </c>
      <c r="E32" s="61">
        <f t="shared" si="0"/>
        <v>13775</v>
      </c>
      <c r="F32" s="34">
        <v>14500</v>
      </c>
      <c r="G32" s="34">
        <f t="shared" si="1"/>
        <v>27550</v>
      </c>
      <c r="H32" s="44">
        <f t="shared" si="2"/>
        <v>725</v>
      </c>
    </row>
    <row r="33" spans="1:8" s="44" customFormat="1" ht="12.75">
      <c r="A33" s="33">
        <v>21</v>
      </c>
      <c r="B33" s="32" t="s">
        <v>128</v>
      </c>
      <c r="C33" s="33" t="s">
        <v>48</v>
      </c>
      <c r="D33" s="33">
        <v>5</v>
      </c>
      <c r="E33" s="61">
        <f t="shared" si="0"/>
        <v>2850</v>
      </c>
      <c r="F33" s="34">
        <v>3000</v>
      </c>
      <c r="G33" s="34">
        <f t="shared" si="1"/>
        <v>14250</v>
      </c>
      <c r="H33" s="44">
        <f t="shared" si="2"/>
        <v>150</v>
      </c>
    </row>
    <row r="34" spans="1:8" s="44" customFormat="1" ht="12.75">
      <c r="A34" s="33">
        <v>22</v>
      </c>
      <c r="B34" s="32" t="s">
        <v>201</v>
      </c>
      <c r="C34" s="33" t="s">
        <v>28</v>
      </c>
      <c r="D34" s="33">
        <v>2</v>
      </c>
      <c r="E34" s="61">
        <f t="shared" si="0"/>
        <v>4275</v>
      </c>
      <c r="F34" s="34">
        <v>4500</v>
      </c>
      <c r="G34" s="34">
        <f t="shared" si="1"/>
        <v>8550</v>
      </c>
      <c r="H34" s="44">
        <f t="shared" si="2"/>
        <v>225</v>
      </c>
    </row>
    <row r="35" spans="1:8" s="44" customFormat="1" ht="12.75">
      <c r="A35" s="33">
        <v>23</v>
      </c>
      <c r="B35" s="32" t="s">
        <v>65</v>
      </c>
      <c r="C35" s="33" t="s">
        <v>48</v>
      </c>
      <c r="D35" s="33">
        <v>10</v>
      </c>
      <c r="E35" s="61">
        <f t="shared" si="0"/>
        <v>12350</v>
      </c>
      <c r="F35" s="34">
        <v>13000</v>
      </c>
      <c r="G35" s="34">
        <f t="shared" si="1"/>
        <v>123500</v>
      </c>
      <c r="H35" s="44">
        <f t="shared" si="2"/>
        <v>650</v>
      </c>
    </row>
    <row r="36" spans="1:8" s="44" customFormat="1" ht="12.75">
      <c r="A36" s="33">
        <v>24</v>
      </c>
      <c r="B36" s="32" t="s">
        <v>43</v>
      </c>
      <c r="C36" s="33" t="s">
        <v>44</v>
      </c>
      <c r="D36" s="33">
        <v>2</v>
      </c>
      <c r="E36" s="61">
        <f t="shared" si="0"/>
        <v>2280</v>
      </c>
      <c r="F36" s="34">
        <v>2400</v>
      </c>
      <c r="G36" s="34">
        <f t="shared" si="1"/>
        <v>4560</v>
      </c>
      <c r="H36" s="44">
        <f t="shared" si="2"/>
        <v>120</v>
      </c>
    </row>
    <row r="37" spans="1:8" s="44" customFormat="1" ht="12.75">
      <c r="A37" s="33">
        <v>25</v>
      </c>
      <c r="B37" s="32" t="s">
        <v>123</v>
      </c>
      <c r="C37" s="33" t="s">
        <v>48</v>
      </c>
      <c r="D37" s="33">
        <v>3</v>
      </c>
      <c r="E37" s="61">
        <f t="shared" si="0"/>
        <v>5795</v>
      </c>
      <c r="F37" s="34">
        <v>6100</v>
      </c>
      <c r="G37" s="34">
        <f t="shared" si="1"/>
        <v>17385</v>
      </c>
      <c r="H37" s="44">
        <f t="shared" si="2"/>
        <v>305</v>
      </c>
    </row>
    <row r="38" spans="1:8" s="44" customFormat="1" ht="12.75">
      <c r="A38" s="33">
        <v>26</v>
      </c>
      <c r="B38" s="32" t="s">
        <v>45</v>
      </c>
      <c r="C38" s="33" t="s">
        <v>44</v>
      </c>
      <c r="D38" s="33">
        <v>1</v>
      </c>
      <c r="E38" s="61">
        <f t="shared" si="0"/>
        <v>15960</v>
      </c>
      <c r="F38" s="34">
        <v>16800</v>
      </c>
      <c r="G38" s="34">
        <f t="shared" si="1"/>
        <v>15960</v>
      </c>
      <c r="H38" s="44">
        <f t="shared" si="2"/>
        <v>840</v>
      </c>
    </row>
    <row r="39" spans="1:8" s="44" customFormat="1" ht="12.75">
      <c r="A39" s="33">
        <v>27</v>
      </c>
      <c r="B39" s="32" t="s">
        <v>189</v>
      </c>
      <c r="C39" s="33" t="s">
        <v>48</v>
      </c>
      <c r="D39" s="33">
        <v>1</v>
      </c>
      <c r="E39" s="61">
        <f t="shared" si="0"/>
        <v>2850</v>
      </c>
      <c r="F39" s="34">
        <v>3000</v>
      </c>
      <c r="G39" s="34">
        <f t="shared" si="1"/>
        <v>2850</v>
      </c>
      <c r="H39" s="44">
        <f t="shared" si="2"/>
        <v>150</v>
      </c>
    </row>
    <row r="40" spans="1:8" s="44" customFormat="1" ht="12.75">
      <c r="A40" s="33">
        <v>28</v>
      </c>
      <c r="B40" s="32" t="s">
        <v>60</v>
      </c>
      <c r="C40" s="33" t="s">
        <v>58</v>
      </c>
      <c r="D40" s="33">
        <v>1</v>
      </c>
      <c r="E40" s="61">
        <f t="shared" si="0"/>
        <v>1330</v>
      </c>
      <c r="F40" s="34">
        <v>1400</v>
      </c>
      <c r="G40" s="34">
        <f t="shared" si="1"/>
        <v>1330</v>
      </c>
      <c r="H40" s="44">
        <f t="shared" si="2"/>
        <v>70</v>
      </c>
    </row>
    <row r="41" spans="1:8" s="44" customFormat="1" ht="12.75">
      <c r="A41" s="33">
        <v>29</v>
      </c>
      <c r="B41" s="32" t="s">
        <v>46</v>
      </c>
      <c r="C41" s="33" t="s">
        <v>44</v>
      </c>
      <c r="D41" s="33">
        <v>1</v>
      </c>
      <c r="E41" s="61">
        <f t="shared" si="0"/>
        <v>11875</v>
      </c>
      <c r="F41" s="34">
        <v>12500</v>
      </c>
      <c r="G41" s="34">
        <f t="shared" si="1"/>
        <v>11875</v>
      </c>
      <c r="H41" s="44">
        <f t="shared" si="2"/>
        <v>625</v>
      </c>
    </row>
    <row r="42" spans="1:8" s="44" customFormat="1" ht="12.75">
      <c r="A42" s="33">
        <v>30</v>
      </c>
      <c r="B42" s="32" t="s">
        <v>99</v>
      </c>
      <c r="C42" s="33" t="s">
        <v>100</v>
      </c>
      <c r="D42" s="33">
        <v>10</v>
      </c>
      <c r="E42" s="61">
        <f t="shared" si="0"/>
        <v>23750</v>
      </c>
      <c r="F42" s="34">
        <v>25000</v>
      </c>
      <c r="G42" s="34">
        <f t="shared" si="1"/>
        <v>237500</v>
      </c>
      <c r="H42" s="44">
        <f t="shared" si="2"/>
        <v>1250</v>
      </c>
    </row>
    <row r="43" spans="1:8" s="44" customFormat="1" ht="12.75">
      <c r="A43" s="33">
        <v>31</v>
      </c>
      <c r="B43" s="32" t="s">
        <v>202</v>
      </c>
      <c r="C43" s="33" t="s">
        <v>18</v>
      </c>
      <c r="D43" s="33">
        <v>1</v>
      </c>
      <c r="E43" s="61">
        <f t="shared" si="0"/>
        <v>30400</v>
      </c>
      <c r="F43" s="34">
        <v>32000</v>
      </c>
      <c r="G43" s="34">
        <f t="shared" si="1"/>
        <v>30400</v>
      </c>
      <c r="H43" s="44">
        <f t="shared" si="2"/>
        <v>1600</v>
      </c>
    </row>
    <row r="44" spans="1:8" s="44" customFormat="1" ht="12.75">
      <c r="A44" s="33">
        <v>32</v>
      </c>
      <c r="B44" s="32" t="s">
        <v>156</v>
      </c>
      <c r="C44" s="33" t="s">
        <v>48</v>
      </c>
      <c r="D44" s="33">
        <v>60</v>
      </c>
      <c r="E44" s="61">
        <f t="shared" si="0"/>
        <v>1900</v>
      </c>
      <c r="F44" s="34">
        <v>2000</v>
      </c>
      <c r="G44" s="34">
        <f t="shared" si="1"/>
        <v>114000</v>
      </c>
      <c r="H44" s="44">
        <f t="shared" si="2"/>
        <v>100</v>
      </c>
    </row>
    <row r="45" spans="1:8" s="44" customFormat="1" ht="12.75">
      <c r="A45" s="33">
        <v>33</v>
      </c>
      <c r="B45" s="32" t="s">
        <v>69</v>
      </c>
      <c r="C45" s="33" t="s">
        <v>48</v>
      </c>
      <c r="D45" s="33">
        <v>12</v>
      </c>
      <c r="E45" s="61">
        <f t="shared" si="0"/>
        <v>5795</v>
      </c>
      <c r="F45" s="34">
        <v>6100</v>
      </c>
      <c r="G45" s="34">
        <f t="shared" si="1"/>
        <v>69540</v>
      </c>
      <c r="H45" s="44">
        <f t="shared" si="2"/>
        <v>305</v>
      </c>
    </row>
    <row r="46" spans="1:8" s="44" customFormat="1" ht="12.75">
      <c r="A46" s="33">
        <v>34</v>
      </c>
      <c r="B46" s="32" t="s">
        <v>69</v>
      </c>
      <c r="C46" s="33" t="s">
        <v>48</v>
      </c>
      <c r="D46" s="33">
        <v>12</v>
      </c>
      <c r="E46" s="61">
        <f t="shared" si="0"/>
        <v>5795</v>
      </c>
      <c r="F46" s="34">
        <v>6100</v>
      </c>
      <c r="G46" s="34">
        <f t="shared" si="1"/>
        <v>69540</v>
      </c>
      <c r="H46" s="44">
        <f t="shared" si="2"/>
        <v>305</v>
      </c>
    </row>
    <row r="47" spans="1:8" s="44" customFormat="1" ht="12.75">
      <c r="A47" s="33">
        <v>35</v>
      </c>
      <c r="B47" s="32" t="s">
        <v>69</v>
      </c>
      <c r="C47" s="33" t="s">
        <v>48</v>
      </c>
      <c r="D47" s="33">
        <v>12</v>
      </c>
      <c r="E47" s="61">
        <f t="shared" si="0"/>
        <v>5795</v>
      </c>
      <c r="F47" s="34">
        <v>6100</v>
      </c>
      <c r="G47" s="34">
        <f t="shared" si="1"/>
        <v>69540</v>
      </c>
      <c r="H47" s="44">
        <f t="shared" si="2"/>
        <v>305</v>
      </c>
    </row>
    <row r="48" spans="1:8" s="44" customFormat="1" ht="12.75">
      <c r="A48" s="33">
        <v>36</v>
      </c>
      <c r="B48" s="32" t="s">
        <v>70</v>
      </c>
      <c r="C48" s="33" t="s">
        <v>48</v>
      </c>
      <c r="D48" s="33">
        <v>12</v>
      </c>
      <c r="E48" s="61">
        <f t="shared" si="0"/>
        <v>6555</v>
      </c>
      <c r="F48" s="34">
        <v>6900</v>
      </c>
      <c r="G48" s="34">
        <f t="shared" si="1"/>
        <v>78660</v>
      </c>
      <c r="H48" s="44">
        <f t="shared" si="2"/>
        <v>345</v>
      </c>
    </row>
    <row r="49" spans="1:8" s="44" customFormat="1" ht="12.75">
      <c r="A49" s="33">
        <v>37</v>
      </c>
      <c r="B49" s="32" t="s">
        <v>25</v>
      </c>
      <c r="C49" s="33" t="s">
        <v>26</v>
      </c>
      <c r="D49" s="33">
        <v>5</v>
      </c>
      <c r="E49" s="61">
        <f t="shared" si="0"/>
        <v>53010</v>
      </c>
      <c r="F49" s="34">
        <v>55800</v>
      </c>
      <c r="G49" s="34">
        <f t="shared" si="1"/>
        <v>265050</v>
      </c>
      <c r="H49" s="44">
        <f t="shared" si="2"/>
        <v>2790</v>
      </c>
    </row>
    <row r="50" spans="1:8" s="44" customFormat="1" ht="12.75">
      <c r="A50" s="33">
        <v>38</v>
      </c>
      <c r="B50" s="32" t="s">
        <v>52</v>
      </c>
      <c r="C50" s="33" t="s">
        <v>18</v>
      </c>
      <c r="D50" s="33">
        <v>2</v>
      </c>
      <c r="E50" s="61">
        <f t="shared" si="0"/>
        <v>24700</v>
      </c>
      <c r="F50" s="34">
        <v>26000</v>
      </c>
      <c r="G50" s="34">
        <f t="shared" si="1"/>
        <v>49400</v>
      </c>
      <c r="H50" s="44">
        <f t="shared" si="2"/>
        <v>1300</v>
      </c>
    </row>
    <row r="51" spans="1:8" s="44" customFormat="1" ht="12.75">
      <c r="A51" s="33">
        <v>39</v>
      </c>
      <c r="B51" s="32" t="s">
        <v>102</v>
      </c>
      <c r="C51" s="33" t="s">
        <v>73</v>
      </c>
      <c r="D51" s="33">
        <v>1</v>
      </c>
      <c r="E51" s="61">
        <f t="shared" si="0"/>
        <v>265000</v>
      </c>
      <c r="F51" s="34">
        <v>270000</v>
      </c>
      <c r="G51" s="34">
        <f t="shared" si="1"/>
        <v>265000</v>
      </c>
      <c r="H51" s="44">
        <v>5000</v>
      </c>
    </row>
    <row r="52" spans="1:8" s="44" customFormat="1" ht="12.75">
      <c r="A52" s="33">
        <v>40</v>
      </c>
      <c r="B52" s="32" t="s">
        <v>46</v>
      </c>
      <c r="C52" s="33" t="s">
        <v>44</v>
      </c>
      <c r="D52" s="33">
        <v>2</v>
      </c>
      <c r="E52" s="61">
        <f t="shared" si="0"/>
        <v>11875</v>
      </c>
      <c r="F52" s="34">
        <v>12500</v>
      </c>
      <c r="G52" s="34">
        <f t="shared" si="1"/>
        <v>23750</v>
      </c>
      <c r="H52" s="44">
        <f t="shared" si="2"/>
        <v>625</v>
      </c>
    </row>
    <row r="53" spans="1:8" s="44" customFormat="1" ht="12.75">
      <c r="A53" s="33">
        <v>41</v>
      </c>
      <c r="B53" s="32" t="s">
        <v>129</v>
      </c>
      <c r="C53" s="33" t="s">
        <v>23</v>
      </c>
      <c r="D53" s="33">
        <v>5</v>
      </c>
      <c r="E53" s="61">
        <f t="shared" si="0"/>
        <v>5890</v>
      </c>
      <c r="F53" s="34">
        <v>6200</v>
      </c>
      <c r="G53" s="34">
        <f t="shared" si="1"/>
        <v>29450</v>
      </c>
      <c r="H53" s="44">
        <f t="shared" si="2"/>
        <v>310</v>
      </c>
    </row>
    <row r="54" spans="1:8" s="44" customFormat="1" ht="12.75">
      <c r="A54" s="33">
        <v>42</v>
      </c>
      <c r="B54" s="32" t="s">
        <v>123</v>
      </c>
      <c r="C54" s="33" t="s">
        <v>48</v>
      </c>
      <c r="D54" s="33">
        <v>5</v>
      </c>
      <c r="E54" s="61">
        <f t="shared" si="0"/>
        <v>5795</v>
      </c>
      <c r="F54" s="34">
        <v>6100</v>
      </c>
      <c r="G54" s="34">
        <f t="shared" si="1"/>
        <v>28975</v>
      </c>
      <c r="H54" s="44">
        <f t="shared" si="2"/>
        <v>305</v>
      </c>
    </row>
    <row r="55" spans="1:8" s="44" customFormat="1" ht="12.75">
      <c r="A55" s="33">
        <v>43</v>
      </c>
      <c r="B55" s="32" t="s">
        <v>43</v>
      </c>
      <c r="C55" s="33" t="s">
        <v>44</v>
      </c>
      <c r="D55" s="33">
        <v>40</v>
      </c>
      <c r="E55" s="61">
        <f t="shared" si="0"/>
        <v>2280</v>
      </c>
      <c r="F55" s="34">
        <v>2400</v>
      </c>
      <c r="G55" s="34">
        <f t="shared" si="1"/>
        <v>91200</v>
      </c>
      <c r="H55" s="44">
        <f t="shared" si="2"/>
        <v>120</v>
      </c>
    </row>
    <row r="56" spans="1:8" s="44" customFormat="1" ht="12.75">
      <c r="A56" s="33">
        <v>45</v>
      </c>
      <c r="B56" s="32" t="s">
        <v>203</v>
      </c>
      <c r="C56" s="33" t="s">
        <v>18</v>
      </c>
      <c r="D56" s="33">
        <v>5</v>
      </c>
      <c r="E56" s="61">
        <f t="shared" si="0"/>
        <v>10640</v>
      </c>
      <c r="F56" s="34">
        <v>11200</v>
      </c>
      <c r="G56" s="34">
        <f t="shared" si="1"/>
        <v>53200</v>
      </c>
      <c r="H56" s="44">
        <f t="shared" si="2"/>
        <v>560</v>
      </c>
    </row>
    <row r="57" spans="1:8" s="44" customFormat="1" ht="12.75">
      <c r="A57" s="33">
        <v>46</v>
      </c>
      <c r="B57" s="32" t="s">
        <v>129</v>
      </c>
      <c r="C57" s="33" t="s">
        <v>23</v>
      </c>
      <c r="D57" s="33">
        <v>2</v>
      </c>
      <c r="E57" s="61">
        <f t="shared" si="0"/>
        <v>5890</v>
      </c>
      <c r="F57" s="34">
        <v>6200</v>
      </c>
      <c r="G57" s="34">
        <f t="shared" si="1"/>
        <v>11780</v>
      </c>
      <c r="H57" s="44">
        <f t="shared" si="2"/>
        <v>310</v>
      </c>
    </row>
    <row r="58" spans="1:8" s="44" customFormat="1" ht="12.75">
      <c r="A58" s="33">
        <v>47</v>
      </c>
      <c r="B58" s="32" t="s">
        <v>61</v>
      </c>
      <c r="C58" s="33" t="s">
        <v>58</v>
      </c>
      <c r="D58" s="33">
        <v>2</v>
      </c>
      <c r="E58" s="61">
        <f t="shared" si="0"/>
        <v>10450</v>
      </c>
      <c r="F58" s="34">
        <v>11000</v>
      </c>
      <c r="G58" s="34">
        <f t="shared" si="1"/>
        <v>20900</v>
      </c>
      <c r="H58" s="44">
        <f t="shared" si="2"/>
        <v>550</v>
      </c>
    </row>
    <row r="59" spans="1:8" s="44" customFormat="1" ht="12.75">
      <c r="A59" s="33">
        <v>48</v>
      </c>
      <c r="B59" s="32" t="s">
        <v>52</v>
      </c>
      <c r="C59" s="33" t="s">
        <v>18</v>
      </c>
      <c r="D59" s="33">
        <v>1</v>
      </c>
      <c r="E59" s="61">
        <f t="shared" si="0"/>
        <v>24700</v>
      </c>
      <c r="F59" s="34">
        <v>26000</v>
      </c>
      <c r="G59" s="34">
        <f t="shared" si="1"/>
        <v>24700</v>
      </c>
      <c r="H59" s="44">
        <f t="shared" si="2"/>
        <v>1300</v>
      </c>
    </row>
    <row r="60" spans="1:8" s="44" customFormat="1" ht="12.75">
      <c r="A60" s="33">
        <v>49</v>
      </c>
      <c r="B60" s="32" t="s">
        <v>105</v>
      </c>
      <c r="C60" s="33" t="s">
        <v>106</v>
      </c>
      <c r="D60" s="33">
        <v>2</v>
      </c>
      <c r="E60" s="61">
        <f t="shared" si="0"/>
        <v>37050</v>
      </c>
      <c r="F60" s="34">
        <v>39000</v>
      </c>
      <c r="G60" s="34">
        <f t="shared" si="1"/>
        <v>74100</v>
      </c>
      <c r="H60" s="44">
        <f t="shared" si="2"/>
        <v>1950</v>
      </c>
    </row>
    <row r="61" spans="1:8" s="44" customFormat="1" ht="12.75">
      <c r="A61" s="33">
        <v>50</v>
      </c>
      <c r="B61" s="32" t="s">
        <v>25</v>
      </c>
      <c r="C61" s="33" t="s">
        <v>26</v>
      </c>
      <c r="D61" s="33">
        <v>5</v>
      </c>
      <c r="E61" s="61">
        <f t="shared" si="0"/>
        <v>53010</v>
      </c>
      <c r="F61" s="34">
        <v>55800</v>
      </c>
      <c r="G61" s="34">
        <f t="shared" si="1"/>
        <v>265050</v>
      </c>
      <c r="H61" s="44">
        <f t="shared" si="2"/>
        <v>2790</v>
      </c>
    </row>
    <row r="62" spans="1:8" s="44" customFormat="1" ht="12.75">
      <c r="A62" s="33">
        <v>51</v>
      </c>
      <c r="B62" s="32" t="s">
        <v>150</v>
      </c>
      <c r="C62" s="33" t="s">
        <v>48</v>
      </c>
      <c r="D62" s="33">
        <v>2</v>
      </c>
      <c r="E62" s="61">
        <f t="shared" si="0"/>
        <v>11875</v>
      </c>
      <c r="F62" s="34">
        <v>12500</v>
      </c>
      <c r="G62" s="34">
        <f t="shared" si="1"/>
        <v>23750</v>
      </c>
      <c r="H62" s="44">
        <f t="shared" si="2"/>
        <v>625</v>
      </c>
    </row>
    <row r="63" spans="1:8" s="44" customFormat="1" ht="12.75">
      <c r="A63" s="33">
        <v>52</v>
      </c>
      <c r="B63" s="32" t="s">
        <v>61</v>
      </c>
      <c r="C63" s="33" t="s">
        <v>58</v>
      </c>
      <c r="D63" s="33">
        <v>5</v>
      </c>
      <c r="E63" s="61">
        <f t="shared" si="0"/>
        <v>10450</v>
      </c>
      <c r="F63" s="34">
        <v>11000</v>
      </c>
      <c r="G63" s="34">
        <f t="shared" si="1"/>
        <v>52250</v>
      </c>
      <c r="H63" s="44">
        <f t="shared" si="2"/>
        <v>550</v>
      </c>
    </row>
    <row r="64" spans="1:8" s="44" customFormat="1" ht="12.75">
      <c r="A64" s="33">
        <v>53</v>
      </c>
      <c r="B64" s="32" t="s">
        <v>57</v>
      </c>
      <c r="C64" s="33" t="s">
        <v>58</v>
      </c>
      <c r="D64" s="33">
        <v>2</v>
      </c>
      <c r="E64" s="61">
        <f t="shared" si="0"/>
        <v>1805</v>
      </c>
      <c r="F64" s="34">
        <v>1900</v>
      </c>
      <c r="G64" s="34">
        <f t="shared" si="1"/>
        <v>3610</v>
      </c>
      <c r="H64" s="44">
        <f t="shared" si="2"/>
        <v>95</v>
      </c>
    </row>
    <row r="65" spans="1:8" s="44" customFormat="1" ht="12.75">
      <c r="A65" s="33">
        <v>54</v>
      </c>
      <c r="B65" s="32" t="s">
        <v>52</v>
      </c>
      <c r="C65" s="33" t="s">
        <v>18</v>
      </c>
      <c r="D65" s="33">
        <v>2</v>
      </c>
      <c r="E65" s="61">
        <f t="shared" si="0"/>
        <v>24700</v>
      </c>
      <c r="F65" s="34">
        <v>26000</v>
      </c>
      <c r="G65" s="34">
        <f t="shared" si="1"/>
        <v>49400</v>
      </c>
      <c r="H65" s="44">
        <f t="shared" si="2"/>
        <v>1300</v>
      </c>
    </row>
    <row r="66" spans="1:8" s="44" customFormat="1" ht="12.75">
      <c r="A66" s="33">
        <v>55</v>
      </c>
      <c r="B66" s="32" t="s">
        <v>78</v>
      </c>
      <c r="C66" s="33" t="s">
        <v>77</v>
      </c>
      <c r="D66" s="33">
        <v>5</v>
      </c>
      <c r="E66" s="61">
        <f t="shared" si="0"/>
        <v>2850</v>
      </c>
      <c r="F66" s="34">
        <v>3000</v>
      </c>
      <c r="G66" s="34">
        <f t="shared" si="1"/>
        <v>14250</v>
      </c>
      <c r="H66" s="44">
        <f t="shared" si="2"/>
        <v>150</v>
      </c>
    </row>
    <row r="67" spans="1:8" s="44" customFormat="1" ht="12.75">
      <c r="A67" s="33">
        <v>56</v>
      </c>
      <c r="B67" s="32" t="s">
        <v>204</v>
      </c>
      <c r="C67" s="33" t="s">
        <v>100</v>
      </c>
      <c r="D67" s="33">
        <v>1</v>
      </c>
      <c r="E67" s="61">
        <f t="shared" si="0"/>
        <v>29450</v>
      </c>
      <c r="F67" s="34">
        <v>31000</v>
      </c>
      <c r="G67" s="34">
        <f t="shared" si="1"/>
        <v>29450</v>
      </c>
      <c r="H67" s="44">
        <f t="shared" si="2"/>
        <v>1550</v>
      </c>
    </row>
    <row r="68" spans="1:8" s="44" customFormat="1" ht="12.75">
      <c r="A68" s="33">
        <v>57</v>
      </c>
      <c r="B68" s="32" t="s">
        <v>123</v>
      </c>
      <c r="C68" s="33" t="s">
        <v>48</v>
      </c>
      <c r="D68" s="33">
        <v>5</v>
      </c>
      <c r="E68" s="61">
        <f t="shared" si="0"/>
        <v>5795</v>
      </c>
      <c r="F68" s="34">
        <v>6100</v>
      </c>
      <c r="G68" s="34">
        <f t="shared" si="1"/>
        <v>28975</v>
      </c>
      <c r="H68" s="44">
        <f t="shared" si="2"/>
        <v>305</v>
      </c>
    </row>
    <row r="69" spans="1:8" s="44" customFormat="1" ht="12.75">
      <c r="A69" s="33">
        <v>58</v>
      </c>
      <c r="B69" s="32" t="s">
        <v>76</v>
      </c>
      <c r="C69" s="33" t="s">
        <v>77</v>
      </c>
      <c r="D69" s="33">
        <v>1</v>
      </c>
      <c r="E69" s="61">
        <f t="shared" si="0"/>
        <v>2565</v>
      </c>
      <c r="F69" s="34">
        <v>2700</v>
      </c>
      <c r="G69" s="34">
        <f t="shared" si="1"/>
        <v>2565</v>
      </c>
      <c r="H69" s="44">
        <f t="shared" si="2"/>
        <v>135</v>
      </c>
    </row>
    <row r="70" spans="1:8" s="44" customFormat="1" ht="12.75">
      <c r="A70" s="33">
        <v>59</v>
      </c>
      <c r="B70" s="32" t="s">
        <v>149</v>
      </c>
      <c r="C70" s="33" t="s">
        <v>48</v>
      </c>
      <c r="D70" s="33">
        <v>1</v>
      </c>
      <c r="E70" s="61">
        <f t="shared" si="0"/>
        <v>6555</v>
      </c>
      <c r="F70" s="34">
        <v>6900</v>
      </c>
      <c r="G70" s="34">
        <f t="shared" si="1"/>
        <v>6555</v>
      </c>
      <c r="H70" s="44">
        <f t="shared" si="2"/>
        <v>345</v>
      </c>
    </row>
    <row r="71" spans="1:8" s="44" customFormat="1" ht="12.75">
      <c r="A71" s="33">
        <v>60</v>
      </c>
      <c r="B71" s="32" t="s">
        <v>49</v>
      </c>
      <c r="C71" s="33" t="s">
        <v>50</v>
      </c>
      <c r="D71" s="33">
        <v>2</v>
      </c>
      <c r="E71" s="61">
        <f t="shared" si="0"/>
        <v>5700</v>
      </c>
      <c r="F71" s="34">
        <v>6000</v>
      </c>
      <c r="G71" s="34">
        <f t="shared" si="1"/>
        <v>11400</v>
      </c>
      <c r="H71" s="44">
        <f t="shared" si="2"/>
        <v>300</v>
      </c>
    </row>
    <row r="72" spans="1:8" s="44" customFormat="1" ht="12.75">
      <c r="A72" s="33">
        <v>61</v>
      </c>
      <c r="B72" s="32" t="s">
        <v>205</v>
      </c>
      <c r="C72" s="33" t="s">
        <v>18</v>
      </c>
      <c r="D72" s="33">
        <v>10</v>
      </c>
      <c r="E72" s="61">
        <f t="shared" si="0"/>
        <v>4940</v>
      </c>
      <c r="F72" s="34">
        <v>5200</v>
      </c>
      <c r="G72" s="34">
        <f t="shared" si="1"/>
        <v>49400</v>
      </c>
      <c r="H72" s="44">
        <f t="shared" si="2"/>
        <v>260</v>
      </c>
    </row>
    <row r="73" spans="1:8" s="44" customFormat="1" ht="12.75">
      <c r="A73" s="33">
        <v>62</v>
      </c>
      <c r="B73" s="32" t="s">
        <v>27</v>
      </c>
      <c r="C73" s="33" t="s">
        <v>28</v>
      </c>
      <c r="D73" s="33">
        <v>1</v>
      </c>
      <c r="E73" s="61">
        <f t="shared" si="0"/>
        <v>13300</v>
      </c>
      <c r="F73" s="34">
        <v>14000</v>
      </c>
      <c r="G73" s="34">
        <f t="shared" si="1"/>
        <v>13300</v>
      </c>
      <c r="H73" s="44">
        <f t="shared" si="2"/>
        <v>700</v>
      </c>
    </row>
    <row r="74" spans="1:8" s="44" customFormat="1" ht="12.75">
      <c r="A74" s="33">
        <v>63</v>
      </c>
      <c r="B74" s="32" t="s">
        <v>36</v>
      </c>
      <c r="C74" s="33" t="s">
        <v>37</v>
      </c>
      <c r="D74" s="33">
        <v>10</v>
      </c>
      <c r="E74" s="61">
        <f t="shared" si="0"/>
        <v>42750</v>
      </c>
      <c r="F74" s="34">
        <v>45000</v>
      </c>
      <c r="G74" s="34">
        <f t="shared" si="1"/>
        <v>427500</v>
      </c>
      <c r="H74" s="44">
        <f t="shared" si="2"/>
        <v>2250</v>
      </c>
    </row>
    <row r="75" spans="1:8" s="44" customFormat="1" ht="12.75">
      <c r="A75" s="33">
        <v>64</v>
      </c>
      <c r="B75" s="32" t="s">
        <v>76</v>
      </c>
      <c r="C75" s="33" t="s">
        <v>77</v>
      </c>
      <c r="D75" s="33">
        <v>10</v>
      </c>
      <c r="E75" s="61">
        <f t="shared" si="0"/>
        <v>2565</v>
      </c>
      <c r="F75" s="34">
        <v>2700</v>
      </c>
      <c r="G75" s="34">
        <f t="shared" si="1"/>
        <v>25650</v>
      </c>
      <c r="H75" s="44">
        <f t="shared" si="2"/>
        <v>135</v>
      </c>
    </row>
    <row r="76" spans="1:8" s="44" customFormat="1" ht="12.75">
      <c r="A76" s="33">
        <v>65</v>
      </c>
      <c r="B76" s="32" t="s">
        <v>206</v>
      </c>
      <c r="C76" s="33" t="s">
        <v>23</v>
      </c>
      <c r="D76" s="33">
        <v>5</v>
      </c>
      <c r="E76" s="61">
        <f t="shared" si="0"/>
        <v>4940</v>
      </c>
      <c r="F76" s="34">
        <v>5200</v>
      </c>
      <c r="G76" s="34">
        <f t="shared" si="1"/>
        <v>24700</v>
      </c>
      <c r="H76" s="44">
        <f t="shared" si="2"/>
        <v>260</v>
      </c>
    </row>
    <row r="77" spans="1:8" s="44" customFormat="1" ht="12.75">
      <c r="A77" s="33">
        <v>66</v>
      </c>
      <c r="B77" s="32" t="s">
        <v>179</v>
      </c>
      <c r="C77" s="33" t="s">
        <v>23</v>
      </c>
      <c r="D77" s="33">
        <v>5</v>
      </c>
      <c r="E77" s="61">
        <f t="shared" si="0"/>
        <v>2850</v>
      </c>
      <c r="F77" s="34">
        <v>3000</v>
      </c>
      <c r="G77" s="34">
        <f t="shared" si="1"/>
        <v>14250</v>
      </c>
      <c r="H77" s="44">
        <f t="shared" si="2"/>
        <v>150</v>
      </c>
    </row>
    <row r="78" spans="1:8" s="44" customFormat="1" ht="12.75">
      <c r="A78" s="33">
        <v>67</v>
      </c>
      <c r="B78" s="32" t="s">
        <v>123</v>
      </c>
      <c r="C78" s="33" t="s">
        <v>48</v>
      </c>
      <c r="D78" s="33">
        <v>5</v>
      </c>
      <c r="E78" s="61">
        <f t="shared" ref="E78:E141" si="3">F78-H78</f>
        <v>5795</v>
      </c>
      <c r="F78" s="34">
        <v>6100</v>
      </c>
      <c r="G78" s="34">
        <f t="shared" ref="G78:G141" si="4">E78*D78</f>
        <v>28975</v>
      </c>
      <c r="H78" s="44">
        <f t="shared" ref="H78:H141" si="5">F78*0.05</f>
        <v>305</v>
      </c>
    </row>
    <row r="79" spans="1:8" s="44" customFormat="1" ht="12.75">
      <c r="A79" s="33">
        <v>68</v>
      </c>
      <c r="B79" s="32" t="s">
        <v>49</v>
      </c>
      <c r="C79" s="33" t="s">
        <v>50</v>
      </c>
      <c r="D79" s="33">
        <v>5</v>
      </c>
      <c r="E79" s="61">
        <f t="shared" si="3"/>
        <v>5700</v>
      </c>
      <c r="F79" s="34">
        <v>6000</v>
      </c>
      <c r="G79" s="34">
        <f t="shared" si="4"/>
        <v>28500</v>
      </c>
      <c r="H79" s="44">
        <f t="shared" si="5"/>
        <v>300</v>
      </c>
    </row>
    <row r="80" spans="1:8" s="44" customFormat="1" ht="12.75">
      <c r="A80" s="33">
        <v>69</v>
      </c>
      <c r="B80" s="32" t="s">
        <v>45</v>
      </c>
      <c r="C80" s="33" t="s">
        <v>44</v>
      </c>
      <c r="D80" s="33">
        <v>3</v>
      </c>
      <c r="E80" s="61">
        <f t="shared" si="3"/>
        <v>15960</v>
      </c>
      <c r="F80" s="34">
        <v>16800</v>
      </c>
      <c r="G80" s="34">
        <f t="shared" si="4"/>
        <v>47880</v>
      </c>
      <c r="H80" s="44">
        <f t="shared" si="5"/>
        <v>840</v>
      </c>
    </row>
    <row r="81" spans="1:8" s="44" customFormat="1" ht="12.75">
      <c r="A81" s="33">
        <v>70</v>
      </c>
      <c r="B81" s="32" t="s">
        <v>78</v>
      </c>
      <c r="C81" s="33" t="s">
        <v>77</v>
      </c>
      <c r="D81" s="33">
        <v>20</v>
      </c>
      <c r="E81" s="61">
        <f t="shared" si="3"/>
        <v>2850</v>
      </c>
      <c r="F81" s="34">
        <v>3000</v>
      </c>
      <c r="G81" s="34">
        <f t="shared" si="4"/>
        <v>57000</v>
      </c>
      <c r="H81" s="44">
        <f t="shared" si="5"/>
        <v>150</v>
      </c>
    </row>
    <row r="82" spans="1:8" s="44" customFormat="1" ht="12.75">
      <c r="A82" s="33">
        <v>71</v>
      </c>
      <c r="B82" s="32" t="s">
        <v>143</v>
      </c>
      <c r="C82" s="33" t="s">
        <v>93</v>
      </c>
      <c r="D82" s="33">
        <v>1</v>
      </c>
      <c r="E82" s="61">
        <f t="shared" si="3"/>
        <v>60000</v>
      </c>
      <c r="F82" s="34">
        <v>60000</v>
      </c>
      <c r="G82" s="34">
        <f t="shared" si="4"/>
        <v>60000</v>
      </c>
    </row>
    <row r="83" spans="1:8" s="44" customFormat="1" ht="12.75">
      <c r="A83" s="33">
        <v>72</v>
      </c>
      <c r="B83" s="32" t="s">
        <v>143</v>
      </c>
      <c r="C83" s="33" t="s">
        <v>93</v>
      </c>
      <c r="D83" s="33">
        <v>2</v>
      </c>
      <c r="E83" s="61">
        <f t="shared" si="3"/>
        <v>60000</v>
      </c>
      <c r="F83" s="34">
        <v>60000</v>
      </c>
      <c r="G83" s="34">
        <f t="shared" si="4"/>
        <v>120000</v>
      </c>
    </row>
    <row r="84" spans="1:8" s="44" customFormat="1" ht="12.75">
      <c r="A84" s="33">
        <v>73</v>
      </c>
      <c r="B84" s="32" t="s">
        <v>43</v>
      </c>
      <c r="C84" s="33" t="s">
        <v>44</v>
      </c>
      <c r="D84" s="33">
        <v>20</v>
      </c>
      <c r="E84" s="61">
        <f t="shared" si="3"/>
        <v>2280</v>
      </c>
      <c r="F84" s="34">
        <v>2400</v>
      </c>
      <c r="G84" s="34">
        <f t="shared" si="4"/>
        <v>45600</v>
      </c>
      <c r="H84" s="44">
        <f t="shared" si="5"/>
        <v>120</v>
      </c>
    </row>
    <row r="85" spans="1:8" s="44" customFormat="1" ht="12.75">
      <c r="A85" s="33">
        <v>74</v>
      </c>
      <c r="B85" s="32" t="s">
        <v>207</v>
      </c>
      <c r="C85" s="33" t="s">
        <v>18</v>
      </c>
      <c r="D85" s="33">
        <v>6</v>
      </c>
      <c r="E85" s="61">
        <f t="shared" si="3"/>
        <v>12825</v>
      </c>
      <c r="F85" s="34">
        <v>13500</v>
      </c>
      <c r="G85" s="34">
        <f t="shared" si="4"/>
        <v>76950</v>
      </c>
      <c r="H85" s="44">
        <f t="shared" si="5"/>
        <v>675</v>
      </c>
    </row>
    <row r="86" spans="1:8" s="44" customFormat="1" ht="12.75">
      <c r="A86" s="33">
        <v>75</v>
      </c>
      <c r="B86" s="32" t="s">
        <v>150</v>
      </c>
      <c r="C86" s="33" t="s">
        <v>48</v>
      </c>
      <c r="D86" s="33">
        <v>2</v>
      </c>
      <c r="E86" s="61">
        <f t="shared" si="3"/>
        <v>11400</v>
      </c>
      <c r="F86" s="34">
        <v>12000</v>
      </c>
      <c r="G86" s="34">
        <f t="shared" si="4"/>
        <v>22800</v>
      </c>
      <c r="H86" s="44">
        <f t="shared" si="5"/>
        <v>600</v>
      </c>
    </row>
    <row r="87" spans="1:8" s="44" customFormat="1" ht="12.75">
      <c r="A87" s="33">
        <v>76</v>
      </c>
      <c r="B87" s="32" t="s">
        <v>70</v>
      </c>
      <c r="C87" s="33" t="s">
        <v>48</v>
      </c>
      <c r="D87" s="33">
        <v>1</v>
      </c>
      <c r="E87" s="61">
        <f t="shared" si="3"/>
        <v>6555</v>
      </c>
      <c r="F87" s="34">
        <v>6900</v>
      </c>
      <c r="G87" s="34">
        <f t="shared" si="4"/>
        <v>6555</v>
      </c>
      <c r="H87" s="44">
        <f t="shared" si="5"/>
        <v>345</v>
      </c>
    </row>
    <row r="88" spans="1:8" s="44" customFormat="1" ht="12.75">
      <c r="A88" s="33">
        <v>77</v>
      </c>
      <c r="B88" s="32" t="s">
        <v>123</v>
      </c>
      <c r="C88" s="33" t="s">
        <v>48</v>
      </c>
      <c r="D88" s="33">
        <v>1</v>
      </c>
      <c r="E88" s="61">
        <f t="shared" si="3"/>
        <v>5700</v>
      </c>
      <c r="F88" s="34">
        <v>6000</v>
      </c>
      <c r="G88" s="34">
        <f t="shared" si="4"/>
        <v>5700</v>
      </c>
      <c r="H88" s="44">
        <f t="shared" si="5"/>
        <v>300</v>
      </c>
    </row>
    <row r="89" spans="1:8" s="44" customFormat="1" ht="12.75">
      <c r="A89" s="33">
        <v>78</v>
      </c>
      <c r="B89" s="32" t="s">
        <v>102</v>
      </c>
      <c r="C89" s="33" t="s">
        <v>73</v>
      </c>
      <c r="D89" s="33">
        <v>1</v>
      </c>
      <c r="E89" s="61">
        <f t="shared" si="3"/>
        <v>265000</v>
      </c>
      <c r="F89" s="34">
        <v>270000</v>
      </c>
      <c r="G89" s="34">
        <f t="shared" si="4"/>
        <v>265000</v>
      </c>
      <c r="H89" s="44">
        <v>5000</v>
      </c>
    </row>
    <row r="90" spans="1:8" s="44" customFormat="1" ht="12.75">
      <c r="A90" s="33">
        <v>79</v>
      </c>
      <c r="B90" s="32" t="s">
        <v>61</v>
      </c>
      <c r="C90" s="33" t="s">
        <v>58</v>
      </c>
      <c r="D90" s="33">
        <v>6</v>
      </c>
      <c r="E90" s="61">
        <f t="shared" si="3"/>
        <v>10925</v>
      </c>
      <c r="F90" s="34">
        <v>11500</v>
      </c>
      <c r="G90" s="34">
        <f t="shared" si="4"/>
        <v>65550</v>
      </c>
      <c r="H90" s="44">
        <f t="shared" si="5"/>
        <v>575</v>
      </c>
    </row>
    <row r="91" spans="1:8" s="44" customFormat="1" ht="12.75">
      <c r="A91" s="33">
        <v>80</v>
      </c>
      <c r="B91" s="32" t="s">
        <v>207</v>
      </c>
      <c r="C91" s="33" t="s">
        <v>18</v>
      </c>
      <c r="D91" s="33">
        <v>2</v>
      </c>
      <c r="E91" s="61">
        <f t="shared" si="3"/>
        <v>12825</v>
      </c>
      <c r="F91" s="34">
        <v>13500</v>
      </c>
      <c r="G91" s="34">
        <f t="shared" si="4"/>
        <v>25650</v>
      </c>
      <c r="H91" s="44">
        <f t="shared" si="5"/>
        <v>675</v>
      </c>
    </row>
    <row r="92" spans="1:8" s="44" customFormat="1" ht="12.75">
      <c r="A92" s="33">
        <v>81</v>
      </c>
      <c r="B92" s="32" t="s">
        <v>208</v>
      </c>
      <c r="C92" s="33" t="s">
        <v>80</v>
      </c>
      <c r="D92" s="33">
        <v>2</v>
      </c>
      <c r="E92" s="61">
        <f t="shared" si="3"/>
        <v>23750</v>
      </c>
      <c r="F92" s="34">
        <v>25000</v>
      </c>
      <c r="G92" s="34">
        <f t="shared" si="4"/>
        <v>47500</v>
      </c>
      <c r="H92" s="44">
        <f t="shared" si="5"/>
        <v>1250</v>
      </c>
    </row>
    <row r="93" spans="1:8" s="44" customFormat="1" ht="12.75">
      <c r="A93" s="33">
        <v>82</v>
      </c>
      <c r="B93" s="32" t="s">
        <v>123</v>
      </c>
      <c r="C93" s="33" t="s">
        <v>48</v>
      </c>
      <c r="D93" s="33">
        <v>2</v>
      </c>
      <c r="E93" s="61">
        <f t="shared" si="3"/>
        <v>5795</v>
      </c>
      <c r="F93" s="34">
        <v>6100</v>
      </c>
      <c r="G93" s="34">
        <f t="shared" si="4"/>
        <v>11590</v>
      </c>
      <c r="H93" s="44">
        <f t="shared" si="5"/>
        <v>305</v>
      </c>
    </row>
    <row r="94" spans="1:8" s="44" customFormat="1" ht="12.75">
      <c r="A94" s="33">
        <v>83</v>
      </c>
      <c r="B94" s="32" t="s">
        <v>25</v>
      </c>
      <c r="C94" s="33" t="s">
        <v>26</v>
      </c>
      <c r="D94" s="33">
        <v>6</v>
      </c>
      <c r="E94" s="61">
        <f t="shared" si="3"/>
        <v>53010</v>
      </c>
      <c r="F94" s="34">
        <v>55800</v>
      </c>
      <c r="G94" s="34">
        <f t="shared" si="4"/>
        <v>318060</v>
      </c>
      <c r="H94" s="44">
        <f t="shared" si="5"/>
        <v>2790</v>
      </c>
    </row>
    <row r="95" spans="1:8" s="44" customFormat="1" ht="12.75">
      <c r="A95" s="33">
        <v>84</v>
      </c>
      <c r="B95" s="32" t="s">
        <v>25</v>
      </c>
      <c r="C95" s="33" t="s">
        <v>26</v>
      </c>
      <c r="D95" s="33">
        <v>3</v>
      </c>
      <c r="E95" s="61">
        <f t="shared" si="3"/>
        <v>53010</v>
      </c>
      <c r="F95" s="34">
        <v>55800</v>
      </c>
      <c r="G95" s="34">
        <f t="shared" si="4"/>
        <v>159030</v>
      </c>
      <c r="H95" s="44">
        <f t="shared" si="5"/>
        <v>2790</v>
      </c>
    </row>
    <row r="96" spans="1:8" s="44" customFormat="1" ht="12.75">
      <c r="A96" s="33">
        <v>85</v>
      </c>
      <c r="B96" s="32" t="s">
        <v>43</v>
      </c>
      <c r="C96" s="33" t="s">
        <v>44</v>
      </c>
      <c r="D96" s="33">
        <v>20</v>
      </c>
      <c r="E96" s="61">
        <f t="shared" si="3"/>
        <v>2280</v>
      </c>
      <c r="F96" s="34">
        <v>2400</v>
      </c>
      <c r="G96" s="34">
        <f t="shared" si="4"/>
        <v>45600</v>
      </c>
      <c r="H96" s="44">
        <f t="shared" si="5"/>
        <v>120</v>
      </c>
    </row>
    <row r="97" spans="1:8" s="44" customFormat="1" ht="12.75">
      <c r="A97" s="33">
        <v>86</v>
      </c>
      <c r="B97" s="32" t="s">
        <v>209</v>
      </c>
      <c r="C97" s="33" t="s">
        <v>93</v>
      </c>
      <c r="D97" s="33">
        <v>4</v>
      </c>
      <c r="E97" s="61">
        <f t="shared" si="3"/>
        <v>60000</v>
      </c>
      <c r="F97" s="34">
        <v>60000</v>
      </c>
      <c r="G97" s="34">
        <f t="shared" si="4"/>
        <v>240000</v>
      </c>
    </row>
    <row r="98" spans="1:8" s="44" customFormat="1" ht="12.75">
      <c r="A98" s="33">
        <v>87</v>
      </c>
      <c r="B98" s="32" t="s">
        <v>42</v>
      </c>
      <c r="C98" s="33" t="s">
        <v>18</v>
      </c>
      <c r="D98" s="33">
        <v>1</v>
      </c>
      <c r="E98" s="61">
        <f t="shared" si="3"/>
        <v>31350</v>
      </c>
      <c r="F98" s="34">
        <v>33000</v>
      </c>
      <c r="G98" s="34">
        <f t="shared" si="4"/>
        <v>31350</v>
      </c>
      <c r="H98" s="44">
        <f t="shared" si="5"/>
        <v>1650</v>
      </c>
    </row>
    <row r="99" spans="1:8" s="44" customFormat="1" ht="12.75">
      <c r="A99" s="33">
        <v>88</v>
      </c>
      <c r="B99" s="32" t="s">
        <v>43</v>
      </c>
      <c r="C99" s="33" t="s">
        <v>44</v>
      </c>
      <c r="D99" s="33">
        <v>3</v>
      </c>
      <c r="E99" s="61">
        <f t="shared" si="3"/>
        <v>2280</v>
      </c>
      <c r="F99" s="34">
        <v>2400</v>
      </c>
      <c r="G99" s="34">
        <f t="shared" si="4"/>
        <v>6840</v>
      </c>
      <c r="H99" s="44">
        <f t="shared" si="5"/>
        <v>120</v>
      </c>
    </row>
    <row r="100" spans="1:8" s="44" customFormat="1" ht="12.75">
      <c r="A100" s="33">
        <v>89</v>
      </c>
      <c r="B100" s="32" t="s">
        <v>45</v>
      </c>
      <c r="C100" s="33" t="s">
        <v>48</v>
      </c>
      <c r="D100" s="33">
        <v>1</v>
      </c>
      <c r="E100" s="61">
        <f t="shared" si="3"/>
        <v>15960</v>
      </c>
      <c r="F100" s="34">
        <v>16800</v>
      </c>
      <c r="G100" s="34">
        <f t="shared" si="4"/>
        <v>15960</v>
      </c>
      <c r="H100" s="44">
        <f t="shared" si="5"/>
        <v>840</v>
      </c>
    </row>
    <row r="101" spans="1:8" s="44" customFormat="1" ht="12.75">
      <c r="A101" s="33">
        <v>90</v>
      </c>
      <c r="B101" s="32" t="s">
        <v>78</v>
      </c>
      <c r="C101" s="33" t="s">
        <v>77</v>
      </c>
      <c r="D101" s="33">
        <v>1</v>
      </c>
      <c r="E101" s="61">
        <f t="shared" si="3"/>
        <v>2850</v>
      </c>
      <c r="F101" s="34">
        <v>3000</v>
      </c>
      <c r="G101" s="34">
        <f t="shared" si="4"/>
        <v>2850</v>
      </c>
      <c r="H101" s="44">
        <f t="shared" si="5"/>
        <v>150</v>
      </c>
    </row>
    <row r="102" spans="1:8" s="44" customFormat="1" ht="12.75">
      <c r="A102" s="33">
        <v>91</v>
      </c>
      <c r="B102" s="32" t="s">
        <v>52</v>
      </c>
      <c r="C102" s="33" t="s">
        <v>18</v>
      </c>
      <c r="D102" s="33">
        <v>1</v>
      </c>
      <c r="E102" s="61">
        <f t="shared" si="3"/>
        <v>24700</v>
      </c>
      <c r="F102" s="34">
        <v>26000</v>
      </c>
      <c r="G102" s="34">
        <f t="shared" si="4"/>
        <v>24700</v>
      </c>
      <c r="H102" s="44">
        <f t="shared" si="5"/>
        <v>1300</v>
      </c>
    </row>
    <row r="103" spans="1:8" s="44" customFormat="1" ht="12.75">
      <c r="A103" s="33">
        <v>92</v>
      </c>
      <c r="B103" s="32" t="s">
        <v>46</v>
      </c>
      <c r="C103" s="33" t="s">
        <v>44</v>
      </c>
      <c r="D103" s="33">
        <v>1</v>
      </c>
      <c r="E103" s="61">
        <f t="shared" si="3"/>
        <v>11875</v>
      </c>
      <c r="F103" s="34">
        <v>12500</v>
      </c>
      <c r="G103" s="34">
        <f t="shared" si="4"/>
        <v>11875</v>
      </c>
      <c r="H103" s="44">
        <f t="shared" si="5"/>
        <v>625</v>
      </c>
    </row>
    <row r="104" spans="1:8" s="44" customFormat="1" ht="12.75">
      <c r="A104" s="33">
        <v>93</v>
      </c>
      <c r="B104" s="32" t="s">
        <v>210</v>
      </c>
      <c r="C104" s="33" t="s">
        <v>48</v>
      </c>
      <c r="D104" s="33">
        <v>1</v>
      </c>
      <c r="E104" s="61">
        <f t="shared" si="3"/>
        <v>2850</v>
      </c>
      <c r="F104" s="34">
        <v>3000</v>
      </c>
      <c r="G104" s="34">
        <f t="shared" si="4"/>
        <v>2850</v>
      </c>
      <c r="H104" s="44">
        <f t="shared" si="5"/>
        <v>150</v>
      </c>
    </row>
    <row r="105" spans="1:8" s="44" customFormat="1" ht="12.75">
      <c r="A105" s="33">
        <v>94</v>
      </c>
      <c r="B105" s="32" t="s">
        <v>27</v>
      </c>
      <c r="C105" s="33" t="s">
        <v>28</v>
      </c>
      <c r="D105" s="33">
        <v>5</v>
      </c>
      <c r="E105" s="61">
        <f t="shared" si="3"/>
        <v>13300</v>
      </c>
      <c r="F105" s="34">
        <v>14000</v>
      </c>
      <c r="G105" s="34">
        <f t="shared" si="4"/>
        <v>66500</v>
      </c>
      <c r="H105" s="44">
        <f t="shared" si="5"/>
        <v>700</v>
      </c>
    </row>
    <row r="106" spans="1:8" s="44" customFormat="1" ht="12.75">
      <c r="A106" s="33">
        <v>95</v>
      </c>
      <c r="B106" s="32" t="s">
        <v>40</v>
      </c>
      <c r="C106" s="33" t="s">
        <v>18</v>
      </c>
      <c r="D106" s="33">
        <v>1</v>
      </c>
      <c r="E106" s="61">
        <f t="shared" si="3"/>
        <v>34200</v>
      </c>
      <c r="F106" s="34">
        <v>36000</v>
      </c>
      <c r="G106" s="34">
        <f t="shared" si="4"/>
        <v>34200</v>
      </c>
      <c r="H106" s="44">
        <f t="shared" si="5"/>
        <v>1800</v>
      </c>
    </row>
    <row r="107" spans="1:8" s="44" customFormat="1" ht="12.75">
      <c r="A107" s="33">
        <v>96</v>
      </c>
      <c r="B107" s="32" t="s">
        <v>211</v>
      </c>
      <c r="C107" s="33" t="s">
        <v>18</v>
      </c>
      <c r="D107" s="33">
        <v>2</v>
      </c>
      <c r="E107" s="61">
        <f t="shared" si="3"/>
        <v>24700</v>
      </c>
      <c r="F107" s="34">
        <v>26000</v>
      </c>
      <c r="G107" s="34">
        <f t="shared" si="4"/>
        <v>49400</v>
      </c>
      <c r="H107" s="44">
        <f t="shared" si="5"/>
        <v>1300</v>
      </c>
    </row>
    <row r="108" spans="1:8" s="44" customFormat="1" ht="12.75">
      <c r="A108" s="33">
        <v>97</v>
      </c>
      <c r="B108" s="32" t="s">
        <v>61</v>
      </c>
      <c r="C108" s="33" t="s">
        <v>58</v>
      </c>
      <c r="D108" s="33">
        <v>30</v>
      </c>
      <c r="E108" s="61">
        <f t="shared" si="3"/>
        <v>10925</v>
      </c>
      <c r="F108" s="34">
        <v>11500</v>
      </c>
      <c r="G108" s="34">
        <f t="shared" si="4"/>
        <v>327750</v>
      </c>
      <c r="H108" s="44">
        <f t="shared" si="5"/>
        <v>575</v>
      </c>
    </row>
    <row r="109" spans="1:8" s="44" customFormat="1" ht="12.75">
      <c r="A109" s="33">
        <v>98</v>
      </c>
      <c r="B109" s="32" t="s">
        <v>62</v>
      </c>
      <c r="C109" s="33" t="s">
        <v>63</v>
      </c>
      <c r="D109" s="33">
        <v>2</v>
      </c>
      <c r="E109" s="61">
        <f t="shared" si="3"/>
        <v>4750</v>
      </c>
      <c r="F109" s="34">
        <v>5000</v>
      </c>
      <c r="G109" s="34">
        <f t="shared" si="4"/>
        <v>9500</v>
      </c>
      <c r="H109" s="44">
        <f t="shared" si="5"/>
        <v>250</v>
      </c>
    </row>
    <row r="110" spans="1:8" s="44" customFormat="1" ht="12.75">
      <c r="A110" s="33">
        <v>99</v>
      </c>
      <c r="B110" s="32" t="s">
        <v>64</v>
      </c>
      <c r="C110" s="33" t="s">
        <v>23</v>
      </c>
      <c r="D110" s="33">
        <v>2</v>
      </c>
      <c r="E110" s="61">
        <f t="shared" si="3"/>
        <v>22800</v>
      </c>
      <c r="F110" s="34">
        <v>24000</v>
      </c>
      <c r="G110" s="34">
        <f t="shared" si="4"/>
        <v>45600</v>
      </c>
      <c r="H110" s="44">
        <f t="shared" si="5"/>
        <v>1200</v>
      </c>
    </row>
    <row r="111" spans="1:8" s="44" customFormat="1" ht="12.75">
      <c r="A111" s="33">
        <v>100</v>
      </c>
      <c r="B111" s="32" t="s">
        <v>65</v>
      </c>
      <c r="C111" s="33" t="s">
        <v>48</v>
      </c>
      <c r="D111" s="33">
        <v>2</v>
      </c>
      <c r="E111" s="61">
        <f t="shared" si="3"/>
        <v>12350</v>
      </c>
      <c r="F111" s="34">
        <v>13000</v>
      </c>
      <c r="G111" s="34">
        <f t="shared" si="4"/>
        <v>24700</v>
      </c>
      <c r="H111" s="44">
        <f t="shared" si="5"/>
        <v>650</v>
      </c>
    </row>
    <row r="112" spans="1:8" s="44" customFormat="1" ht="12.75">
      <c r="A112" s="33">
        <v>101</v>
      </c>
      <c r="B112" s="32" t="s">
        <v>67</v>
      </c>
      <c r="C112" s="33" t="s">
        <v>48</v>
      </c>
      <c r="D112" s="33">
        <v>20</v>
      </c>
      <c r="E112" s="61">
        <f t="shared" si="3"/>
        <v>3990</v>
      </c>
      <c r="F112" s="34">
        <v>4200</v>
      </c>
      <c r="G112" s="34">
        <f t="shared" si="4"/>
        <v>79800</v>
      </c>
      <c r="H112" s="44">
        <f t="shared" si="5"/>
        <v>210</v>
      </c>
    </row>
    <row r="113" spans="1:8" s="44" customFormat="1" ht="12.75">
      <c r="A113" s="33">
        <v>102</v>
      </c>
      <c r="B113" s="32" t="s">
        <v>66</v>
      </c>
      <c r="C113" s="33" t="s">
        <v>48</v>
      </c>
      <c r="D113" s="33">
        <v>2</v>
      </c>
      <c r="E113" s="61">
        <f t="shared" si="3"/>
        <v>2755</v>
      </c>
      <c r="F113" s="34">
        <v>2900</v>
      </c>
      <c r="G113" s="34">
        <f t="shared" si="4"/>
        <v>5510</v>
      </c>
      <c r="H113" s="44">
        <f t="shared" si="5"/>
        <v>145</v>
      </c>
    </row>
    <row r="114" spans="1:8" s="44" customFormat="1" ht="12.75">
      <c r="A114" s="33">
        <v>103</v>
      </c>
      <c r="B114" s="32" t="s">
        <v>212</v>
      </c>
      <c r="C114" s="33" t="s">
        <v>48</v>
      </c>
      <c r="D114" s="33">
        <v>2</v>
      </c>
      <c r="E114" s="61">
        <f t="shared" si="3"/>
        <v>11400</v>
      </c>
      <c r="F114" s="34">
        <v>12000</v>
      </c>
      <c r="G114" s="34">
        <f t="shared" si="4"/>
        <v>22800</v>
      </c>
      <c r="H114" s="44">
        <f t="shared" si="5"/>
        <v>600</v>
      </c>
    </row>
    <row r="115" spans="1:8" s="44" customFormat="1" ht="12.75">
      <c r="A115" s="33">
        <v>104</v>
      </c>
      <c r="B115" s="32" t="s">
        <v>154</v>
      </c>
      <c r="C115" s="33" t="s">
        <v>48</v>
      </c>
      <c r="D115" s="33">
        <v>5</v>
      </c>
      <c r="E115" s="61">
        <f t="shared" si="3"/>
        <v>3230</v>
      </c>
      <c r="F115" s="34">
        <v>3400</v>
      </c>
      <c r="G115" s="34">
        <f t="shared" si="4"/>
        <v>16150</v>
      </c>
      <c r="H115" s="44">
        <f t="shared" si="5"/>
        <v>170</v>
      </c>
    </row>
    <row r="116" spans="1:8" s="44" customFormat="1" ht="12.75">
      <c r="A116" s="33">
        <v>105</v>
      </c>
      <c r="B116" s="32" t="s">
        <v>45</v>
      </c>
      <c r="C116" s="33" t="s">
        <v>44</v>
      </c>
      <c r="D116" s="33">
        <v>2</v>
      </c>
      <c r="E116" s="61">
        <f t="shared" si="3"/>
        <v>15960</v>
      </c>
      <c r="F116" s="34">
        <v>16800</v>
      </c>
      <c r="G116" s="34">
        <f t="shared" si="4"/>
        <v>31920</v>
      </c>
      <c r="H116" s="44">
        <f t="shared" si="5"/>
        <v>840</v>
      </c>
    </row>
    <row r="117" spans="1:8" s="44" customFormat="1" ht="12.75">
      <c r="A117" s="33">
        <v>106</v>
      </c>
      <c r="B117" s="32" t="s">
        <v>213</v>
      </c>
      <c r="C117" s="33" t="s">
        <v>80</v>
      </c>
      <c r="D117" s="33">
        <v>2</v>
      </c>
      <c r="E117" s="61">
        <f t="shared" si="3"/>
        <v>4085</v>
      </c>
      <c r="F117" s="34">
        <v>4300</v>
      </c>
      <c r="G117" s="34">
        <f t="shared" si="4"/>
        <v>8170</v>
      </c>
      <c r="H117" s="44">
        <f t="shared" si="5"/>
        <v>215</v>
      </c>
    </row>
    <row r="118" spans="1:8" s="44" customFormat="1" ht="12.75">
      <c r="A118" s="33">
        <v>107</v>
      </c>
      <c r="B118" s="32" t="s">
        <v>71</v>
      </c>
      <c r="C118" s="33" t="s">
        <v>58</v>
      </c>
      <c r="D118" s="33">
        <v>40</v>
      </c>
      <c r="E118" s="61">
        <f t="shared" si="3"/>
        <v>15010</v>
      </c>
      <c r="F118" s="34">
        <v>15800</v>
      </c>
      <c r="G118" s="34">
        <f t="shared" si="4"/>
        <v>600400</v>
      </c>
      <c r="H118" s="44">
        <f t="shared" si="5"/>
        <v>790</v>
      </c>
    </row>
    <row r="119" spans="1:8" s="44" customFormat="1" ht="12.75">
      <c r="A119" s="33">
        <v>108</v>
      </c>
      <c r="B119" s="32" t="s">
        <v>25</v>
      </c>
      <c r="C119" s="33" t="s">
        <v>26</v>
      </c>
      <c r="D119" s="33">
        <v>30</v>
      </c>
      <c r="E119" s="61">
        <f t="shared" si="3"/>
        <v>53010</v>
      </c>
      <c r="F119" s="34">
        <v>55800</v>
      </c>
      <c r="G119" s="34">
        <f t="shared" si="4"/>
        <v>1590300</v>
      </c>
      <c r="H119" s="44">
        <f t="shared" si="5"/>
        <v>2790</v>
      </c>
    </row>
    <row r="120" spans="1:8" s="44" customFormat="1" ht="12.75">
      <c r="A120" s="33">
        <v>109</v>
      </c>
      <c r="B120" s="32" t="s">
        <v>74</v>
      </c>
      <c r="C120" s="33" t="s">
        <v>28</v>
      </c>
      <c r="D120" s="33">
        <v>2</v>
      </c>
      <c r="E120" s="61">
        <f t="shared" si="3"/>
        <v>6175</v>
      </c>
      <c r="F120" s="34">
        <v>6500</v>
      </c>
      <c r="G120" s="34">
        <f t="shared" si="4"/>
        <v>12350</v>
      </c>
      <c r="H120" s="44">
        <f t="shared" si="5"/>
        <v>325</v>
      </c>
    </row>
    <row r="121" spans="1:8" s="44" customFormat="1" ht="12.75">
      <c r="A121" s="33">
        <v>110</v>
      </c>
      <c r="B121" s="32" t="s">
        <v>76</v>
      </c>
      <c r="C121" s="33" t="s">
        <v>77</v>
      </c>
      <c r="D121" s="33">
        <v>10</v>
      </c>
      <c r="E121" s="61">
        <f t="shared" si="3"/>
        <v>2565</v>
      </c>
      <c r="F121" s="34">
        <v>2700</v>
      </c>
      <c r="G121" s="34">
        <f t="shared" si="4"/>
        <v>25650</v>
      </c>
      <c r="H121" s="44">
        <f t="shared" si="5"/>
        <v>135</v>
      </c>
    </row>
    <row r="122" spans="1:8" s="44" customFormat="1" ht="12.75">
      <c r="A122" s="33">
        <v>111</v>
      </c>
      <c r="B122" s="32" t="s">
        <v>187</v>
      </c>
      <c r="C122" s="33" t="s">
        <v>188</v>
      </c>
      <c r="D122" s="33">
        <v>1</v>
      </c>
      <c r="E122" s="61">
        <f t="shared" si="3"/>
        <v>13775</v>
      </c>
      <c r="F122" s="34">
        <v>14500</v>
      </c>
      <c r="G122" s="34">
        <f t="shared" si="4"/>
        <v>13775</v>
      </c>
      <c r="H122" s="44">
        <f t="shared" si="5"/>
        <v>725</v>
      </c>
    </row>
    <row r="123" spans="1:8" s="44" customFormat="1" ht="12.75">
      <c r="A123" s="33">
        <v>112</v>
      </c>
      <c r="B123" s="32" t="s">
        <v>81</v>
      </c>
      <c r="C123" s="33" t="s">
        <v>18</v>
      </c>
      <c r="D123" s="33">
        <v>2</v>
      </c>
      <c r="E123" s="61">
        <f t="shared" si="3"/>
        <v>38000</v>
      </c>
      <c r="F123" s="34">
        <v>40000</v>
      </c>
      <c r="G123" s="34">
        <f t="shared" si="4"/>
        <v>76000</v>
      </c>
      <c r="H123" s="44">
        <f t="shared" si="5"/>
        <v>2000</v>
      </c>
    </row>
    <row r="124" spans="1:8" s="44" customFormat="1" ht="12.75">
      <c r="A124" s="33">
        <v>113</v>
      </c>
      <c r="B124" s="32" t="s">
        <v>109</v>
      </c>
      <c r="C124" s="33" t="s">
        <v>100</v>
      </c>
      <c r="D124" s="33">
        <v>2</v>
      </c>
      <c r="E124" s="61">
        <f t="shared" si="3"/>
        <v>13300</v>
      </c>
      <c r="F124" s="34">
        <v>14000</v>
      </c>
      <c r="G124" s="34">
        <f t="shared" si="4"/>
        <v>26600</v>
      </c>
      <c r="H124" s="44">
        <f t="shared" si="5"/>
        <v>700</v>
      </c>
    </row>
    <row r="125" spans="1:8" s="44" customFormat="1" ht="12.75">
      <c r="A125" s="33">
        <v>114</v>
      </c>
      <c r="B125" s="32" t="s">
        <v>214</v>
      </c>
      <c r="C125" s="33" t="s">
        <v>31</v>
      </c>
      <c r="D125" s="33">
        <v>1</v>
      </c>
      <c r="E125" s="61">
        <f t="shared" si="3"/>
        <v>26125</v>
      </c>
      <c r="F125" s="34">
        <v>27500</v>
      </c>
      <c r="G125" s="34">
        <f t="shared" si="4"/>
        <v>26125</v>
      </c>
      <c r="H125" s="44">
        <f t="shared" si="5"/>
        <v>1375</v>
      </c>
    </row>
    <row r="126" spans="1:8" s="44" customFormat="1" ht="12.75">
      <c r="A126" s="33">
        <v>115</v>
      </c>
      <c r="B126" s="32" t="s">
        <v>116</v>
      </c>
      <c r="C126" s="33" t="s">
        <v>84</v>
      </c>
      <c r="D126" s="33">
        <v>1</v>
      </c>
      <c r="E126" s="61">
        <f t="shared" si="3"/>
        <v>8550</v>
      </c>
      <c r="F126" s="34">
        <v>9000</v>
      </c>
      <c r="G126" s="34">
        <f t="shared" si="4"/>
        <v>8550</v>
      </c>
      <c r="H126" s="44">
        <f t="shared" si="5"/>
        <v>450</v>
      </c>
    </row>
    <row r="127" spans="1:8" s="44" customFormat="1" ht="12.75">
      <c r="A127" s="33">
        <v>116</v>
      </c>
      <c r="B127" s="32" t="s">
        <v>189</v>
      </c>
      <c r="C127" s="33" t="s">
        <v>48</v>
      </c>
      <c r="D127" s="33">
        <v>1</v>
      </c>
      <c r="E127" s="61">
        <f t="shared" si="3"/>
        <v>2850</v>
      </c>
      <c r="F127" s="34">
        <v>3000</v>
      </c>
      <c r="G127" s="34">
        <f t="shared" si="4"/>
        <v>2850</v>
      </c>
      <c r="H127" s="44">
        <f t="shared" si="5"/>
        <v>150</v>
      </c>
    </row>
    <row r="128" spans="1:8" s="44" customFormat="1" ht="12.75">
      <c r="A128" s="33">
        <v>117</v>
      </c>
      <c r="B128" s="32" t="s">
        <v>41</v>
      </c>
      <c r="C128" s="33" t="s">
        <v>18</v>
      </c>
      <c r="D128" s="33">
        <v>2</v>
      </c>
      <c r="E128" s="61">
        <f t="shared" si="3"/>
        <v>46550</v>
      </c>
      <c r="F128" s="34">
        <v>49000</v>
      </c>
      <c r="G128" s="34">
        <f t="shared" si="4"/>
        <v>93100</v>
      </c>
      <c r="H128" s="44">
        <f t="shared" si="5"/>
        <v>2450</v>
      </c>
    </row>
    <row r="129" spans="1:8" s="44" customFormat="1" ht="12.75">
      <c r="A129" s="33">
        <v>118</v>
      </c>
      <c r="B129" s="32" t="s">
        <v>215</v>
      </c>
      <c r="C129" s="33" t="s">
        <v>18</v>
      </c>
      <c r="D129" s="33">
        <v>1</v>
      </c>
      <c r="E129" s="61">
        <f t="shared" si="3"/>
        <v>9500</v>
      </c>
      <c r="F129" s="34">
        <v>10000</v>
      </c>
      <c r="G129" s="34">
        <f t="shared" si="4"/>
        <v>9500</v>
      </c>
      <c r="H129" s="44">
        <f t="shared" si="5"/>
        <v>500</v>
      </c>
    </row>
    <row r="130" spans="1:8" s="44" customFormat="1" ht="12.75">
      <c r="A130" s="33">
        <v>119</v>
      </c>
      <c r="B130" s="32" t="s">
        <v>104</v>
      </c>
      <c r="C130" s="33" t="s">
        <v>18</v>
      </c>
      <c r="D130" s="33">
        <v>1</v>
      </c>
      <c r="E130" s="61">
        <f t="shared" si="3"/>
        <v>43700</v>
      </c>
      <c r="F130" s="34">
        <v>46000</v>
      </c>
      <c r="G130" s="34">
        <f t="shared" si="4"/>
        <v>43700</v>
      </c>
      <c r="H130" s="44">
        <f t="shared" si="5"/>
        <v>2300</v>
      </c>
    </row>
    <row r="131" spans="1:8" s="44" customFormat="1" ht="12.75">
      <c r="A131" s="33">
        <v>120</v>
      </c>
      <c r="B131" s="32" t="s">
        <v>216</v>
      </c>
      <c r="C131" s="33" t="s">
        <v>28</v>
      </c>
      <c r="D131" s="33">
        <v>1</v>
      </c>
      <c r="E131" s="61">
        <f t="shared" si="3"/>
        <v>13300</v>
      </c>
      <c r="F131" s="34">
        <v>14000</v>
      </c>
      <c r="G131" s="34">
        <f t="shared" si="4"/>
        <v>13300</v>
      </c>
      <c r="H131" s="44">
        <f t="shared" si="5"/>
        <v>700</v>
      </c>
    </row>
    <row r="132" spans="1:8" s="44" customFormat="1" ht="12.75">
      <c r="A132" s="33">
        <v>121</v>
      </c>
      <c r="B132" s="32" t="s">
        <v>131</v>
      </c>
      <c r="C132" s="33" t="s">
        <v>23</v>
      </c>
      <c r="D132" s="33">
        <v>5</v>
      </c>
      <c r="E132" s="61">
        <f t="shared" si="3"/>
        <v>37050</v>
      </c>
      <c r="F132" s="34">
        <v>39000</v>
      </c>
      <c r="G132" s="34">
        <f t="shared" si="4"/>
        <v>185250</v>
      </c>
      <c r="H132" s="44">
        <f t="shared" si="5"/>
        <v>1950</v>
      </c>
    </row>
    <row r="133" spans="1:8" s="44" customFormat="1" ht="12.75">
      <c r="A133" s="33">
        <v>122</v>
      </c>
      <c r="B133" s="32" t="s">
        <v>217</v>
      </c>
      <c r="C133" s="33" t="s">
        <v>48</v>
      </c>
      <c r="D133" s="33">
        <v>1</v>
      </c>
      <c r="E133" s="61">
        <f t="shared" si="3"/>
        <v>1710</v>
      </c>
      <c r="F133" s="34">
        <v>1800</v>
      </c>
      <c r="G133" s="34">
        <f t="shared" si="4"/>
        <v>1710</v>
      </c>
      <c r="H133" s="44">
        <f t="shared" si="5"/>
        <v>90</v>
      </c>
    </row>
    <row r="134" spans="1:8" s="44" customFormat="1" ht="12.75">
      <c r="A134" s="33">
        <v>123</v>
      </c>
      <c r="B134" s="32" t="s">
        <v>64</v>
      </c>
      <c r="C134" s="33" t="s">
        <v>23</v>
      </c>
      <c r="D134" s="33">
        <v>2</v>
      </c>
      <c r="E134" s="61">
        <f t="shared" si="3"/>
        <v>22800</v>
      </c>
      <c r="F134" s="34">
        <v>24000</v>
      </c>
      <c r="G134" s="34">
        <f t="shared" si="4"/>
        <v>45600</v>
      </c>
      <c r="H134" s="44">
        <f t="shared" si="5"/>
        <v>1200</v>
      </c>
    </row>
    <row r="135" spans="1:8" s="44" customFormat="1" ht="12.75">
      <c r="A135" s="33">
        <v>124</v>
      </c>
      <c r="B135" s="32" t="s">
        <v>218</v>
      </c>
      <c r="C135" s="33" t="s">
        <v>80</v>
      </c>
      <c r="D135" s="33">
        <v>8</v>
      </c>
      <c r="E135" s="61">
        <f t="shared" si="3"/>
        <v>36385</v>
      </c>
      <c r="F135" s="34">
        <v>38300</v>
      </c>
      <c r="G135" s="34">
        <f t="shared" si="4"/>
        <v>291080</v>
      </c>
      <c r="H135" s="44">
        <f t="shared" si="5"/>
        <v>1915</v>
      </c>
    </row>
    <row r="136" spans="1:8" s="44" customFormat="1" ht="12.75">
      <c r="A136" s="33">
        <v>125</v>
      </c>
      <c r="B136" s="32" t="s">
        <v>207</v>
      </c>
      <c r="C136" s="33" t="s">
        <v>18</v>
      </c>
      <c r="D136" s="33">
        <v>10</v>
      </c>
      <c r="E136" s="61">
        <f t="shared" si="3"/>
        <v>12825</v>
      </c>
      <c r="F136" s="34">
        <v>13500</v>
      </c>
      <c r="G136" s="34">
        <f t="shared" si="4"/>
        <v>128250</v>
      </c>
      <c r="H136" s="44">
        <f t="shared" si="5"/>
        <v>675</v>
      </c>
    </row>
    <row r="137" spans="1:8" s="44" customFormat="1" ht="12.75">
      <c r="A137" s="33">
        <v>126</v>
      </c>
      <c r="B137" s="32" t="s">
        <v>57</v>
      </c>
      <c r="C137" s="33" t="s">
        <v>58</v>
      </c>
      <c r="D137" s="33">
        <v>5</v>
      </c>
      <c r="E137" s="61">
        <f t="shared" si="3"/>
        <v>1710</v>
      </c>
      <c r="F137" s="34">
        <v>1800</v>
      </c>
      <c r="G137" s="34">
        <f t="shared" si="4"/>
        <v>8550</v>
      </c>
      <c r="H137" s="44">
        <f t="shared" si="5"/>
        <v>90</v>
      </c>
    </row>
    <row r="138" spans="1:8" s="44" customFormat="1" ht="12.75">
      <c r="A138" s="33">
        <v>127</v>
      </c>
      <c r="B138" s="32" t="s">
        <v>219</v>
      </c>
      <c r="C138" s="33" t="s">
        <v>48</v>
      </c>
      <c r="D138" s="33">
        <v>2</v>
      </c>
      <c r="E138" s="61">
        <f t="shared" si="3"/>
        <v>1900</v>
      </c>
      <c r="F138" s="34">
        <v>2000</v>
      </c>
      <c r="G138" s="34">
        <f t="shared" si="4"/>
        <v>3800</v>
      </c>
      <c r="H138" s="44">
        <f t="shared" si="5"/>
        <v>100</v>
      </c>
    </row>
    <row r="139" spans="1:8" s="44" customFormat="1" ht="12.75">
      <c r="A139" s="33">
        <v>128</v>
      </c>
      <c r="B139" s="32" t="s">
        <v>99</v>
      </c>
      <c r="C139" s="33" t="s">
        <v>100</v>
      </c>
      <c r="D139" s="33">
        <v>1</v>
      </c>
      <c r="E139" s="61">
        <f t="shared" si="3"/>
        <v>23750</v>
      </c>
      <c r="F139" s="34">
        <v>25000</v>
      </c>
      <c r="G139" s="34">
        <f t="shared" si="4"/>
        <v>23750</v>
      </c>
      <c r="H139" s="44">
        <f t="shared" si="5"/>
        <v>1250</v>
      </c>
    </row>
    <row r="140" spans="1:8" s="44" customFormat="1" ht="12.75">
      <c r="A140" s="33">
        <v>129</v>
      </c>
      <c r="B140" s="32" t="s">
        <v>101</v>
      </c>
      <c r="C140" s="33" t="s">
        <v>100</v>
      </c>
      <c r="D140" s="33">
        <v>4</v>
      </c>
      <c r="E140" s="61">
        <f t="shared" si="3"/>
        <v>23750</v>
      </c>
      <c r="F140" s="34">
        <v>25000</v>
      </c>
      <c r="G140" s="34">
        <f t="shared" si="4"/>
        <v>95000</v>
      </c>
      <c r="H140" s="44">
        <f t="shared" si="5"/>
        <v>1250</v>
      </c>
    </row>
    <row r="141" spans="1:8" s="44" customFormat="1" ht="12.75">
      <c r="A141" s="33">
        <v>130</v>
      </c>
      <c r="B141" s="32" t="s">
        <v>131</v>
      </c>
      <c r="C141" s="33" t="s">
        <v>23</v>
      </c>
      <c r="D141" s="33">
        <v>1</v>
      </c>
      <c r="E141" s="61">
        <f t="shared" si="3"/>
        <v>37050</v>
      </c>
      <c r="F141" s="34">
        <v>39000</v>
      </c>
      <c r="G141" s="34">
        <f t="shared" si="4"/>
        <v>37050</v>
      </c>
      <c r="H141" s="44">
        <f t="shared" si="5"/>
        <v>1950</v>
      </c>
    </row>
    <row r="142" spans="1:8" s="44" customFormat="1" ht="12.75">
      <c r="A142" s="33">
        <v>131</v>
      </c>
      <c r="B142" s="32" t="s">
        <v>90</v>
      </c>
      <c r="C142" s="33" t="s">
        <v>18</v>
      </c>
      <c r="D142" s="33">
        <v>5</v>
      </c>
      <c r="E142" s="61">
        <f t="shared" ref="E142:E187" si="6">F142-H142</f>
        <v>11400</v>
      </c>
      <c r="F142" s="34">
        <v>12000</v>
      </c>
      <c r="G142" s="34">
        <f t="shared" ref="G142:G187" si="7">E142*D142</f>
        <v>57000</v>
      </c>
      <c r="H142" s="44">
        <f t="shared" ref="H142:H187" si="8">F142*0.05</f>
        <v>600</v>
      </c>
    </row>
    <row r="143" spans="1:8" s="44" customFormat="1" ht="12.75">
      <c r="A143" s="33">
        <v>132</v>
      </c>
      <c r="B143" s="32" t="s">
        <v>19</v>
      </c>
      <c r="C143" s="33" t="s">
        <v>20</v>
      </c>
      <c r="D143" s="33">
        <v>2</v>
      </c>
      <c r="E143" s="61">
        <f t="shared" si="6"/>
        <v>37050</v>
      </c>
      <c r="F143" s="34">
        <v>39000</v>
      </c>
      <c r="G143" s="34">
        <f t="shared" si="7"/>
        <v>74100</v>
      </c>
      <c r="H143" s="44">
        <f t="shared" si="8"/>
        <v>1950</v>
      </c>
    </row>
    <row r="144" spans="1:8" s="44" customFormat="1" ht="12.75">
      <c r="A144" s="33">
        <v>133</v>
      </c>
      <c r="B144" s="32" t="s">
        <v>25</v>
      </c>
      <c r="C144" s="33" t="s">
        <v>37</v>
      </c>
      <c r="D144" s="33">
        <v>4</v>
      </c>
      <c r="E144" s="61">
        <f t="shared" si="6"/>
        <v>53010</v>
      </c>
      <c r="F144" s="34">
        <v>55800</v>
      </c>
      <c r="G144" s="34">
        <f t="shared" si="7"/>
        <v>212040</v>
      </c>
      <c r="H144" s="44">
        <f t="shared" si="8"/>
        <v>2790</v>
      </c>
    </row>
    <row r="145" spans="1:8" s="44" customFormat="1" ht="12.75">
      <c r="A145" s="33">
        <v>134</v>
      </c>
      <c r="B145" s="32" t="s">
        <v>78</v>
      </c>
      <c r="C145" s="33" t="s">
        <v>28</v>
      </c>
      <c r="D145" s="33">
        <v>20</v>
      </c>
      <c r="E145" s="61">
        <f t="shared" si="6"/>
        <v>2850</v>
      </c>
      <c r="F145" s="34">
        <v>3000</v>
      </c>
      <c r="G145" s="34">
        <f t="shared" si="7"/>
        <v>57000</v>
      </c>
      <c r="H145" s="44">
        <f t="shared" si="8"/>
        <v>150</v>
      </c>
    </row>
    <row r="146" spans="1:8" s="44" customFormat="1" ht="12.75">
      <c r="A146" s="33">
        <v>135</v>
      </c>
      <c r="B146" s="32" t="s">
        <v>220</v>
      </c>
      <c r="C146" s="33" t="s">
        <v>23</v>
      </c>
      <c r="D146" s="33">
        <v>1</v>
      </c>
      <c r="E146" s="61">
        <f t="shared" si="6"/>
        <v>37050</v>
      </c>
      <c r="F146" s="34">
        <v>39000</v>
      </c>
      <c r="G146" s="34">
        <f t="shared" si="7"/>
        <v>37050</v>
      </c>
      <c r="H146" s="44">
        <f t="shared" si="8"/>
        <v>1950</v>
      </c>
    </row>
    <row r="147" spans="1:8" s="44" customFormat="1" ht="12.75">
      <c r="A147" s="33">
        <v>136</v>
      </c>
      <c r="B147" s="32" t="s">
        <v>43</v>
      </c>
      <c r="C147" s="33" t="s">
        <v>48</v>
      </c>
      <c r="D147" s="33">
        <v>20</v>
      </c>
      <c r="E147" s="61">
        <f t="shared" si="6"/>
        <v>2280</v>
      </c>
      <c r="F147" s="34">
        <v>2400</v>
      </c>
      <c r="G147" s="34">
        <f t="shared" si="7"/>
        <v>45600</v>
      </c>
      <c r="H147" s="44">
        <f t="shared" si="8"/>
        <v>120</v>
      </c>
    </row>
    <row r="148" spans="1:8" s="44" customFormat="1" ht="12.75">
      <c r="A148" s="33">
        <v>137</v>
      </c>
      <c r="B148" s="32" t="s">
        <v>24</v>
      </c>
      <c r="C148" s="33" t="s">
        <v>18</v>
      </c>
      <c r="D148" s="33">
        <v>20</v>
      </c>
      <c r="E148" s="61">
        <f t="shared" si="6"/>
        <v>1710</v>
      </c>
      <c r="F148" s="34">
        <v>1800</v>
      </c>
      <c r="G148" s="34">
        <f t="shared" si="7"/>
        <v>34200</v>
      </c>
      <c r="H148" s="44">
        <f t="shared" si="8"/>
        <v>90</v>
      </c>
    </row>
    <row r="149" spans="1:8" s="44" customFormat="1" ht="12.75">
      <c r="A149" s="33">
        <v>138</v>
      </c>
      <c r="B149" s="32" t="s">
        <v>17</v>
      </c>
      <c r="C149" s="33" t="s">
        <v>18</v>
      </c>
      <c r="D149" s="33">
        <v>20</v>
      </c>
      <c r="E149" s="61">
        <f t="shared" si="6"/>
        <v>1900</v>
      </c>
      <c r="F149" s="34">
        <v>2000</v>
      </c>
      <c r="G149" s="34">
        <f t="shared" si="7"/>
        <v>38000</v>
      </c>
      <c r="H149" s="44">
        <f t="shared" si="8"/>
        <v>100</v>
      </c>
    </row>
    <row r="150" spans="1:8" s="44" customFormat="1" ht="12.75">
      <c r="A150" s="33">
        <v>139</v>
      </c>
      <c r="B150" s="32" t="s">
        <v>43</v>
      </c>
      <c r="C150" s="33" t="s">
        <v>48</v>
      </c>
      <c r="D150" s="33">
        <v>40</v>
      </c>
      <c r="E150" s="61">
        <f t="shared" si="6"/>
        <v>2280</v>
      </c>
      <c r="F150" s="34">
        <v>2400</v>
      </c>
      <c r="G150" s="34">
        <f t="shared" si="7"/>
        <v>91200</v>
      </c>
      <c r="H150" s="44">
        <f t="shared" si="8"/>
        <v>120</v>
      </c>
    </row>
    <row r="151" spans="1:8" s="44" customFormat="1" ht="12.75">
      <c r="A151" s="33">
        <v>140</v>
      </c>
      <c r="B151" s="32" t="s">
        <v>70</v>
      </c>
      <c r="C151" s="33" t="s">
        <v>48</v>
      </c>
      <c r="D151" s="33">
        <v>20</v>
      </c>
      <c r="E151" s="61">
        <f t="shared" si="6"/>
        <v>6555</v>
      </c>
      <c r="F151" s="34">
        <v>6900</v>
      </c>
      <c r="G151" s="34">
        <f t="shared" si="7"/>
        <v>131100</v>
      </c>
      <c r="H151" s="44">
        <f t="shared" si="8"/>
        <v>345</v>
      </c>
    </row>
    <row r="152" spans="1:8" s="44" customFormat="1" ht="12.75">
      <c r="A152" s="33">
        <v>141</v>
      </c>
      <c r="B152" s="32" t="s">
        <v>25</v>
      </c>
      <c r="C152" s="33" t="s">
        <v>37</v>
      </c>
      <c r="D152" s="33">
        <v>10</v>
      </c>
      <c r="E152" s="61">
        <f t="shared" si="6"/>
        <v>53010</v>
      </c>
      <c r="F152" s="34">
        <v>55800</v>
      </c>
      <c r="G152" s="34">
        <f t="shared" si="7"/>
        <v>530100</v>
      </c>
      <c r="H152" s="44">
        <f t="shared" si="8"/>
        <v>2790</v>
      </c>
    </row>
    <row r="153" spans="1:8" s="44" customFormat="1" ht="12.75">
      <c r="A153" s="33">
        <v>142</v>
      </c>
      <c r="B153" s="32" t="s">
        <v>69</v>
      </c>
      <c r="C153" s="33" t="s">
        <v>48</v>
      </c>
      <c r="D153" s="33">
        <v>10</v>
      </c>
      <c r="E153" s="61">
        <f t="shared" si="6"/>
        <v>5700</v>
      </c>
      <c r="F153" s="34">
        <v>6000</v>
      </c>
      <c r="G153" s="34">
        <f t="shared" si="7"/>
        <v>57000</v>
      </c>
      <c r="H153" s="44">
        <f t="shared" si="8"/>
        <v>300</v>
      </c>
    </row>
    <row r="154" spans="1:8" s="44" customFormat="1" ht="12.75">
      <c r="A154" s="33">
        <v>143</v>
      </c>
      <c r="B154" s="32" t="s">
        <v>221</v>
      </c>
      <c r="C154" s="33" t="s">
        <v>18</v>
      </c>
      <c r="D154" s="33">
        <v>5</v>
      </c>
      <c r="E154" s="61">
        <f t="shared" si="6"/>
        <v>204250</v>
      </c>
      <c r="F154" s="34">
        <v>215000</v>
      </c>
      <c r="G154" s="34">
        <f t="shared" si="7"/>
        <v>1021250</v>
      </c>
      <c r="H154" s="44">
        <f t="shared" si="8"/>
        <v>10750</v>
      </c>
    </row>
    <row r="155" spans="1:8" s="44" customFormat="1" ht="12.75">
      <c r="A155" s="33">
        <v>144</v>
      </c>
      <c r="B155" s="32" t="s">
        <v>79</v>
      </c>
      <c r="C155" s="33" t="s">
        <v>18</v>
      </c>
      <c r="D155" s="33">
        <v>1</v>
      </c>
      <c r="E155" s="61">
        <f t="shared" si="6"/>
        <v>80750</v>
      </c>
      <c r="F155" s="34">
        <v>85000</v>
      </c>
      <c r="G155" s="34">
        <f t="shared" si="7"/>
        <v>80750</v>
      </c>
      <c r="H155" s="44">
        <f t="shared" si="8"/>
        <v>4250</v>
      </c>
    </row>
    <row r="156" spans="1:8" s="44" customFormat="1" ht="12.75">
      <c r="A156" s="33">
        <v>145</v>
      </c>
      <c r="B156" s="32" t="s">
        <v>130</v>
      </c>
      <c r="C156" s="33" t="s">
        <v>58</v>
      </c>
      <c r="D156" s="33">
        <v>40</v>
      </c>
      <c r="E156" s="61">
        <f t="shared" si="6"/>
        <v>21375</v>
      </c>
      <c r="F156" s="34">
        <v>22500</v>
      </c>
      <c r="G156" s="34">
        <f t="shared" si="7"/>
        <v>855000</v>
      </c>
      <c r="H156" s="44">
        <f t="shared" si="8"/>
        <v>1125</v>
      </c>
    </row>
    <row r="157" spans="1:8" s="44" customFormat="1" ht="12.75">
      <c r="A157" s="33">
        <v>146</v>
      </c>
      <c r="B157" s="32" t="s">
        <v>222</v>
      </c>
      <c r="C157" s="33" t="s">
        <v>18</v>
      </c>
      <c r="D157" s="33">
        <v>1</v>
      </c>
      <c r="E157" s="61">
        <f t="shared" si="6"/>
        <v>204250</v>
      </c>
      <c r="F157" s="34">
        <v>215000</v>
      </c>
      <c r="G157" s="34">
        <f t="shared" si="7"/>
        <v>204250</v>
      </c>
      <c r="H157" s="44">
        <f t="shared" si="8"/>
        <v>10750</v>
      </c>
    </row>
    <row r="158" spans="1:8" s="44" customFormat="1" ht="12.75">
      <c r="A158" s="33">
        <v>147</v>
      </c>
      <c r="B158" s="32" t="s">
        <v>123</v>
      </c>
      <c r="C158" s="33" t="s">
        <v>48</v>
      </c>
      <c r="D158" s="33">
        <v>1</v>
      </c>
      <c r="E158" s="61">
        <f t="shared" si="6"/>
        <v>5700</v>
      </c>
      <c r="F158" s="34">
        <v>6000</v>
      </c>
      <c r="G158" s="34">
        <f t="shared" si="7"/>
        <v>5700</v>
      </c>
      <c r="H158" s="44">
        <f t="shared" si="8"/>
        <v>300</v>
      </c>
    </row>
    <row r="159" spans="1:8" s="44" customFormat="1" ht="12.75">
      <c r="A159" s="33">
        <v>148</v>
      </c>
      <c r="B159" s="32" t="s">
        <v>123</v>
      </c>
      <c r="C159" s="33" t="s">
        <v>48</v>
      </c>
      <c r="D159" s="33">
        <v>1</v>
      </c>
      <c r="E159" s="61">
        <f t="shared" si="6"/>
        <v>5700</v>
      </c>
      <c r="F159" s="34">
        <v>6000</v>
      </c>
      <c r="G159" s="34">
        <f t="shared" si="7"/>
        <v>5700</v>
      </c>
      <c r="H159" s="44">
        <f t="shared" si="8"/>
        <v>300</v>
      </c>
    </row>
    <row r="160" spans="1:8" s="44" customFormat="1" ht="12.75">
      <c r="A160" s="33">
        <v>149</v>
      </c>
      <c r="B160" s="32" t="s">
        <v>43</v>
      </c>
      <c r="C160" s="33" t="s">
        <v>48</v>
      </c>
      <c r="D160" s="33">
        <v>140</v>
      </c>
      <c r="E160" s="61">
        <f t="shared" si="6"/>
        <v>2280</v>
      </c>
      <c r="F160" s="34">
        <v>2400</v>
      </c>
      <c r="G160" s="34">
        <f t="shared" si="7"/>
        <v>319200</v>
      </c>
      <c r="H160" s="44">
        <f t="shared" si="8"/>
        <v>120</v>
      </c>
    </row>
    <row r="161" spans="1:8" s="44" customFormat="1" ht="12.75">
      <c r="A161" s="33">
        <v>150</v>
      </c>
      <c r="B161" s="32" t="s">
        <v>149</v>
      </c>
      <c r="C161" s="33" t="s">
        <v>48</v>
      </c>
      <c r="D161" s="33">
        <v>5</v>
      </c>
      <c r="E161" s="61">
        <f t="shared" si="6"/>
        <v>6555</v>
      </c>
      <c r="F161" s="34">
        <v>6900</v>
      </c>
      <c r="G161" s="34">
        <f t="shared" si="7"/>
        <v>32775</v>
      </c>
      <c r="H161" s="44">
        <f t="shared" si="8"/>
        <v>345</v>
      </c>
    </row>
    <row r="162" spans="1:8" s="44" customFormat="1" ht="12.75">
      <c r="A162" s="33">
        <v>151</v>
      </c>
      <c r="B162" s="32" t="s">
        <v>181</v>
      </c>
      <c r="C162" s="33" t="s">
        <v>23</v>
      </c>
      <c r="D162" s="33">
        <v>1</v>
      </c>
      <c r="E162" s="61">
        <f t="shared" si="6"/>
        <v>66500</v>
      </c>
      <c r="F162" s="34">
        <v>70000</v>
      </c>
      <c r="G162" s="34">
        <f t="shared" si="7"/>
        <v>66500</v>
      </c>
      <c r="H162" s="44">
        <f t="shared" si="8"/>
        <v>3500</v>
      </c>
    </row>
    <row r="163" spans="1:8" s="44" customFormat="1" ht="12.75">
      <c r="A163" s="33">
        <v>152</v>
      </c>
      <c r="B163" s="32" t="s">
        <v>94</v>
      </c>
      <c r="C163" s="33" t="s">
        <v>58</v>
      </c>
      <c r="D163" s="33">
        <v>6</v>
      </c>
      <c r="E163" s="61">
        <f t="shared" si="6"/>
        <v>10450</v>
      </c>
      <c r="F163" s="34">
        <v>11000</v>
      </c>
      <c r="G163" s="34">
        <f t="shared" si="7"/>
        <v>62700</v>
      </c>
      <c r="H163" s="44">
        <f t="shared" si="8"/>
        <v>550</v>
      </c>
    </row>
    <row r="164" spans="1:8" s="44" customFormat="1" ht="12.75">
      <c r="A164" s="33">
        <v>153</v>
      </c>
      <c r="B164" s="32" t="s">
        <v>57</v>
      </c>
      <c r="C164" s="33" t="s">
        <v>58</v>
      </c>
      <c r="D164" s="33">
        <v>5</v>
      </c>
      <c r="E164" s="61">
        <f t="shared" si="6"/>
        <v>1805</v>
      </c>
      <c r="F164" s="34">
        <v>1900</v>
      </c>
      <c r="G164" s="34">
        <f t="shared" si="7"/>
        <v>9025</v>
      </c>
      <c r="H164" s="44">
        <f t="shared" si="8"/>
        <v>95</v>
      </c>
    </row>
    <row r="165" spans="1:8" s="44" customFormat="1" ht="12.75">
      <c r="A165" s="33">
        <v>154</v>
      </c>
      <c r="B165" s="32" t="s">
        <v>204</v>
      </c>
      <c r="C165" s="33" t="s">
        <v>100</v>
      </c>
      <c r="D165" s="33">
        <v>2</v>
      </c>
      <c r="E165" s="61">
        <f t="shared" si="6"/>
        <v>32300</v>
      </c>
      <c r="F165" s="34">
        <v>34000</v>
      </c>
      <c r="G165" s="34">
        <f t="shared" si="7"/>
        <v>64600</v>
      </c>
      <c r="H165" s="44">
        <f t="shared" si="8"/>
        <v>1700</v>
      </c>
    </row>
    <row r="166" spans="1:8" s="44" customFormat="1" ht="12.75">
      <c r="A166" s="33">
        <v>155</v>
      </c>
      <c r="B166" s="32" t="s">
        <v>220</v>
      </c>
      <c r="C166" s="33" t="s">
        <v>23</v>
      </c>
      <c r="D166" s="33">
        <v>1</v>
      </c>
      <c r="E166" s="61">
        <f t="shared" si="6"/>
        <v>37050</v>
      </c>
      <c r="F166" s="34">
        <v>39000</v>
      </c>
      <c r="G166" s="34">
        <f t="shared" si="7"/>
        <v>37050</v>
      </c>
      <c r="H166" s="44">
        <f t="shared" si="8"/>
        <v>1950</v>
      </c>
    </row>
    <row r="167" spans="1:8" s="44" customFormat="1" ht="12.75">
      <c r="A167" s="33">
        <v>156</v>
      </c>
      <c r="B167" s="32" t="s">
        <v>149</v>
      </c>
      <c r="C167" s="33" t="s">
        <v>48</v>
      </c>
      <c r="D167" s="33">
        <v>3</v>
      </c>
      <c r="E167" s="61">
        <f t="shared" si="6"/>
        <v>6555</v>
      </c>
      <c r="F167" s="34">
        <v>6900</v>
      </c>
      <c r="G167" s="34">
        <f t="shared" si="7"/>
        <v>19665</v>
      </c>
      <c r="H167" s="44">
        <f t="shared" si="8"/>
        <v>345</v>
      </c>
    </row>
    <row r="168" spans="1:8" s="44" customFormat="1" ht="12.75">
      <c r="A168" s="33">
        <v>157</v>
      </c>
      <c r="B168" s="32" t="s">
        <v>223</v>
      </c>
      <c r="C168" s="33" t="s">
        <v>224</v>
      </c>
      <c r="D168" s="33">
        <v>3</v>
      </c>
      <c r="E168" s="61">
        <f t="shared" si="6"/>
        <v>49400</v>
      </c>
      <c r="F168" s="34">
        <v>52000</v>
      </c>
      <c r="G168" s="34">
        <f t="shared" si="7"/>
        <v>148200</v>
      </c>
      <c r="H168" s="44">
        <f t="shared" si="8"/>
        <v>2600</v>
      </c>
    </row>
    <row r="169" spans="1:8" s="44" customFormat="1" ht="12.75">
      <c r="A169" s="33">
        <v>158</v>
      </c>
      <c r="B169" s="32" t="s">
        <v>225</v>
      </c>
      <c r="C169" s="33" t="s">
        <v>80</v>
      </c>
      <c r="D169" s="33">
        <v>2</v>
      </c>
      <c r="E169" s="61">
        <f t="shared" si="6"/>
        <v>37050</v>
      </c>
      <c r="F169" s="34">
        <v>39000</v>
      </c>
      <c r="G169" s="34">
        <f t="shared" si="7"/>
        <v>74100</v>
      </c>
      <c r="H169" s="44">
        <f t="shared" si="8"/>
        <v>1950</v>
      </c>
    </row>
    <row r="170" spans="1:8" s="44" customFormat="1" ht="12.75">
      <c r="A170" s="33">
        <v>159</v>
      </c>
      <c r="B170" s="32" t="s">
        <v>226</v>
      </c>
      <c r="C170" s="33" t="s">
        <v>84</v>
      </c>
      <c r="D170" s="33">
        <v>1</v>
      </c>
      <c r="E170" s="61">
        <f t="shared" si="6"/>
        <v>4275</v>
      </c>
      <c r="F170" s="34">
        <v>4500</v>
      </c>
      <c r="G170" s="34">
        <f t="shared" si="7"/>
        <v>4275</v>
      </c>
      <c r="H170" s="44">
        <f t="shared" si="8"/>
        <v>225</v>
      </c>
    </row>
    <row r="171" spans="1:8" s="44" customFormat="1" ht="12.75">
      <c r="A171" s="33">
        <v>160</v>
      </c>
      <c r="B171" s="32" t="s">
        <v>99</v>
      </c>
      <c r="C171" s="33" t="s">
        <v>100</v>
      </c>
      <c r="D171" s="33">
        <v>10</v>
      </c>
      <c r="E171" s="61">
        <f t="shared" si="6"/>
        <v>23750</v>
      </c>
      <c r="F171" s="34">
        <v>25000</v>
      </c>
      <c r="G171" s="34">
        <f t="shared" si="7"/>
        <v>237500</v>
      </c>
      <c r="H171" s="44">
        <f t="shared" si="8"/>
        <v>1250</v>
      </c>
    </row>
    <row r="172" spans="1:8" s="44" customFormat="1" ht="12.75">
      <c r="A172" s="33">
        <v>161</v>
      </c>
      <c r="B172" s="32" t="s">
        <v>43</v>
      </c>
      <c r="C172" s="33" t="s">
        <v>48</v>
      </c>
      <c r="D172" s="33">
        <v>120</v>
      </c>
      <c r="E172" s="61">
        <f t="shared" si="6"/>
        <v>2280</v>
      </c>
      <c r="F172" s="34">
        <v>2400</v>
      </c>
      <c r="G172" s="34">
        <f t="shared" si="7"/>
        <v>273600</v>
      </c>
      <c r="H172" s="44">
        <f t="shared" si="8"/>
        <v>120</v>
      </c>
    </row>
    <row r="173" spans="1:8" s="44" customFormat="1" ht="12.75">
      <c r="A173" s="33">
        <v>162</v>
      </c>
      <c r="B173" s="32" t="s">
        <v>52</v>
      </c>
      <c r="C173" s="33" t="s">
        <v>18</v>
      </c>
      <c r="D173" s="33">
        <v>1</v>
      </c>
      <c r="E173" s="61">
        <f t="shared" si="6"/>
        <v>24700</v>
      </c>
      <c r="F173" s="34">
        <v>26000</v>
      </c>
      <c r="G173" s="34">
        <f t="shared" si="7"/>
        <v>24700</v>
      </c>
      <c r="H173" s="44">
        <f t="shared" si="8"/>
        <v>1300</v>
      </c>
    </row>
    <row r="174" spans="1:8" s="44" customFormat="1" ht="12.75">
      <c r="A174" s="33">
        <v>163</v>
      </c>
      <c r="B174" s="32" t="s">
        <v>207</v>
      </c>
      <c r="C174" s="33" t="s">
        <v>18</v>
      </c>
      <c r="D174" s="33">
        <v>6</v>
      </c>
      <c r="E174" s="61">
        <f t="shared" si="6"/>
        <v>12825</v>
      </c>
      <c r="F174" s="34">
        <v>13500</v>
      </c>
      <c r="G174" s="34">
        <f t="shared" si="7"/>
        <v>76950</v>
      </c>
      <c r="H174" s="44">
        <f t="shared" si="8"/>
        <v>675</v>
      </c>
    </row>
    <row r="175" spans="1:8" s="44" customFormat="1" ht="12.75">
      <c r="A175" s="33">
        <v>164</v>
      </c>
      <c r="B175" s="32" t="s">
        <v>21</v>
      </c>
      <c r="C175" s="33" t="s">
        <v>18</v>
      </c>
      <c r="D175" s="33">
        <v>1</v>
      </c>
      <c r="E175" s="61">
        <f t="shared" si="6"/>
        <v>34200</v>
      </c>
      <c r="F175" s="34">
        <v>36000</v>
      </c>
      <c r="G175" s="34">
        <f t="shared" si="7"/>
        <v>34200</v>
      </c>
      <c r="H175" s="44">
        <f t="shared" si="8"/>
        <v>1800</v>
      </c>
    </row>
    <row r="176" spans="1:8" s="44" customFormat="1" ht="12.75">
      <c r="A176" s="33">
        <v>165</v>
      </c>
      <c r="B176" s="32" t="s">
        <v>43</v>
      </c>
      <c r="C176" s="33" t="s">
        <v>48</v>
      </c>
      <c r="D176" s="33">
        <v>40</v>
      </c>
      <c r="E176" s="61">
        <f t="shared" si="6"/>
        <v>2280</v>
      </c>
      <c r="F176" s="34">
        <v>2400</v>
      </c>
      <c r="G176" s="34">
        <f t="shared" si="7"/>
        <v>91200</v>
      </c>
      <c r="H176" s="44">
        <f t="shared" si="8"/>
        <v>120</v>
      </c>
    </row>
    <row r="177" spans="1:8" s="44" customFormat="1" ht="12.75">
      <c r="A177" s="33">
        <v>166</v>
      </c>
      <c r="B177" s="32" t="s">
        <v>43</v>
      </c>
      <c r="C177" s="33" t="s">
        <v>48</v>
      </c>
      <c r="D177" s="33">
        <v>40</v>
      </c>
      <c r="E177" s="61">
        <f t="shared" si="6"/>
        <v>2280</v>
      </c>
      <c r="F177" s="34">
        <v>2400</v>
      </c>
      <c r="G177" s="34">
        <f t="shared" si="7"/>
        <v>91200</v>
      </c>
      <c r="H177" s="44">
        <f t="shared" si="8"/>
        <v>120</v>
      </c>
    </row>
    <row r="178" spans="1:8" s="44" customFormat="1" ht="12.75">
      <c r="A178" s="33">
        <v>167</v>
      </c>
      <c r="B178" s="32" t="s">
        <v>227</v>
      </c>
      <c r="C178" s="33" t="s">
        <v>18</v>
      </c>
      <c r="D178" s="33">
        <v>36</v>
      </c>
      <c r="E178" s="61">
        <f t="shared" si="6"/>
        <v>2755</v>
      </c>
      <c r="F178" s="34">
        <v>2900</v>
      </c>
      <c r="G178" s="34">
        <f t="shared" si="7"/>
        <v>99180</v>
      </c>
      <c r="H178" s="44">
        <f t="shared" si="8"/>
        <v>145</v>
      </c>
    </row>
    <row r="179" spans="1:8" s="44" customFormat="1" ht="12.75">
      <c r="A179" s="33">
        <v>168</v>
      </c>
      <c r="B179" s="32" t="s">
        <v>38</v>
      </c>
      <c r="C179" s="33" t="s">
        <v>18</v>
      </c>
      <c r="D179" s="33">
        <v>36</v>
      </c>
      <c r="E179" s="61">
        <f t="shared" si="6"/>
        <v>2755</v>
      </c>
      <c r="F179" s="34">
        <v>2900</v>
      </c>
      <c r="G179" s="34">
        <f t="shared" si="7"/>
        <v>99180</v>
      </c>
      <c r="H179" s="44">
        <f t="shared" si="8"/>
        <v>145</v>
      </c>
    </row>
    <row r="180" spans="1:8" s="44" customFormat="1" ht="12.75">
      <c r="A180" s="33">
        <v>169</v>
      </c>
      <c r="B180" s="32" t="s">
        <v>22</v>
      </c>
      <c r="C180" s="33" t="s">
        <v>23</v>
      </c>
      <c r="D180" s="33">
        <v>1</v>
      </c>
      <c r="E180" s="61">
        <f t="shared" si="6"/>
        <v>90250</v>
      </c>
      <c r="F180" s="34">
        <v>95000</v>
      </c>
      <c r="G180" s="34">
        <f t="shared" si="7"/>
        <v>90250</v>
      </c>
      <c r="H180" s="44">
        <f t="shared" si="8"/>
        <v>4750</v>
      </c>
    </row>
    <row r="181" spans="1:8" s="44" customFormat="1" ht="12.75">
      <c r="A181" s="33">
        <v>170</v>
      </c>
      <c r="B181" s="32" t="s">
        <v>116</v>
      </c>
      <c r="C181" s="33" t="s">
        <v>84</v>
      </c>
      <c r="D181" s="33">
        <v>2</v>
      </c>
      <c r="E181" s="61">
        <f t="shared" si="6"/>
        <v>8550</v>
      </c>
      <c r="F181" s="34">
        <v>9000</v>
      </c>
      <c r="G181" s="34">
        <f t="shared" si="7"/>
        <v>17100</v>
      </c>
      <c r="H181" s="44">
        <f t="shared" si="8"/>
        <v>450</v>
      </c>
    </row>
    <row r="182" spans="1:8" s="44" customFormat="1" ht="12.75">
      <c r="A182" s="33">
        <v>171</v>
      </c>
      <c r="B182" s="32" t="s">
        <v>83</v>
      </c>
      <c r="C182" s="33" t="s">
        <v>84</v>
      </c>
      <c r="D182" s="33">
        <v>4</v>
      </c>
      <c r="E182" s="61">
        <f t="shared" si="6"/>
        <v>4370</v>
      </c>
      <c r="F182" s="34">
        <v>4600</v>
      </c>
      <c r="G182" s="34">
        <f t="shared" si="7"/>
        <v>17480</v>
      </c>
      <c r="H182" s="44">
        <f t="shared" si="8"/>
        <v>230</v>
      </c>
    </row>
    <row r="183" spans="1:8" s="44" customFormat="1" ht="12.75">
      <c r="A183" s="33">
        <v>172</v>
      </c>
      <c r="B183" s="32" t="s">
        <v>123</v>
      </c>
      <c r="C183" s="33" t="s">
        <v>48</v>
      </c>
      <c r="D183" s="33">
        <v>5</v>
      </c>
      <c r="E183" s="61">
        <f t="shared" si="6"/>
        <v>5700</v>
      </c>
      <c r="F183" s="34">
        <v>6000</v>
      </c>
      <c r="G183" s="34">
        <f t="shared" si="7"/>
        <v>28500</v>
      </c>
      <c r="H183" s="44">
        <f t="shared" si="8"/>
        <v>300</v>
      </c>
    </row>
    <row r="184" spans="1:8" s="44" customFormat="1" ht="12.75">
      <c r="A184" s="33">
        <v>173</v>
      </c>
      <c r="B184" s="32" t="s">
        <v>76</v>
      </c>
      <c r="C184" s="33" t="s">
        <v>28</v>
      </c>
      <c r="D184" s="33">
        <v>5</v>
      </c>
      <c r="E184" s="61">
        <f t="shared" si="6"/>
        <v>2565</v>
      </c>
      <c r="F184" s="34">
        <v>2700</v>
      </c>
      <c r="G184" s="34">
        <f t="shared" si="7"/>
        <v>12825</v>
      </c>
      <c r="H184" s="44">
        <f t="shared" si="8"/>
        <v>135</v>
      </c>
    </row>
    <row r="185" spans="1:8" s="44" customFormat="1" ht="12.75">
      <c r="A185" s="33">
        <v>174</v>
      </c>
      <c r="B185" s="32" t="s">
        <v>91</v>
      </c>
      <c r="C185" s="33" t="s">
        <v>23</v>
      </c>
      <c r="D185" s="33">
        <v>1</v>
      </c>
      <c r="E185" s="61">
        <f t="shared" si="6"/>
        <v>34200</v>
      </c>
      <c r="F185" s="34">
        <v>36000</v>
      </c>
      <c r="G185" s="34">
        <f t="shared" si="7"/>
        <v>34200</v>
      </c>
      <c r="H185" s="44">
        <f t="shared" si="8"/>
        <v>1800</v>
      </c>
    </row>
    <row r="186" spans="1:8" s="44" customFormat="1" ht="12.75">
      <c r="A186" s="33">
        <v>175</v>
      </c>
      <c r="B186" s="32" t="s">
        <v>220</v>
      </c>
      <c r="C186" s="33" t="s">
        <v>23</v>
      </c>
      <c r="D186" s="33">
        <v>1</v>
      </c>
      <c r="E186" s="61">
        <f t="shared" si="6"/>
        <v>37050</v>
      </c>
      <c r="F186" s="34">
        <v>39000</v>
      </c>
      <c r="G186" s="34">
        <f t="shared" si="7"/>
        <v>37050</v>
      </c>
      <c r="H186" s="44">
        <f t="shared" si="8"/>
        <v>1950</v>
      </c>
    </row>
    <row r="187" spans="1:8" s="44" customFormat="1" ht="12.75">
      <c r="A187" s="33">
        <v>176</v>
      </c>
      <c r="B187" s="32" t="s">
        <v>108</v>
      </c>
      <c r="C187" s="33" t="s">
        <v>228</v>
      </c>
      <c r="D187" s="33">
        <v>30</v>
      </c>
      <c r="E187" s="61">
        <f t="shared" si="6"/>
        <v>902.5</v>
      </c>
      <c r="F187" s="34">
        <v>950</v>
      </c>
      <c r="G187" s="34">
        <f t="shared" si="7"/>
        <v>27075</v>
      </c>
      <c r="H187" s="44">
        <f t="shared" si="8"/>
        <v>47.5</v>
      </c>
    </row>
    <row r="188" spans="1:8">
      <c r="A188" s="90" t="s">
        <v>132</v>
      </c>
      <c r="B188" s="91"/>
      <c r="C188" s="91"/>
      <c r="D188" s="91"/>
      <c r="E188" s="91"/>
      <c r="F188" s="92"/>
      <c r="G188" s="15">
        <f>SUM(G13:G187)</f>
        <v>16666420</v>
      </c>
    </row>
    <row r="189" spans="1:8">
      <c r="A189" s="90" t="s">
        <v>133</v>
      </c>
      <c r="B189" s="91"/>
      <c r="C189" s="91"/>
      <c r="D189" s="91"/>
      <c r="E189" s="91"/>
      <c r="F189" s="92"/>
      <c r="G189" s="15">
        <f>G188*0.1</f>
        <v>1666642</v>
      </c>
    </row>
    <row r="190" spans="1:8">
      <c r="A190" s="90" t="s">
        <v>134</v>
      </c>
      <c r="B190" s="91"/>
      <c r="C190" s="91"/>
      <c r="D190" s="91"/>
      <c r="E190" s="91"/>
      <c r="F190" s="92"/>
      <c r="G190" s="15">
        <f>G188+G189</f>
        <v>18333062</v>
      </c>
    </row>
    <row r="191" spans="1:8">
      <c r="E191" s="97" t="s">
        <v>135</v>
      </c>
      <c r="F191" s="97"/>
      <c r="G191" s="97"/>
    </row>
    <row r="192" spans="1:8">
      <c r="E192" s="87" t="s">
        <v>136</v>
      </c>
      <c r="F192" s="87"/>
      <c r="G192" s="87"/>
    </row>
    <row r="196" spans="5:7">
      <c r="E196" s="87" t="s">
        <v>137</v>
      </c>
      <c r="F196" s="87"/>
      <c r="G196" s="87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20"/>
    </row>
    <row r="229" spans="12:12">
      <c r="L229" s="12"/>
    </row>
    <row r="230" spans="12:12">
      <c r="L230" s="12"/>
    </row>
  </sheetData>
  <mergeCells count="14">
    <mergeCell ref="A6:G6"/>
    <mergeCell ref="A1:G1"/>
    <mergeCell ref="A2:G2"/>
    <mergeCell ref="A3:G3"/>
    <mergeCell ref="A4:G4"/>
    <mergeCell ref="A5:G5"/>
    <mergeCell ref="E192:G192"/>
    <mergeCell ref="E196:G196"/>
    <mergeCell ref="A7:G7"/>
    <mergeCell ref="A10:G10"/>
    <mergeCell ref="A188:F188"/>
    <mergeCell ref="A189:F189"/>
    <mergeCell ref="A190:F190"/>
    <mergeCell ref="E191:G1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114"/>
  <sheetViews>
    <sheetView topLeftCell="A85" workbookViewId="0">
      <selection activeCell="J113" sqref="J113"/>
    </sheetView>
  </sheetViews>
  <sheetFormatPr defaultRowHeight="15"/>
  <cols>
    <col min="1" max="1" width="7.5703125" style="1" customWidth="1"/>
    <col min="2" max="2" width="36.140625" style="1" customWidth="1"/>
    <col min="3" max="3" width="9.140625" style="1"/>
    <col min="4" max="4" width="8.7109375" style="1" customWidth="1"/>
    <col min="5" max="5" width="0.140625" style="1" hidden="1" customWidth="1"/>
    <col min="6" max="6" width="9.140625" style="1" hidden="1" customWidth="1"/>
    <col min="7" max="7" width="13.140625" style="1" customWidth="1"/>
    <col min="8" max="8" width="14.140625" style="1" customWidth="1"/>
    <col min="9" max="9" width="11.42578125" style="1" customWidth="1"/>
    <col min="10" max="16384" width="9.140625" style="1"/>
  </cols>
  <sheetData>
    <row r="2" spans="1:8" ht="16.5">
      <c r="A2" s="83" t="s">
        <v>0</v>
      </c>
      <c r="B2" s="83"/>
      <c r="C2" s="83"/>
      <c r="D2" s="83"/>
      <c r="E2" s="83"/>
      <c r="F2" s="83"/>
      <c r="G2" s="83"/>
      <c r="H2" s="83"/>
    </row>
    <row r="3" spans="1:8" ht="15.75">
      <c r="A3" s="84" t="s">
        <v>1</v>
      </c>
      <c r="B3" s="84"/>
      <c r="C3" s="84"/>
      <c r="D3" s="84"/>
      <c r="E3" s="84"/>
      <c r="F3" s="84"/>
      <c r="G3" s="84"/>
      <c r="H3" s="84"/>
    </row>
    <row r="4" spans="1:8" ht="16.5">
      <c r="A4" s="83" t="s">
        <v>2</v>
      </c>
      <c r="B4" s="83"/>
      <c r="C4" s="83"/>
      <c r="D4" s="83"/>
      <c r="E4" s="83"/>
      <c r="F4" s="83"/>
      <c r="G4" s="83"/>
      <c r="H4" s="83"/>
    </row>
    <row r="7" spans="1:8" ht="20.25">
      <c r="A7" s="85" t="s">
        <v>3</v>
      </c>
      <c r="B7" s="85"/>
      <c r="C7" s="85"/>
      <c r="D7" s="85"/>
      <c r="E7" s="85"/>
      <c r="F7" s="85"/>
      <c r="G7" s="85"/>
      <c r="H7" s="85"/>
    </row>
    <row r="8" spans="1:8" ht="15.75">
      <c r="A8" s="94" t="s">
        <v>229</v>
      </c>
      <c r="B8" s="94"/>
      <c r="C8" s="94"/>
      <c r="D8" s="94"/>
      <c r="E8" s="94"/>
      <c r="F8" s="94"/>
      <c r="G8" s="94"/>
      <c r="H8" s="94"/>
    </row>
    <row r="9" spans="1:8" ht="15.75">
      <c r="A9" s="96" t="s">
        <v>230</v>
      </c>
      <c r="B9" s="96"/>
      <c r="C9" s="96"/>
      <c r="D9" s="96"/>
      <c r="E9" s="96"/>
      <c r="F9" s="96"/>
      <c r="G9" s="96"/>
      <c r="H9" s="96"/>
    </row>
    <row r="10" spans="1:8" ht="15.75">
      <c r="A10" s="94" t="s">
        <v>231</v>
      </c>
      <c r="B10" s="94"/>
      <c r="C10" s="94"/>
      <c r="D10" s="94"/>
      <c r="E10" s="94"/>
      <c r="F10" s="94"/>
      <c r="G10" s="94"/>
      <c r="H10" s="94"/>
    </row>
    <row r="11" spans="1:8">
      <c r="A11" s="21"/>
      <c r="B11" s="22"/>
      <c r="C11" s="22"/>
      <c r="D11" s="22"/>
      <c r="E11" s="22"/>
      <c r="F11" s="22"/>
      <c r="G11" s="22"/>
      <c r="H11" s="22"/>
    </row>
    <row r="12" spans="1:8" ht="15.75">
      <c r="A12" s="2" t="s">
        <v>7</v>
      </c>
    </row>
    <row r="13" spans="1:8" ht="15.75">
      <c r="A13" s="2" t="s">
        <v>232</v>
      </c>
    </row>
    <row r="14" spans="1:8" ht="15.75">
      <c r="A14" s="2" t="s">
        <v>9</v>
      </c>
    </row>
    <row r="15" spans="1:8" s="4" customFormat="1" ht="20.25" customHeight="1">
      <c r="A15" s="3" t="s">
        <v>10</v>
      </c>
      <c r="B15" s="3" t="s">
        <v>11</v>
      </c>
      <c r="C15" s="3" t="s">
        <v>12</v>
      </c>
      <c r="D15" s="3" t="s">
        <v>13</v>
      </c>
      <c r="G15" s="18" t="s">
        <v>15</v>
      </c>
      <c r="H15" s="18" t="s">
        <v>16</v>
      </c>
    </row>
    <row r="16" spans="1:8">
      <c r="A16" s="62">
        <v>1</v>
      </c>
      <c r="B16" s="63" t="s">
        <v>180</v>
      </c>
      <c r="C16" s="62" t="s">
        <v>23</v>
      </c>
      <c r="D16" s="62">
        <v>5</v>
      </c>
      <c r="E16" s="64">
        <v>259000</v>
      </c>
      <c r="F16" s="65">
        <f t="shared" ref="F16:F79" si="0">D16*E16</f>
        <v>1295000</v>
      </c>
      <c r="G16" s="43">
        <f>E16-(E16*0.05)</f>
        <v>246050</v>
      </c>
      <c r="H16" s="43">
        <f>G16*D16</f>
        <v>1230250</v>
      </c>
    </row>
    <row r="17" spans="1:8">
      <c r="A17" s="62">
        <v>2</v>
      </c>
      <c r="B17" s="63" t="s">
        <v>233</v>
      </c>
      <c r="C17" s="62" t="s">
        <v>23</v>
      </c>
      <c r="D17" s="62">
        <v>1</v>
      </c>
      <c r="E17" s="64">
        <v>45000</v>
      </c>
      <c r="F17" s="65">
        <f t="shared" si="0"/>
        <v>45000</v>
      </c>
      <c r="G17" s="43">
        <f t="shared" ref="G17:G80" si="1">E17-(E17*0.05)</f>
        <v>42750</v>
      </c>
      <c r="H17" s="43">
        <f t="shared" ref="H17:H80" si="2">G17*D17</f>
        <v>42750</v>
      </c>
    </row>
    <row r="18" spans="1:8">
      <c r="A18" s="62">
        <v>3</v>
      </c>
      <c r="B18" s="63" t="s">
        <v>25</v>
      </c>
      <c r="C18" s="62" t="s">
        <v>37</v>
      </c>
      <c r="D18" s="62">
        <v>5</v>
      </c>
      <c r="E18" s="64">
        <v>55800</v>
      </c>
      <c r="F18" s="65">
        <f t="shared" si="0"/>
        <v>279000</v>
      </c>
      <c r="G18" s="43">
        <f t="shared" si="1"/>
        <v>53010</v>
      </c>
      <c r="H18" s="43">
        <f t="shared" si="2"/>
        <v>265050</v>
      </c>
    </row>
    <row r="19" spans="1:8">
      <c r="A19" s="62">
        <v>4</v>
      </c>
      <c r="B19" s="63" t="s">
        <v>220</v>
      </c>
      <c r="C19" s="62" t="s">
        <v>23</v>
      </c>
      <c r="D19" s="62">
        <v>5</v>
      </c>
      <c r="E19" s="64">
        <v>39000</v>
      </c>
      <c r="F19" s="65">
        <f t="shared" si="0"/>
        <v>195000</v>
      </c>
      <c r="G19" s="43">
        <f t="shared" si="1"/>
        <v>37050</v>
      </c>
      <c r="H19" s="43">
        <f t="shared" si="2"/>
        <v>185250</v>
      </c>
    </row>
    <row r="20" spans="1:8">
      <c r="A20" s="62">
        <v>5</v>
      </c>
      <c r="B20" s="63" t="s">
        <v>46</v>
      </c>
      <c r="C20" s="62" t="s">
        <v>48</v>
      </c>
      <c r="D20" s="62">
        <v>3</v>
      </c>
      <c r="E20" s="64">
        <v>12000</v>
      </c>
      <c r="F20" s="65">
        <f t="shared" si="0"/>
        <v>36000</v>
      </c>
      <c r="G20" s="43">
        <f t="shared" si="1"/>
        <v>11400</v>
      </c>
      <c r="H20" s="43">
        <f t="shared" si="2"/>
        <v>34200</v>
      </c>
    </row>
    <row r="21" spans="1:8">
      <c r="A21" s="62">
        <v>6</v>
      </c>
      <c r="B21" s="63" t="s">
        <v>234</v>
      </c>
      <c r="C21" s="62" t="s">
        <v>44</v>
      </c>
      <c r="D21" s="62">
        <v>2</v>
      </c>
      <c r="E21" s="64">
        <v>20000</v>
      </c>
      <c r="F21" s="65">
        <f t="shared" si="0"/>
        <v>40000</v>
      </c>
      <c r="G21" s="43">
        <f t="shared" si="1"/>
        <v>19000</v>
      </c>
      <c r="H21" s="43">
        <f t="shared" si="2"/>
        <v>38000</v>
      </c>
    </row>
    <row r="22" spans="1:8">
      <c r="A22" s="62">
        <v>7</v>
      </c>
      <c r="B22" s="63" t="s">
        <v>25</v>
      </c>
      <c r="C22" s="62" t="s">
        <v>37</v>
      </c>
      <c r="D22" s="62">
        <v>1</v>
      </c>
      <c r="E22" s="64">
        <v>55800</v>
      </c>
      <c r="F22" s="65">
        <f t="shared" si="0"/>
        <v>55800</v>
      </c>
      <c r="G22" s="43">
        <f t="shared" si="1"/>
        <v>53010</v>
      </c>
      <c r="H22" s="43">
        <f t="shared" si="2"/>
        <v>53010</v>
      </c>
    </row>
    <row r="23" spans="1:8">
      <c r="A23" s="62">
        <v>8</v>
      </c>
      <c r="B23" s="63" t="s">
        <v>19</v>
      </c>
      <c r="C23" s="62" t="s">
        <v>20</v>
      </c>
      <c r="D23" s="62">
        <v>1</v>
      </c>
      <c r="E23" s="64">
        <v>39000</v>
      </c>
      <c r="F23" s="65">
        <f t="shared" si="0"/>
        <v>39000</v>
      </c>
      <c r="G23" s="43">
        <f t="shared" si="1"/>
        <v>37050</v>
      </c>
      <c r="H23" s="43">
        <f t="shared" si="2"/>
        <v>37050</v>
      </c>
    </row>
    <row r="24" spans="1:8">
      <c r="A24" s="62">
        <v>9</v>
      </c>
      <c r="B24" s="63" t="s">
        <v>61</v>
      </c>
      <c r="C24" s="62" t="s">
        <v>58</v>
      </c>
      <c r="D24" s="62">
        <v>12</v>
      </c>
      <c r="E24" s="64">
        <v>11000</v>
      </c>
      <c r="F24" s="65">
        <f t="shared" si="0"/>
        <v>132000</v>
      </c>
      <c r="G24" s="43">
        <f t="shared" si="1"/>
        <v>10450</v>
      </c>
      <c r="H24" s="43">
        <f t="shared" si="2"/>
        <v>125400</v>
      </c>
    </row>
    <row r="25" spans="1:8">
      <c r="A25" s="62">
        <v>10</v>
      </c>
      <c r="B25" s="63" t="s">
        <v>216</v>
      </c>
      <c r="C25" s="62" t="s">
        <v>28</v>
      </c>
      <c r="D25" s="62">
        <v>1</v>
      </c>
      <c r="E25" s="64">
        <v>14000</v>
      </c>
      <c r="F25" s="65">
        <f t="shared" si="0"/>
        <v>14000</v>
      </c>
      <c r="G25" s="43">
        <f t="shared" si="1"/>
        <v>13300</v>
      </c>
      <c r="H25" s="43">
        <f t="shared" si="2"/>
        <v>13300</v>
      </c>
    </row>
    <row r="26" spans="1:8">
      <c r="A26" s="62">
        <v>11</v>
      </c>
      <c r="B26" s="63" t="s">
        <v>87</v>
      </c>
      <c r="C26" s="62" t="s">
        <v>28</v>
      </c>
      <c r="D26" s="62">
        <v>1</v>
      </c>
      <c r="E26" s="64">
        <v>190000</v>
      </c>
      <c r="F26" s="65">
        <f t="shared" si="0"/>
        <v>190000</v>
      </c>
      <c r="G26" s="43">
        <f t="shared" si="1"/>
        <v>180500</v>
      </c>
      <c r="H26" s="43">
        <f t="shared" si="2"/>
        <v>180500</v>
      </c>
    </row>
    <row r="27" spans="1:8">
      <c r="A27" s="62">
        <v>12</v>
      </c>
      <c r="B27" s="63" t="s">
        <v>70</v>
      </c>
      <c r="C27" s="62" t="s">
        <v>48</v>
      </c>
      <c r="D27" s="62">
        <v>2</v>
      </c>
      <c r="E27" s="64">
        <v>6900</v>
      </c>
      <c r="F27" s="65">
        <f t="shared" si="0"/>
        <v>13800</v>
      </c>
      <c r="G27" s="43">
        <f t="shared" si="1"/>
        <v>6555</v>
      </c>
      <c r="H27" s="43">
        <f t="shared" si="2"/>
        <v>13110</v>
      </c>
    </row>
    <row r="28" spans="1:8">
      <c r="A28" s="62">
        <v>13</v>
      </c>
      <c r="B28" s="63" t="s">
        <v>43</v>
      </c>
      <c r="C28" s="62" t="s">
        <v>48</v>
      </c>
      <c r="D28" s="62">
        <v>2</v>
      </c>
      <c r="E28" s="64">
        <v>2400</v>
      </c>
      <c r="F28" s="65">
        <f t="shared" si="0"/>
        <v>4800</v>
      </c>
      <c r="G28" s="43">
        <f t="shared" si="1"/>
        <v>2280</v>
      </c>
      <c r="H28" s="43">
        <f t="shared" si="2"/>
        <v>4560</v>
      </c>
    </row>
    <row r="29" spans="1:8">
      <c r="A29" s="62">
        <v>14</v>
      </c>
      <c r="B29" s="63" t="s">
        <v>70</v>
      </c>
      <c r="C29" s="62" t="s">
        <v>48</v>
      </c>
      <c r="D29" s="62">
        <v>2</v>
      </c>
      <c r="E29" s="64">
        <v>6900</v>
      </c>
      <c r="F29" s="65">
        <f t="shared" si="0"/>
        <v>13800</v>
      </c>
      <c r="G29" s="43">
        <f t="shared" si="1"/>
        <v>6555</v>
      </c>
      <c r="H29" s="43">
        <f t="shared" si="2"/>
        <v>13110</v>
      </c>
    </row>
    <row r="30" spans="1:8">
      <c r="A30" s="62">
        <v>15</v>
      </c>
      <c r="B30" s="63" t="s">
        <v>235</v>
      </c>
      <c r="C30" s="62" t="s">
        <v>63</v>
      </c>
      <c r="D30" s="62">
        <v>5</v>
      </c>
      <c r="E30" s="64">
        <v>5000</v>
      </c>
      <c r="F30" s="65">
        <f t="shared" si="0"/>
        <v>25000</v>
      </c>
      <c r="G30" s="43">
        <f t="shared" si="1"/>
        <v>4750</v>
      </c>
      <c r="H30" s="43">
        <f t="shared" si="2"/>
        <v>23750</v>
      </c>
    </row>
    <row r="31" spans="1:8">
      <c r="A31" s="62">
        <v>16</v>
      </c>
      <c r="B31" s="63" t="s">
        <v>81</v>
      </c>
      <c r="C31" s="62" t="s">
        <v>18</v>
      </c>
      <c r="D31" s="62">
        <v>1</v>
      </c>
      <c r="E31" s="64">
        <v>40000</v>
      </c>
      <c r="F31" s="65">
        <f t="shared" si="0"/>
        <v>40000</v>
      </c>
      <c r="G31" s="43">
        <f t="shared" si="1"/>
        <v>38000</v>
      </c>
      <c r="H31" s="43">
        <f t="shared" si="2"/>
        <v>38000</v>
      </c>
    </row>
    <row r="32" spans="1:8">
      <c r="A32" s="62">
        <v>17</v>
      </c>
      <c r="B32" s="63" t="s">
        <v>61</v>
      </c>
      <c r="C32" s="62" t="s">
        <v>58</v>
      </c>
      <c r="D32" s="62">
        <v>24</v>
      </c>
      <c r="E32" s="64">
        <v>11000</v>
      </c>
      <c r="F32" s="65">
        <f t="shared" si="0"/>
        <v>264000</v>
      </c>
      <c r="G32" s="43">
        <f t="shared" si="1"/>
        <v>10450</v>
      </c>
      <c r="H32" s="43">
        <f t="shared" si="2"/>
        <v>250800</v>
      </c>
    </row>
    <row r="33" spans="1:8">
      <c r="A33" s="62">
        <v>18</v>
      </c>
      <c r="B33" s="63" t="s">
        <v>131</v>
      </c>
      <c r="C33" s="62" t="s">
        <v>23</v>
      </c>
      <c r="D33" s="62">
        <v>1</v>
      </c>
      <c r="E33" s="64">
        <v>39000</v>
      </c>
      <c r="F33" s="65">
        <f t="shared" si="0"/>
        <v>39000</v>
      </c>
      <c r="G33" s="43">
        <f t="shared" si="1"/>
        <v>37050</v>
      </c>
      <c r="H33" s="43">
        <f t="shared" si="2"/>
        <v>37050</v>
      </c>
    </row>
    <row r="34" spans="1:8">
      <c r="A34" s="62">
        <v>19</v>
      </c>
      <c r="B34" s="63" t="s">
        <v>236</v>
      </c>
      <c r="C34" s="62" t="s">
        <v>23</v>
      </c>
      <c r="D34" s="62">
        <v>1</v>
      </c>
      <c r="E34" s="64">
        <v>75000</v>
      </c>
      <c r="F34" s="65">
        <f t="shared" si="0"/>
        <v>75000</v>
      </c>
      <c r="G34" s="43">
        <f t="shared" si="1"/>
        <v>71250</v>
      </c>
      <c r="H34" s="43">
        <f t="shared" si="2"/>
        <v>71250</v>
      </c>
    </row>
    <row r="35" spans="1:8">
      <c r="A35" s="62">
        <v>20</v>
      </c>
      <c r="B35" s="63" t="s">
        <v>45</v>
      </c>
      <c r="C35" s="62" t="s">
        <v>48</v>
      </c>
      <c r="D35" s="62">
        <v>1</v>
      </c>
      <c r="E35" s="64">
        <v>16800</v>
      </c>
      <c r="F35" s="65">
        <f t="shared" si="0"/>
        <v>16800</v>
      </c>
      <c r="G35" s="43">
        <f t="shared" si="1"/>
        <v>15960</v>
      </c>
      <c r="H35" s="43">
        <f t="shared" si="2"/>
        <v>15960</v>
      </c>
    </row>
    <row r="36" spans="1:8">
      <c r="A36" s="62">
        <v>21</v>
      </c>
      <c r="B36" s="63" t="s">
        <v>114</v>
      </c>
      <c r="C36" s="62" t="s">
        <v>23</v>
      </c>
      <c r="D36" s="62">
        <v>10</v>
      </c>
      <c r="E36" s="64">
        <v>11000</v>
      </c>
      <c r="F36" s="65">
        <f t="shared" si="0"/>
        <v>110000</v>
      </c>
      <c r="G36" s="43">
        <f t="shared" si="1"/>
        <v>10450</v>
      </c>
      <c r="H36" s="43">
        <f t="shared" si="2"/>
        <v>104500</v>
      </c>
    </row>
    <row r="37" spans="1:8">
      <c r="A37" s="62">
        <v>22</v>
      </c>
      <c r="B37" s="63" t="s">
        <v>78</v>
      </c>
      <c r="C37" s="62" t="s">
        <v>28</v>
      </c>
      <c r="D37" s="62">
        <v>6</v>
      </c>
      <c r="E37" s="64">
        <v>3000</v>
      </c>
      <c r="F37" s="65">
        <f t="shared" si="0"/>
        <v>18000</v>
      </c>
      <c r="G37" s="43">
        <f t="shared" si="1"/>
        <v>2850</v>
      </c>
      <c r="H37" s="43">
        <f t="shared" si="2"/>
        <v>17100</v>
      </c>
    </row>
    <row r="38" spans="1:8">
      <c r="A38" s="62">
        <v>23</v>
      </c>
      <c r="B38" s="63" t="s">
        <v>110</v>
      </c>
      <c r="C38" s="62" t="s">
        <v>28</v>
      </c>
      <c r="D38" s="62">
        <v>5</v>
      </c>
      <c r="E38" s="64">
        <v>3500</v>
      </c>
      <c r="F38" s="65">
        <f t="shared" si="0"/>
        <v>17500</v>
      </c>
      <c r="G38" s="43">
        <f t="shared" si="1"/>
        <v>3325</v>
      </c>
      <c r="H38" s="43">
        <f t="shared" si="2"/>
        <v>16625</v>
      </c>
    </row>
    <row r="39" spans="1:8">
      <c r="A39" s="62">
        <v>24</v>
      </c>
      <c r="B39" s="63" t="s">
        <v>61</v>
      </c>
      <c r="C39" s="62" t="s">
        <v>58</v>
      </c>
      <c r="D39" s="62">
        <v>1</v>
      </c>
      <c r="E39" s="64">
        <v>11000</v>
      </c>
      <c r="F39" s="65">
        <f t="shared" si="0"/>
        <v>11000</v>
      </c>
      <c r="G39" s="43">
        <f t="shared" si="1"/>
        <v>10450</v>
      </c>
      <c r="H39" s="43">
        <f t="shared" si="2"/>
        <v>10450</v>
      </c>
    </row>
    <row r="40" spans="1:8">
      <c r="A40" s="62">
        <v>25</v>
      </c>
      <c r="B40" s="63" t="s">
        <v>60</v>
      </c>
      <c r="C40" s="62" t="s">
        <v>58</v>
      </c>
      <c r="D40" s="62">
        <v>2</v>
      </c>
      <c r="E40" s="64">
        <v>1300</v>
      </c>
      <c r="F40" s="65">
        <f t="shared" si="0"/>
        <v>2600</v>
      </c>
      <c r="G40" s="43">
        <f t="shared" si="1"/>
        <v>1235</v>
      </c>
      <c r="H40" s="43">
        <f t="shared" si="2"/>
        <v>2470</v>
      </c>
    </row>
    <row r="41" spans="1:8">
      <c r="A41" s="62">
        <v>26</v>
      </c>
      <c r="B41" s="63" t="s">
        <v>25</v>
      </c>
      <c r="C41" s="62" t="s">
        <v>37</v>
      </c>
      <c r="D41" s="62">
        <v>6</v>
      </c>
      <c r="E41" s="64">
        <v>55800</v>
      </c>
      <c r="F41" s="65">
        <f t="shared" si="0"/>
        <v>334800</v>
      </c>
      <c r="G41" s="43">
        <f t="shared" si="1"/>
        <v>53010</v>
      </c>
      <c r="H41" s="43">
        <f t="shared" si="2"/>
        <v>318060</v>
      </c>
    </row>
    <row r="42" spans="1:8">
      <c r="A42" s="62">
        <v>27</v>
      </c>
      <c r="B42" s="63" t="s">
        <v>38</v>
      </c>
      <c r="C42" s="62" t="s">
        <v>18</v>
      </c>
      <c r="D42" s="62">
        <v>12</v>
      </c>
      <c r="E42" s="64">
        <v>2900</v>
      </c>
      <c r="F42" s="65">
        <f t="shared" si="0"/>
        <v>34800</v>
      </c>
      <c r="G42" s="43">
        <f t="shared" si="1"/>
        <v>2755</v>
      </c>
      <c r="H42" s="43">
        <f t="shared" si="2"/>
        <v>33060</v>
      </c>
    </row>
    <row r="43" spans="1:8">
      <c r="A43" s="62">
        <v>28</v>
      </c>
      <c r="B43" s="63" t="s">
        <v>43</v>
      </c>
      <c r="C43" s="62" t="s">
        <v>48</v>
      </c>
      <c r="D43" s="62">
        <v>5</v>
      </c>
      <c r="E43" s="64">
        <v>2400</v>
      </c>
      <c r="F43" s="65">
        <f t="shared" si="0"/>
        <v>12000</v>
      </c>
      <c r="G43" s="43">
        <f t="shared" si="1"/>
        <v>2280</v>
      </c>
      <c r="H43" s="43">
        <f t="shared" si="2"/>
        <v>11400</v>
      </c>
    </row>
    <row r="44" spans="1:8">
      <c r="A44" s="62">
        <v>29</v>
      </c>
      <c r="B44" s="63" t="s">
        <v>123</v>
      </c>
      <c r="C44" s="62" t="s">
        <v>48</v>
      </c>
      <c r="D44" s="62">
        <v>2</v>
      </c>
      <c r="E44" s="64">
        <v>6000</v>
      </c>
      <c r="F44" s="65">
        <f t="shared" si="0"/>
        <v>12000</v>
      </c>
      <c r="G44" s="43">
        <f t="shared" si="1"/>
        <v>5700</v>
      </c>
      <c r="H44" s="43">
        <f t="shared" si="2"/>
        <v>11400</v>
      </c>
    </row>
    <row r="45" spans="1:8">
      <c r="A45" s="62">
        <v>30</v>
      </c>
      <c r="B45" s="63" t="s">
        <v>70</v>
      </c>
      <c r="C45" s="62" t="s">
        <v>48</v>
      </c>
      <c r="D45" s="62">
        <v>1</v>
      </c>
      <c r="E45" s="64">
        <v>6900</v>
      </c>
      <c r="F45" s="65">
        <f t="shared" si="0"/>
        <v>6900</v>
      </c>
      <c r="G45" s="43">
        <f t="shared" si="1"/>
        <v>6555</v>
      </c>
      <c r="H45" s="43">
        <f t="shared" si="2"/>
        <v>6555</v>
      </c>
    </row>
    <row r="46" spans="1:8">
      <c r="A46" s="62">
        <v>31</v>
      </c>
      <c r="B46" s="63" t="s">
        <v>45</v>
      </c>
      <c r="C46" s="62" t="s">
        <v>48</v>
      </c>
      <c r="D46" s="62">
        <v>2</v>
      </c>
      <c r="E46" s="64">
        <v>16800</v>
      </c>
      <c r="F46" s="65">
        <f t="shared" si="0"/>
        <v>33600</v>
      </c>
      <c r="G46" s="43">
        <f t="shared" si="1"/>
        <v>15960</v>
      </c>
      <c r="H46" s="43">
        <f t="shared" si="2"/>
        <v>31920</v>
      </c>
    </row>
    <row r="47" spans="1:8">
      <c r="A47" s="62">
        <v>32</v>
      </c>
      <c r="B47" s="63" t="s">
        <v>25</v>
      </c>
      <c r="C47" s="62" t="s">
        <v>37</v>
      </c>
      <c r="D47" s="62">
        <v>4</v>
      </c>
      <c r="E47" s="64">
        <v>55800</v>
      </c>
      <c r="F47" s="65">
        <f t="shared" si="0"/>
        <v>223200</v>
      </c>
      <c r="G47" s="43">
        <f t="shared" si="1"/>
        <v>53010</v>
      </c>
      <c r="H47" s="43">
        <f t="shared" si="2"/>
        <v>212040</v>
      </c>
    </row>
    <row r="48" spans="1:8">
      <c r="A48" s="62">
        <v>33</v>
      </c>
      <c r="B48" s="63" t="s">
        <v>120</v>
      </c>
      <c r="C48" s="62" t="s">
        <v>121</v>
      </c>
      <c r="D48" s="62">
        <v>2</v>
      </c>
      <c r="E48" s="64">
        <v>6500</v>
      </c>
      <c r="F48" s="65">
        <f t="shared" si="0"/>
        <v>13000</v>
      </c>
      <c r="G48" s="43">
        <f t="shared" si="1"/>
        <v>6175</v>
      </c>
      <c r="H48" s="43">
        <f t="shared" si="2"/>
        <v>12350</v>
      </c>
    </row>
    <row r="49" spans="1:8">
      <c r="A49" s="62">
        <v>34</v>
      </c>
      <c r="B49" s="63" t="s">
        <v>78</v>
      </c>
      <c r="C49" s="62" t="s">
        <v>28</v>
      </c>
      <c r="D49" s="62">
        <v>10</v>
      </c>
      <c r="E49" s="64">
        <v>3000</v>
      </c>
      <c r="F49" s="65">
        <f t="shared" si="0"/>
        <v>30000</v>
      </c>
      <c r="G49" s="43">
        <f t="shared" si="1"/>
        <v>2850</v>
      </c>
      <c r="H49" s="43">
        <f t="shared" si="2"/>
        <v>28500</v>
      </c>
    </row>
    <row r="50" spans="1:8">
      <c r="A50" s="62">
        <v>35</v>
      </c>
      <c r="B50" s="63" t="s">
        <v>237</v>
      </c>
      <c r="C50" s="62" t="s">
        <v>18</v>
      </c>
      <c r="D50" s="62">
        <v>10</v>
      </c>
      <c r="E50" s="64">
        <v>1700</v>
      </c>
      <c r="F50" s="65">
        <f t="shared" si="0"/>
        <v>17000</v>
      </c>
      <c r="G50" s="43">
        <f t="shared" si="1"/>
        <v>1615</v>
      </c>
      <c r="H50" s="43">
        <f t="shared" si="2"/>
        <v>16150</v>
      </c>
    </row>
    <row r="51" spans="1:8">
      <c r="A51" s="62">
        <v>36</v>
      </c>
      <c r="B51" s="63" t="s">
        <v>227</v>
      </c>
      <c r="C51" s="62" t="s">
        <v>18</v>
      </c>
      <c r="D51" s="62">
        <v>5</v>
      </c>
      <c r="E51" s="64">
        <v>2900</v>
      </c>
      <c r="F51" s="65">
        <f t="shared" si="0"/>
        <v>14500</v>
      </c>
      <c r="G51" s="43">
        <f t="shared" si="1"/>
        <v>2755</v>
      </c>
      <c r="H51" s="43">
        <f t="shared" si="2"/>
        <v>13775</v>
      </c>
    </row>
    <row r="52" spans="1:8">
      <c r="A52" s="62">
        <v>37</v>
      </c>
      <c r="B52" s="63" t="s">
        <v>19</v>
      </c>
      <c r="C52" s="62" t="s">
        <v>20</v>
      </c>
      <c r="D52" s="62">
        <v>2</v>
      </c>
      <c r="E52" s="64">
        <v>39000</v>
      </c>
      <c r="F52" s="65">
        <f t="shared" si="0"/>
        <v>78000</v>
      </c>
      <c r="G52" s="43">
        <f t="shared" si="1"/>
        <v>37050</v>
      </c>
      <c r="H52" s="43">
        <f t="shared" si="2"/>
        <v>74100</v>
      </c>
    </row>
    <row r="53" spans="1:8">
      <c r="A53" s="62">
        <v>38</v>
      </c>
      <c r="B53" s="63" t="s">
        <v>25</v>
      </c>
      <c r="C53" s="62" t="s">
        <v>37</v>
      </c>
      <c r="D53" s="62">
        <v>5</v>
      </c>
      <c r="E53" s="64">
        <v>55800</v>
      </c>
      <c r="F53" s="65">
        <f t="shared" si="0"/>
        <v>279000</v>
      </c>
      <c r="G53" s="43">
        <f t="shared" si="1"/>
        <v>53010</v>
      </c>
      <c r="H53" s="43">
        <f t="shared" si="2"/>
        <v>265050</v>
      </c>
    </row>
    <row r="54" spans="1:8">
      <c r="A54" s="62">
        <v>39</v>
      </c>
      <c r="B54" s="63" t="s">
        <v>238</v>
      </c>
      <c r="C54" s="62" t="s">
        <v>84</v>
      </c>
      <c r="D54" s="62">
        <v>2</v>
      </c>
      <c r="E54" s="64">
        <v>6500</v>
      </c>
      <c r="F54" s="65">
        <f t="shared" si="0"/>
        <v>13000</v>
      </c>
      <c r="G54" s="43">
        <f t="shared" si="1"/>
        <v>6175</v>
      </c>
      <c r="H54" s="43">
        <f t="shared" si="2"/>
        <v>12350</v>
      </c>
    </row>
    <row r="55" spans="1:8">
      <c r="A55" s="62">
        <v>40</v>
      </c>
      <c r="B55" s="63" t="s">
        <v>220</v>
      </c>
      <c r="C55" s="62" t="s">
        <v>23</v>
      </c>
      <c r="D55" s="62">
        <v>10</v>
      </c>
      <c r="E55" s="64">
        <v>39000</v>
      </c>
      <c r="F55" s="65">
        <f t="shared" si="0"/>
        <v>390000</v>
      </c>
      <c r="G55" s="43">
        <f t="shared" si="1"/>
        <v>37050</v>
      </c>
      <c r="H55" s="43">
        <f t="shared" si="2"/>
        <v>370500</v>
      </c>
    </row>
    <row r="56" spans="1:8">
      <c r="A56" s="62">
        <v>41</v>
      </c>
      <c r="B56" s="63" t="s">
        <v>71</v>
      </c>
      <c r="C56" s="62" t="s">
        <v>58</v>
      </c>
      <c r="D56" s="62">
        <v>40</v>
      </c>
      <c r="E56" s="64">
        <v>15800</v>
      </c>
      <c r="F56" s="65">
        <f t="shared" si="0"/>
        <v>632000</v>
      </c>
      <c r="G56" s="43">
        <f t="shared" si="1"/>
        <v>15010</v>
      </c>
      <c r="H56" s="43">
        <f t="shared" si="2"/>
        <v>600400</v>
      </c>
    </row>
    <row r="57" spans="1:8">
      <c r="A57" s="62">
        <v>42</v>
      </c>
      <c r="B57" s="63" t="s">
        <v>183</v>
      </c>
      <c r="C57" s="62" t="s">
        <v>184</v>
      </c>
      <c r="D57" s="62">
        <v>1</v>
      </c>
      <c r="E57" s="64">
        <v>39000</v>
      </c>
      <c r="F57" s="65">
        <f t="shared" si="0"/>
        <v>39000</v>
      </c>
      <c r="G57" s="43">
        <f t="shared" si="1"/>
        <v>37050</v>
      </c>
      <c r="H57" s="43">
        <f t="shared" si="2"/>
        <v>37050</v>
      </c>
    </row>
    <row r="58" spans="1:8">
      <c r="A58" s="62">
        <v>43</v>
      </c>
      <c r="B58" s="63" t="s">
        <v>131</v>
      </c>
      <c r="C58" s="62" t="s">
        <v>23</v>
      </c>
      <c r="D58" s="62">
        <v>4</v>
      </c>
      <c r="E58" s="64">
        <v>39000</v>
      </c>
      <c r="F58" s="65">
        <f t="shared" si="0"/>
        <v>156000</v>
      </c>
      <c r="G58" s="43">
        <f t="shared" si="1"/>
        <v>37050</v>
      </c>
      <c r="H58" s="43">
        <f t="shared" si="2"/>
        <v>148200</v>
      </c>
    </row>
    <row r="59" spans="1:8">
      <c r="A59" s="62">
        <v>44</v>
      </c>
      <c r="B59" s="63" t="s">
        <v>43</v>
      </c>
      <c r="C59" s="62" t="s">
        <v>48</v>
      </c>
      <c r="D59" s="62">
        <v>20</v>
      </c>
      <c r="E59" s="64">
        <v>2400</v>
      </c>
      <c r="F59" s="65">
        <f t="shared" si="0"/>
        <v>48000</v>
      </c>
      <c r="G59" s="43">
        <f t="shared" si="1"/>
        <v>2280</v>
      </c>
      <c r="H59" s="43">
        <f t="shared" si="2"/>
        <v>45600</v>
      </c>
    </row>
    <row r="60" spans="1:8">
      <c r="A60" s="62">
        <v>45</v>
      </c>
      <c r="B60" s="63" t="s">
        <v>70</v>
      </c>
      <c r="C60" s="62" t="s">
        <v>48</v>
      </c>
      <c r="D60" s="62">
        <v>20</v>
      </c>
      <c r="E60" s="64">
        <v>6900</v>
      </c>
      <c r="F60" s="65">
        <f t="shared" si="0"/>
        <v>138000</v>
      </c>
      <c r="G60" s="43">
        <f t="shared" si="1"/>
        <v>6555</v>
      </c>
      <c r="H60" s="43">
        <f t="shared" si="2"/>
        <v>131100</v>
      </c>
    </row>
    <row r="61" spans="1:8">
      <c r="A61" s="62">
        <v>46</v>
      </c>
      <c r="B61" s="63" t="s">
        <v>70</v>
      </c>
      <c r="C61" s="62" t="s">
        <v>48</v>
      </c>
      <c r="D61" s="62">
        <v>10</v>
      </c>
      <c r="E61" s="64">
        <v>6900</v>
      </c>
      <c r="F61" s="65">
        <f t="shared" si="0"/>
        <v>69000</v>
      </c>
      <c r="G61" s="43">
        <f t="shared" si="1"/>
        <v>6555</v>
      </c>
      <c r="H61" s="43">
        <f t="shared" si="2"/>
        <v>65550</v>
      </c>
    </row>
    <row r="62" spans="1:8">
      <c r="A62" s="62">
        <v>47</v>
      </c>
      <c r="B62" s="63" t="s">
        <v>221</v>
      </c>
      <c r="C62" s="62" t="s">
        <v>18</v>
      </c>
      <c r="D62" s="62">
        <v>1</v>
      </c>
      <c r="E62" s="64">
        <v>215000</v>
      </c>
      <c r="F62" s="65">
        <f t="shared" si="0"/>
        <v>215000</v>
      </c>
      <c r="G62" s="43">
        <f t="shared" si="1"/>
        <v>204250</v>
      </c>
      <c r="H62" s="43">
        <f t="shared" si="2"/>
        <v>204250</v>
      </c>
    </row>
    <row r="63" spans="1:8">
      <c r="A63" s="62">
        <v>48</v>
      </c>
      <c r="B63" s="63" t="s">
        <v>116</v>
      </c>
      <c r="C63" s="62" t="s">
        <v>84</v>
      </c>
      <c r="D63" s="62">
        <v>3</v>
      </c>
      <c r="E63" s="64">
        <v>9400</v>
      </c>
      <c r="F63" s="65">
        <f t="shared" si="0"/>
        <v>28200</v>
      </c>
      <c r="G63" s="43">
        <f t="shared" si="1"/>
        <v>8930</v>
      </c>
      <c r="H63" s="43">
        <f t="shared" si="2"/>
        <v>26790</v>
      </c>
    </row>
    <row r="64" spans="1:8">
      <c r="A64" s="62">
        <v>49</v>
      </c>
      <c r="B64" s="63" t="s">
        <v>220</v>
      </c>
      <c r="C64" s="62" t="s">
        <v>23</v>
      </c>
      <c r="D64" s="62">
        <v>2</v>
      </c>
      <c r="E64" s="64">
        <v>39000</v>
      </c>
      <c r="F64" s="65">
        <f t="shared" si="0"/>
        <v>78000</v>
      </c>
      <c r="G64" s="43">
        <f t="shared" si="1"/>
        <v>37050</v>
      </c>
      <c r="H64" s="43">
        <f t="shared" si="2"/>
        <v>74100</v>
      </c>
    </row>
    <row r="65" spans="1:8">
      <c r="A65" s="62">
        <v>50</v>
      </c>
      <c r="B65" s="63" t="s">
        <v>52</v>
      </c>
      <c r="C65" s="62" t="s">
        <v>18</v>
      </c>
      <c r="D65" s="62">
        <v>1</v>
      </c>
      <c r="E65" s="64">
        <v>26000</v>
      </c>
      <c r="F65" s="65">
        <f t="shared" si="0"/>
        <v>26000</v>
      </c>
      <c r="G65" s="43">
        <f t="shared" si="1"/>
        <v>24700</v>
      </c>
      <c r="H65" s="43">
        <f t="shared" si="2"/>
        <v>24700</v>
      </c>
    </row>
    <row r="66" spans="1:8">
      <c r="A66" s="62">
        <v>51</v>
      </c>
      <c r="B66" s="63" t="s">
        <v>25</v>
      </c>
      <c r="C66" s="62" t="s">
        <v>37</v>
      </c>
      <c r="D66" s="62">
        <v>10</v>
      </c>
      <c r="E66" s="64">
        <v>55800</v>
      </c>
      <c r="F66" s="65">
        <f t="shared" si="0"/>
        <v>558000</v>
      </c>
      <c r="G66" s="43">
        <f t="shared" si="1"/>
        <v>53010</v>
      </c>
      <c r="H66" s="43">
        <f t="shared" si="2"/>
        <v>530100</v>
      </c>
    </row>
    <row r="67" spans="1:8">
      <c r="A67" s="62">
        <v>52</v>
      </c>
      <c r="B67" s="63" t="s">
        <v>239</v>
      </c>
      <c r="C67" s="62" t="s">
        <v>240</v>
      </c>
      <c r="D67" s="62">
        <v>108</v>
      </c>
      <c r="E67" s="64">
        <v>1500</v>
      </c>
      <c r="F67" s="65">
        <f t="shared" si="0"/>
        <v>162000</v>
      </c>
      <c r="G67" s="43">
        <f t="shared" si="1"/>
        <v>1425</v>
      </c>
      <c r="H67" s="43">
        <f t="shared" si="2"/>
        <v>153900</v>
      </c>
    </row>
    <row r="68" spans="1:8">
      <c r="A68" s="62">
        <v>53</v>
      </c>
      <c r="B68" s="63" t="s">
        <v>25</v>
      </c>
      <c r="C68" s="62" t="s">
        <v>37</v>
      </c>
      <c r="D68" s="62">
        <v>3</v>
      </c>
      <c r="E68" s="64">
        <v>55800</v>
      </c>
      <c r="F68" s="65">
        <f t="shared" si="0"/>
        <v>167400</v>
      </c>
      <c r="G68" s="43">
        <f t="shared" si="1"/>
        <v>53010</v>
      </c>
      <c r="H68" s="43">
        <f t="shared" si="2"/>
        <v>159030</v>
      </c>
    </row>
    <row r="69" spans="1:8">
      <c r="A69" s="62">
        <v>54</v>
      </c>
      <c r="B69" s="63" t="s">
        <v>69</v>
      </c>
      <c r="C69" s="62" t="s">
        <v>48</v>
      </c>
      <c r="D69" s="62">
        <v>2</v>
      </c>
      <c r="E69" s="64">
        <v>6000</v>
      </c>
      <c r="F69" s="65">
        <f t="shared" si="0"/>
        <v>12000</v>
      </c>
      <c r="G69" s="43">
        <f t="shared" si="1"/>
        <v>5700</v>
      </c>
      <c r="H69" s="43">
        <f t="shared" si="2"/>
        <v>11400</v>
      </c>
    </row>
    <row r="70" spans="1:8">
      <c r="A70" s="62">
        <v>55</v>
      </c>
      <c r="B70" s="63" t="s">
        <v>70</v>
      </c>
      <c r="C70" s="62" t="s">
        <v>48</v>
      </c>
      <c r="D70" s="62">
        <v>3</v>
      </c>
      <c r="E70" s="64">
        <v>6900</v>
      </c>
      <c r="F70" s="65">
        <f t="shared" si="0"/>
        <v>20700</v>
      </c>
      <c r="G70" s="43">
        <f t="shared" si="1"/>
        <v>6555</v>
      </c>
      <c r="H70" s="43">
        <f t="shared" si="2"/>
        <v>19665</v>
      </c>
    </row>
    <row r="71" spans="1:8">
      <c r="A71" s="62">
        <v>56</v>
      </c>
      <c r="B71" s="63" t="s">
        <v>72</v>
      </c>
      <c r="C71" s="62" t="s">
        <v>73</v>
      </c>
      <c r="D71" s="62">
        <v>1</v>
      </c>
      <c r="E71" s="64">
        <v>270000</v>
      </c>
      <c r="F71" s="65">
        <f t="shared" si="0"/>
        <v>270000</v>
      </c>
      <c r="G71" s="43">
        <f>E71-5000</f>
        <v>265000</v>
      </c>
      <c r="H71" s="43">
        <f t="shared" si="2"/>
        <v>265000</v>
      </c>
    </row>
    <row r="72" spans="1:8">
      <c r="A72" s="62">
        <v>57</v>
      </c>
      <c r="B72" s="63" t="s">
        <v>99</v>
      </c>
      <c r="C72" s="62" t="s">
        <v>100</v>
      </c>
      <c r="D72" s="62">
        <v>10</v>
      </c>
      <c r="E72" s="64">
        <v>25000</v>
      </c>
      <c r="F72" s="65">
        <f t="shared" si="0"/>
        <v>250000</v>
      </c>
      <c r="G72" s="43">
        <f t="shared" si="1"/>
        <v>23750</v>
      </c>
      <c r="H72" s="43">
        <f t="shared" si="2"/>
        <v>237500</v>
      </c>
    </row>
    <row r="73" spans="1:8">
      <c r="A73" s="62">
        <v>58</v>
      </c>
      <c r="B73" s="63" t="s">
        <v>72</v>
      </c>
      <c r="C73" s="62" t="s">
        <v>73</v>
      </c>
      <c r="D73" s="62">
        <v>2</v>
      </c>
      <c r="E73" s="64">
        <v>270000</v>
      </c>
      <c r="F73" s="65">
        <f t="shared" si="0"/>
        <v>540000</v>
      </c>
      <c r="G73" s="43">
        <f>E73-5000</f>
        <v>265000</v>
      </c>
      <c r="H73" s="43">
        <f t="shared" si="2"/>
        <v>530000</v>
      </c>
    </row>
    <row r="74" spans="1:8">
      <c r="A74" s="62">
        <v>59</v>
      </c>
      <c r="B74" s="63" t="s">
        <v>241</v>
      </c>
      <c r="C74" s="62" t="s">
        <v>161</v>
      </c>
      <c r="D74" s="62">
        <v>2</v>
      </c>
      <c r="E74" s="64">
        <v>12000</v>
      </c>
      <c r="F74" s="65">
        <f t="shared" si="0"/>
        <v>24000</v>
      </c>
      <c r="G74" s="43">
        <f t="shared" si="1"/>
        <v>11400</v>
      </c>
      <c r="H74" s="43">
        <f t="shared" si="2"/>
        <v>22800</v>
      </c>
    </row>
    <row r="75" spans="1:8">
      <c r="A75" s="62">
        <v>60</v>
      </c>
      <c r="B75" s="63" t="s">
        <v>242</v>
      </c>
      <c r="C75" s="62" t="s">
        <v>18</v>
      </c>
      <c r="D75" s="62">
        <v>5</v>
      </c>
      <c r="E75" s="64">
        <v>12000</v>
      </c>
      <c r="F75" s="65">
        <f t="shared" si="0"/>
        <v>60000</v>
      </c>
      <c r="G75" s="43">
        <f t="shared" si="1"/>
        <v>11400</v>
      </c>
      <c r="H75" s="43">
        <f t="shared" si="2"/>
        <v>57000</v>
      </c>
    </row>
    <row r="76" spans="1:8">
      <c r="A76" s="62">
        <v>61</v>
      </c>
      <c r="B76" s="63" t="s">
        <v>64</v>
      </c>
      <c r="C76" s="62" t="s">
        <v>23</v>
      </c>
      <c r="D76" s="62">
        <v>12</v>
      </c>
      <c r="E76" s="64">
        <v>24000</v>
      </c>
      <c r="F76" s="65">
        <f t="shared" si="0"/>
        <v>288000</v>
      </c>
      <c r="G76" s="43">
        <f t="shared" si="1"/>
        <v>22800</v>
      </c>
      <c r="H76" s="43">
        <f t="shared" si="2"/>
        <v>273600</v>
      </c>
    </row>
    <row r="77" spans="1:8">
      <c r="A77" s="62">
        <v>62</v>
      </c>
      <c r="B77" s="63" t="s">
        <v>237</v>
      </c>
      <c r="C77" s="62" t="s">
        <v>18</v>
      </c>
      <c r="D77" s="62">
        <v>15</v>
      </c>
      <c r="E77" s="64">
        <v>1700</v>
      </c>
      <c r="F77" s="65">
        <f t="shared" si="0"/>
        <v>25500</v>
      </c>
      <c r="G77" s="43">
        <f t="shared" si="1"/>
        <v>1615</v>
      </c>
      <c r="H77" s="43">
        <f t="shared" si="2"/>
        <v>24225</v>
      </c>
    </row>
    <row r="78" spans="1:8">
      <c r="A78" s="62">
        <v>63</v>
      </c>
      <c r="B78" s="63" t="s">
        <v>67</v>
      </c>
      <c r="C78" s="62" t="s">
        <v>48</v>
      </c>
      <c r="D78" s="62">
        <v>2</v>
      </c>
      <c r="E78" s="64">
        <v>4200</v>
      </c>
      <c r="F78" s="65">
        <f t="shared" si="0"/>
        <v>8400</v>
      </c>
      <c r="G78" s="43">
        <f t="shared" si="1"/>
        <v>3990</v>
      </c>
      <c r="H78" s="43">
        <f t="shared" si="2"/>
        <v>7980</v>
      </c>
    </row>
    <row r="79" spans="1:8">
      <c r="A79" s="62">
        <v>64</v>
      </c>
      <c r="B79" s="63" t="s">
        <v>67</v>
      </c>
      <c r="C79" s="62" t="s">
        <v>48</v>
      </c>
      <c r="D79" s="62">
        <v>7</v>
      </c>
      <c r="E79" s="64">
        <v>4200</v>
      </c>
      <c r="F79" s="65">
        <f t="shared" si="0"/>
        <v>29400</v>
      </c>
      <c r="G79" s="43">
        <f t="shared" si="1"/>
        <v>3990</v>
      </c>
      <c r="H79" s="43">
        <f t="shared" si="2"/>
        <v>27930</v>
      </c>
    </row>
    <row r="80" spans="1:8">
      <c r="A80" s="62">
        <v>65</v>
      </c>
      <c r="B80" s="63" t="s">
        <v>66</v>
      </c>
      <c r="C80" s="62" t="s">
        <v>48</v>
      </c>
      <c r="D80" s="62">
        <v>4</v>
      </c>
      <c r="E80" s="64">
        <v>2900</v>
      </c>
      <c r="F80" s="65">
        <f t="shared" ref="F80:F103" si="3">D80*E80</f>
        <v>11600</v>
      </c>
      <c r="G80" s="43">
        <f t="shared" si="1"/>
        <v>2755</v>
      </c>
      <c r="H80" s="43">
        <f t="shared" si="2"/>
        <v>11020</v>
      </c>
    </row>
    <row r="81" spans="1:8">
      <c r="A81" s="62">
        <v>66</v>
      </c>
      <c r="B81" s="63" t="s">
        <v>25</v>
      </c>
      <c r="C81" s="62" t="s">
        <v>37</v>
      </c>
      <c r="D81" s="62">
        <v>25</v>
      </c>
      <c r="E81" s="64">
        <v>55800</v>
      </c>
      <c r="F81" s="65">
        <f t="shared" si="3"/>
        <v>1395000</v>
      </c>
      <c r="G81" s="43">
        <f t="shared" ref="G81:G103" si="4">E81-(E81*0.05)</f>
        <v>53010</v>
      </c>
      <c r="H81" s="43">
        <f t="shared" ref="H81:H103" si="5">G81*D81</f>
        <v>1325250</v>
      </c>
    </row>
    <row r="82" spans="1:8">
      <c r="A82" s="62">
        <v>67</v>
      </c>
      <c r="B82" s="63" t="s">
        <v>110</v>
      </c>
      <c r="C82" s="62" t="s">
        <v>28</v>
      </c>
      <c r="D82" s="62">
        <v>2</v>
      </c>
      <c r="E82" s="64">
        <v>3500</v>
      </c>
      <c r="F82" s="65">
        <f t="shared" si="3"/>
        <v>7000</v>
      </c>
      <c r="G82" s="43">
        <f t="shared" si="4"/>
        <v>3325</v>
      </c>
      <c r="H82" s="43">
        <f t="shared" si="5"/>
        <v>6650</v>
      </c>
    </row>
    <row r="83" spans="1:8">
      <c r="A83" s="62">
        <v>68</v>
      </c>
      <c r="B83" s="63" t="s">
        <v>76</v>
      </c>
      <c r="C83" s="62" t="s">
        <v>28</v>
      </c>
      <c r="D83" s="62">
        <v>10</v>
      </c>
      <c r="E83" s="64">
        <v>2700</v>
      </c>
      <c r="F83" s="65">
        <f t="shared" si="3"/>
        <v>27000</v>
      </c>
      <c r="G83" s="43">
        <f t="shared" si="4"/>
        <v>2565</v>
      </c>
      <c r="H83" s="43">
        <f t="shared" si="5"/>
        <v>25650</v>
      </c>
    </row>
    <row r="84" spans="1:8">
      <c r="A84" s="62">
        <v>69</v>
      </c>
      <c r="B84" s="63" t="s">
        <v>200</v>
      </c>
      <c r="C84" s="62" t="s">
        <v>18</v>
      </c>
      <c r="D84" s="62">
        <v>1</v>
      </c>
      <c r="E84" s="64">
        <v>75000</v>
      </c>
      <c r="F84" s="65">
        <f t="shared" si="3"/>
        <v>75000</v>
      </c>
      <c r="G84" s="43">
        <f t="shared" si="4"/>
        <v>71250</v>
      </c>
      <c r="H84" s="43">
        <f t="shared" si="5"/>
        <v>71250</v>
      </c>
    </row>
    <row r="85" spans="1:8">
      <c r="A85" s="62">
        <v>70</v>
      </c>
      <c r="B85" s="63" t="s">
        <v>81</v>
      </c>
      <c r="C85" s="62" t="s">
        <v>18</v>
      </c>
      <c r="D85" s="62">
        <v>2</v>
      </c>
      <c r="E85" s="64">
        <v>40000</v>
      </c>
      <c r="F85" s="65">
        <f t="shared" si="3"/>
        <v>80000</v>
      </c>
      <c r="G85" s="43">
        <f t="shared" si="4"/>
        <v>38000</v>
      </c>
      <c r="H85" s="43">
        <f t="shared" si="5"/>
        <v>76000</v>
      </c>
    </row>
    <row r="86" spans="1:8">
      <c r="A86" s="62">
        <v>71</v>
      </c>
      <c r="B86" s="63" t="s">
        <v>109</v>
      </c>
      <c r="C86" s="62" t="s">
        <v>100</v>
      </c>
      <c r="D86" s="62">
        <v>1</v>
      </c>
      <c r="E86" s="64">
        <v>14000</v>
      </c>
      <c r="F86" s="65">
        <f t="shared" si="3"/>
        <v>14000</v>
      </c>
      <c r="G86" s="43">
        <f t="shared" si="4"/>
        <v>13300</v>
      </c>
      <c r="H86" s="43">
        <f t="shared" si="5"/>
        <v>13300</v>
      </c>
    </row>
    <row r="87" spans="1:8">
      <c r="A87" s="62">
        <v>72</v>
      </c>
      <c r="B87" s="63" t="s">
        <v>29</v>
      </c>
      <c r="C87" s="62" t="s">
        <v>18</v>
      </c>
      <c r="D87" s="62">
        <v>2</v>
      </c>
      <c r="E87" s="64">
        <v>14000</v>
      </c>
      <c r="F87" s="65">
        <f t="shared" si="3"/>
        <v>28000</v>
      </c>
      <c r="G87" s="43">
        <f t="shared" si="4"/>
        <v>13300</v>
      </c>
      <c r="H87" s="43">
        <f t="shared" si="5"/>
        <v>26600</v>
      </c>
    </row>
    <row r="88" spans="1:8">
      <c r="A88" s="62">
        <v>73</v>
      </c>
      <c r="B88" s="63" t="s">
        <v>30</v>
      </c>
      <c r="C88" s="62" t="s">
        <v>31</v>
      </c>
      <c r="D88" s="62">
        <v>12</v>
      </c>
      <c r="E88" s="64">
        <v>13000</v>
      </c>
      <c r="F88" s="65">
        <f t="shared" si="3"/>
        <v>156000</v>
      </c>
      <c r="G88" s="43">
        <f t="shared" si="4"/>
        <v>12350</v>
      </c>
      <c r="H88" s="43">
        <f t="shared" si="5"/>
        <v>148200</v>
      </c>
    </row>
    <row r="89" spans="1:8">
      <c r="A89" s="62">
        <v>74</v>
      </c>
      <c r="B89" s="63" t="s">
        <v>243</v>
      </c>
      <c r="C89" s="62" t="s">
        <v>48</v>
      </c>
      <c r="D89" s="62">
        <v>12</v>
      </c>
      <c r="E89" s="64">
        <v>6800</v>
      </c>
      <c r="F89" s="65">
        <f t="shared" si="3"/>
        <v>81600</v>
      </c>
      <c r="G89" s="43">
        <f t="shared" si="4"/>
        <v>6460</v>
      </c>
      <c r="H89" s="43">
        <f t="shared" si="5"/>
        <v>77520</v>
      </c>
    </row>
    <row r="90" spans="1:8">
      <c r="A90" s="62">
        <v>75</v>
      </c>
      <c r="B90" s="63" t="s">
        <v>216</v>
      </c>
      <c r="C90" s="62" t="s">
        <v>28</v>
      </c>
      <c r="D90" s="62">
        <v>6</v>
      </c>
      <c r="E90" s="64">
        <v>14000</v>
      </c>
      <c r="F90" s="65">
        <f t="shared" si="3"/>
        <v>84000</v>
      </c>
      <c r="G90" s="43">
        <f t="shared" si="4"/>
        <v>13300</v>
      </c>
      <c r="H90" s="43">
        <f t="shared" si="5"/>
        <v>79800</v>
      </c>
    </row>
    <row r="91" spans="1:8">
      <c r="A91" s="62">
        <v>76</v>
      </c>
      <c r="B91" s="63" t="s">
        <v>61</v>
      </c>
      <c r="C91" s="62" t="s">
        <v>58</v>
      </c>
      <c r="D91" s="62">
        <v>6</v>
      </c>
      <c r="E91" s="64">
        <v>11000</v>
      </c>
      <c r="F91" s="65">
        <f t="shared" si="3"/>
        <v>66000</v>
      </c>
      <c r="G91" s="43">
        <f t="shared" si="4"/>
        <v>10450</v>
      </c>
      <c r="H91" s="43">
        <f t="shared" si="5"/>
        <v>62700</v>
      </c>
    </row>
    <row r="92" spans="1:8">
      <c r="A92" s="62">
        <v>77</v>
      </c>
      <c r="B92" s="63" t="s">
        <v>221</v>
      </c>
      <c r="C92" s="62" t="s">
        <v>18</v>
      </c>
      <c r="D92" s="62">
        <v>1</v>
      </c>
      <c r="E92" s="64">
        <v>215000</v>
      </c>
      <c r="F92" s="65">
        <f t="shared" si="3"/>
        <v>215000</v>
      </c>
      <c r="G92" s="43">
        <f t="shared" si="4"/>
        <v>204250</v>
      </c>
      <c r="H92" s="43">
        <f t="shared" si="5"/>
        <v>204250</v>
      </c>
    </row>
    <row r="93" spans="1:8">
      <c r="A93" s="62">
        <v>78</v>
      </c>
      <c r="B93" s="63" t="s">
        <v>99</v>
      </c>
      <c r="C93" s="62" t="s">
        <v>100</v>
      </c>
      <c r="D93" s="62">
        <v>2</v>
      </c>
      <c r="E93" s="64">
        <v>25000</v>
      </c>
      <c r="F93" s="65">
        <f t="shared" si="3"/>
        <v>50000</v>
      </c>
      <c r="G93" s="43">
        <f t="shared" si="4"/>
        <v>23750</v>
      </c>
      <c r="H93" s="43">
        <f t="shared" si="5"/>
        <v>47500</v>
      </c>
    </row>
    <row r="94" spans="1:8">
      <c r="A94" s="62">
        <v>79</v>
      </c>
      <c r="B94" s="63" t="s">
        <v>101</v>
      </c>
      <c r="C94" s="62" t="s">
        <v>100</v>
      </c>
      <c r="D94" s="62">
        <v>5</v>
      </c>
      <c r="E94" s="64">
        <v>25000</v>
      </c>
      <c r="F94" s="65">
        <f t="shared" si="3"/>
        <v>125000</v>
      </c>
      <c r="G94" s="43">
        <f t="shared" si="4"/>
        <v>23750</v>
      </c>
      <c r="H94" s="43">
        <f t="shared" si="5"/>
        <v>118750</v>
      </c>
    </row>
    <row r="95" spans="1:8">
      <c r="A95" s="62">
        <v>80</v>
      </c>
      <c r="B95" s="63" t="s">
        <v>25</v>
      </c>
      <c r="C95" s="62" t="s">
        <v>37</v>
      </c>
      <c r="D95" s="62">
        <v>5</v>
      </c>
      <c r="E95" s="64">
        <v>55800</v>
      </c>
      <c r="F95" s="65">
        <f t="shared" si="3"/>
        <v>279000</v>
      </c>
      <c r="G95" s="43">
        <f t="shared" si="4"/>
        <v>53010</v>
      </c>
      <c r="H95" s="43">
        <f t="shared" si="5"/>
        <v>265050</v>
      </c>
    </row>
    <row r="96" spans="1:8">
      <c r="A96" s="62">
        <v>81</v>
      </c>
      <c r="B96" s="63" t="s">
        <v>179</v>
      </c>
      <c r="C96" s="62" t="s">
        <v>23</v>
      </c>
      <c r="D96" s="62">
        <v>8</v>
      </c>
      <c r="E96" s="64">
        <v>3800</v>
      </c>
      <c r="F96" s="65">
        <f t="shared" si="3"/>
        <v>30400</v>
      </c>
      <c r="G96" s="43">
        <f t="shared" si="4"/>
        <v>3610</v>
      </c>
      <c r="H96" s="43">
        <f t="shared" si="5"/>
        <v>28880</v>
      </c>
    </row>
    <row r="97" spans="1:10">
      <c r="A97" s="62">
        <v>82</v>
      </c>
      <c r="B97" s="63" t="s">
        <v>190</v>
      </c>
      <c r="C97" s="62" t="s">
        <v>23</v>
      </c>
      <c r="D97" s="62">
        <v>4</v>
      </c>
      <c r="E97" s="64">
        <v>43000</v>
      </c>
      <c r="F97" s="65">
        <f t="shared" si="3"/>
        <v>172000</v>
      </c>
      <c r="G97" s="43">
        <f t="shared" si="4"/>
        <v>40850</v>
      </c>
      <c r="H97" s="43">
        <f t="shared" si="5"/>
        <v>163400</v>
      </c>
    </row>
    <row r="98" spans="1:10">
      <c r="A98" s="62">
        <v>83</v>
      </c>
      <c r="B98" s="63" t="s">
        <v>45</v>
      </c>
      <c r="C98" s="62" t="s">
        <v>48</v>
      </c>
      <c r="D98" s="62">
        <v>3</v>
      </c>
      <c r="E98" s="64">
        <v>16800</v>
      </c>
      <c r="F98" s="65">
        <f t="shared" si="3"/>
        <v>50400</v>
      </c>
      <c r="G98" s="43">
        <f t="shared" si="4"/>
        <v>15960</v>
      </c>
      <c r="H98" s="43">
        <f t="shared" si="5"/>
        <v>47880</v>
      </c>
    </row>
    <row r="99" spans="1:10">
      <c r="A99" s="62">
        <v>84</v>
      </c>
      <c r="B99" s="63" t="s">
        <v>244</v>
      </c>
      <c r="C99" s="62" t="s">
        <v>28</v>
      </c>
      <c r="D99" s="62">
        <v>1</v>
      </c>
      <c r="E99" s="64">
        <v>7500</v>
      </c>
      <c r="F99" s="65">
        <f t="shared" si="3"/>
        <v>7500</v>
      </c>
      <c r="G99" s="43">
        <f t="shared" si="4"/>
        <v>7125</v>
      </c>
      <c r="H99" s="43">
        <f t="shared" si="5"/>
        <v>7125</v>
      </c>
    </row>
    <row r="100" spans="1:10">
      <c r="A100" s="62">
        <v>85</v>
      </c>
      <c r="B100" s="63" t="s">
        <v>187</v>
      </c>
      <c r="C100" s="62" t="s">
        <v>28</v>
      </c>
      <c r="D100" s="62">
        <v>1</v>
      </c>
      <c r="E100" s="64">
        <v>14500</v>
      </c>
      <c r="F100" s="65">
        <f t="shared" si="3"/>
        <v>14500</v>
      </c>
      <c r="G100" s="43">
        <f t="shared" si="4"/>
        <v>13775</v>
      </c>
      <c r="H100" s="43">
        <f t="shared" si="5"/>
        <v>13775</v>
      </c>
    </row>
    <row r="101" spans="1:10">
      <c r="A101" s="62">
        <v>86</v>
      </c>
      <c r="B101" s="63" t="s">
        <v>57</v>
      </c>
      <c r="C101" s="62" t="s">
        <v>58</v>
      </c>
      <c r="D101" s="62">
        <v>5</v>
      </c>
      <c r="E101" s="64">
        <v>1900</v>
      </c>
      <c r="F101" s="65">
        <f t="shared" si="3"/>
        <v>9500</v>
      </c>
      <c r="G101" s="43">
        <f t="shared" si="4"/>
        <v>1805</v>
      </c>
      <c r="H101" s="43">
        <f t="shared" si="5"/>
        <v>9025</v>
      </c>
    </row>
    <row r="102" spans="1:10">
      <c r="A102" s="62">
        <v>87</v>
      </c>
      <c r="B102" s="63" t="s">
        <v>61</v>
      </c>
      <c r="C102" s="62" t="s">
        <v>58</v>
      </c>
      <c r="D102" s="62">
        <v>2</v>
      </c>
      <c r="E102" s="64">
        <v>11000</v>
      </c>
      <c r="F102" s="65">
        <f t="shared" si="3"/>
        <v>22000</v>
      </c>
      <c r="G102" s="43">
        <f t="shared" si="4"/>
        <v>10450</v>
      </c>
      <c r="H102" s="43">
        <f t="shared" si="5"/>
        <v>20900</v>
      </c>
    </row>
    <row r="103" spans="1:10">
      <c r="A103" s="62">
        <v>88</v>
      </c>
      <c r="B103" s="66" t="s">
        <v>245</v>
      </c>
      <c r="C103" s="67" t="s">
        <v>18</v>
      </c>
      <c r="D103" s="67">
        <v>10</v>
      </c>
      <c r="E103" s="68">
        <v>43000</v>
      </c>
      <c r="F103" s="69">
        <f t="shared" si="3"/>
        <v>430000</v>
      </c>
      <c r="G103" s="51">
        <f t="shared" si="4"/>
        <v>40850</v>
      </c>
      <c r="H103" s="51">
        <f t="shared" si="5"/>
        <v>408500</v>
      </c>
    </row>
    <row r="104" spans="1:10">
      <c r="A104" s="95" t="s">
        <v>132</v>
      </c>
      <c r="B104" s="95"/>
      <c r="C104" s="95"/>
      <c r="D104" s="95"/>
      <c r="E104" s="95"/>
      <c r="F104" s="95"/>
      <c r="G104" s="95"/>
      <c r="H104" s="11">
        <f>SUM(H16:H103)</f>
        <v>11177550</v>
      </c>
      <c r="I104" s="12">
        <f>'[3]NHA MAY '!H18+'[3]TIEP THI '!H22+'[3]KHO MIEN DONG '!H22+'[3]KHO TAN KIEN '!H24+'[3]HCNS '!H30+'[3]MUA HANG '!H26+'[3]BAN HANG '!H39+'[3]QC '!H21+'[3]VAN CHUYEN '!H17+'[3]CUNG UNG '!H26+'[3]KE TOAN '!H19</f>
        <v>11177550</v>
      </c>
      <c r="J104" s="12"/>
    </row>
    <row r="105" spans="1:10">
      <c r="A105" s="95" t="s">
        <v>133</v>
      </c>
      <c r="B105" s="95"/>
      <c r="C105" s="95"/>
      <c r="D105" s="95"/>
      <c r="E105" s="95"/>
      <c r="F105" s="95"/>
      <c r="G105" s="95"/>
      <c r="H105" s="11">
        <f>H104*0.1</f>
        <v>1117755</v>
      </c>
      <c r="I105" s="12"/>
      <c r="J105" s="12"/>
    </row>
    <row r="106" spans="1:10">
      <c r="A106" s="95" t="s">
        <v>134</v>
      </c>
      <c r="B106" s="95"/>
      <c r="C106" s="95"/>
      <c r="D106" s="95"/>
      <c r="E106" s="95"/>
      <c r="F106" s="95"/>
      <c r="G106" s="95"/>
      <c r="H106" s="11">
        <f>H104+H105</f>
        <v>12295305</v>
      </c>
      <c r="I106" s="12"/>
      <c r="J106" s="12"/>
    </row>
    <row r="107" spans="1:10">
      <c r="A107" s="12"/>
      <c r="B107" s="12"/>
      <c r="C107" s="12"/>
      <c r="D107" s="12"/>
      <c r="E107" s="12"/>
      <c r="F107" s="12"/>
      <c r="G107" s="12"/>
      <c r="H107" s="12"/>
    </row>
    <row r="109" spans="1:10">
      <c r="E109" s="13"/>
      <c r="G109" s="78" t="s">
        <v>135</v>
      </c>
      <c r="H109" s="93"/>
    </row>
    <row r="110" spans="1:10">
      <c r="E110" s="13"/>
      <c r="G110" s="78" t="s">
        <v>136</v>
      </c>
      <c r="H110" s="93"/>
    </row>
    <row r="114" spans="5:8">
      <c r="E114" s="13"/>
      <c r="G114" s="78" t="s">
        <v>137</v>
      </c>
      <c r="H114" s="93"/>
    </row>
  </sheetData>
  <mergeCells count="13">
    <mergeCell ref="A9:H9"/>
    <mergeCell ref="A2:H2"/>
    <mergeCell ref="A3:H3"/>
    <mergeCell ref="A4:H4"/>
    <mergeCell ref="A7:H7"/>
    <mergeCell ref="A8:H8"/>
    <mergeCell ref="G110:H110"/>
    <mergeCell ref="G114:H114"/>
    <mergeCell ref="A10:H10"/>
    <mergeCell ref="A104:G104"/>
    <mergeCell ref="A105:G105"/>
    <mergeCell ref="A106:G106"/>
    <mergeCell ref="G109:H1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54"/>
  <sheetViews>
    <sheetView topLeftCell="A116" workbookViewId="0">
      <selection activeCell="L149" sqref="L149"/>
    </sheetView>
  </sheetViews>
  <sheetFormatPr defaultRowHeight="15"/>
  <cols>
    <col min="1" max="1" width="7.140625" style="1" customWidth="1"/>
    <col min="2" max="2" width="37" style="1" customWidth="1"/>
    <col min="3" max="3" width="9.140625" style="1"/>
    <col min="4" max="4" width="7.28515625" style="1" customWidth="1"/>
    <col min="5" max="6" width="9.140625" style="1" hidden="1" customWidth="1"/>
    <col min="7" max="7" width="12.5703125" style="1" customWidth="1"/>
    <col min="8" max="8" width="13.5703125" style="1" customWidth="1"/>
    <col min="9" max="16384" width="9.140625" style="1"/>
  </cols>
  <sheetData>
    <row r="2" spans="1:8" ht="16.5">
      <c r="A2" s="83" t="s">
        <v>0</v>
      </c>
      <c r="B2" s="83"/>
      <c r="C2" s="83"/>
      <c r="D2" s="83"/>
      <c r="E2" s="83"/>
      <c r="F2" s="83"/>
      <c r="G2" s="83"/>
      <c r="H2" s="83"/>
    </row>
    <row r="3" spans="1:8" ht="15.75">
      <c r="A3" s="84" t="s">
        <v>1</v>
      </c>
      <c r="B3" s="84"/>
      <c r="C3" s="84"/>
      <c r="D3" s="84"/>
      <c r="E3" s="84"/>
      <c r="F3" s="84"/>
      <c r="G3" s="84"/>
      <c r="H3" s="84"/>
    </row>
    <row r="4" spans="1:8" ht="16.5">
      <c r="A4" s="83" t="s">
        <v>2</v>
      </c>
      <c r="B4" s="83"/>
      <c r="C4" s="83"/>
      <c r="D4" s="83"/>
      <c r="E4" s="83"/>
      <c r="F4" s="83"/>
      <c r="G4" s="83"/>
      <c r="H4" s="83"/>
    </row>
    <row r="7" spans="1:8" ht="20.25">
      <c r="A7" s="85" t="s">
        <v>3</v>
      </c>
      <c r="B7" s="85"/>
      <c r="C7" s="85"/>
      <c r="D7" s="85"/>
      <c r="E7" s="85"/>
      <c r="F7" s="85"/>
      <c r="G7" s="85"/>
      <c r="H7" s="85"/>
    </row>
    <row r="8" spans="1:8" ht="15.75">
      <c r="A8" s="94" t="s">
        <v>246</v>
      </c>
      <c r="B8" s="94"/>
      <c r="C8" s="94"/>
      <c r="D8" s="94"/>
      <c r="E8" s="94"/>
      <c r="F8" s="94"/>
      <c r="G8" s="94"/>
      <c r="H8" s="94"/>
    </row>
    <row r="9" spans="1:8" ht="15.75">
      <c r="A9" s="96" t="s">
        <v>247</v>
      </c>
      <c r="B9" s="96"/>
      <c r="C9" s="96"/>
      <c r="D9" s="96"/>
      <c r="E9" s="96"/>
      <c r="F9" s="96"/>
      <c r="G9" s="96"/>
      <c r="H9" s="96"/>
    </row>
    <row r="10" spans="1:8" ht="15.75">
      <c r="A10" s="94" t="s">
        <v>248</v>
      </c>
      <c r="B10" s="94"/>
      <c r="C10" s="94"/>
      <c r="D10" s="94"/>
      <c r="E10" s="94"/>
      <c r="F10" s="94"/>
      <c r="G10" s="94"/>
      <c r="H10" s="94"/>
    </row>
    <row r="11" spans="1:8">
      <c r="A11" s="21"/>
      <c r="B11" s="22"/>
      <c r="C11" s="22"/>
      <c r="D11" s="22"/>
      <c r="E11" s="22"/>
      <c r="F11" s="22"/>
      <c r="G11" s="22"/>
    </row>
    <row r="12" spans="1:8" ht="15.75">
      <c r="A12" s="2" t="s">
        <v>7</v>
      </c>
    </row>
    <row r="13" spans="1:8" ht="15.75">
      <c r="A13" s="2" t="s">
        <v>232</v>
      </c>
    </row>
    <row r="14" spans="1:8" ht="15.75">
      <c r="A14" s="2" t="s">
        <v>9</v>
      </c>
    </row>
    <row r="15" spans="1:8" s="4" customFormat="1" ht="17.25" customHeight="1">
      <c r="A15" s="3" t="s">
        <v>10</v>
      </c>
      <c r="B15" s="3" t="s">
        <v>11</v>
      </c>
      <c r="C15" s="3" t="s">
        <v>12</v>
      </c>
      <c r="D15" s="3" t="s">
        <v>13</v>
      </c>
      <c r="G15" s="18" t="s">
        <v>15</v>
      </c>
      <c r="H15" s="18" t="s">
        <v>16</v>
      </c>
    </row>
    <row r="16" spans="1:8">
      <c r="A16" s="33">
        <v>1</v>
      </c>
      <c r="B16" s="32" t="s">
        <v>21</v>
      </c>
      <c r="C16" s="33" t="s">
        <v>18</v>
      </c>
      <c r="D16" s="33">
        <v>6</v>
      </c>
      <c r="E16" s="34">
        <v>36000</v>
      </c>
      <c r="F16" s="41">
        <f t="shared" ref="F16:F79" si="0">D16*E16</f>
        <v>216000</v>
      </c>
      <c r="G16" s="43">
        <f>E16-(E16*0.05)</f>
        <v>34200</v>
      </c>
      <c r="H16" s="43">
        <f>G16*D16</f>
        <v>205200</v>
      </c>
    </row>
    <row r="17" spans="1:8">
      <c r="A17" s="33">
        <v>2</v>
      </c>
      <c r="B17" s="32" t="s">
        <v>145</v>
      </c>
      <c r="C17" s="33" t="s">
        <v>23</v>
      </c>
      <c r="D17" s="33">
        <v>6</v>
      </c>
      <c r="E17" s="34">
        <v>18500</v>
      </c>
      <c r="F17" s="41">
        <f t="shared" si="0"/>
        <v>111000</v>
      </c>
      <c r="G17" s="43">
        <f t="shared" ref="G17:G80" si="1">E17-(E17*0.05)</f>
        <v>17575</v>
      </c>
      <c r="H17" s="43">
        <f t="shared" ref="H17:H80" si="2">G17*D17</f>
        <v>105450</v>
      </c>
    </row>
    <row r="18" spans="1:8">
      <c r="A18" s="33">
        <v>3</v>
      </c>
      <c r="B18" s="32" t="s">
        <v>249</v>
      </c>
      <c r="C18" s="33" t="s">
        <v>37</v>
      </c>
      <c r="D18" s="33">
        <v>10</v>
      </c>
      <c r="E18" s="34">
        <v>45000</v>
      </c>
      <c r="F18" s="41">
        <f t="shared" si="0"/>
        <v>450000</v>
      </c>
      <c r="G18" s="43">
        <f t="shared" si="1"/>
        <v>42750</v>
      </c>
      <c r="H18" s="43">
        <f t="shared" si="2"/>
        <v>427500</v>
      </c>
    </row>
    <row r="19" spans="1:8">
      <c r="A19" s="33">
        <v>4</v>
      </c>
      <c r="B19" s="32" t="s">
        <v>250</v>
      </c>
      <c r="C19" s="33" t="s">
        <v>84</v>
      </c>
      <c r="D19" s="33">
        <v>2</v>
      </c>
      <c r="E19" s="34">
        <v>23000</v>
      </c>
      <c r="F19" s="41">
        <f t="shared" si="0"/>
        <v>46000</v>
      </c>
      <c r="G19" s="43">
        <f t="shared" si="1"/>
        <v>21850</v>
      </c>
      <c r="H19" s="43">
        <f t="shared" si="2"/>
        <v>43700</v>
      </c>
    </row>
    <row r="20" spans="1:8">
      <c r="A20" s="33">
        <v>5</v>
      </c>
      <c r="B20" s="32" t="s">
        <v>61</v>
      </c>
      <c r="C20" s="33" t="s">
        <v>58</v>
      </c>
      <c r="D20" s="33">
        <v>6</v>
      </c>
      <c r="E20" s="34">
        <v>11000</v>
      </c>
      <c r="F20" s="41">
        <f t="shared" si="0"/>
        <v>66000</v>
      </c>
      <c r="G20" s="43">
        <f t="shared" si="1"/>
        <v>10450</v>
      </c>
      <c r="H20" s="43">
        <f t="shared" si="2"/>
        <v>62700</v>
      </c>
    </row>
    <row r="21" spans="1:8">
      <c r="A21" s="33">
        <v>6</v>
      </c>
      <c r="B21" s="32" t="s">
        <v>43</v>
      </c>
      <c r="C21" s="33" t="s">
        <v>48</v>
      </c>
      <c r="D21" s="33">
        <v>40</v>
      </c>
      <c r="E21" s="34">
        <v>2400</v>
      </c>
      <c r="F21" s="41">
        <f t="shared" si="0"/>
        <v>96000</v>
      </c>
      <c r="G21" s="43">
        <f t="shared" si="1"/>
        <v>2280</v>
      </c>
      <c r="H21" s="43">
        <f t="shared" si="2"/>
        <v>91200</v>
      </c>
    </row>
    <row r="22" spans="1:8">
      <c r="A22" s="33">
        <v>7</v>
      </c>
      <c r="B22" s="32" t="s">
        <v>25</v>
      </c>
      <c r="C22" s="33" t="s">
        <v>37</v>
      </c>
      <c r="D22" s="33">
        <v>4</v>
      </c>
      <c r="E22" s="34">
        <v>55800</v>
      </c>
      <c r="F22" s="41">
        <f t="shared" si="0"/>
        <v>223200</v>
      </c>
      <c r="G22" s="43">
        <f t="shared" si="1"/>
        <v>53010</v>
      </c>
      <c r="H22" s="43">
        <f t="shared" si="2"/>
        <v>212040</v>
      </c>
    </row>
    <row r="23" spans="1:8">
      <c r="A23" s="33">
        <v>8</v>
      </c>
      <c r="B23" s="32" t="s">
        <v>43</v>
      </c>
      <c r="C23" s="33" t="s">
        <v>48</v>
      </c>
      <c r="D23" s="33">
        <v>100</v>
      </c>
      <c r="E23" s="34">
        <v>2400</v>
      </c>
      <c r="F23" s="41">
        <f t="shared" si="0"/>
        <v>240000</v>
      </c>
      <c r="G23" s="43">
        <f t="shared" si="1"/>
        <v>2280</v>
      </c>
      <c r="H23" s="43">
        <f t="shared" si="2"/>
        <v>228000</v>
      </c>
    </row>
    <row r="24" spans="1:8">
      <c r="A24" s="33">
        <v>9</v>
      </c>
      <c r="B24" s="32" t="s">
        <v>25</v>
      </c>
      <c r="C24" s="33" t="s">
        <v>37</v>
      </c>
      <c r="D24" s="33">
        <v>5</v>
      </c>
      <c r="E24" s="34">
        <v>55800</v>
      </c>
      <c r="F24" s="41">
        <f t="shared" si="0"/>
        <v>279000</v>
      </c>
      <c r="G24" s="43">
        <f t="shared" si="1"/>
        <v>53010</v>
      </c>
      <c r="H24" s="43">
        <f t="shared" si="2"/>
        <v>265050</v>
      </c>
    </row>
    <row r="25" spans="1:8">
      <c r="A25" s="33">
        <v>10</v>
      </c>
      <c r="B25" s="32" t="s">
        <v>25</v>
      </c>
      <c r="C25" s="33" t="s">
        <v>37</v>
      </c>
      <c r="D25" s="33">
        <v>1</v>
      </c>
      <c r="E25" s="34">
        <v>55800</v>
      </c>
      <c r="F25" s="41">
        <f t="shared" si="0"/>
        <v>55800</v>
      </c>
      <c r="G25" s="43">
        <f t="shared" si="1"/>
        <v>53010</v>
      </c>
      <c r="H25" s="43">
        <f t="shared" si="2"/>
        <v>53010</v>
      </c>
    </row>
    <row r="26" spans="1:8">
      <c r="A26" s="33">
        <v>11</v>
      </c>
      <c r="B26" s="32" t="s">
        <v>113</v>
      </c>
      <c r="C26" s="33" t="s">
        <v>106</v>
      </c>
      <c r="D26" s="33">
        <v>1</v>
      </c>
      <c r="E26" s="34">
        <v>25000</v>
      </c>
      <c r="F26" s="41">
        <f t="shared" si="0"/>
        <v>25000</v>
      </c>
      <c r="G26" s="43">
        <f t="shared" si="1"/>
        <v>23750</v>
      </c>
      <c r="H26" s="43">
        <f t="shared" si="2"/>
        <v>23750</v>
      </c>
    </row>
    <row r="27" spans="1:8">
      <c r="A27" s="33">
        <v>12</v>
      </c>
      <c r="B27" s="32" t="s">
        <v>251</v>
      </c>
      <c r="C27" s="33" t="s">
        <v>106</v>
      </c>
      <c r="D27" s="33">
        <v>1</v>
      </c>
      <c r="E27" s="34">
        <v>5500</v>
      </c>
      <c r="F27" s="41">
        <f t="shared" si="0"/>
        <v>5500</v>
      </c>
      <c r="G27" s="43">
        <f t="shared" si="1"/>
        <v>5225</v>
      </c>
      <c r="H27" s="43">
        <f t="shared" si="2"/>
        <v>5225</v>
      </c>
    </row>
    <row r="28" spans="1:8">
      <c r="A28" s="33">
        <v>13</v>
      </c>
      <c r="B28" s="32" t="s">
        <v>92</v>
      </c>
      <c r="C28" s="33" t="s">
        <v>93</v>
      </c>
      <c r="D28" s="33">
        <v>10</v>
      </c>
      <c r="E28" s="34">
        <v>60000</v>
      </c>
      <c r="F28" s="41">
        <f t="shared" si="0"/>
        <v>600000</v>
      </c>
      <c r="G28" s="43">
        <f>E28</f>
        <v>60000</v>
      </c>
      <c r="H28" s="43">
        <f t="shared" si="2"/>
        <v>600000</v>
      </c>
    </row>
    <row r="29" spans="1:8">
      <c r="A29" s="33">
        <v>14</v>
      </c>
      <c r="B29" s="32" t="s">
        <v>25</v>
      </c>
      <c r="C29" s="33" t="s">
        <v>37</v>
      </c>
      <c r="D29" s="33">
        <v>5</v>
      </c>
      <c r="E29" s="34">
        <v>55800</v>
      </c>
      <c r="F29" s="41">
        <f t="shared" si="0"/>
        <v>279000</v>
      </c>
      <c r="G29" s="43">
        <f t="shared" si="1"/>
        <v>53010</v>
      </c>
      <c r="H29" s="43">
        <f t="shared" si="2"/>
        <v>265050</v>
      </c>
    </row>
    <row r="30" spans="1:8">
      <c r="A30" s="33">
        <v>15</v>
      </c>
      <c r="B30" s="32" t="s">
        <v>69</v>
      </c>
      <c r="C30" s="33" t="s">
        <v>48</v>
      </c>
      <c r="D30" s="33">
        <v>60</v>
      </c>
      <c r="E30" s="34">
        <v>6100</v>
      </c>
      <c r="F30" s="41">
        <f t="shared" si="0"/>
        <v>366000</v>
      </c>
      <c r="G30" s="43">
        <f t="shared" si="1"/>
        <v>5795</v>
      </c>
      <c r="H30" s="43">
        <f t="shared" si="2"/>
        <v>347700</v>
      </c>
    </row>
    <row r="31" spans="1:8">
      <c r="A31" s="33">
        <v>16</v>
      </c>
      <c r="B31" s="32" t="s">
        <v>70</v>
      </c>
      <c r="C31" s="33" t="s">
        <v>48</v>
      </c>
      <c r="D31" s="33">
        <v>40</v>
      </c>
      <c r="E31" s="34">
        <v>7100</v>
      </c>
      <c r="F31" s="41">
        <f t="shared" si="0"/>
        <v>284000</v>
      </c>
      <c r="G31" s="43">
        <f t="shared" si="1"/>
        <v>6745</v>
      </c>
      <c r="H31" s="43">
        <f t="shared" si="2"/>
        <v>269800</v>
      </c>
    </row>
    <row r="32" spans="1:8">
      <c r="A32" s="33">
        <v>17</v>
      </c>
      <c r="B32" s="32" t="s">
        <v>149</v>
      </c>
      <c r="C32" s="33" t="s">
        <v>48</v>
      </c>
      <c r="D32" s="33">
        <v>5</v>
      </c>
      <c r="E32" s="34">
        <v>7100</v>
      </c>
      <c r="F32" s="41">
        <f t="shared" si="0"/>
        <v>35500</v>
      </c>
      <c r="G32" s="43">
        <f t="shared" si="1"/>
        <v>6745</v>
      </c>
      <c r="H32" s="43">
        <f t="shared" si="2"/>
        <v>33725</v>
      </c>
    </row>
    <row r="33" spans="1:8">
      <c r="A33" s="33">
        <v>18</v>
      </c>
      <c r="B33" s="32" t="s">
        <v>25</v>
      </c>
      <c r="C33" s="33" t="s">
        <v>37</v>
      </c>
      <c r="D33" s="33">
        <v>5</v>
      </c>
      <c r="E33" s="34">
        <v>55800</v>
      </c>
      <c r="F33" s="41">
        <f t="shared" si="0"/>
        <v>279000</v>
      </c>
      <c r="G33" s="43">
        <f t="shared" si="1"/>
        <v>53010</v>
      </c>
      <c r="H33" s="43">
        <f t="shared" si="2"/>
        <v>265050</v>
      </c>
    </row>
    <row r="34" spans="1:8">
      <c r="A34" s="33">
        <v>19</v>
      </c>
      <c r="B34" s="32" t="s">
        <v>176</v>
      </c>
      <c r="C34" s="33" t="s">
        <v>84</v>
      </c>
      <c r="D34" s="33">
        <v>1</v>
      </c>
      <c r="E34" s="34">
        <v>39000</v>
      </c>
      <c r="F34" s="41">
        <f t="shared" si="0"/>
        <v>39000</v>
      </c>
      <c r="G34" s="43">
        <f t="shared" si="1"/>
        <v>37050</v>
      </c>
      <c r="H34" s="43">
        <f t="shared" si="2"/>
        <v>37050</v>
      </c>
    </row>
    <row r="35" spans="1:8">
      <c r="A35" s="33">
        <v>20</v>
      </c>
      <c r="B35" s="32" t="s">
        <v>156</v>
      </c>
      <c r="C35" s="33" t="s">
        <v>48</v>
      </c>
      <c r="D35" s="33">
        <v>40</v>
      </c>
      <c r="E35" s="34">
        <v>2000</v>
      </c>
      <c r="F35" s="41">
        <f t="shared" si="0"/>
        <v>80000</v>
      </c>
      <c r="G35" s="43">
        <f t="shared" si="1"/>
        <v>1900</v>
      </c>
      <c r="H35" s="43">
        <f t="shared" si="2"/>
        <v>76000</v>
      </c>
    </row>
    <row r="36" spans="1:8">
      <c r="A36" s="33">
        <v>21</v>
      </c>
      <c r="B36" s="32" t="s">
        <v>99</v>
      </c>
      <c r="C36" s="33" t="s">
        <v>100</v>
      </c>
      <c r="D36" s="33">
        <v>2</v>
      </c>
      <c r="E36" s="34">
        <v>25000</v>
      </c>
      <c r="F36" s="41">
        <f t="shared" si="0"/>
        <v>50000</v>
      </c>
      <c r="G36" s="43">
        <f t="shared" si="1"/>
        <v>23750</v>
      </c>
      <c r="H36" s="43">
        <f t="shared" si="2"/>
        <v>47500</v>
      </c>
    </row>
    <row r="37" spans="1:8">
      <c r="A37" s="33">
        <v>22</v>
      </c>
      <c r="B37" s="32" t="s">
        <v>70</v>
      </c>
      <c r="C37" s="33" t="s">
        <v>48</v>
      </c>
      <c r="D37" s="33">
        <v>40</v>
      </c>
      <c r="E37" s="34">
        <v>7000</v>
      </c>
      <c r="F37" s="41">
        <f t="shared" si="0"/>
        <v>280000</v>
      </c>
      <c r="G37" s="43">
        <f t="shared" si="1"/>
        <v>6650</v>
      </c>
      <c r="H37" s="43">
        <f t="shared" si="2"/>
        <v>266000</v>
      </c>
    </row>
    <row r="38" spans="1:8">
      <c r="A38" s="33">
        <v>23</v>
      </c>
      <c r="B38" s="32" t="s">
        <v>25</v>
      </c>
      <c r="C38" s="33" t="s">
        <v>37</v>
      </c>
      <c r="D38" s="33">
        <v>7</v>
      </c>
      <c r="E38" s="34">
        <v>55800</v>
      </c>
      <c r="F38" s="41">
        <f t="shared" si="0"/>
        <v>390600</v>
      </c>
      <c r="G38" s="43">
        <f t="shared" si="1"/>
        <v>53010</v>
      </c>
      <c r="H38" s="43">
        <f t="shared" si="2"/>
        <v>371070</v>
      </c>
    </row>
    <row r="39" spans="1:8">
      <c r="A39" s="33">
        <v>24</v>
      </c>
      <c r="B39" s="32" t="s">
        <v>102</v>
      </c>
      <c r="C39" s="33" t="s">
        <v>73</v>
      </c>
      <c r="D39" s="33">
        <v>1</v>
      </c>
      <c r="E39" s="34">
        <v>270000</v>
      </c>
      <c r="F39" s="41">
        <f t="shared" si="0"/>
        <v>270000</v>
      </c>
      <c r="G39" s="43">
        <f>E39-5000</f>
        <v>265000</v>
      </c>
      <c r="H39" s="43">
        <f t="shared" si="2"/>
        <v>265000</v>
      </c>
    </row>
    <row r="40" spans="1:8">
      <c r="A40" s="33">
        <v>25</v>
      </c>
      <c r="B40" s="32" t="s">
        <v>129</v>
      </c>
      <c r="C40" s="33" t="s">
        <v>23</v>
      </c>
      <c r="D40" s="33">
        <v>5</v>
      </c>
      <c r="E40" s="34">
        <v>6000</v>
      </c>
      <c r="F40" s="41">
        <f t="shared" si="0"/>
        <v>30000</v>
      </c>
      <c r="G40" s="43">
        <f t="shared" si="1"/>
        <v>5700</v>
      </c>
      <c r="H40" s="43">
        <f t="shared" si="2"/>
        <v>28500</v>
      </c>
    </row>
    <row r="41" spans="1:8">
      <c r="A41" s="33">
        <v>26</v>
      </c>
      <c r="B41" s="32" t="s">
        <v>123</v>
      </c>
      <c r="C41" s="33" t="s">
        <v>48</v>
      </c>
      <c r="D41" s="33">
        <v>5</v>
      </c>
      <c r="E41" s="34">
        <v>6100</v>
      </c>
      <c r="F41" s="41">
        <f t="shared" si="0"/>
        <v>30500</v>
      </c>
      <c r="G41" s="43">
        <f t="shared" si="1"/>
        <v>5795</v>
      </c>
      <c r="H41" s="43">
        <f t="shared" si="2"/>
        <v>28975</v>
      </c>
    </row>
    <row r="42" spans="1:8">
      <c r="A42" s="33">
        <v>27</v>
      </c>
      <c r="B42" s="32" t="s">
        <v>116</v>
      </c>
      <c r="C42" s="33" t="s">
        <v>84</v>
      </c>
      <c r="D42" s="33">
        <v>5</v>
      </c>
      <c r="E42" s="34">
        <v>9000</v>
      </c>
      <c r="F42" s="41">
        <f t="shared" si="0"/>
        <v>45000</v>
      </c>
      <c r="G42" s="43">
        <f t="shared" si="1"/>
        <v>8550</v>
      </c>
      <c r="H42" s="43">
        <f t="shared" si="2"/>
        <v>42750</v>
      </c>
    </row>
    <row r="43" spans="1:8">
      <c r="A43" s="33">
        <v>28</v>
      </c>
      <c r="B43" s="32" t="s">
        <v>156</v>
      </c>
      <c r="C43" s="33" t="s">
        <v>48</v>
      </c>
      <c r="D43" s="33">
        <v>20</v>
      </c>
      <c r="E43" s="34">
        <v>2000</v>
      </c>
      <c r="F43" s="41">
        <f t="shared" si="0"/>
        <v>40000</v>
      </c>
      <c r="G43" s="43">
        <f t="shared" si="1"/>
        <v>1900</v>
      </c>
      <c r="H43" s="43">
        <f t="shared" si="2"/>
        <v>38000</v>
      </c>
    </row>
    <row r="44" spans="1:8">
      <c r="A44" s="33">
        <v>29</v>
      </c>
      <c r="B44" s="32" t="s">
        <v>215</v>
      </c>
      <c r="C44" s="33" t="s">
        <v>18</v>
      </c>
      <c r="D44" s="33">
        <v>1</v>
      </c>
      <c r="E44" s="34">
        <v>10000</v>
      </c>
      <c r="F44" s="41">
        <f t="shared" si="0"/>
        <v>10000</v>
      </c>
      <c r="G44" s="43">
        <f t="shared" si="1"/>
        <v>9500</v>
      </c>
      <c r="H44" s="43">
        <f t="shared" si="2"/>
        <v>9500</v>
      </c>
    </row>
    <row r="45" spans="1:8">
      <c r="A45" s="33">
        <v>30</v>
      </c>
      <c r="B45" s="32" t="s">
        <v>252</v>
      </c>
      <c r="C45" s="33" t="s">
        <v>23</v>
      </c>
      <c r="D45" s="33">
        <v>1</v>
      </c>
      <c r="E45" s="34">
        <v>75000</v>
      </c>
      <c r="F45" s="41">
        <f t="shared" si="0"/>
        <v>75000</v>
      </c>
      <c r="G45" s="43">
        <f t="shared" si="1"/>
        <v>71250</v>
      </c>
      <c r="H45" s="43">
        <f t="shared" si="2"/>
        <v>71250</v>
      </c>
    </row>
    <row r="46" spans="1:8">
      <c r="A46" s="33">
        <v>31</v>
      </c>
      <c r="B46" s="32" t="s">
        <v>91</v>
      </c>
      <c r="C46" s="33" t="s">
        <v>23</v>
      </c>
      <c r="D46" s="33">
        <v>1</v>
      </c>
      <c r="E46" s="34">
        <v>35000</v>
      </c>
      <c r="F46" s="41">
        <f t="shared" si="0"/>
        <v>35000</v>
      </c>
      <c r="G46" s="43">
        <f t="shared" si="1"/>
        <v>33250</v>
      </c>
      <c r="H46" s="43">
        <f t="shared" si="2"/>
        <v>33250</v>
      </c>
    </row>
    <row r="47" spans="1:8">
      <c r="A47" s="33">
        <v>32</v>
      </c>
      <c r="B47" s="32" t="s">
        <v>81</v>
      </c>
      <c r="C47" s="33" t="s">
        <v>18</v>
      </c>
      <c r="D47" s="33">
        <v>1</v>
      </c>
      <c r="E47" s="34">
        <v>40000</v>
      </c>
      <c r="F47" s="41">
        <f t="shared" si="0"/>
        <v>40000</v>
      </c>
      <c r="G47" s="43">
        <f t="shared" si="1"/>
        <v>38000</v>
      </c>
      <c r="H47" s="43">
        <f t="shared" si="2"/>
        <v>38000</v>
      </c>
    </row>
    <row r="48" spans="1:8">
      <c r="A48" s="33">
        <v>33</v>
      </c>
      <c r="B48" s="32" t="s">
        <v>216</v>
      </c>
      <c r="C48" s="33" t="s">
        <v>28</v>
      </c>
      <c r="D48" s="33">
        <v>1</v>
      </c>
      <c r="E48" s="34">
        <v>14000</v>
      </c>
      <c r="F48" s="41">
        <f t="shared" si="0"/>
        <v>14000</v>
      </c>
      <c r="G48" s="43">
        <f t="shared" si="1"/>
        <v>13300</v>
      </c>
      <c r="H48" s="43">
        <f t="shared" si="2"/>
        <v>13300</v>
      </c>
    </row>
    <row r="49" spans="1:8">
      <c r="A49" s="33">
        <v>34</v>
      </c>
      <c r="B49" s="32" t="s">
        <v>19</v>
      </c>
      <c r="C49" s="33" t="s">
        <v>20</v>
      </c>
      <c r="D49" s="33">
        <v>1</v>
      </c>
      <c r="E49" s="34">
        <v>39000</v>
      </c>
      <c r="F49" s="41">
        <f t="shared" si="0"/>
        <v>39000</v>
      </c>
      <c r="G49" s="43">
        <f t="shared" si="1"/>
        <v>37050</v>
      </c>
      <c r="H49" s="43">
        <f t="shared" si="2"/>
        <v>37050</v>
      </c>
    </row>
    <row r="50" spans="1:8">
      <c r="A50" s="33">
        <v>35</v>
      </c>
      <c r="B50" s="32" t="s">
        <v>19</v>
      </c>
      <c r="C50" s="33" t="s">
        <v>20</v>
      </c>
      <c r="D50" s="33">
        <v>2</v>
      </c>
      <c r="E50" s="34">
        <v>39000</v>
      </c>
      <c r="F50" s="41">
        <f t="shared" si="0"/>
        <v>78000</v>
      </c>
      <c r="G50" s="43">
        <f t="shared" si="1"/>
        <v>37050</v>
      </c>
      <c r="H50" s="43">
        <f t="shared" si="2"/>
        <v>74100</v>
      </c>
    </row>
    <row r="51" spans="1:8">
      <c r="A51" s="33">
        <v>36</v>
      </c>
      <c r="B51" s="32" t="s">
        <v>25</v>
      </c>
      <c r="C51" s="33" t="s">
        <v>37</v>
      </c>
      <c r="D51" s="33">
        <v>5</v>
      </c>
      <c r="E51" s="34">
        <v>55800</v>
      </c>
      <c r="F51" s="41">
        <f t="shared" si="0"/>
        <v>279000</v>
      </c>
      <c r="G51" s="43">
        <f t="shared" si="1"/>
        <v>53010</v>
      </c>
      <c r="H51" s="43">
        <f t="shared" si="2"/>
        <v>265050</v>
      </c>
    </row>
    <row r="52" spans="1:8">
      <c r="A52" s="33">
        <v>37</v>
      </c>
      <c r="B52" s="32" t="s">
        <v>253</v>
      </c>
      <c r="C52" s="33" t="s">
        <v>33</v>
      </c>
      <c r="D52" s="33">
        <v>10</v>
      </c>
      <c r="E52" s="34">
        <v>11000</v>
      </c>
      <c r="F52" s="41">
        <f t="shared" si="0"/>
        <v>110000</v>
      </c>
      <c r="G52" s="43">
        <f t="shared" si="1"/>
        <v>10450</v>
      </c>
      <c r="H52" s="43">
        <f t="shared" si="2"/>
        <v>104500</v>
      </c>
    </row>
    <row r="53" spans="1:8">
      <c r="A53" s="33">
        <v>38</v>
      </c>
      <c r="B53" s="32" t="s">
        <v>216</v>
      </c>
      <c r="C53" s="33" t="s">
        <v>28</v>
      </c>
      <c r="D53" s="33">
        <v>5</v>
      </c>
      <c r="E53" s="34">
        <v>14000</v>
      </c>
      <c r="F53" s="41">
        <f t="shared" si="0"/>
        <v>70000</v>
      </c>
      <c r="G53" s="43">
        <f t="shared" si="1"/>
        <v>13300</v>
      </c>
      <c r="H53" s="43">
        <f t="shared" si="2"/>
        <v>66500</v>
      </c>
    </row>
    <row r="54" spans="1:8">
      <c r="A54" s="33">
        <v>39</v>
      </c>
      <c r="B54" s="32" t="s">
        <v>61</v>
      </c>
      <c r="C54" s="33" t="s">
        <v>58</v>
      </c>
      <c r="D54" s="33">
        <v>6</v>
      </c>
      <c r="E54" s="34">
        <v>11000</v>
      </c>
      <c r="F54" s="41">
        <f t="shared" si="0"/>
        <v>66000</v>
      </c>
      <c r="G54" s="43">
        <f t="shared" si="1"/>
        <v>10450</v>
      </c>
      <c r="H54" s="43">
        <f t="shared" si="2"/>
        <v>62700</v>
      </c>
    </row>
    <row r="55" spans="1:8">
      <c r="A55" s="33">
        <v>40</v>
      </c>
      <c r="B55" s="32" t="s">
        <v>62</v>
      </c>
      <c r="C55" s="33" t="s">
        <v>63</v>
      </c>
      <c r="D55" s="33">
        <v>5</v>
      </c>
      <c r="E55" s="34">
        <v>5500</v>
      </c>
      <c r="F55" s="41">
        <f t="shared" si="0"/>
        <v>27500</v>
      </c>
      <c r="G55" s="43">
        <f t="shared" si="1"/>
        <v>5225</v>
      </c>
      <c r="H55" s="43">
        <f t="shared" si="2"/>
        <v>26125</v>
      </c>
    </row>
    <row r="56" spans="1:8">
      <c r="A56" s="33">
        <v>41</v>
      </c>
      <c r="B56" s="32" t="s">
        <v>64</v>
      </c>
      <c r="C56" s="33" t="s">
        <v>23</v>
      </c>
      <c r="D56" s="33">
        <v>1</v>
      </c>
      <c r="E56" s="34">
        <v>24000</v>
      </c>
      <c r="F56" s="41">
        <f t="shared" si="0"/>
        <v>24000</v>
      </c>
      <c r="G56" s="43">
        <f t="shared" si="1"/>
        <v>22800</v>
      </c>
      <c r="H56" s="43">
        <f t="shared" si="2"/>
        <v>22800</v>
      </c>
    </row>
    <row r="57" spans="1:8">
      <c r="A57" s="33">
        <v>42</v>
      </c>
      <c r="B57" s="32" t="s">
        <v>245</v>
      </c>
      <c r="C57" s="33" t="s">
        <v>18</v>
      </c>
      <c r="D57" s="33">
        <v>2</v>
      </c>
      <c r="E57" s="34">
        <v>43000</v>
      </c>
      <c r="F57" s="41">
        <f t="shared" si="0"/>
        <v>86000</v>
      </c>
      <c r="G57" s="43">
        <f t="shared" si="1"/>
        <v>40850</v>
      </c>
      <c r="H57" s="43">
        <f t="shared" si="2"/>
        <v>81700</v>
      </c>
    </row>
    <row r="58" spans="1:8">
      <c r="A58" s="33">
        <v>43</v>
      </c>
      <c r="B58" s="32" t="s">
        <v>65</v>
      </c>
      <c r="C58" s="33" t="s">
        <v>48</v>
      </c>
      <c r="D58" s="33">
        <v>3</v>
      </c>
      <c r="E58" s="34">
        <v>13000</v>
      </c>
      <c r="F58" s="41">
        <f t="shared" si="0"/>
        <v>39000</v>
      </c>
      <c r="G58" s="43">
        <f t="shared" si="1"/>
        <v>12350</v>
      </c>
      <c r="H58" s="43">
        <f t="shared" si="2"/>
        <v>37050</v>
      </c>
    </row>
    <row r="59" spans="1:8">
      <c r="A59" s="33">
        <v>44</v>
      </c>
      <c r="B59" s="32" t="s">
        <v>67</v>
      </c>
      <c r="C59" s="33" t="s">
        <v>48</v>
      </c>
      <c r="D59" s="33">
        <v>1</v>
      </c>
      <c r="E59" s="34">
        <v>4200</v>
      </c>
      <c r="F59" s="41">
        <f t="shared" si="0"/>
        <v>4200</v>
      </c>
      <c r="G59" s="43">
        <f t="shared" si="1"/>
        <v>3990</v>
      </c>
      <c r="H59" s="43">
        <f t="shared" si="2"/>
        <v>3990</v>
      </c>
    </row>
    <row r="60" spans="1:8">
      <c r="A60" s="33">
        <v>45</v>
      </c>
      <c r="B60" s="32" t="s">
        <v>67</v>
      </c>
      <c r="C60" s="33" t="s">
        <v>48</v>
      </c>
      <c r="D60" s="33">
        <v>7</v>
      </c>
      <c r="E60" s="34">
        <v>4200</v>
      </c>
      <c r="F60" s="41">
        <f t="shared" si="0"/>
        <v>29400</v>
      </c>
      <c r="G60" s="43">
        <f t="shared" si="1"/>
        <v>3990</v>
      </c>
      <c r="H60" s="43">
        <f t="shared" si="2"/>
        <v>27930</v>
      </c>
    </row>
    <row r="61" spans="1:8">
      <c r="A61" s="33">
        <v>46</v>
      </c>
      <c r="B61" s="32" t="s">
        <v>66</v>
      </c>
      <c r="C61" s="33" t="s">
        <v>48</v>
      </c>
      <c r="D61" s="33">
        <v>2</v>
      </c>
      <c r="E61" s="34">
        <v>2900</v>
      </c>
      <c r="F61" s="41">
        <f t="shared" si="0"/>
        <v>5800</v>
      </c>
      <c r="G61" s="43">
        <f t="shared" si="1"/>
        <v>2755</v>
      </c>
      <c r="H61" s="43">
        <f t="shared" si="2"/>
        <v>5510</v>
      </c>
    </row>
    <row r="62" spans="1:8">
      <c r="A62" s="33">
        <v>47</v>
      </c>
      <c r="B62" s="32" t="s">
        <v>45</v>
      </c>
      <c r="C62" s="33" t="s">
        <v>48</v>
      </c>
      <c r="D62" s="33">
        <v>2</v>
      </c>
      <c r="E62" s="34">
        <v>16800</v>
      </c>
      <c r="F62" s="41">
        <f t="shared" si="0"/>
        <v>33600</v>
      </c>
      <c r="G62" s="43">
        <f t="shared" si="1"/>
        <v>15960</v>
      </c>
      <c r="H62" s="43">
        <f t="shared" si="2"/>
        <v>31920</v>
      </c>
    </row>
    <row r="63" spans="1:8">
      <c r="A63" s="33">
        <v>48</v>
      </c>
      <c r="B63" s="32" t="s">
        <v>71</v>
      </c>
      <c r="C63" s="33" t="s">
        <v>58</v>
      </c>
      <c r="D63" s="33">
        <v>8</v>
      </c>
      <c r="E63" s="34">
        <v>15800</v>
      </c>
      <c r="F63" s="41">
        <f t="shared" si="0"/>
        <v>126400</v>
      </c>
      <c r="G63" s="43">
        <f t="shared" si="1"/>
        <v>15010</v>
      </c>
      <c r="H63" s="43">
        <f t="shared" si="2"/>
        <v>120080</v>
      </c>
    </row>
    <row r="64" spans="1:8">
      <c r="A64" s="33">
        <v>49</v>
      </c>
      <c r="B64" s="32" t="s">
        <v>25</v>
      </c>
      <c r="C64" s="33" t="s">
        <v>37</v>
      </c>
      <c r="D64" s="33">
        <v>35</v>
      </c>
      <c r="E64" s="34">
        <v>55800</v>
      </c>
      <c r="F64" s="41">
        <f t="shared" si="0"/>
        <v>1953000</v>
      </c>
      <c r="G64" s="43">
        <f t="shared" si="1"/>
        <v>53010</v>
      </c>
      <c r="H64" s="43">
        <f t="shared" si="2"/>
        <v>1855350</v>
      </c>
    </row>
    <row r="65" spans="1:8">
      <c r="A65" s="33">
        <v>50</v>
      </c>
      <c r="B65" s="32" t="s">
        <v>74</v>
      </c>
      <c r="C65" s="33" t="s">
        <v>28</v>
      </c>
      <c r="D65" s="33">
        <v>2</v>
      </c>
      <c r="E65" s="34">
        <v>6500</v>
      </c>
      <c r="F65" s="41">
        <f t="shared" si="0"/>
        <v>13000</v>
      </c>
      <c r="G65" s="43">
        <f t="shared" si="1"/>
        <v>6175</v>
      </c>
      <c r="H65" s="43">
        <f t="shared" si="2"/>
        <v>12350</v>
      </c>
    </row>
    <row r="66" spans="1:8">
      <c r="A66" s="33">
        <v>51</v>
      </c>
      <c r="B66" s="32" t="s">
        <v>76</v>
      </c>
      <c r="C66" s="33" t="s">
        <v>28</v>
      </c>
      <c r="D66" s="33">
        <v>10</v>
      </c>
      <c r="E66" s="34">
        <v>2700</v>
      </c>
      <c r="F66" s="41">
        <f t="shared" si="0"/>
        <v>27000</v>
      </c>
      <c r="G66" s="43">
        <f t="shared" si="1"/>
        <v>2565</v>
      </c>
      <c r="H66" s="43">
        <f t="shared" si="2"/>
        <v>25650</v>
      </c>
    </row>
    <row r="67" spans="1:8">
      <c r="A67" s="33">
        <v>52</v>
      </c>
      <c r="B67" s="32" t="s">
        <v>78</v>
      </c>
      <c r="C67" s="33" t="s">
        <v>28</v>
      </c>
      <c r="D67" s="33">
        <v>5</v>
      </c>
      <c r="E67" s="34">
        <v>3000</v>
      </c>
      <c r="F67" s="41">
        <f t="shared" si="0"/>
        <v>15000</v>
      </c>
      <c r="G67" s="43">
        <f t="shared" si="1"/>
        <v>2850</v>
      </c>
      <c r="H67" s="43">
        <f t="shared" si="2"/>
        <v>14250</v>
      </c>
    </row>
    <row r="68" spans="1:8">
      <c r="A68" s="33">
        <v>53</v>
      </c>
      <c r="B68" s="32" t="s">
        <v>19</v>
      </c>
      <c r="C68" s="33" t="s">
        <v>20</v>
      </c>
      <c r="D68" s="33">
        <v>1</v>
      </c>
      <c r="E68" s="34">
        <v>39000</v>
      </c>
      <c r="F68" s="41">
        <f t="shared" si="0"/>
        <v>39000</v>
      </c>
      <c r="G68" s="43">
        <f t="shared" si="1"/>
        <v>37050</v>
      </c>
      <c r="H68" s="43">
        <f t="shared" si="2"/>
        <v>37050</v>
      </c>
    </row>
    <row r="69" spans="1:8">
      <c r="A69" s="33">
        <v>54</v>
      </c>
      <c r="B69" s="32" t="s">
        <v>114</v>
      </c>
      <c r="C69" s="33" t="s">
        <v>23</v>
      </c>
      <c r="D69" s="33">
        <v>1</v>
      </c>
      <c r="E69" s="34">
        <v>11000</v>
      </c>
      <c r="F69" s="41">
        <f t="shared" si="0"/>
        <v>11000</v>
      </c>
      <c r="G69" s="43">
        <f t="shared" si="1"/>
        <v>10450</v>
      </c>
      <c r="H69" s="43">
        <f t="shared" si="2"/>
        <v>10450</v>
      </c>
    </row>
    <row r="70" spans="1:8">
      <c r="A70" s="33">
        <v>55</v>
      </c>
      <c r="B70" s="32" t="s">
        <v>81</v>
      </c>
      <c r="C70" s="33" t="s">
        <v>18</v>
      </c>
      <c r="D70" s="33">
        <v>3</v>
      </c>
      <c r="E70" s="34">
        <v>40000</v>
      </c>
      <c r="F70" s="41">
        <f t="shared" si="0"/>
        <v>120000</v>
      </c>
      <c r="G70" s="43">
        <f t="shared" si="1"/>
        <v>38000</v>
      </c>
      <c r="H70" s="43">
        <f t="shared" si="2"/>
        <v>114000</v>
      </c>
    </row>
    <row r="71" spans="1:8">
      <c r="A71" s="33">
        <v>56</v>
      </c>
      <c r="B71" s="32" t="s">
        <v>109</v>
      </c>
      <c r="C71" s="33" t="s">
        <v>100</v>
      </c>
      <c r="D71" s="33">
        <v>1</v>
      </c>
      <c r="E71" s="34">
        <v>14000</v>
      </c>
      <c r="F71" s="41">
        <f t="shared" si="0"/>
        <v>14000</v>
      </c>
      <c r="G71" s="43">
        <f t="shared" si="1"/>
        <v>13300</v>
      </c>
      <c r="H71" s="43">
        <f t="shared" si="2"/>
        <v>13300</v>
      </c>
    </row>
    <row r="72" spans="1:8">
      <c r="A72" s="33">
        <v>57</v>
      </c>
      <c r="B72" s="32" t="s">
        <v>29</v>
      </c>
      <c r="C72" s="33" t="s">
        <v>18</v>
      </c>
      <c r="D72" s="33">
        <v>2</v>
      </c>
      <c r="E72" s="34">
        <v>14000</v>
      </c>
      <c r="F72" s="41">
        <f t="shared" si="0"/>
        <v>28000</v>
      </c>
      <c r="G72" s="43">
        <f t="shared" si="1"/>
        <v>13300</v>
      </c>
      <c r="H72" s="43">
        <f t="shared" si="2"/>
        <v>26600</v>
      </c>
    </row>
    <row r="73" spans="1:8">
      <c r="A73" s="33">
        <v>58</v>
      </c>
      <c r="B73" s="32" t="s">
        <v>30</v>
      </c>
      <c r="C73" s="33" t="s">
        <v>31</v>
      </c>
      <c r="D73" s="33">
        <v>2</v>
      </c>
      <c r="E73" s="34">
        <v>13000</v>
      </c>
      <c r="F73" s="41">
        <f t="shared" si="0"/>
        <v>26000</v>
      </c>
      <c r="G73" s="43">
        <f t="shared" si="1"/>
        <v>12350</v>
      </c>
      <c r="H73" s="43">
        <f t="shared" si="2"/>
        <v>24700</v>
      </c>
    </row>
    <row r="74" spans="1:8">
      <c r="A74" s="33">
        <v>59</v>
      </c>
      <c r="B74" s="32" t="s">
        <v>38</v>
      </c>
      <c r="C74" s="33" t="s">
        <v>18</v>
      </c>
      <c r="D74" s="33">
        <v>10</v>
      </c>
      <c r="E74" s="34">
        <v>2900</v>
      </c>
      <c r="F74" s="41">
        <f t="shared" si="0"/>
        <v>29000</v>
      </c>
      <c r="G74" s="43">
        <f t="shared" si="1"/>
        <v>2755</v>
      </c>
      <c r="H74" s="43">
        <f t="shared" si="2"/>
        <v>27550</v>
      </c>
    </row>
    <row r="75" spans="1:8">
      <c r="A75" s="33">
        <v>60</v>
      </c>
      <c r="B75" s="32" t="s">
        <v>114</v>
      </c>
      <c r="C75" s="33" t="s">
        <v>23</v>
      </c>
      <c r="D75" s="33">
        <v>2</v>
      </c>
      <c r="E75" s="34">
        <v>11000</v>
      </c>
      <c r="F75" s="41">
        <f t="shared" si="0"/>
        <v>22000</v>
      </c>
      <c r="G75" s="43">
        <f t="shared" si="1"/>
        <v>10450</v>
      </c>
      <c r="H75" s="43">
        <f t="shared" si="2"/>
        <v>20900</v>
      </c>
    </row>
    <row r="76" spans="1:8">
      <c r="A76" s="33">
        <v>61</v>
      </c>
      <c r="B76" s="32" t="s">
        <v>245</v>
      </c>
      <c r="C76" s="33" t="s">
        <v>18</v>
      </c>
      <c r="D76" s="33">
        <v>2</v>
      </c>
      <c r="E76" s="34">
        <v>43000</v>
      </c>
      <c r="F76" s="41">
        <f t="shared" si="0"/>
        <v>86000</v>
      </c>
      <c r="G76" s="43">
        <f t="shared" si="1"/>
        <v>40850</v>
      </c>
      <c r="H76" s="43">
        <f t="shared" si="2"/>
        <v>81700</v>
      </c>
    </row>
    <row r="77" spans="1:8">
      <c r="A77" s="33">
        <v>62</v>
      </c>
      <c r="B77" s="32" t="s">
        <v>64</v>
      </c>
      <c r="C77" s="33" t="s">
        <v>23</v>
      </c>
      <c r="D77" s="33">
        <v>4</v>
      </c>
      <c r="E77" s="34">
        <v>24000</v>
      </c>
      <c r="F77" s="41">
        <f t="shared" si="0"/>
        <v>96000</v>
      </c>
      <c r="G77" s="43">
        <f t="shared" si="1"/>
        <v>22800</v>
      </c>
      <c r="H77" s="43">
        <f t="shared" si="2"/>
        <v>91200</v>
      </c>
    </row>
    <row r="78" spans="1:8">
      <c r="A78" s="33">
        <v>63</v>
      </c>
      <c r="B78" s="32" t="s">
        <v>43</v>
      </c>
      <c r="C78" s="33" t="s">
        <v>48</v>
      </c>
      <c r="D78" s="33">
        <v>5</v>
      </c>
      <c r="E78" s="34">
        <v>2400</v>
      </c>
      <c r="F78" s="41">
        <f t="shared" si="0"/>
        <v>12000</v>
      </c>
      <c r="G78" s="43">
        <f t="shared" si="1"/>
        <v>2280</v>
      </c>
      <c r="H78" s="43">
        <f t="shared" si="2"/>
        <v>11400</v>
      </c>
    </row>
    <row r="79" spans="1:8">
      <c r="A79" s="33">
        <v>64</v>
      </c>
      <c r="B79" s="32" t="s">
        <v>25</v>
      </c>
      <c r="C79" s="33" t="s">
        <v>37</v>
      </c>
      <c r="D79" s="33">
        <v>6</v>
      </c>
      <c r="E79" s="34">
        <v>55800</v>
      </c>
      <c r="F79" s="41">
        <f t="shared" si="0"/>
        <v>334800</v>
      </c>
      <c r="G79" s="43">
        <f t="shared" si="1"/>
        <v>53010</v>
      </c>
      <c r="H79" s="43">
        <f t="shared" si="2"/>
        <v>318060</v>
      </c>
    </row>
    <row r="80" spans="1:8">
      <c r="A80" s="33">
        <v>65</v>
      </c>
      <c r="B80" s="32" t="s">
        <v>70</v>
      </c>
      <c r="C80" s="33" t="s">
        <v>48</v>
      </c>
      <c r="D80" s="33">
        <v>2</v>
      </c>
      <c r="E80" s="34">
        <v>6900</v>
      </c>
      <c r="F80" s="41">
        <f t="shared" ref="F80:F143" si="3">D80*E80</f>
        <v>13800</v>
      </c>
      <c r="G80" s="43">
        <f t="shared" si="1"/>
        <v>6555</v>
      </c>
      <c r="H80" s="43">
        <f t="shared" si="2"/>
        <v>13110</v>
      </c>
    </row>
    <row r="81" spans="1:8">
      <c r="A81" s="33">
        <v>66</v>
      </c>
      <c r="B81" s="32" t="s">
        <v>43</v>
      </c>
      <c r="C81" s="33" t="s">
        <v>48</v>
      </c>
      <c r="D81" s="33">
        <v>30</v>
      </c>
      <c r="E81" s="34">
        <v>2400</v>
      </c>
      <c r="F81" s="41">
        <f t="shared" si="3"/>
        <v>72000</v>
      </c>
      <c r="G81" s="43">
        <f t="shared" ref="G81:G142" si="4">E81-(E81*0.05)</f>
        <v>2280</v>
      </c>
      <c r="H81" s="43">
        <f t="shared" ref="H81:H142" si="5">G81*D81</f>
        <v>68400</v>
      </c>
    </row>
    <row r="82" spans="1:8">
      <c r="A82" s="33">
        <v>67</v>
      </c>
      <c r="B82" s="32" t="s">
        <v>70</v>
      </c>
      <c r="C82" s="33" t="s">
        <v>48</v>
      </c>
      <c r="D82" s="33">
        <v>40</v>
      </c>
      <c r="E82" s="34">
        <v>6900</v>
      </c>
      <c r="F82" s="41">
        <f t="shared" si="3"/>
        <v>276000</v>
      </c>
      <c r="G82" s="43">
        <f t="shared" si="4"/>
        <v>6555</v>
      </c>
      <c r="H82" s="43">
        <f t="shared" si="5"/>
        <v>262200</v>
      </c>
    </row>
    <row r="83" spans="1:8">
      <c r="A83" s="33">
        <v>68</v>
      </c>
      <c r="B83" s="32" t="s">
        <v>25</v>
      </c>
      <c r="C83" s="33" t="s">
        <v>37</v>
      </c>
      <c r="D83" s="33">
        <v>15</v>
      </c>
      <c r="E83" s="34">
        <v>55800</v>
      </c>
      <c r="F83" s="41">
        <f t="shared" si="3"/>
        <v>837000</v>
      </c>
      <c r="G83" s="43">
        <f t="shared" si="4"/>
        <v>53010</v>
      </c>
      <c r="H83" s="43">
        <f t="shared" si="5"/>
        <v>795150</v>
      </c>
    </row>
    <row r="84" spans="1:8">
      <c r="A84" s="33">
        <v>69</v>
      </c>
      <c r="B84" s="32" t="s">
        <v>222</v>
      </c>
      <c r="C84" s="33" t="s">
        <v>18</v>
      </c>
      <c r="D84" s="33">
        <v>1</v>
      </c>
      <c r="E84" s="34">
        <v>215000</v>
      </c>
      <c r="F84" s="41">
        <f t="shared" si="3"/>
        <v>215000</v>
      </c>
      <c r="G84" s="43">
        <f t="shared" si="4"/>
        <v>204250</v>
      </c>
      <c r="H84" s="43">
        <f t="shared" si="5"/>
        <v>204250</v>
      </c>
    </row>
    <row r="85" spans="1:8">
      <c r="A85" s="33">
        <v>70</v>
      </c>
      <c r="B85" s="32" t="s">
        <v>254</v>
      </c>
      <c r="C85" s="33" t="s">
        <v>18</v>
      </c>
      <c r="D85" s="33">
        <v>2</v>
      </c>
      <c r="E85" s="34">
        <v>26000</v>
      </c>
      <c r="F85" s="41">
        <f t="shared" si="3"/>
        <v>52000</v>
      </c>
      <c r="G85" s="43">
        <f t="shared" si="4"/>
        <v>24700</v>
      </c>
      <c r="H85" s="43">
        <f t="shared" si="5"/>
        <v>49400</v>
      </c>
    </row>
    <row r="86" spans="1:8">
      <c r="A86" s="33">
        <v>71</v>
      </c>
      <c r="B86" s="32" t="s">
        <v>78</v>
      </c>
      <c r="C86" s="33" t="s">
        <v>28</v>
      </c>
      <c r="D86" s="33">
        <v>20</v>
      </c>
      <c r="E86" s="34">
        <v>3000</v>
      </c>
      <c r="F86" s="41">
        <f t="shared" si="3"/>
        <v>60000</v>
      </c>
      <c r="G86" s="43">
        <f t="shared" si="4"/>
        <v>2850</v>
      </c>
      <c r="H86" s="43">
        <f t="shared" si="5"/>
        <v>57000</v>
      </c>
    </row>
    <row r="87" spans="1:8">
      <c r="A87" s="33">
        <v>72</v>
      </c>
      <c r="B87" s="32" t="s">
        <v>45</v>
      </c>
      <c r="C87" s="33" t="s">
        <v>48</v>
      </c>
      <c r="D87" s="33">
        <v>5</v>
      </c>
      <c r="E87" s="34">
        <v>16800</v>
      </c>
      <c r="F87" s="41">
        <f t="shared" si="3"/>
        <v>84000</v>
      </c>
      <c r="G87" s="43">
        <f t="shared" si="4"/>
        <v>15960</v>
      </c>
      <c r="H87" s="43">
        <f t="shared" si="5"/>
        <v>79800</v>
      </c>
    </row>
    <row r="88" spans="1:8">
      <c r="A88" s="33">
        <v>73</v>
      </c>
      <c r="B88" s="32" t="s">
        <v>29</v>
      </c>
      <c r="C88" s="33" t="s">
        <v>18</v>
      </c>
      <c r="D88" s="33">
        <v>5</v>
      </c>
      <c r="E88" s="34">
        <v>14000</v>
      </c>
      <c r="F88" s="41">
        <f t="shared" si="3"/>
        <v>70000</v>
      </c>
      <c r="G88" s="43">
        <f t="shared" si="4"/>
        <v>13300</v>
      </c>
      <c r="H88" s="43">
        <f t="shared" si="5"/>
        <v>66500</v>
      </c>
    </row>
    <row r="89" spans="1:8">
      <c r="A89" s="33">
        <v>74</v>
      </c>
      <c r="B89" s="32" t="s">
        <v>174</v>
      </c>
      <c r="C89" s="33" t="s">
        <v>18</v>
      </c>
      <c r="D89" s="33">
        <v>2</v>
      </c>
      <c r="E89" s="34">
        <v>7500</v>
      </c>
      <c r="F89" s="41">
        <f t="shared" si="3"/>
        <v>15000</v>
      </c>
      <c r="G89" s="43">
        <f t="shared" si="4"/>
        <v>7125</v>
      </c>
      <c r="H89" s="43">
        <f t="shared" si="5"/>
        <v>14250</v>
      </c>
    </row>
    <row r="90" spans="1:8">
      <c r="A90" s="33">
        <v>75</v>
      </c>
      <c r="B90" s="32" t="s">
        <v>38</v>
      </c>
      <c r="C90" s="33" t="s">
        <v>18</v>
      </c>
      <c r="D90" s="33">
        <v>5</v>
      </c>
      <c r="E90" s="34">
        <v>2900</v>
      </c>
      <c r="F90" s="41">
        <f t="shared" si="3"/>
        <v>14500</v>
      </c>
      <c r="G90" s="43">
        <f t="shared" si="4"/>
        <v>2755</v>
      </c>
      <c r="H90" s="43">
        <f t="shared" si="5"/>
        <v>13775</v>
      </c>
    </row>
    <row r="91" spans="1:8">
      <c r="A91" s="33">
        <v>76</v>
      </c>
      <c r="B91" s="32" t="s">
        <v>216</v>
      </c>
      <c r="C91" s="33" t="s">
        <v>28</v>
      </c>
      <c r="D91" s="33">
        <v>2</v>
      </c>
      <c r="E91" s="34">
        <v>14000</v>
      </c>
      <c r="F91" s="41">
        <f t="shared" si="3"/>
        <v>28000</v>
      </c>
      <c r="G91" s="43">
        <f t="shared" si="4"/>
        <v>13300</v>
      </c>
      <c r="H91" s="43">
        <f t="shared" si="5"/>
        <v>26600</v>
      </c>
    </row>
    <row r="92" spans="1:8">
      <c r="A92" s="33">
        <v>77</v>
      </c>
      <c r="B92" s="32" t="s">
        <v>25</v>
      </c>
      <c r="C92" s="33" t="s">
        <v>37</v>
      </c>
      <c r="D92" s="33">
        <v>3</v>
      </c>
      <c r="E92" s="34">
        <v>55800</v>
      </c>
      <c r="F92" s="41">
        <f t="shared" si="3"/>
        <v>167400</v>
      </c>
      <c r="G92" s="43">
        <f t="shared" si="4"/>
        <v>53010</v>
      </c>
      <c r="H92" s="43">
        <f t="shared" si="5"/>
        <v>159030</v>
      </c>
    </row>
    <row r="93" spans="1:8">
      <c r="A93" s="33">
        <v>78</v>
      </c>
      <c r="B93" s="32" t="s">
        <v>131</v>
      </c>
      <c r="C93" s="33" t="s">
        <v>23</v>
      </c>
      <c r="D93" s="33">
        <v>5</v>
      </c>
      <c r="E93" s="34">
        <v>39000</v>
      </c>
      <c r="F93" s="41">
        <f t="shared" si="3"/>
        <v>195000</v>
      </c>
      <c r="G93" s="43">
        <f t="shared" si="4"/>
        <v>37050</v>
      </c>
      <c r="H93" s="43">
        <f t="shared" si="5"/>
        <v>185250</v>
      </c>
    </row>
    <row r="94" spans="1:8">
      <c r="A94" s="33">
        <v>79</v>
      </c>
      <c r="B94" s="32" t="s">
        <v>190</v>
      </c>
      <c r="C94" s="33" t="s">
        <v>23</v>
      </c>
      <c r="D94" s="33">
        <v>5</v>
      </c>
      <c r="E94" s="34">
        <v>43000</v>
      </c>
      <c r="F94" s="41">
        <f t="shared" si="3"/>
        <v>215000</v>
      </c>
      <c r="G94" s="43">
        <f t="shared" si="4"/>
        <v>40850</v>
      </c>
      <c r="H94" s="43">
        <f t="shared" si="5"/>
        <v>204250</v>
      </c>
    </row>
    <row r="95" spans="1:8">
      <c r="A95" s="33">
        <v>80</v>
      </c>
      <c r="B95" s="32" t="s">
        <v>255</v>
      </c>
      <c r="C95" s="33" t="s">
        <v>48</v>
      </c>
      <c r="D95" s="33">
        <v>2</v>
      </c>
      <c r="E95" s="34">
        <v>12000</v>
      </c>
      <c r="F95" s="41">
        <f t="shared" si="3"/>
        <v>24000</v>
      </c>
      <c r="G95" s="43">
        <f t="shared" si="4"/>
        <v>11400</v>
      </c>
      <c r="H95" s="43">
        <f t="shared" si="5"/>
        <v>22800</v>
      </c>
    </row>
    <row r="96" spans="1:8">
      <c r="A96" s="33">
        <v>81</v>
      </c>
      <c r="B96" s="32" t="s">
        <v>219</v>
      </c>
      <c r="C96" s="33" t="s">
        <v>48</v>
      </c>
      <c r="D96" s="33">
        <v>2</v>
      </c>
      <c r="E96" s="34">
        <v>2000</v>
      </c>
      <c r="F96" s="41">
        <f t="shared" si="3"/>
        <v>4000</v>
      </c>
      <c r="G96" s="43">
        <f t="shared" si="4"/>
        <v>1900</v>
      </c>
      <c r="H96" s="43">
        <f t="shared" si="5"/>
        <v>3800</v>
      </c>
    </row>
    <row r="97" spans="1:8">
      <c r="A97" s="33">
        <v>82</v>
      </c>
      <c r="B97" s="32" t="s">
        <v>256</v>
      </c>
      <c r="C97" s="33" t="s">
        <v>18</v>
      </c>
      <c r="D97" s="33">
        <v>1</v>
      </c>
      <c r="E97" s="34">
        <v>39000</v>
      </c>
      <c r="F97" s="41">
        <f t="shared" si="3"/>
        <v>39000</v>
      </c>
      <c r="G97" s="43">
        <f t="shared" si="4"/>
        <v>37050</v>
      </c>
      <c r="H97" s="43">
        <f t="shared" si="5"/>
        <v>37050</v>
      </c>
    </row>
    <row r="98" spans="1:8">
      <c r="A98" s="33">
        <v>83</v>
      </c>
      <c r="B98" s="32" t="s">
        <v>257</v>
      </c>
      <c r="C98" s="33" t="s">
        <v>48</v>
      </c>
      <c r="D98" s="33">
        <v>1</v>
      </c>
      <c r="E98" s="34">
        <v>25000</v>
      </c>
      <c r="F98" s="41">
        <f t="shared" si="3"/>
        <v>25000</v>
      </c>
      <c r="G98" s="43">
        <f t="shared" si="4"/>
        <v>23750</v>
      </c>
      <c r="H98" s="43">
        <f t="shared" si="5"/>
        <v>23750</v>
      </c>
    </row>
    <row r="99" spans="1:8">
      <c r="A99" s="33">
        <v>84</v>
      </c>
      <c r="B99" s="32" t="s">
        <v>25</v>
      </c>
      <c r="C99" s="33" t="s">
        <v>37</v>
      </c>
      <c r="D99" s="33">
        <v>5</v>
      </c>
      <c r="E99" s="34">
        <v>55800</v>
      </c>
      <c r="F99" s="41">
        <f t="shared" si="3"/>
        <v>279000</v>
      </c>
      <c r="G99" s="43">
        <f t="shared" si="4"/>
        <v>53010</v>
      </c>
      <c r="H99" s="43">
        <f t="shared" si="5"/>
        <v>265050</v>
      </c>
    </row>
    <row r="100" spans="1:8">
      <c r="A100" s="33">
        <v>85</v>
      </c>
      <c r="B100" s="32" t="s">
        <v>123</v>
      </c>
      <c r="C100" s="33" t="s">
        <v>48</v>
      </c>
      <c r="D100" s="33">
        <v>4</v>
      </c>
      <c r="E100" s="34">
        <v>6100</v>
      </c>
      <c r="F100" s="41">
        <f t="shared" si="3"/>
        <v>24400</v>
      </c>
      <c r="G100" s="43">
        <f t="shared" si="4"/>
        <v>5795</v>
      </c>
      <c r="H100" s="43">
        <f t="shared" si="5"/>
        <v>23180</v>
      </c>
    </row>
    <row r="101" spans="1:8">
      <c r="A101" s="33">
        <v>86</v>
      </c>
      <c r="B101" s="32" t="s">
        <v>123</v>
      </c>
      <c r="C101" s="33" t="s">
        <v>48</v>
      </c>
      <c r="D101" s="33">
        <v>4</v>
      </c>
      <c r="E101" s="34">
        <v>6100</v>
      </c>
      <c r="F101" s="41">
        <f t="shared" si="3"/>
        <v>24400</v>
      </c>
      <c r="G101" s="43">
        <f t="shared" si="4"/>
        <v>5795</v>
      </c>
      <c r="H101" s="43">
        <f t="shared" si="5"/>
        <v>23180</v>
      </c>
    </row>
    <row r="102" spans="1:8">
      <c r="A102" s="33">
        <v>87</v>
      </c>
      <c r="B102" s="32" t="s">
        <v>123</v>
      </c>
      <c r="C102" s="33" t="s">
        <v>48</v>
      </c>
      <c r="D102" s="33">
        <v>4</v>
      </c>
      <c r="E102" s="34">
        <v>6100</v>
      </c>
      <c r="F102" s="41">
        <f t="shared" si="3"/>
        <v>24400</v>
      </c>
      <c r="G102" s="43">
        <f t="shared" si="4"/>
        <v>5795</v>
      </c>
      <c r="H102" s="43">
        <f t="shared" si="5"/>
        <v>23180</v>
      </c>
    </row>
    <row r="103" spans="1:8">
      <c r="A103" s="33">
        <v>88</v>
      </c>
      <c r="B103" s="32" t="s">
        <v>29</v>
      </c>
      <c r="C103" s="33" t="s">
        <v>18</v>
      </c>
      <c r="D103" s="33">
        <v>4</v>
      </c>
      <c r="E103" s="34">
        <v>14000</v>
      </c>
      <c r="F103" s="41">
        <f t="shared" si="3"/>
        <v>56000</v>
      </c>
      <c r="G103" s="43">
        <f t="shared" si="4"/>
        <v>13300</v>
      </c>
      <c r="H103" s="43">
        <f t="shared" si="5"/>
        <v>53200</v>
      </c>
    </row>
    <row r="104" spans="1:8">
      <c r="A104" s="33">
        <v>89</v>
      </c>
      <c r="B104" s="32" t="s">
        <v>30</v>
      </c>
      <c r="C104" s="33" t="s">
        <v>31</v>
      </c>
      <c r="D104" s="33">
        <v>4</v>
      </c>
      <c r="E104" s="34">
        <v>13000</v>
      </c>
      <c r="F104" s="41">
        <f t="shared" si="3"/>
        <v>52000</v>
      </c>
      <c r="G104" s="43">
        <f t="shared" si="4"/>
        <v>12350</v>
      </c>
      <c r="H104" s="43">
        <f t="shared" si="5"/>
        <v>49400</v>
      </c>
    </row>
    <row r="105" spans="1:8">
      <c r="A105" s="33">
        <v>90</v>
      </c>
      <c r="B105" s="32" t="s">
        <v>76</v>
      </c>
      <c r="C105" s="33" t="s">
        <v>28</v>
      </c>
      <c r="D105" s="33">
        <v>10</v>
      </c>
      <c r="E105" s="34">
        <v>2700</v>
      </c>
      <c r="F105" s="41">
        <f t="shared" si="3"/>
        <v>27000</v>
      </c>
      <c r="G105" s="43">
        <f t="shared" si="4"/>
        <v>2565</v>
      </c>
      <c r="H105" s="43">
        <f t="shared" si="5"/>
        <v>25650</v>
      </c>
    </row>
    <row r="106" spans="1:8">
      <c r="A106" s="33">
        <v>91</v>
      </c>
      <c r="B106" s="32" t="s">
        <v>24</v>
      </c>
      <c r="C106" s="33" t="s">
        <v>18</v>
      </c>
      <c r="D106" s="33">
        <v>30</v>
      </c>
      <c r="E106" s="34">
        <v>1800</v>
      </c>
      <c r="F106" s="41">
        <f t="shared" si="3"/>
        <v>54000</v>
      </c>
      <c r="G106" s="43">
        <f t="shared" si="4"/>
        <v>1710</v>
      </c>
      <c r="H106" s="43">
        <f t="shared" si="5"/>
        <v>51300</v>
      </c>
    </row>
    <row r="107" spans="1:8">
      <c r="A107" s="33">
        <v>92</v>
      </c>
      <c r="B107" s="32" t="s">
        <v>219</v>
      </c>
      <c r="C107" s="33" t="s">
        <v>48</v>
      </c>
      <c r="D107" s="33">
        <v>2</v>
      </c>
      <c r="E107" s="34">
        <v>2000</v>
      </c>
      <c r="F107" s="41">
        <f t="shared" si="3"/>
        <v>4000</v>
      </c>
      <c r="G107" s="43">
        <f t="shared" si="4"/>
        <v>1900</v>
      </c>
      <c r="H107" s="43">
        <f t="shared" si="5"/>
        <v>3800</v>
      </c>
    </row>
    <row r="108" spans="1:8">
      <c r="A108" s="33">
        <v>93</v>
      </c>
      <c r="B108" s="32" t="s">
        <v>258</v>
      </c>
      <c r="C108" s="33" t="s">
        <v>18</v>
      </c>
      <c r="D108" s="33">
        <v>1</v>
      </c>
      <c r="E108" s="34">
        <v>28000</v>
      </c>
      <c r="F108" s="41">
        <f t="shared" si="3"/>
        <v>28000</v>
      </c>
      <c r="G108" s="43">
        <f t="shared" si="4"/>
        <v>26600</v>
      </c>
      <c r="H108" s="43">
        <f t="shared" si="5"/>
        <v>26600</v>
      </c>
    </row>
    <row r="109" spans="1:8">
      <c r="A109" s="33">
        <v>94</v>
      </c>
      <c r="B109" s="32" t="s">
        <v>32</v>
      </c>
      <c r="C109" s="33" t="s">
        <v>33</v>
      </c>
      <c r="D109" s="33">
        <v>50</v>
      </c>
      <c r="E109" s="34">
        <v>2800</v>
      </c>
      <c r="F109" s="41">
        <f t="shared" si="3"/>
        <v>140000</v>
      </c>
      <c r="G109" s="43">
        <f t="shared" si="4"/>
        <v>2660</v>
      </c>
      <c r="H109" s="43">
        <f t="shared" si="5"/>
        <v>133000</v>
      </c>
    </row>
    <row r="110" spans="1:8">
      <c r="A110" s="33">
        <v>95</v>
      </c>
      <c r="B110" s="32" t="s">
        <v>78</v>
      </c>
      <c r="C110" s="33" t="s">
        <v>28</v>
      </c>
      <c r="D110" s="33">
        <v>5</v>
      </c>
      <c r="E110" s="34">
        <v>2800</v>
      </c>
      <c r="F110" s="41">
        <f t="shared" si="3"/>
        <v>14000</v>
      </c>
      <c r="G110" s="43">
        <f t="shared" si="4"/>
        <v>2660</v>
      </c>
      <c r="H110" s="43">
        <f t="shared" si="5"/>
        <v>13300</v>
      </c>
    </row>
    <row r="111" spans="1:8">
      <c r="A111" s="33">
        <v>96</v>
      </c>
      <c r="B111" s="32" t="s">
        <v>25</v>
      </c>
      <c r="C111" s="33" t="s">
        <v>37</v>
      </c>
      <c r="D111" s="33">
        <v>5</v>
      </c>
      <c r="E111" s="34">
        <v>55800</v>
      </c>
      <c r="F111" s="41">
        <f t="shared" si="3"/>
        <v>279000</v>
      </c>
      <c r="G111" s="43">
        <f t="shared" si="4"/>
        <v>53010</v>
      </c>
      <c r="H111" s="43">
        <f t="shared" si="5"/>
        <v>265050</v>
      </c>
    </row>
    <row r="112" spans="1:8">
      <c r="A112" s="33">
        <v>97</v>
      </c>
      <c r="B112" s="32" t="s">
        <v>249</v>
      </c>
      <c r="C112" s="33" t="s">
        <v>37</v>
      </c>
      <c r="D112" s="33">
        <v>3</v>
      </c>
      <c r="E112" s="34">
        <v>43000</v>
      </c>
      <c r="F112" s="41">
        <f t="shared" si="3"/>
        <v>129000</v>
      </c>
      <c r="G112" s="43">
        <f t="shared" si="4"/>
        <v>40850</v>
      </c>
      <c r="H112" s="43">
        <f t="shared" si="5"/>
        <v>122550</v>
      </c>
    </row>
    <row r="113" spans="1:8">
      <c r="A113" s="33">
        <v>98</v>
      </c>
      <c r="B113" s="32" t="s">
        <v>61</v>
      </c>
      <c r="C113" s="33" t="s">
        <v>58</v>
      </c>
      <c r="D113" s="33">
        <v>6</v>
      </c>
      <c r="E113" s="34">
        <v>11500</v>
      </c>
      <c r="F113" s="41">
        <f t="shared" si="3"/>
        <v>69000</v>
      </c>
      <c r="G113" s="43">
        <f t="shared" si="4"/>
        <v>10925</v>
      </c>
      <c r="H113" s="43">
        <f t="shared" si="5"/>
        <v>65550</v>
      </c>
    </row>
    <row r="114" spans="1:8">
      <c r="A114" s="33">
        <v>99</v>
      </c>
      <c r="B114" s="32" t="s">
        <v>94</v>
      </c>
      <c r="C114" s="33" t="s">
        <v>58</v>
      </c>
      <c r="D114" s="33">
        <v>6</v>
      </c>
      <c r="E114" s="34">
        <v>11500</v>
      </c>
      <c r="F114" s="41">
        <f t="shared" si="3"/>
        <v>69000</v>
      </c>
      <c r="G114" s="43">
        <f t="shared" si="4"/>
        <v>10925</v>
      </c>
      <c r="H114" s="43">
        <f t="shared" si="5"/>
        <v>65550</v>
      </c>
    </row>
    <row r="115" spans="1:8">
      <c r="A115" s="33">
        <v>100</v>
      </c>
      <c r="B115" s="32" t="s">
        <v>220</v>
      </c>
      <c r="C115" s="33" t="s">
        <v>23</v>
      </c>
      <c r="D115" s="33">
        <v>3</v>
      </c>
      <c r="E115" s="34">
        <v>39000</v>
      </c>
      <c r="F115" s="41">
        <f t="shared" si="3"/>
        <v>117000</v>
      </c>
      <c r="G115" s="43">
        <f t="shared" si="4"/>
        <v>37050</v>
      </c>
      <c r="H115" s="43">
        <f t="shared" si="5"/>
        <v>111150</v>
      </c>
    </row>
    <row r="116" spans="1:8">
      <c r="A116" s="33">
        <v>101</v>
      </c>
      <c r="B116" s="32" t="s">
        <v>182</v>
      </c>
      <c r="C116" s="33" t="s">
        <v>48</v>
      </c>
      <c r="D116" s="33">
        <v>100</v>
      </c>
      <c r="E116" s="34">
        <v>3000</v>
      </c>
      <c r="F116" s="41">
        <f t="shared" si="3"/>
        <v>300000</v>
      </c>
      <c r="G116" s="43">
        <f t="shared" si="4"/>
        <v>2850</v>
      </c>
      <c r="H116" s="43">
        <f t="shared" si="5"/>
        <v>285000</v>
      </c>
    </row>
    <row r="117" spans="1:8">
      <c r="A117" s="33">
        <v>102</v>
      </c>
      <c r="B117" s="32" t="s">
        <v>43</v>
      </c>
      <c r="C117" s="33" t="s">
        <v>48</v>
      </c>
      <c r="D117" s="33">
        <v>20</v>
      </c>
      <c r="E117" s="34">
        <v>2400</v>
      </c>
      <c r="F117" s="41">
        <f t="shared" si="3"/>
        <v>48000</v>
      </c>
      <c r="G117" s="43">
        <f t="shared" si="4"/>
        <v>2280</v>
      </c>
      <c r="H117" s="43">
        <f t="shared" si="5"/>
        <v>45600</v>
      </c>
    </row>
    <row r="118" spans="1:8">
      <c r="A118" s="33">
        <v>103</v>
      </c>
      <c r="B118" s="32" t="s">
        <v>212</v>
      </c>
      <c r="C118" s="33" t="s">
        <v>48</v>
      </c>
      <c r="D118" s="33">
        <v>1</v>
      </c>
      <c r="E118" s="34">
        <v>12000</v>
      </c>
      <c r="F118" s="41">
        <f t="shared" si="3"/>
        <v>12000</v>
      </c>
      <c r="G118" s="43">
        <f t="shared" si="4"/>
        <v>11400</v>
      </c>
      <c r="H118" s="43">
        <f t="shared" si="5"/>
        <v>11400</v>
      </c>
    </row>
    <row r="119" spans="1:8">
      <c r="A119" s="33">
        <v>104</v>
      </c>
      <c r="B119" s="32" t="s">
        <v>220</v>
      </c>
      <c r="C119" s="33" t="s">
        <v>23</v>
      </c>
      <c r="D119" s="33">
        <v>10</v>
      </c>
      <c r="E119" s="34">
        <v>39000</v>
      </c>
      <c r="F119" s="41">
        <f t="shared" si="3"/>
        <v>390000</v>
      </c>
      <c r="G119" s="43">
        <f t="shared" si="4"/>
        <v>37050</v>
      </c>
      <c r="H119" s="43">
        <f t="shared" si="5"/>
        <v>370500</v>
      </c>
    </row>
    <row r="120" spans="1:8">
      <c r="A120" s="33">
        <v>105</v>
      </c>
      <c r="B120" s="32" t="s">
        <v>62</v>
      </c>
      <c r="C120" s="33" t="s">
        <v>63</v>
      </c>
      <c r="D120" s="33">
        <v>50</v>
      </c>
      <c r="E120" s="34">
        <v>5500</v>
      </c>
      <c r="F120" s="41">
        <f t="shared" si="3"/>
        <v>275000</v>
      </c>
      <c r="G120" s="43">
        <f t="shared" si="4"/>
        <v>5225</v>
      </c>
      <c r="H120" s="43">
        <f t="shared" si="5"/>
        <v>261250</v>
      </c>
    </row>
    <row r="121" spans="1:8">
      <c r="A121" s="33">
        <v>106</v>
      </c>
      <c r="B121" s="32" t="s">
        <v>72</v>
      </c>
      <c r="C121" s="33" t="s">
        <v>73</v>
      </c>
      <c r="D121" s="33">
        <v>5</v>
      </c>
      <c r="E121" s="34">
        <v>270000</v>
      </c>
      <c r="F121" s="41">
        <f t="shared" si="3"/>
        <v>1350000</v>
      </c>
      <c r="G121" s="43">
        <f>E121-5000</f>
        <v>265000</v>
      </c>
      <c r="H121" s="43">
        <f t="shared" si="5"/>
        <v>1325000</v>
      </c>
    </row>
    <row r="122" spans="1:8">
      <c r="A122" s="33">
        <v>107</v>
      </c>
      <c r="B122" s="32" t="s">
        <v>70</v>
      </c>
      <c r="C122" s="33" t="s">
        <v>48</v>
      </c>
      <c r="D122" s="33">
        <v>10</v>
      </c>
      <c r="E122" s="34">
        <v>6900</v>
      </c>
      <c r="F122" s="41">
        <f t="shared" si="3"/>
        <v>69000</v>
      </c>
      <c r="G122" s="43">
        <f t="shared" si="4"/>
        <v>6555</v>
      </c>
      <c r="H122" s="43">
        <f t="shared" si="5"/>
        <v>65550</v>
      </c>
    </row>
    <row r="123" spans="1:8">
      <c r="A123" s="33">
        <v>108</v>
      </c>
      <c r="B123" s="32" t="s">
        <v>70</v>
      </c>
      <c r="C123" s="33" t="s">
        <v>48</v>
      </c>
      <c r="D123" s="33">
        <v>10</v>
      </c>
      <c r="E123" s="34">
        <v>6900</v>
      </c>
      <c r="F123" s="41">
        <f t="shared" si="3"/>
        <v>69000</v>
      </c>
      <c r="G123" s="43">
        <f t="shared" si="4"/>
        <v>6555</v>
      </c>
      <c r="H123" s="43">
        <f t="shared" si="5"/>
        <v>65550</v>
      </c>
    </row>
    <row r="124" spans="1:8">
      <c r="A124" s="33">
        <v>109</v>
      </c>
      <c r="B124" s="32" t="s">
        <v>43</v>
      </c>
      <c r="C124" s="33" t="s">
        <v>48</v>
      </c>
      <c r="D124" s="33">
        <v>20</v>
      </c>
      <c r="E124" s="34">
        <v>2400</v>
      </c>
      <c r="F124" s="41">
        <f t="shared" si="3"/>
        <v>48000</v>
      </c>
      <c r="G124" s="43">
        <f t="shared" si="4"/>
        <v>2280</v>
      </c>
      <c r="H124" s="43">
        <f t="shared" si="5"/>
        <v>45600</v>
      </c>
    </row>
    <row r="125" spans="1:8">
      <c r="A125" s="33">
        <v>110</v>
      </c>
      <c r="B125" s="32" t="s">
        <v>61</v>
      </c>
      <c r="C125" s="33" t="s">
        <v>58</v>
      </c>
      <c r="D125" s="33">
        <v>90</v>
      </c>
      <c r="E125" s="34">
        <v>11000</v>
      </c>
      <c r="F125" s="41">
        <f t="shared" si="3"/>
        <v>990000</v>
      </c>
      <c r="G125" s="43">
        <f t="shared" si="4"/>
        <v>10450</v>
      </c>
      <c r="H125" s="43">
        <f t="shared" si="5"/>
        <v>940500</v>
      </c>
    </row>
    <row r="126" spans="1:8">
      <c r="A126" s="33">
        <v>111</v>
      </c>
      <c r="B126" s="32" t="s">
        <v>259</v>
      </c>
      <c r="C126" s="33" t="s">
        <v>48</v>
      </c>
      <c r="D126" s="33">
        <v>3</v>
      </c>
      <c r="E126" s="34">
        <v>26000</v>
      </c>
      <c r="F126" s="41">
        <f t="shared" si="3"/>
        <v>78000</v>
      </c>
      <c r="G126" s="43">
        <f t="shared" si="4"/>
        <v>24700</v>
      </c>
      <c r="H126" s="43">
        <f t="shared" si="5"/>
        <v>74100</v>
      </c>
    </row>
    <row r="127" spans="1:8">
      <c r="A127" s="33">
        <v>112</v>
      </c>
      <c r="B127" s="32" t="s">
        <v>260</v>
      </c>
      <c r="C127" s="33" t="s">
        <v>63</v>
      </c>
      <c r="D127" s="33">
        <v>3</v>
      </c>
      <c r="E127" s="34">
        <v>62000</v>
      </c>
      <c r="F127" s="41">
        <f t="shared" si="3"/>
        <v>186000</v>
      </c>
      <c r="G127" s="43">
        <f t="shared" si="4"/>
        <v>58900</v>
      </c>
      <c r="H127" s="43">
        <f t="shared" si="5"/>
        <v>176700</v>
      </c>
    </row>
    <row r="128" spans="1:8">
      <c r="A128" s="33">
        <v>113</v>
      </c>
      <c r="B128" s="32" t="s">
        <v>261</v>
      </c>
      <c r="C128" s="33" t="s">
        <v>63</v>
      </c>
      <c r="D128" s="33">
        <v>3</v>
      </c>
      <c r="E128" s="34">
        <v>62000</v>
      </c>
      <c r="F128" s="41">
        <f t="shared" si="3"/>
        <v>186000</v>
      </c>
      <c r="G128" s="43">
        <f t="shared" si="4"/>
        <v>58900</v>
      </c>
      <c r="H128" s="43">
        <f t="shared" si="5"/>
        <v>176700</v>
      </c>
    </row>
    <row r="129" spans="1:8">
      <c r="A129" s="33">
        <v>114</v>
      </c>
      <c r="B129" s="32" t="s">
        <v>262</v>
      </c>
      <c r="C129" s="33" t="s">
        <v>63</v>
      </c>
      <c r="D129" s="33">
        <v>4</v>
      </c>
      <c r="E129" s="34">
        <v>62000</v>
      </c>
      <c r="F129" s="41">
        <f t="shared" si="3"/>
        <v>248000</v>
      </c>
      <c r="G129" s="43">
        <f t="shared" si="4"/>
        <v>58900</v>
      </c>
      <c r="H129" s="43">
        <f t="shared" si="5"/>
        <v>235600</v>
      </c>
    </row>
    <row r="130" spans="1:8">
      <c r="A130" s="33">
        <v>115</v>
      </c>
      <c r="B130" s="32" t="s">
        <v>45</v>
      </c>
      <c r="C130" s="33" t="s">
        <v>48</v>
      </c>
      <c r="D130" s="33">
        <v>3</v>
      </c>
      <c r="E130" s="34">
        <v>16800</v>
      </c>
      <c r="F130" s="41">
        <f t="shared" si="3"/>
        <v>50400</v>
      </c>
      <c r="G130" s="43">
        <f t="shared" si="4"/>
        <v>15960</v>
      </c>
      <c r="H130" s="43">
        <f t="shared" si="5"/>
        <v>47880</v>
      </c>
    </row>
    <row r="131" spans="1:8">
      <c r="A131" s="33">
        <v>116</v>
      </c>
      <c r="B131" s="32" t="s">
        <v>254</v>
      </c>
      <c r="C131" s="33" t="s">
        <v>18</v>
      </c>
      <c r="D131" s="33">
        <v>1</v>
      </c>
      <c r="E131" s="34">
        <v>24000</v>
      </c>
      <c r="F131" s="41">
        <f t="shared" si="3"/>
        <v>24000</v>
      </c>
      <c r="G131" s="43">
        <f t="shared" si="4"/>
        <v>22800</v>
      </c>
      <c r="H131" s="43">
        <f t="shared" si="5"/>
        <v>22800</v>
      </c>
    </row>
    <row r="132" spans="1:8">
      <c r="A132" s="33">
        <v>117</v>
      </c>
      <c r="B132" s="32" t="s">
        <v>263</v>
      </c>
      <c r="C132" s="33" t="s">
        <v>48</v>
      </c>
      <c r="D132" s="33">
        <v>1</v>
      </c>
      <c r="E132" s="34">
        <v>20000</v>
      </c>
      <c r="F132" s="41">
        <f t="shared" si="3"/>
        <v>20000</v>
      </c>
      <c r="G132" s="43">
        <f t="shared" si="4"/>
        <v>19000</v>
      </c>
      <c r="H132" s="43">
        <f t="shared" si="5"/>
        <v>19000</v>
      </c>
    </row>
    <row r="133" spans="1:8">
      <c r="A133" s="33">
        <v>118</v>
      </c>
      <c r="B133" s="32" t="s">
        <v>107</v>
      </c>
      <c r="C133" s="33" t="s">
        <v>48</v>
      </c>
      <c r="D133" s="33">
        <v>4</v>
      </c>
      <c r="E133" s="34">
        <v>47500</v>
      </c>
      <c r="F133" s="41">
        <f t="shared" si="3"/>
        <v>190000</v>
      </c>
      <c r="G133" s="43">
        <f t="shared" si="4"/>
        <v>45125</v>
      </c>
      <c r="H133" s="43">
        <f t="shared" si="5"/>
        <v>180500</v>
      </c>
    </row>
    <row r="134" spans="1:8">
      <c r="A134" s="33">
        <v>119</v>
      </c>
      <c r="B134" s="32" t="s">
        <v>43</v>
      </c>
      <c r="C134" s="33" t="s">
        <v>48</v>
      </c>
      <c r="D134" s="33">
        <v>10</v>
      </c>
      <c r="E134" s="34">
        <v>2400</v>
      </c>
      <c r="F134" s="41">
        <f t="shared" si="3"/>
        <v>24000</v>
      </c>
      <c r="G134" s="43">
        <f t="shared" si="4"/>
        <v>2280</v>
      </c>
      <c r="H134" s="43">
        <f t="shared" si="5"/>
        <v>22800</v>
      </c>
    </row>
    <row r="135" spans="1:8">
      <c r="A135" s="33">
        <v>120</v>
      </c>
      <c r="B135" s="32" t="s">
        <v>220</v>
      </c>
      <c r="C135" s="33" t="s">
        <v>23</v>
      </c>
      <c r="D135" s="33">
        <v>1</v>
      </c>
      <c r="E135" s="34">
        <v>39000</v>
      </c>
      <c r="F135" s="41">
        <f t="shared" si="3"/>
        <v>39000</v>
      </c>
      <c r="G135" s="43">
        <f t="shared" si="4"/>
        <v>37050</v>
      </c>
      <c r="H135" s="43">
        <f t="shared" si="5"/>
        <v>37050</v>
      </c>
    </row>
    <row r="136" spans="1:8">
      <c r="A136" s="33">
        <v>121</v>
      </c>
      <c r="B136" s="32" t="s">
        <v>32</v>
      </c>
      <c r="C136" s="33" t="s">
        <v>33</v>
      </c>
      <c r="D136" s="33">
        <v>50</v>
      </c>
      <c r="E136" s="34">
        <v>2800</v>
      </c>
      <c r="F136" s="41">
        <f t="shared" si="3"/>
        <v>140000</v>
      </c>
      <c r="G136" s="43">
        <f t="shared" si="4"/>
        <v>2660</v>
      </c>
      <c r="H136" s="43">
        <f t="shared" si="5"/>
        <v>133000</v>
      </c>
    </row>
    <row r="137" spans="1:8">
      <c r="A137" s="33">
        <v>122</v>
      </c>
      <c r="B137" s="32" t="s">
        <v>129</v>
      </c>
      <c r="C137" s="33" t="s">
        <v>23</v>
      </c>
      <c r="D137" s="33">
        <v>2</v>
      </c>
      <c r="E137" s="34">
        <v>6000</v>
      </c>
      <c r="F137" s="41">
        <f t="shared" si="3"/>
        <v>12000</v>
      </c>
      <c r="G137" s="43">
        <f t="shared" si="4"/>
        <v>5700</v>
      </c>
      <c r="H137" s="43">
        <f t="shared" si="5"/>
        <v>11400</v>
      </c>
    </row>
    <row r="138" spans="1:8">
      <c r="A138" s="33">
        <v>123</v>
      </c>
      <c r="B138" s="32" t="s">
        <v>149</v>
      </c>
      <c r="C138" s="33" t="s">
        <v>48</v>
      </c>
      <c r="D138" s="33">
        <v>1</v>
      </c>
      <c r="E138" s="34">
        <v>6900</v>
      </c>
      <c r="F138" s="41">
        <f t="shared" si="3"/>
        <v>6900</v>
      </c>
      <c r="G138" s="43">
        <f t="shared" si="4"/>
        <v>6555</v>
      </c>
      <c r="H138" s="43">
        <f t="shared" si="5"/>
        <v>6555</v>
      </c>
    </row>
    <row r="139" spans="1:8">
      <c r="A139" s="33">
        <v>124</v>
      </c>
      <c r="B139" s="32" t="s">
        <v>43</v>
      </c>
      <c r="C139" s="33" t="s">
        <v>48</v>
      </c>
      <c r="D139" s="33">
        <v>60</v>
      </c>
      <c r="E139" s="34">
        <v>2400</v>
      </c>
      <c r="F139" s="41">
        <f t="shared" si="3"/>
        <v>144000</v>
      </c>
      <c r="G139" s="43">
        <f t="shared" si="4"/>
        <v>2280</v>
      </c>
      <c r="H139" s="43">
        <f t="shared" si="5"/>
        <v>136800</v>
      </c>
    </row>
    <row r="140" spans="1:8">
      <c r="A140" s="33">
        <v>125</v>
      </c>
      <c r="B140" s="32" t="s">
        <v>43</v>
      </c>
      <c r="C140" s="33" t="s">
        <v>48</v>
      </c>
      <c r="D140" s="33">
        <v>60</v>
      </c>
      <c r="E140" s="34">
        <v>2400</v>
      </c>
      <c r="F140" s="41">
        <f t="shared" si="3"/>
        <v>144000</v>
      </c>
      <c r="G140" s="43">
        <f t="shared" si="4"/>
        <v>2280</v>
      </c>
      <c r="H140" s="43">
        <f t="shared" si="5"/>
        <v>136800</v>
      </c>
    </row>
    <row r="141" spans="1:8">
      <c r="A141" s="33">
        <v>126</v>
      </c>
      <c r="B141" s="32" t="s">
        <v>25</v>
      </c>
      <c r="C141" s="33" t="s">
        <v>37</v>
      </c>
      <c r="D141" s="33">
        <v>10</v>
      </c>
      <c r="E141" s="34">
        <v>55800</v>
      </c>
      <c r="F141" s="41">
        <f t="shared" si="3"/>
        <v>558000</v>
      </c>
      <c r="G141" s="43">
        <f t="shared" si="4"/>
        <v>53010</v>
      </c>
      <c r="H141" s="43">
        <f t="shared" si="5"/>
        <v>530100</v>
      </c>
    </row>
    <row r="142" spans="1:8">
      <c r="A142" s="33">
        <v>127</v>
      </c>
      <c r="B142" s="32" t="s">
        <v>25</v>
      </c>
      <c r="C142" s="33" t="s">
        <v>37</v>
      </c>
      <c r="D142" s="33">
        <v>25</v>
      </c>
      <c r="E142" s="34">
        <v>55800</v>
      </c>
      <c r="F142" s="41">
        <f t="shared" si="3"/>
        <v>1395000</v>
      </c>
      <c r="G142" s="43">
        <f t="shared" si="4"/>
        <v>53010</v>
      </c>
      <c r="H142" s="43">
        <f t="shared" si="5"/>
        <v>1325250</v>
      </c>
    </row>
    <row r="143" spans="1:8">
      <c r="A143" s="33">
        <v>128</v>
      </c>
      <c r="B143" s="46" t="s">
        <v>190</v>
      </c>
      <c r="C143" s="47" t="s">
        <v>23</v>
      </c>
      <c r="D143" s="47">
        <v>4</v>
      </c>
      <c r="E143" s="48">
        <v>45000</v>
      </c>
      <c r="F143" s="49">
        <f t="shared" si="3"/>
        <v>180000</v>
      </c>
      <c r="G143" s="51">
        <f>E143-(E143*0.05)</f>
        <v>42750</v>
      </c>
      <c r="H143" s="43">
        <f>G143*D143</f>
        <v>171000</v>
      </c>
    </row>
    <row r="144" spans="1:8">
      <c r="A144" s="98" t="s">
        <v>132</v>
      </c>
      <c r="B144" s="98"/>
      <c r="C144" s="98"/>
      <c r="D144" s="98"/>
      <c r="E144" s="98"/>
      <c r="F144" s="98"/>
      <c r="G144" s="98"/>
      <c r="H144" s="11">
        <f>SUM(H16:H143)</f>
        <v>18988850</v>
      </c>
    </row>
    <row r="145" spans="1:8">
      <c r="A145" s="98" t="s">
        <v>133</v>
      </c>
      <c r="B145" s="98"/>
      <c r="C145" s="98"/>
      <c r="D145" s="98"/>
      <c r="E145" s="98"/>
      <c r="F145" s="98"/>
      <c r="G145" s="98"/>
      <c r="H145" s="11">
        <f>H144*0.1</f>
        <v>1898885</v>
      </c>
    </row>
    <row r="146" spans="1:8">
      <c r="A146" s="98" t="s">
        <v>134</v>
      </c>
      <c r="B146" s="98"/>
      <c r="C146" s="98"/>
      <c r="D146" s="98"/>
      <c r="E146" s="98"/>
      <c r="F146" s="98"/>
      <c r="G146" s="98"/>
      <c r="H146" s="11">
        <f>H144+H145</f>
        <v>20887735</v>
      </c>
    </row>
    <row r="149" spans="1:8">
      <c r="G149" s="78" t="s">
        <v>135</v>
      </c>
      <c r="H149" s="93"/>
    </row>
    <row r="150" spans="1:8">
      <c r="G150" s="78" t="s">
        <v>136</v>
      </c>
      <c r="H150" s="93"/>
    </row>
    <row r="154" spans="1:8">
      <c r="G154" s="78" t="s">
        <v>137</v>
      </c>
      <c r="H154" s="93"/>
    </row>
  </sheetData>
  <mergeCells count="13">
    <mergeCell ref="A9:H9"/>
    <mergeCell ref="A2:H2"/>
    <mergeCell ref="A3:H3"/>
    <mergeCell ref="A4:H4"/>
    <mergeCell ref="A7:H7"/>
    <mergeCell ref="A8:H8"/>
    <mergeCell ref="G154:H154"/>
    <mergeCell ref="A10:H10"/>
    <mergeCell ref="A144:G144"/>
    <mergeCell ref="A145:G145"/>
    <mergeCell ref="A146:G146"/>
    <mergeCell ref="G149:H149"/>
    <mergeCell ref="G150:H1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150"/>
  <sheetViews>
    <sheetView topLeftCell="A124" workbookViewId="0">
      <selection activeCell="L134" sqref="L134"/>
    </sheetView>
  </sheetViews>
  <sheetFormatPr defaultRowHeight="15"/>
  <cols>
    <col min="1" max="1" width="6.85546875" style="1" customWidth="1"/>
    <col min="2" max="2" width="36.5703125" style="1" customWidth="1"/>
    <col min="3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7109375" style="1" customWidth="1"/>
    <col min="9" max="9" width="12.42578125" style="1" customWidth="1"/>
    <col min="10" max="16384" width="9.140625" style="1"/>
  </cols>
  <sheetData>
    <row r="2" spans="1:8" ht="16.5">
      <c r="A2" s="83" t="s">
        <v>0</v>
      </c>
      <c r="B2" s="83"/>
      <c r="C2" s="83"/>
      <c r="D2" s="83"/>
      <c r="E2" s="83"/>
      <c r="F2" s="83"/>
      <c r="G2" s="83"/>
      <c r="H2" s="83"/>
    </row>
    <row r="3" spans="1:8" ht="15.75">
      <c r="A3" s="84" t="s">
        <v>1</v>
      </c>
      <c r="B3" s="84"/>
      <c r="C3" s="84"/>
      <c r="D3" s="84"/>
      <c r="E3" s="84"/>
      <c r="F3" s="84"/>
      <c r="G3" s="84"/>
      <c r="H3" s="84"/>
    </row>
    <row r="4" spans="1:8" ht="16.5">
      <c r="A4" s="83" t="s">
        <v>2</v>
      </c>
      <c r="B4" s="83"/>
      <c r="C4" s="83"/>
      <c r="D4" s="83"/>
      <c r="E4" s="83"/>
      <c r="F4" s="83"/>
      <c r="G4" s="83"/>
      <c r="H4" s="83"/>
    </row>
    <row r="7" spans="1:8" ht="20.25">
      <c r="A7" s="85" t="s">
        <v>3</v>
      </c>
      <c r="B7" s="85"/>
      <c r="C7" s="85"/>
      <c r="D7" s="85"/>
      <c r="E7" s="85"/>
      <c r="F7" s="85"/>
      <c r="G7" s="85"/>
      <c r="H7" s="85"/>
    </row>
    <row r="8" spans="1:8" ht="15.75">
      <c r="A8" s="94" t="s">
        <v>264</v>
      </c>
      <c r="B8" s="94"/>
      <c r="C8" s="94"/>
      <c r="D8" s="94"/>
      <c r="E8" s="94"/>
      <c r="F8" s="94"/>
      <c r="G8" s="94"/>
      <c r="H8" s="94"/>
    </row>
    <row r="9" spans="1:8" ht="15.75">
      <c r="A9" s="96" t="s">
        <v>265</v>
      </c>
      <c r="B9" s="96"/>
      <c r="C9" s="96"/>
      <c r="D9" s="96"/>
      <c r="E9" s="96"/>
      <c r="F9" s="96"/>
      <c r="G9" s="96"/>
      <c r="H9" s="96"/>
    </row>
    <row r="10" spans="1:8" ht="15.75">
      <c r="A10" s="94" t="s">
        <v>266</v>
      </c>
      <c r="B10" s="94"/>
      <c r="C10" s="94"/>
      <c r="D10" s="94"/>
      <c r="E10" s="94"/>
      <c r="F10" s="94"/>
      <c r="G10" s="94"/>
      <c r="H10" s="94"/>
    </row>
    <row r="11" spans="1:8" ht="15.75">
      <c r="A11" s="23"/>
      <c r="B11" s="23"/>
      <c r="C11" s="23"/>
      <c r="D11" s="23"/>
      <c r="E11" s="23"/>
      <c r="F11" s="23"/>
    </row>
    <row r="12" spans="1:8" ht="15.75">
      <c r="A12" s="2" t="s">
        <v>141</v>
      </c>
    </row>
    <row r="13" spans="1:8" ht="15.75">
      <c r="A13" s="2" t="s">
        <v>8</v>
      </c>
    </row>
    <row r="14" spans="1:8" ht="15.75">
      <c r="A14" s="2" t="s">
        <v>9</v>
      </c>
    </row>
    <row r="15" spans="1:8" s="4" customFormat="1" ht="21" customHeight="1">
      <c r="A15" s="24" t="s">
        <v>10</v>
      </c>
      <c r="B15" s="3" t="s">
        <v>11</v>
      </c>
      <c r="C15" s="3" t="s">
        <v>12</v>
      </c>
      <c r="D15" s="3" t="s">
        <v>13</v>
      </c>
      <c r="G15" s="3" t="s">
        <v>15</v>
      </c>
      <c r="H15" s="18" t="s">
        <v>16</v>
      </c>
    </row>
    <row r="16" spans="1:8">
      <c r="A16" s="33">
        <v>1</v>
      </c>
      <c r="B16" s="32" t="s">
        <v>267</v>
      </c>
      <c r="C16" s="33" t="s">
        <v>48</v>
      </c>
      <c r="D16" s="33">
        <v>1</v>
      </c>
      <c r="E16" s="41">
        <v>19000</v>
      </c>
      <c r="F16" s="43">
        <f t="shared" ref="F16:F72" si="0">E16*0.05</f>
        <v>950</v>
      </c>
      <c r="G16" s="43">
        <f t="shared" ref="G16:G79" si="1">E16-F16</f>
        <v>18050</v>
      </c>
      <c r="H16" s="43">
        <f t="shared" ref="H16:H79" si="2">G16*D16</f>
        <v>18050</v>
      </c>
    </row>
    <row r="17" spans="1:8">
      <c r="A17" s="33">
        <v>2</v>
      </c>
      <c r="B17" s="32" t="s">
        <v>268</v>
      </c>
      <c r="C17" s="33" t="s">
        <v>269</v>
      </c>
      <c r="D17" s="33">
        <v>1</v>
      </c>
      <c r="E17" s="41">
        <v>14000</v>
      </c>
      <c r="F17" s="43">
        <f t="shared" si="0"/>
        <v>700</v>
      </c>
      <c r="G17" s="43">
        <f t="shared" si="1"/>
        <v>13300</v>
      </c>
      <c r="H17" s="43">
        <f t="shared" si="2"/>
        <v>13300</v>
      </c>
    </row>
    <row r="18" spans="1:8">
      <c r="A18" s="33">
        <v>3</v>
      </c>
      <c r="B18" s="32" t="s">
        <v>270</v>
      </c>
      <c r="C18" s="33" t="s">
        <v>100</v>
      </c>
      <c r="D18" s="33">
        <v>1</v>
      </c>
      <c r="E18" s="41">
        <v>14000</v>
      </c>
      <c r="F18" s="43">
        <f t="shared" si="0"/>
        <v>700</v>
      </c>
      <c r="G18" s="43">
        <f t="shared" si="1"/>
        <v>13300</v>
      </c>
      <c r="H18" s="43">
        <f t="shared" si="2"/>
        <v>13300</v>
      </c>
    </row>
    <row r="19" spans="1:8">
      <c r="A19" s="33">
        <v>4</v>
      </c>
      <c r="B19" s="32" t="s">
        <v>204</v>
      </c>
      <c r="C19" s="33" t="s">
        <v>100</v>
      </c>
      <c r="D19" s="33">
        <v>2</v>
      </c>
      <c r="E19" s="41">
        <v>34000</v>
      </c>
      <c r="F19" s="43">
        <f t="shared" si="0"/>
        <v>1700</v>
      </c>
      <c r="G19" s="43">
        <f t="shared" si="1"/>
        <v>32300</v>
      </c>
      <c r="H19" s="43">
        <f t="shared" si="2"/>
        <v>64600</v>
      </c>
    </row>
    <row r="20" spans="1:8">
      <c r="A20" s="33">
        <v>5</v>
      </c>
      <c r="B20" s="32" t="s">
        <v>114</v>
      </c>
      <c r="C20" s="33" t="s">
        <v>23</v>
      </c>
      <c r="D20" s="33">
        <v>2</v>
      </c>
      <c r="E20" s="41">
        <v>11000</v>
      </c>
      <c r="F20" s="43">
        <f t="shared" si="0"/>
        <v>550</v>
      </c>
      <c r="G20" s="43">
        <f t="shared" si="1"/>
        <v>10450</v>
      </c>
      <c r="H20" s="43">
        <f t="shared" si="2"/>
        <v>20900</v>
      </c>
    </row>
    <row r="21" spans="1:8">
      <c r="A21" s="33">
        <v>6</v>
      </c>
      <c r="B21" s="32" t="s">
        <v>131</v>
      </c>
      <c r="C21" s="33" t="s">
        <v>23</v>
      </c>
      <c r="D21" s="33">
        <v>1</v>
      </c>
      <c r="E21" s="41">
        <v>39000</v>
      </c>
      <c r="F21" s="43">
        <f t="shared" si="0"/>
        <v>1950</v>
      </c>
      <c r="G21" s="43">
        <f t="shared" si="1"/>
        <v>37050</v>
      </c>
      <c r="H21" s="43">
        <f t="shared" si="2"/>
        <v>37050</v>
      </c>
    </row>
    <row r="22" spans="1:8">
      <c r="A22" s="33">
        <v>7</v>
      </c>
      <c r="B22" s="32" t="s">
        <v>149</v>
      </c>
      <c r="C22" s="33" t="s">
        <v>48</v>
      </c>
      <c r="D22" s="33">
        <v>2</v>
      </c>
      <c r="E22" s="41">
        <v>6900</v>
      </c>
      <c r="F22" s="43">
        <f t="shared" si="0"/>
        <v>345</v>
      </c>
      <c r="G22" s="43">
        <f t="shared" si="1"/>
        <v>6555</v>
      </c>
      <c r="H22" s="43">
        <f t="shared" si="2"/>
        <v>13110</v>
      </c>
    </row>
    <row r="23" spans="1:8">
      <c r="A23" s="33">
        <v>8</v>
      </c>
      <c r="B23" s="32" t="s">
        <v>99</v>
      </c>
      <c r="C23" s="33" t="s">
        <v>100</v>
      </c>
      <c r="D23" s="33">
        <v>2</v>
      </c>
      <c r="E23" s="41">
        <v>25000</v>
      </c>
      <c r="F23" s="43">
        <f t="shared" si="0"/>
        <v>1250</v>
      </c>
      <c r="G23" s="43">
        <f t="shared" si="1"/>
        <v>23750</v>
      </c>
      <c r="H23" s="43">
        <f t="shared" si="2"/>
        <v>47500</v>
      </c>
    </row>
    <row r="24" spans="1:8">
      <c r="A24" s="33">
        <v>9</v>
      </c>
      <c r="B24" s="32" t="s">
        <v>123</v>
      </c>
      <c r="C24" s="33" t="s">
        <v>48</v>
      </c>
      <c r="D24" s="33">
        <v>5</v>
      </c>
      <c r="E24" s="41">
        <v>6100</v>
      </c>
      <c r="F24" s="43">
        <f t="shared" si="0"/>
        <v>305</v>
      </c>
      <c r="G24" s="43">
        <f t="shared" si="1"/>
        <v>5795</v>
      </c>
      <c r="H24" s="43">
        <f t="shared" si="2"/>
        <v>28975</v>
      </c>
    </row>
    <row r="25" spans="1:8">
      <c r="A25" s="33">
        <v>10</v>
      </c>
      <c r="B25" s="32" t="s">
        <v>25</v>
      </c>
      <c r="C25" s="33" t="s">
        <v>37</v>
      </c>
      <c r="D25" s="33">
        <v>5</v>
      </c>
      <c r="E25" s="41">
        <v>55800</v>
      </c>
      <c r="F25" s="43">
        <f t="shared" si="0"/>
        <v>2790</v>
      </c>
      <c r="G25" s="43">
        <f t="shared" si="1"/>
        <v>53010</v>
      </c>
      <c r="H25" s="43">
        <f t="shared" si="2"/>
        <v>265050</v>
      </c>
    </row>
    <row r="26" spans="1:8">
      <c r="A26" s="33">
        <v>11</v>
      </c>
      <c r="B26" s="32" t="s">
        <v>164</v>
      </c>
      <c r="C26" s="33" t="s">
        <v>48</v>
      </c>
      <c r="D26" s="33">
        <v>10</v>
      </c>
      <c r="E26" s="41">
        <v>6900</v>
      </c>
      <c r="F26" s="43">
        <f t="shared" si="0"/>
        <v>345</v>
      </c>
      <c r="G26" s="43">
        <f t="shared" si="1"/>
        <v>6555</v>
      </c>
      <c r="H26" s="43">
        <f t="shared" si="2"/>
        <v>65550</v>
      </c>
    </row>
    <row r="27" spans="1:8">
      <c r="A27" s="33">
        <v>12</v>
      </c>
      <c r="B27" s="32" t="s">
        <v>43</v>
      </c>
      <c r="C27" s="33" t="s">
        <v>48</v>
      </c>
      <c r="D27" s="33">
        <v>100</v>
      </c>
      <c r="E27" s="41">
        <v>2400</v>
      </c>
      <c r="F27" s="43">
        <f t="shared" si="0"/>
        <v>120</v>
      </c>
      <c r="G27" s="43">
        <f t="shared" si="1"/>
        <v>2280</v>
      </c>
      <c r="H27" s="43">
        <f t="shared" si="2"/>
        <v>228000</v>
      </c>
    </row>
    <row r="28" spans="1:8">
      <c r="A28" s="33">
        <v>13</v>
      </c>
      <c r="B28" s="32" t="s">
        <v>90</v>
      </c>
      <c r="C28" s="33" t="s">
        <v>18</v>
      </c>
      <c r="D28" s="33">
        <v>5</v>
      </c>
      <c r="E28" s="41">
        <v>12000</v>
      </c>
      <c r="F28" s="43">
        <f t="shared" si="0"/>
        <v>600</v>
      </c>
      <c r="G28" s="43">
        <f t="shared" si="1"/>
        <v>11400</v>
      </c>
      <c r="H28" s="43">
        <f t="shared" si="2"/>
        <v>57000</v>
      </c>
    </row>
    <row r="29" spans="1:8">
      <c r="A29" s="33">
        <v>14</v>
      </c>
      <c r="B29" s="32" t="s">
        <v>76</v>
      </c>
      <c r="C29" s="33" t="s">
        <v>28</v>
      </c>
      <c r="D29" s="33">
        <v>4</v>
      </c>
      <c r="E29" s="41">
        <v>2700</v>
      </c>
      <c r="F29" s="43">
        <f t="shared" si="0"/>
        <v>135</v>
      </c>
      <c r="G29" s="43">
        <f t="shared" si="1"/>
        <v>2565</v>
      </c>
      <c r="H29" s="43">
        <f t="shared" si="2"/>
        <v>10260</v>
      </c>
    </row>
    <row r="30" spans="1:8">
      <c r="A30" s="33">
        <v>15</v>
      </c>
      <c r="B30" s="32" t="s">
        <v>61</v>
      </c>
      <c r="C30" s="33" t="s">
        <v>58</v>
      </c>
      <c r="D30" s="33">
        <v>2</v>
      </c>
      <c r="E30" s="41">
        <v>11000</v>
      </c>
      <c r="F30" s="43">
        <f t="shared" si="0"/>
        <v>550</v>
      </c>
      <c r="G30" s="43">
        <f t="shared" si="1"/>
        <v>10450</v>
      </c>
      <c r="H30" s="43">
        <f t="shared" si="2"/>
        <v>20900</v>
      </c>
    </row>
    <row r="31" spans="1:8">
      <c r="A31" s="33">
        <v>16</v>
      </c>
      <c r="B31" s="32" t="s">
        <v>78</v>
      </c>
      <c r="C31" s="33" t="s">
        <v>28</v>
      </c>
      <c r="D31" s="33">
        <v>5</v>
      </c>
      <c r="E31" s="41">
        <v>2800</v>
      </c>
      <c r="F31" s="43">
        <f t="shared" si="0"/>
        <v>140</v>
      </c>
      <c r="G31" s="43">
        <f t="shared" si="1"/>
        <v>2660</v>
      </c>
      <c r="H31" s="43">
        <f t="shared" si="2"/>
        <v>13300</v>
      </c>
    </row>
    <row r="32" spans="1:8">
      <c r="A32" s="33">
        <v>17</v>
      </c>
      <c r="B32" s="32" t="s">
        <v>113</v>
      </c>
      <c r="C32" s="33" t="s">
        <v>23</v>
      </c>
      <c r="D32" s="33">
        <v>1</v>
      </c>
      <c r="E32" s="41">
        <v>25000</v>
      </c>
      <c r="F32" s="43">
        <f t="shared" si="0"/>
        <v>1250</v>
      </c>
      <c r="G32" s="43">
        <f t="shared" si="1"/>
        <v>23750</v>
      </c>
      <c r="H32" s="43">
        <f t="shared" si="2"/>
        <v>23750</v>
      </c>
    </row>
    <row r="33" spans="1:8">
      <c r="A33" s="33">
        <v>18</v>
      </c>
      <c r="B33" s="32" t="s">
        <v>251</v>
      </c>
      <c r="C33" s="33" t="s">
        <v>106</v>
      </c>
      <c r="D33" s="33">
        <v>3</v>
      </c>
      <c r="E33" s="41">
        <v>5500</v>
      </c>
      <c r="F33" s="43">
        <f t="shared" si="0"/>
        <v>275</v>
      </c>
      <c r="G33" s="43">
        <f t="shared" si="1"/>
        <v>5225</v>
      </c>
      <c r="H33" s="43">
        <f t="shared" si="2"/>
        <v>15675</v>
      </c>
    </row>
    <row r="34" spans="1:8">
      <c r="A34" s="33">
        <v>19</v>
      </c>
      <c r="B34" s="32" t="s">
        <v>25</v>
      </c>
      <c r="C34" s="33" t="s">
        <v>37</v>
      </c>
      <c r="D34" s="33">
        <v>4</v>
      </c>
      <c r="E34" s="41">
        <v>55800</v>
      </c>
      <c r="F34" s="43">
        <f t="shared" si="0"/>
        <v>2790</v>
      </c>
      <c r="G34" s="43">
        <f t="shared" si="1"/>
        <v>53010</v>
      </c>
      <c r="H34" s="43">
        <f t="shared" si="2"/>
        <v>212040</v>
      </c>
    </row>
    <row r="35" spans="1:8">
      <c r="A35" s="33">
        <v>20</v>
      </c>
      <c r="B35" s="32" t="s">
        <v>122</v>
      </c>
      <c r="C35" s="33" t="s">
        <v>18</v>
      </c>
      <c r="D35" s="33">
        <v>2</v>
      </c>
      <c r="E35" s="41">
        <v>68000</v>
      </c>
      <c r="F35" s="43">
        <f t="shared" si="0"/>
        <v>3400</v>
      </c>
      <c r="G35" s="43">
        <f t="shared" si="1"/>
        <v>64600</v>
      </c>
      <c r="H35" s="43">
        <f t="shared" si="2"/>
        <v>129200</v>
      </c>
    </row>
    <row r="36" spans="1:8">
      <c r="A36" s="33">
        <v>21</v>
      </c>
      <c r="B36" s="32" t="s">
        <v>149</v>
      </c>
      <c r="C36" s="33" t="s">
        <v>48</v>
      </c>
      <c r="D36" s="33">
        <v>1</v>
      </c>
      <c r="E36" s="41">
        <v>7000</v>
      </c>
      <c r="F36" s="43">
        <f t="shared" si="0"/>
        <v>350</v>
      </c>
      <c r="G36" s="43">
        <f t="shared" si="1"/>
        <v>6650</v>
      </c>
      <c r="H36" s="43">
        <f t="shared" si="2"/>
        <v>6650</v>
      </c>
    </row>
    <row r="37" spans="1:8">
      <c r="A37" s="33">
        <v>22</v>
      </c>
      <c r="B37" s="32" t="s">
        <v>216</v>
      </c>
      <c r="C37" s="33" t="s">
        <v>28</v>
      </c>
      <c r="D37" s="33">
        <v>4</v>
      </c>
      <c r="E37" s="41">
        <v>14000</v>
      </c>
      <c r="F37" s="43">
        <f t="shared" si="0"/>
        <v>700</v>
      </c>
      <c r="G37" s="43">
        <f t="shared" si="1"/>
        <v>13300</v>
      </c>
      <c r="H37" s="43">
        <f t="shared" si="2"/>
        <v>53200</v>
      </c>
    </row>
    <row r="38" spans="1:8">
      <c r="A38" s="33">
        <v>23</v>
      </c>
      <c r="B38" s="32" t="s">
        <v>254</v>
      </c>
      <c r="C38" s="33" t="s">
        <v>18</v>
      </c>
      <c r="D38" s="33">
        <v>2</v>
      </c>
      <c r="E38" s="41">
        <v>26000</v>
      </c>
      <c r="F38" s="43">
        <f t="shared" si="0"/>
        <v>1300</v>
      </c>
      <c r="G38" s="43">
        <f t="shared" si="1"/>
        <v>24700</v>
      </c>
      <c r="H38" s="43">
        <f t="shared" si="2"/>
        <v>49400</v>
      </c>
    </row>
    <row r="39" spans="1:8">
      <c r="A39" s="33">
        <v>24</v>
      </c>
      <c r="B39" s="32" t="s">
        <v>57</v>
      </c>
      <c r="C39" s="33" t="s">
        <v>58</v>
      </c>
      <c r="D39" s="33">
        <v>2</v>
      </c>
      <c r="E39" s="41">
        <v>1900</v>
      </c>
      <c r="F39" s="43">
        <f t="shared" si="0"/>
        <v>95</v>
      </c>
      <c r="G39" s="43">
        <f t="shared" si="1"/>
        <v>1805</v>
      </c>
      <c r="H39" s="43">
        <f t="shared" si="2"/>
        <v>3610</v>
      </c>
    </row>
    <row r="40" spans="1:8">
      <c r="A40" s="33">
        <v>25</v>
      </c>
      <c r="B40" s="32" t="s">
        <v>61</v>
      </c>
      <c r="C40" s="33" t="s">
        <v>58</v>
      </c>
      <c r="D40" s="33">
        <v>15</v>
      </c>
      <c r="E40" s="41">
        <v>11000</v>
      </c>
      <c r="F40" s="43">
        <f t="shared" si="0"/>
        <v>550</v>
      </c>
      <c r="G40" s="43">
        <f t="shared" si="1"/>
        <v>10450</v>
      </c>
      <c r="H40" s="43">
        <f t="shared" si="2"/>
        <v>156750</v>
      </c>
    </row>
    <row r="41" spans="1:8">
      <c r="A41" s="33">
        <v>26</v>
      </c>
      <c r="B41" s="32" t="s">
        <v>190</v>
      </c>
      <c r="C41" s="33" t="s">
        <v>23</v>
      </c>
      <c r="D41" s="33">
        <v>2</v>
      </c>
      <c r="E41" s="41">
        <v>43000</v>
      </c>
      <c r="F41" s="43">
        <f t="shared" si="0"/>
        <v>2150</v>
      </c>
      <c r="G41" s="43">
        <f t="shared" si="1"/>
        <v>40850</v>
      </c>
      <c r="H41" s="43">
        <f t="shared" si="2"/>
        <v>81700</v>
      </c>
    </row>
    <row r="42" spans="1:8">
      <c r="A42" s="33">
        <v>27</v>
      </c>
      <c r="B42" s="32" t="s">
        <v>236</v>
      </c>
      <c r="C42" s="33" t="s">
        <v>23</v>
      </c>
      <c r="D42" s="33">
        <v>3</v>
      </c>
      <c r="E42" s="41">
        <v>75000</v>
      </c>
      <c r="F42" s="43">
        <f t="shared" si="0"/>
        <v>3750</v>
      </c>
      <c r="G42" s="43">
        <f t="shared" si="1"/>
        <v>71250</v>
      </c>
      <c r="H42" s="43">
        <f t="shared" si="2"/>
        <v>213750</v>
      </c>
    </row>
    <row r="43" spans="1:8">
      <c r="A43" s="33">
        <v>28</v>
      </c>
      <c r="B43" s="32" t="s">
        <v>245</v>
      </c>
      <c r="C43" s="33" t="s">
        <v>18</v>
      </c>
      <c r="D43" s="33">
        <v>2</v>
      </c>
      <c r="E43" s="41">
        <v>43000</v>
      </c>
      <c r="F43" s="43">
        <f t="shared" si="0"/>
        <v>2150</v>
      </c>
      <c r="G43" s="43">
        <f t="shared" si="1"/>
        <v>40850</v>
      </c>
      <c r="H43" s="43">
        <f t="shared" si="2"/>
        <v>81700</v>
      </c>
    </row>
    <row r="44" spans="1:8">
      <c r="A44" s="33">
        <v>29</v>
      </c>
      <c r="B44" s="32" t="s">
        <v>65</v>
      </c>
      <c r="C44" s="33" t="s">
        <v>48</v>
      </c>
      <c r="D44" s="33">
        <v>3</v>
      </c>
      <c r="E44" s="41">
        <v>13000</v>
      </c>
      <c r="F44" s="43">
        <f t="shared" si="0"/>
        <v>650</v>
      </c>
      <c r="G44" s="43">
        <f t="shared" si="1"/>
        <v>12350</v>
      </c>
      <c r="H44" s="43">
        <f t="shared" si="2"/>
        <v>37050</v>
      </c>
    </row>
    <row r="45" spans="1:8">
      <c r="A45" s="33">
        <v>30</v>
      </c>
      <c r="B45" s="32" t="s">
        <v>67</v>
      </c>
      <c r="C45" s="33" t="s">
        <v>48</v>
      </c>
      <c r="D45" s="33">
        <v>25</v>
      </c>
      <c r="E45" s="41">
        <v>4200</v>
      </c>
      <c r="F45" s="43">
        <f t="shared" si="0"/>
        <v>210</v>
      </c>
      <c r="G45" s="43">
        <f t="shared" si="1"/>
        <v>3990</v>
      </c>
      <c r="H45" s="43">
        <f t="shared" si="2"/>
        <v>99750</v>
      </c>
    </row>
    <row r="46" spans="1:8">
      <c r="A46" s="33">
        <v>31</v>
      </c>
      <c r="B46" s="32" t="s">
        <v>66</v>
      </c>
      <c r="C46" s="33" t="s">
        <v>48</v>
      </c>
      <c r="D46" s="33">
        <v>2</v>
      </c>
      <c r="E46" s="41">
        <v>2900</v>
      </c>
      <c r="F46" s="43">
        <f t="shared" si="0"/>
        <v>145</v>
      </c>
      <c r="G46" s="43">
        <f t="shared" si="1"/>
        <v>2755</v>
      </c>
      <c r="H46" s="43">
        <f t="shared" si="2"/>
        <v>5510</v>
      </c>
    </row>
    <row r="47" spans="1:8">
      <c r="A47" s="33">
        <v>32</v>
      </c>
      <c r="B47" s="32" t="s">
        <v>68</v>
      </c>
      <c r="C47" s="33" t="s">
        <v>48</v>
      </c>
      <c r="D47" s="33">
        <v>2</v>
      </c>
      <c r="E47" s="41">
        <v>5300</v>
      </c>
      <c r="F47" s="43">
        <f t="shared" si="0"/>
        <v>265</v>
      </c>
      <c r="G47" s="43">
        <f t="shared" si="1"/>
        <v>5035</v>
      </c>
      <c r="H47" s="43">
        <f t="shared" si="2"/>
        <v>10070</v>
      </c>
    </row>
    <row r="48" spans="1:8">
      <c r="A48" s="33">
        <v>33</v>
      </c>
      <c r="B48" s="32" t="s">
        <v>45</v>
      </c>
      <c r="C48" s="33" t="s">
        <v>48</v>
      </c>
      <c r="D48" s="33">
        <v>4</v>
      </c>
      <c r="E48" s="41">
        <v>16800</v>
      </c>
      <c r="F48" s="43">
        <f t="shared" si="0"/>
        <v>840</v>
      </c>
      <c r="G48" s="43">
        <f t="shared" si="1"/>
        <v>15960</v>
      </c>
      <c r="H48" s="43">
        <f t="shared" si="2"/>
        <v>63840</v>
      </c>
    </row>
    <row r="49" spans="1:8">
      <c r="A49" s="33">
        <v>34</v>
      </c>
      <c r="B49" s="32" t="s">
        <v>150</v>
      </c>
      <c r="C49" s="33" t="s">
        <v>48</v>
      </c>
      <c r="D49" s="33">
        <v>3</v>
      </c>
      <c r="E49" s="41">
        <v>47500</v>
      </c>
      <c r="F49" s="43">
        <f t="shared" si="0"/>
        <v>2375</v>
      </c>
      <c r="G49" s="43">
        <f t="shared" si="1"/>
        <v>45125</v>
      </c>
      <c r="H49" s="43">
        <f t="shared" si="2"/>
        <v>135375</v>
      </c>
    </row>
    <row r="50" spans="1:8">
      <c r="A50" s="33">
        <v>35</v>
      </c>
      <c r="B50" s="32" t="s">
        <v>71</v>
      </c>
      <c r="C50" s="33" t="s">
        <v>58</v>
      </c>
      <c r="D50" s="33">
        <v>9</v>
      </c>
      <c r="E50" s="41">
        <v>15800</v>
      </c>
      <c r="F50" s="43">
        <f t="shared" si="0"/>
        <v>790</v>
      </c>
      <c r="G50" s="43">
        <f t="shared" si="1"/>
        <v>15010</v>
      </c>
      <c r="H50" s="43">
        <f t="shared" si="2"/>
        <v>135090</v>
      </c>
    </row>
    <row r="51" spans="1:8">
      <c r="A51" s="33">
        <v>36</v>
      </c>
      <c r="B51" s="32" t="s">
        <v>25</v>
      </c>
      <c r="C51" s="33" t="s">
        <v>37</v>
      </c>
      <c r="D51" s="33">
        <v>42</v>
      </c>
      <c r="E51" s="41">
        <v>55800</v>
      </c>
      <c r="F51" s="43">
        <f t="shared" si="0"/>
        <v>2790</v>
      </c>
      <c r="G51" s="43">
        <f t="shared" si="1"/>
        <v>53010</v>
      </c>
      <c r="H51" s="43">
        <f t="shared" si="2"/>
        <v>2226420</v>
      </c>
    </row>
    <row r="52" spans="1:8">
      <c r="A52" s="33">
        <v>37</v>
      </c>
      <c r="B52" s="32" t="s">
        <v>271</v>
      </c>
      <c r="C52" s="33" t="s">
        <v>23</v>
      </c>
      <c r="D52" s="33">
        <v>1</v>
      </c>
      <c r="E52" s="41">
        <v>55000</v>
      </c>
      <c r="F52" s="43">
        <f t="shared" si="0"/>
        <v>2750</v>
      </c>
      <c r="G52" s="43">
        <f t="shared" si="1"/>
        <v>52250</v>
      </c>
      <c r="H52" s="43">
        <f t="shared" si="2"/>
        <v>52250</v>
      </c>
    </row>
    <row r="53" spans="1:8">
      <c r="A53" s="33">
        <v>38</v>
      </c>
      <c r="B53" s="32" t="s">
        <v>42</v>
      </c>
      <c r="C53" s="33" t="s">
        <v>18</v>
      </c>
      <c r="D53" s="33">
        <v>1</v>
      </c>
      <c r="E53" s="41">
        <v>33000</v>
      </c>
      <c r="F53" s="43">
        <f t="shared" si="0"/>
        <v>1650</v>
      </c>
      <c r="G53" s="43">
        <f t="shared" si="1"/>
        <v>31350</v>
      </c>
      <c r="H53" s="43">
        <f t="shared" si="2"/>
        <v>31350</v>
      </c>
    </row>
    <row r="54" spans="1:8">
      <c r="A54" s="33">
        <v>39</v>
      </c>
      <c r="B54" s="32" t="s">
        <v>46</v>
      </c>
      <c r="C54" s="33" t="s">
        <v>48</v>
      </c>
      <c r="D54" s="33">
        <v>3</v>
      </c>
      <c r="E54" s="41">
        <v>12000</v>
      </c>
      <c r="F54" s="43">
        <f t="shared" si="0"/>
        <v>600</v>
      </c>
      <c r="G54" s="43">
        <f t="shared" si="1"/>
        <v>11400</v>
      </c>
      <c r="H54" s="43">
        <f t="shared" si="2"/>
        <v>34200</v>
      </c>
    </row>
    <row r="55" spans="1:8">
      <c r="A55" s="33">
        <v>40</v>
      </c>
      <c r="B55" s="32" t="s">
        <v>74</v>
      </c>
      <c r="C55" s="33" t="s">
        <v>28</v>
      </c>
      <c r="D55" s="33">
        <v>2</v>
      </c>
      <c r="E55" s="41">
        <v>6500</v>
      </c>
      <c r="F55" s="43">
        <f t="shared" si="0"/>
        <v>325</v>
      </c>
      <c r="G55" s="43">
        <f t="shared" si="1"/>
        <v>6175</v>
      </c>
      <c r="H55" s="43">
        <f t="shared" si="2"/>
        <v>12350</v>
      </c>
    </row>
    <row r="56" spans="1:8">
      <c r="A56" s="33">
        <v>41</v>
      </c>
      <c r="B56" s="32" t="s">
        <v>76</v>
      </c>
      <c r="C56" s="33" t="s">
        <v>28</v>
      </c>
      <c r="D56" s="33">
        <v>10</v>
      </c>
      <c r="E56" s="41">
        <v>2700</v>
      </c>
      <c r="F56" s="43">
        <f t="shared" si="0"/>
        <v>135</v>
      </c>
      <c r="G56" s="43">
        <f t="shared" si="1"/>
        <v>2565</v>
      </c>
      <c r="H56" s="43">
        <f t="shared" si="2"/>
        <v>25650</v>
      </c>
    </row>
    <row r="57" spans="1:8">
      <c r="A57" s="33">
        <v>42</v>
      </c>
      <c r="B57" s="32" t="s">
        <v>78</v>
      </c>
      <c r="C57" s="33" t="s">
        <v>28</v>
      </c>
      <c r="D57" s="33">
        <v>15</v>
      </c>
      <c r="E57" s="41">
        <v>2800</v>
      </c>
      <c r="F57" s="43">
        <f t="shared" si="0"/>
        <v>140</v>
      </c>
      <c r="G57" s="43">
        <f t="shared" si="1"/>
        <v>2660</v>
      </c>
      <c r="H57" s="43">
        <f t="shared" si="2"/>
        <v>39900</v>
      </c>
    </row>
    <row r="58" spans="1:8">
      <c r="A58" s="33">
        <v>43</v>
      </c>
      <c r="B58" s="32" t="s">
        <v>79</v>
      </c>
      <c r="C58" s="33" t="s">
        <v>18</v>
      </c>
      <c r="D58" s="33">
        <v>2</v>
      </c>
      <c r="E58" s="41">
        <v>85000</v>
      </c>
      <c r="F58" s="43">
        <f t="shared" si="0"/>
        <v>4250</v>
      </c>
      <c r="G58" s="43">
        <f t="shared" si="1"/>
        <v>80750</v>
      </c>
      <c r="H58" s="43">
        <f t="shared" si="2"/>
        <v>161500</v>
      </c>
    </row>
    <row r="59" spans="1:8">
      <c r="A59" s="33">
        <v>44</v>
      </c>
      <c r="B59" s="32" t="s">
        <v>19</v>
      </c>
      <c r="C59" s="33" t="s">
        <v>20</v>
      </c>
      <c r="D59" s="33">
        <v>2</v>
      </c>
      <c r="E59" s="41">
        <v>39000</v>
      </c>
      <c r="F59" s="43">
        <f t="shared" si="0"/>
        <v>1950</v>
      </c>
      <c r="G59" s="43">
        <f t="shared" si="1"/>
        <v>37050</v>
      </c>
      <c r="H59" s="43">
        <f t="shared" si="2"/>
        <v>74100</v>
      </c>
    </row>
    <row r="60" spans="1:8">
      <c r="A60" s="33">
        <v>45</v>
      </c>
      <c r="B60" s="32" t="s">
        <v>272</v>
      </c>
      <c r="C60" s="33" t="s">
        <v>18</v>
      </c>
      <c r="D60" s="33">
        <v>3</v>
      </c>
      <c r="E60" s="41">
        <v>40000</v>
      </c>
      <c r="F60" s="43">
        <f t="shared" si="0"/>
        <v>2000</v>
      </c>
      <c r="G60" s="43">
        <f t="shared" si="1"/>
        <v>38000</v>
      </c>
      <c r="H60" s="43">
        <f t="shared" si="2"/>
        <v>114000</v>
      </c>
    </row>
    <row r="61" spans="1:8">
      <c r="A61" s="33">
        <v>46</v>
      </c>
      <c r="B61" s="32" t="s">
        <v>109</v>
      </c>
      <c r="C61" s="33" t="s">
        <v>100</v>
      </c>
      <c r="D61" s="33">
        <v>1</v>
      </c>
      <c r="E61" s="41">
        <v>14000</v>
      </c>
      <c r="F61" s="43">
        <f t="shared" si="0"/>
        <v>700</v>
      </c>
      <c r="G61" s="43">
        <f t="shared" si="1"/>
        <v>13300</v>
      </c>
      <c r="H61" s="43">
        <f t="shared" si="2"/>
        <v>13300</v>
      </c>
    </row>
    <row r="62" spans="1:8">
      <c r="A62" s="33">
        <v>47</v>
      </c>
      <c r="B62" s="32" t="s">
        <v>29</v>
      </c>
      <c r="C62" s="33" t="s">
        <v>18</v>
      </c>
      <c r="D62" s="33">
        <v>2</v>
      </c>
      <c r="E62" s="41">
        <v>14000</v>
      </c>
      <c r="F62" s="43">
        <f t="shared" si="0"/>
        <v>700</v>
      </c>
      <c r="G62" s="43">
        <f t="shared" si="1"/>
        <v>13300</v>
      </c>
      <c r="H62" s="43">
        <f t="shared" si="2"/>
        <v>26600</v>
      </c>
    </row>
    <row r="63" spans="1:8">
      <c r="A63" s="33">
        <v>48</v>
      </c>
      <c r="B63" s="32" t="s">
        <v>273</v>
      </c>
      <c r="C63" s="33" t="s">
        <v>18</v>
      </c>
      <c r="D63" s="33">
        <v>4</v>
      </c>
      <c r="E63" s="41">
        <v>4800</v>
      </c>
      <c r="F63" s="43">
        <f t="shared" si="0"/>
        <v>240</v>
      </c>
      <c r="G63" s="43">
        <f t="shared" si="1"/>
        <v>4560</v>
      </c>
      <c r="H63" s="43">
        <f t="shared" si="2"/>
        <v>18240</v>
      </c>
    </row>
    <row r="64" spans="1:8">
      <c r="A64" s="33">
        <v>49</v>
      </c>
      <c r="B64" s="32" t="s">
        <v>214</v>
      </c>
      <c r="C64" s="33" t="s">
        <v>84</v>
      </c>
      <c r="D64" s="33">
        <v>1</v>
      </c>
      <c r="E64" s="41">
        <v>29000</v>
      </c>
      <c r="F64" s="43">
        <f t="shared" si="0"/>
        <v>1450</v>
      </c>
      <c r="G64" s="43">
        <f t="shared" si="1"/>
        <v>27550</v>
      </c>
      <c r="H64" s="43">
        <f t="shared" si="2"/>
        <v>27550</v>
      </c>
    </row>
    <row r="65" spans="1:8">
      <c r="A65" s="33">
        <v>50</v>
      </c>
      <c r="B65" s="32" t="s">
        <v>30</v>
      </c>
      <c r="C65" s="33" t="s">
        <v>31</v>
      </c>
      <c r="D65" s="33">
        <v>2</v>
      </c>
      <c r="E65" s="41">
        <v>13000</v>
      </c>
      <c r="F65" s="43">
        <f t="shared" si="0"/>
        <v>650</v>
      </c>
      <c r="G65" s="43">
        <f t="shared" si="1"/>
        <v>12350</v>
      </c>
      <c r="H65" s="43">
        <f t="shared" si="2"/>
        <v>24700</v>
      </c>
    </row>
    <row r="66" spans="1:8">
      <c r="A66" s="33">
        <v>51</v>
      </c>
      <c r="B66" s="32" t="s">
        <v>274</v>
      </c>
      <c r="C66" s="33" t="s">
        <v>18</v>
      </c>
      <c r="D66" s="33">
        <v>1</v>
      </c>
      <c r="E66" s="41">
        <v>118000</v>
      </c>
      <c r="F66" s="43">
        <f t="shared" si="0"/>
        <v>5900</v>
      </c>
      <c r="G66" s="43">
        <f t="shared" si="1"/>
        <v>112100</v>
      </c>
      <c r="H66" s="43">
        <f t="shared" si="2"/>
        <v>112100</v>
      </c>
    </row>
    <row r="67" spans="1:8">
      <c r="A67" s="33">
        <v>52</v>
      </c>
      <c r="B67" s="32" t="s">
        <v>43</v>
      </c>
      <c r="C67" s="33" t="s">
        <v>48</v>
      </c>
      <c r="D67" s="33">
        <v>40</v>
      </c>
      <c r="E67" s="41">
        <v>2400</v>
      </c>
      <c r="F67" s="43">
        <f t="shared" si="0"/>
        <v>120</v>
      </c>
      <c r="G67" s="43">
        <f t="shared" si="1"/>
        <v>2280</v>
      </c>
      <c r="H67" s="43">
        <f t="shared" si="2"/>
        <v>91200</v>
      </c>
    </row>
    <row r="68" spans="1:8">
      <c r="A68" s="33">
        <v>53</v>
      </c>
      <c r="B68" s="32" t="s">
        <v>70</v>
      </c>
      <c r="C68" s="33" t="s">
        <v>48</v>
      </c>
      <c r="D68" s="33">
        <v>40</v>
      </c>
      <c r="E68" s="41">
        <v>6900</v>
      </c>
      <c r="F68" s="43">
        <f t="shared" si="0"/>
        <v>345</v>
      </c>
      <c r="G68" s="43">
        <f t="shared" si="1"/>
        <v>6555</v>
      </c>
      <c r="H68" s="43">
        <f t="shared" si="2"/>
        <v>262200</v>
      </c>
    </row>
    <row r="69" spans="1:8">
      <c r="A69" s="33">
        <v>54</v>
      </c>
      <c r="B69" s="32" t="s">
        <v>25</v>
      </c>
      <c r="C69" s="33" t="s">
        <v>37</v>
      </c>
      <c r="D69" s="33">
        <v>25</v>
      </c>
      <c r="E69" s="41">
        <v>55800</v>
      </c>
      <c r="F69" s="43">
        <f t="shared" si="0"/>
        <v>2790</v>
      </c>
      <c r="G69" s="43">
        <f t="shared" si="1"/>
        <v>53010</v>
      </c>
      <c r="H69" s="43">
        <f t="shared" si="2"/>
        <v>1325250</v>
      </c>
    </row>
    <row r="70" spans="1:8">
      <c r="A70" s="33">
        <v>55</v>
      </c>
      <c r="B70" s="32" t="s">
        <v>45</v>
      </c>
      <c r="C70" s="33" t="s">
        <v>48</v>
      </c>
      <c r="D70" s="33">
        <v>5</v>
      </c>
      <c r="E70" s="41">
        <v>16800</v>
      </c>
      <c r="F70" s="43">
        <f t="shared" si="0"/>
        <v>840</v>
      </c>
      <c r="G70" s="43">
        <f t="shared" si="1"/>
        <v>15960</v>
      </c>
      <c r="H70" s="43">
        <f t="shared" si="2"/>
        <v>79800</v>
      </c>
    </row>
    <row r="71" spans="1:8">
      <c r="A71" s="33">
        <v>56</v>
      </c>
      <c r="B71" s="32" t="s">
        <v>78</v>
      </c>
      <c r="C71" s="33" t="s">
        <v>28</v>
      </c>
      <c r="D71" s="33">
        <v>10</v>
      </c>
      <c r="E71" s="41">
        <v>2800</v>
      </c>
      <c r="F71" s="43">
        <f t="shared" si="0"/>
        <v>140</v>
      </c>
      <c r="G71" s="43">
        <f t="shared" si="1"/>
        <v>2660</v>
      </c>
      <c r="H71" s="43">
        <f t="shared" si="2"/>
        <v>26600</v>
      </c>
    </row>
    <row r="72" spans="1:8">
      <c r="A72" s="33">
        <v>57</v>
      </c>
      <c r="B72" s="32" t="s">
        <v>156</v>
      </c>
      <c r="C72" s="33" t="s">
        <v>48</v>
      </c>
      <c r="D72" s="33">
        <v>40</v>
      </c>
      <c r="E72" s="41">
        <v>2000</v>
      </c>
      <c r="F72" s="43">
        <f t="shared" si="0"/>
        <v>100</v>
      </c>
      <c r="G72" s="43">
        <f t="shared" si="1"/>
        <v>1900</v>
      </c>
      <c r="H72" s="43">
        <f t="shared" si="2"/>
        <v>76000</v>
      </c>
    </row>
    <row r="73" spans="1:8">
      <c r="A73" s="33">
        <v>58</v>
      </c>
      <c r="B73" s="32" t="s">
        <v>102</v>
      </c>
      <c r="C73" s="33" t="s">
        <v>73</v>
      </c>
      <c r="D73" s="33">
        <v>1</v>
      </c>
      <c r="E73" s="41">
        <v>270000</v>
      </c>
      <c r="F73" s="43">
        <v>5000</v>
      </c>
      <c r="G73" s="43">
        <f t="shared" si="1"/>
        <v>265000</v>
      </c>
      <c r="H73" s="43">
        <f t="shared" si="2"/>
        <v>265000</v>
      </c>
    </row>
    <row r="74" spans="1:8">
      <c r="A74" s="33">
        <v>59</v>
      </c>
      <c r="B74" s="32" t="s">
        <v>275</v>
      </c>
      <c r="C74" s="33" t="s">
        <v>48</v>
      </c>
      <c r="D74" s="33">
        <v>2</v>
      </c>
      <c r="E74" s="41">
        <v>16800</v>
      </c>
      <c r="F74" s="43">
        <f t="shared" ref="F74:F101" si="3">E74*0.05</f>
        <v>840</v>
      </c>
      <c r="G74" s="43">
        <f t="shared" si="1"/>
        <v>15960</v>
      </c>
      <c r="H74" s="43">
        <f t="shared" si="2"/>
        <v>31920</v>
      </c>
    </row>
    <row r="75" spans="1:8">
      <c r="A75" s="33">
        <v>60</v>
      </c>
      <c r="B75" s="32" t="s">
        <v>45</v>
      </c>
      <c r="C75" s="33" t="s">
        <v>48</v>
      </c>
      <c r="D75" s="33">
        <v>3</v>
      </c>
      <c r="E75" s="41">
        <v>16800</v>
      </c>
      <c r="F75" s="43">
        <f t="shared" si="3"/>
        <v>840</v>
      </c>
      <c r="G75" s="43">
        <f t="shared" si="1"/>
        <v>15960</v>
      </c>
      <c r="H75" s="43">
        <f t="shared" si="2"/>
        <v>47880</v>
      </c>
    </row>
    <row r="76" spans="1:8">
      <c r="A76" s="33">
        <v>61</v>
      </c>
      <c r="B76" s="32" t="s">
        <v>276</v>
      </c>
      <c r="C76" s="33" t="s">
        <v>18</v>
      </c>
      <c r="D76" s="33">
        <v>1</v>
      </c>
      <c r="E76" s="41">
        <v>180000</v>
      </c>
      <c r="F76" s="43">
        <f t="shared" si="3"/>
        <v>9000</v>
      </c>
      <c r="G76" s="43">
        <f t="shared" si="1"/>
        <v>171000</v>
      </c>
      <c r="H76" s="43">
        <f t="shared" si="2"/>
        <v>171000</v>
      </c>
    </row>
    <row r="77" spans="1:8">
      <c r="A77" s="33">
        <v>62</v>
      </c>
      <c r="B77" s="32" t="s">
        <v>25</v>
      </c>
      <c r="C77" s="33" t="s">
        <v>37</v>
      </c>
      <c r="D77" s="33">
        <v>5</v>
      </c>
      <c r="E77" s="41">
        <v>55800</v>
      </c>
      <c r="F77" s="43">
        <f t="shared" si="3"/>
        <v>2790</v>
      </c>
      <c r="G77" s="43">
        <f t="shared" si="1"/>
        <v>53010</v>
      </c>
      <c r="H77" s="43">
        <f t="shared" si="2"/>
        <v>265050</v>
      </c>
    </row>
    <row r="78" spans="1:8">
      <c r="A78" s="33">
        <v>63</v>
      </c>
      <c r="B78" s="32" t="s">
        <v>242</v>
      </c>
      <c r="C78" s="33" t="s">
        <v>18</v>
      </c>
      <c r="D78" s="33">
        <v>4</v>
      </c>
      <c r="E78" s="41">
        <v>12000</v>
      </c>
      <c r="F78" s="43">
        <f t="shared" si="3"/>
        <v>600</v>
      </c>
      <c r="G78" s="43">
        <f t="shared" si="1"/>
        <v>11400</v>
      </c>
      <c r="H78" s="43">
        <f t="shared" si="2"/>
        <v>45600</v>
      </c>
    </row>
    <row r="79" spans="1:8">
      <c r="A79" s="33">
        <v>64</v>
      </c>
      <c r="B79" s="32" t="s">
        <v>43</v>
      </c>
      <c r="C79" s="33" t="s">
        <v>48</v>
      </c>
      <c r="D79" s="33">
        <v>20</v>
      </c>
      <c r="E79" s="41">
        <v>2400</v>
      </c>
      <c r="F79" s="43">
        <f t="shared" si="3"/>
        <v>120</v>
      </c>
      <c r="G79" s="43">
        <f t="shared" si="1"/>
        <v>2280</v>
      </c>
      <c r="H79" s="43">
        <f t="shared" si="2"/>
        <v>45600</v>
      </c>
    </row>
    <row r="80" spans="1:8">
      <c r="A80" s="33">
        <v>65</v>
      </c>
      <c r="B80" s="32" t="s">
        <v>119</v>
      </c>
      <c r="C80" s="33" t="s">
        <v>86</v>
      </c>
      <c r="D80" s="33">
        <v>2</v>
      </c>
      <c r="E80" s="41">
        <v>3500</v>
      </c>
      <c r="F80" s="43">
        <f t="shared" si="3"/>
        <v>175</v>
      </c>
      <c r="G80" s="43">
        <f t="shared" ref="G80:G139" si="4">E80-F80</f>
        <v>3325</v>
      </c>
      <c r="H80" s="43">
        <f t="shared" ref="H80:H139" si="5">G80*D80</f>
        <v>6650</v>
      </c>
    </row>
    <row r="81" spans="1:8">
      <c r="A81" s="33">
        <v>66</v>
      </c>
      <c r="B81" s="32" t="s">
        <v>277</v>
      </c>
      <c r="C81" s="33" t="s">
        <v>18</v>
      </c>
      <c r="D81" s="33">
        <v>2</v>
      </c>
      <c r="E81" s="41">
        <v>5000</v>
      </c>
      <c r="F81" s="43">
        <f t="shared" si="3"/>
        <v>250</v>
      </c>
      <c r="G81" s="43">
        <f t="shared" si="4"/>
        <v>4750</v>
      </c>
      <c r="H81" s="43">
        <f t="shared" si="5"/>
        <v>9500</v>
      </c>
    </row>
    <row r="82" spans="1:8">
      <c r="A82" s="33">
        <v>67</v>
      </c>
      <c r="B82" s="32" t="s">
        <v>278</v>
      </c>
      <c r="C82" s="33" t="s">
        <v>18</v>
      </c>
      <c r="D82" s="33">
        <v>4</v>
      </c>
      <c r="E82" s="41">
        <v>9000</v>
      </c>
      <c r="F82" s="43">
        <f t="shared" si="3"/>
        <v>450</v>
      </c>
      <c r="G82" s="43">
        <f t="shared" si="4"/>
        <v>8550</v>
      </c>
      <c r="H82" s="43">
        <f t="shared" si="5"/>
        <v>34200</v>
      </c>
    </row>
    <row r="83" spans="1:8">
      <c r="A83" s="33">
        <v>68</v>
      </c>
      <c r="B83" s="32" t="s">
        <v>114</v>
      </c>
      <c r="C83" s="33" t="s">
        <v>23</v>
      </c>
      <c r="D83" s="33">
        <v>2</v>
      </c>
      <c r="E83" s="41">
        <v>10800</v>
      </c>
      <c r="F83" s="43">
        <f t="shared" si="3"/>
        <v>540</v>
      </c>
      <c r="G83" s="43">
        <f t="shared" si="4"/>
        <v>10260</v>
      </c>
      <c r="H83" s="43">
        <f t="shared" si="5"/>
        <v>20520</v>
      </c>
    </row>
    <row r="84" spans="1:8">
      <c r="A84" s="33">
        <v>69</v>
      </c>
      <c r="B84" s="32" t="s">
        <v>279</v>
      </c>
      <c r="C84" s="33" t="s">
        <v>18</v>
      </c>
      <c r="D84" s="33">
        <v>1</v>
      </c>
      <c r="E84" s="41">
        <v>238000</v>
      </c>
      <c r="F84" s="43">
        <f t="shared" si="3"/>
        <v>11900</v>
      </c>
      <c r="G84" s="43">
        <f t="shared" si="4"/>
        <v>226100</v>
      </c>
      <c r="H84" s="43">
        <f t="shared" si="5"/>
        <v>226100</v>
      </c>
    </row>
    <row r="85" spans="1:8">
      <c r="A85" s="33">
        <v>70</v>
      </c>
      <c r="B85" s="32" t="s">
        <v>69</v>
      </c>
      <c r="C85" s="33" t="s">
        <v>48</v>
      </c>
      <c r="D85" s="33">
        <v>15</v>
      </c>
      <c r="E85" s="41">
        <v>6100</v>
      </c>
      <c r="F85" s="43">
        <f t="shared" si="3"/>
        <v>305</v>
      </c>
      <c r="G85" s="43">
        <f t="shared" si="4"/>
        <v>5795</v>
      </c>
      <c r="H85" s="43">
        <f t="shared" si="5"/>
        <v>86925</v>
      </c>
    </row>
    <row r="86" spans="1:8">
      <c r="A86" s="33">
        <v>71</v>
      </c>
      <c r="B86" s="32" t="s">
        <v>69</v>
      </c>
      <c r="C86" s="33" t="s">
        <v>48</v>
      </c>
      <c r="D86" s="33">
        <v>15</v>
      </c>
      <c r="E86" s="41">
        <v>6100</v>
      </c>
      <c r="F86" s="43">
        <f t="shared" si="3"/>
        <v>305</v>
      </c>
      <c r="G86" s="43">
        <f t="shared" si="4"/>
        <v>5795</v>
      </c>
      <c r="H86" s="43">
        <f t="shared" si="5"/>
        <v>86925</v>
      </c>
    </row>
    <row r="87" spans="1:8">
      <c r="A87" s="33">
        <v>72</v>
      </c>
      <c r="B87" s="32" t="s">
        <v>149</v>
      </c>
      <c r="C87" s="33" t="s">
        <v>48</v>
      </c>
      <c r="D87" s="33">
        <v>12</v>
      </c>
      <c r="E87" s="41">
        <v>6900</v>
      </c>
      <c r="F87" s="43">
        <f t="shared" si="3"/>
        <v>345</v>
      </c>
      <c r="G87" s="43">
        <f t="shared" si="4"/>
        <v>6555</v>
      </c>
      <c r="H87" s="43">
        <f t="shared" si="5"/>
        <v>78660</v>
      </c>
    </row>
    <row r="88" spans="1:8">
      <c r="A88" s="33">
        <v>73</v>
      </c>
      <c r="B88" s="32" t="s">
        <v>64</v>
      </c>
      <c r="C88" s="33" t="s">
        <v>23</v>
      </c>
      <c r="D88" s="33">
        <v>1</v>
      </c>
      <c r="E88" s="41">
        <v>24000</v>
      </c>
      <c r="F88" s="43">
        <f t="shared" si="3"/>
        <v>1200</v>
      </c>
      <c r="G88" s="43">
        <f t="shared" si="4"/>
        <v>22800</v>
      </c>
      <c r="H88" s="43">
        <f t="shared" si="5"/>
        <v>22800</v>
      </c>
    </row>
    <row r="89" spans="1:8">
      <c r="A89" s="33">
        <v>74</v>
      </c>
      <c r="B89" s="32" t="s">
        <v>147</v>
      </c>
      <c r="C89" s="33" t="s">
        <v>23</v>
      </c>
      <c r="D89" s="33">
        <v>22</v>
      </c>
      <c r="E89" s="41">
        <v>24000</v>
      </c>
      <c r="F89" s="43">
        <f t="shared" si="3"/>
        <v>1200</v>
      </c>
      <c r="G89" s="43">
        <f t="shared" si="4"/>
        <v>22800</v>
      </c>
      <c r="H89" s="43">
        <f t="shared" si="5"/>
        <v>501600</v>
      </c>
    </row>
    <row r="90" spans="1:8">
      <c r="A90" s="33">
        <v>75</v>
      </c>
      <c r="B90" s="32" t="s">
        <v>30</v>
      </c>
      <c r="C90" s="33" t="s">
        <v>31</v>
      </c>
      <c r="D90" s="33">
        <v>10</v>
      </c>
      <c r="E90" s="41">
        <v>13000</v>
      </c>
      <c r="F90" s="43">
        <f t="shared" si="3"/>
        <v>650</v>
      </c>
      <c r="G90" s="43">
        <f t="shared" si="4"/>
        <v>12350</v>
      </c>
      <c r="H90" s="43">
        <f t="shared" si="5"/>
        <v>123500</v>
      </c>
    </row>
    <row r="91" spans="1:8">
      <c r="A91" s="33">
        <v>76</v>
      </c>
      <c r="B91" s="32" t="s">
        <v>25</v>
      </c>
      <c r="C91" s="33" t="s">
        <v>37</v>
      </c>
      <c r="D91" s="33">
        <v>5</v>
      </c>
      <c r="E91" s="41">
        <v>55800</v>
      </c>
      <c r="F91" s="43">
        <f t="shared" si="3"/>
        <v>2790</v>
      </c>
      <c r="G91" s="43">
        <f t="shared" si="4"/>
        <v>53010</v>
      </c>
      <c r="H91" s="43">
        <f t="shared" si="5"/>
        <v>265050</v>
      </c>
    </row>
    <row r="92" spans="1:8">
      <c r="A92" s="33">
        <v>77</v>
      </c>
      <c r="B92" s="32" t="s">
        <v>45</v>
      </c>
      <c r="C92" s="33" t="s">
        <v>48</v>
      </c>
      <c r="D92" s="33">
        <v>5</v>
      </c>
      <c r="E92" s="41">
        <v>16800</v>
      </c>
      <c r="F92" s="43">
        <f t="shared" si="3"/>
        <v>840</v>
      </c>
      <c r="G92" s="43">
        <f t="shared" si="4"/>
        <v>15960</v>
      </c>
      <c r="H92" s="43">
        <f t="shared" si="5"/>
        <v>79800</v>
      </c>
    </row>
    <row r="93" spans="1:8">
      <c r="A93" s="33">
        <v>78</v>
      </c>
      <c r="B93" s="32" t="s">
        <v>180</v>
      </c>
      <c r="C93" s="33" t="s">
        <v>23</v>
      </c>
      <c r="D93" s="33">
        <v>3</v>
      </c>
      <c r="E93" s="41">
        <v>259000</v>
      </c>
      <c r="F93" s="43">
        <f t="shared" si="3"/>
        <v>12950</v>
      </c>
      <c r="G93" s="43">
        <f t="shared" si="4"/>
        <v>246050</v>
      </c>
      <c r="H93" s="43">
        <f t="shared" si="5"/>
        <v>738150</v>
      </c>
    </row>
    <row r="94" spans="1:8">
      <c r="A94" s="33">
        <v>79</v>
      </c>
      <c r="B94" s="32" t="s">
        <v>114</v>
      </c>
      <c r="C94" s="33" t="s">
        <v>23</v>
      </c>
      <c r="D94" s="33">
        <v>5</v>
      </c>
      <c r="E94" s="41">
        <v>10800</v>
      </c>
      <c r="F94" s="43">
        <f t="shared" si="3"/>
        <v>540</v>
      </c>
      <c r="G94" s="43">
        <f t="shared" si="4"/>
        <v>10260</v>
      </c>
      <c r="H94" s="43">
        <f t="shared" si="5"/>
        <v>51300</v>
      </c>
    </row>
    <row r="95" spans="1:8">
      <c r="A95" s="33">
        <v>80</v>
      </c>
      <c r="B95" s="32" t="s">
        <v>78</v>
      </c>
      <c r="C95" s="33" t="s">
        <v>28</v>
      </c>
      <c r="D95" s="33">
        <v>20</v>
      </c>
      <c r="E95" s="41">
        <v>2800</v>
      </c>
      <c r="F95" s="43">
        <f t="shared" si="3"/>
        <v>140</v>
      </c>
      <c r="G95" s="43">
        <f t="shared" si="4"/>
        <v>2660</v>
      </c>
      <c r="H95" s="43">
        <f t="shared" si="5"/>
        <v>53200</v>
      </c>
    </row>
    <row r="96" spans="1:8">
      <c r="A96" s="33">
        <v>81</v>
      </c>
      <c r="B96" s="32" t="s">
        <v>280</v>
      </c>
      <c r="C96" s="33" t="s">
        <v>18</v>
      </c>
      <c r="D96" s="33">
        <v>1</v>
      </c>
      <c r="E96" s="41">
        <v>150000</v>
      </c>
      <c r="F96" s="43">
        <f t="shared" si="3"/>
        <v>7500</v>
      </c>
      <c r="G96" s="43">
        <f t="shared" si="4"/>
        <v>142500</v>
      </c>
      <c r="H96" s="43">
        <f t="shared" si="5"/>
        <v>142500</v>
      </c>
    </row>
    <row r="97" spans="1:8">
      <c r="A97" s="33">
        <v>82</v>
      </c>
      <c r="B97" s="32" t="s">
        <v>281</v>
      </c>
      <c r="C97" s="33" t="s">
        <v>44</v>
      </c>
      <c r="D97" s="33">
        <v>2</v>
      </c>
      <c r="E97" s="41">
        <v>11000</v>
      </c>
      <c r="F97" s="43">
        <f t="shared" si="3"/>
        <v>550</v>
      </c>
      <c r="G97" s="43">
        <f t="shared" si="4"/>
        <v>10450</v>
      </c>
      <c r="H97" s="43">
        <f t="shared" si="5"/>
        <v>20900</v>
      </c>
    </row>
    <row r="98" spans="1:8">
      <c r="A98" s="33">
        <v>83</v>
      </c>
      <c r="B98" s="32" t="s">
        <v>25</v>
      </c>
      <c r="C98" s="33" t="s">
        <v>37</v>
      </c>
      <c r="D98" s="33">
        <v>4</v>
      </c>
      <c r="E98" s="41">
        <v>55800</v>
      </c>
      <c r="F98" s="43">
        <f t="shared" si="3"/>
        <v>2790</v>
      </c>
      <c r="G98" s="43">
        <f t="shared" si="4"/>
        <v>53010</v>
      </c>
      <c r="H98" s="43">
        <f t="shared" si="5"/>
        <v>212040</v>
      </c>
    </row>
    <row r="99" spans="1:8">
      <c r="A99" s="33">
        <v>84</v>
      </c>
      <c r="B99" s="32" t="s">
        <v>282</v>
      </c>
      <c r="C99" s="33" t="s">
        <v>18</v>
      </c>
      <c r="D99" s="33">
        <v>10</v>
      </c>
      <c r="E99" s="41">
        <v>1700</v>
      </c>
      <c r="F99" s="43">
        <f t="shared" si="3"/>
        <v>85</v>
      </c>
      <c r="G99" s="43">
        <f t="shared" si="4"/>
        <v>1615</v>
      </c>
      <c r="H99" s="43">
        <f t="shared" si="5"/>
        <v>16150</v>
      </c>
    </row>
    <row r="100" spans="1:8">
      <c r="A100" s="33">
        <v>85</v>
      </c>
      <c r="B100" s="32" t="s">
        <v>76</v>
      </c>
      <c r="C100" s="33" t="s">
        <v>28</v>
      </c>
      <c r="D100" s="33">
        <v>5</v>
      </c>
      <c r="E100" s="41">
        <v>2700</v>
      </c>
      <c r="F100" s="43">
        <f t="shared" si="3"/>
        <v>135</v>
      </c>
      <c r="G100" s="43">
        <f t="shared" si="4"/>
        <v>2565</v>
      </c>
      <c r="H100" s="43">
        <f t="shared" si="5"/>
        <v>12825</v>
      </c>
    </row>
    <row r="101" spans="1:8">
      <c r="A101" s="33">
        <v>86</v>
      </c>
      <c r="B101" s="32" t="s">
        <v>78</v>
      </c>
      <c r="C101" s="33" t="s">
        <v>28</v>
      </c>
      <c r="D101" s="33">
        <v>5</v>
      </c>
      <c r="E101" s="41">
        <v>2800</v>
      </c>
      <c r="F101" s="43">
        <f t="shared" si="3"/>
        <v>140</v>
      </c>
      <c r="G101" s="43">
        <f t="shared" si="4"/>
        <v>2660</v>
      </c>
      <c r="H101" s="43">
        <f t="shared" si="5"/>
        <v>13300</v>
      </c>
    </row>
    <row r="102" spans="1:8">
      <c r="A102" s="33">
        <v>87</v>
      </c>
      <c r="B102" s="32" t="s">
        <v>102</v>
      </c>
      <c r="C102" s="33" t="s">
        <v>73</v>
      </c>
      <c r="D102" s="33">
        <v>1</v>
      </c>
      <c r="E102" s="41">
        <v>270000</v>
      </c>
      <c r="F102" s="43">
        <v>5000</v>
      </c>
      <c r="G102" s="43">
        <f t="shared" si="4"/>
        <v>265000</v>
      </c>
      <c r="H102" s="43">
        <f t="shared" si="5"/>
        <v>265000</v>
      </c>
    </row>
    <row r="103" spans="1:8">
      <c r="A103" s="33">
        <v>88</v>
      </c>
      <c r="B103" s="32" t="s">
        <v>25</v>
      </c>
      <c r="C103" s="33" t="s">
        <v>37</v>
      </c>
      <c r="D103" s="33">
        <v>5</v>
      </c>
      <c r="E103" s="41">
        <v>55800</v>
      </c>
      <c r="F103" s="43">
        <f>E103*0.05</f>
        <v>2790</v>
      </c>
      <c r="G103" s="43">
        <f t="shared" si="4"/>
        <v>53010</v>
      </c>
      <c r="H103" s="43">
        <f t="shared" si="5"/>
        <v>265050</v>
      </c>
    </row>
    <row r="104" spans="1:8">
      <c r="A104" s="33">
        <v>89</v>
      </c>
      <c r="B104" s="32" t="s">
        <v>283</v>
      </c>
      <c r="C104" s="33" t="s">
        <v>18</v>
      </c>
      <c r="D104" s="33">
        <v>2</v>
      </c>
      <c r="E104" s="41">
        <v>18000</v>
      </c>
      <c r="F104" s="43">
        <f t="shared" ref="F104:F139" si="6">E104*0.05</f>
        <v>900</v>
      </c>
      <c r="G104" s="43">
        <f t="shared" si="4"/>
        <v>17100</v>
      </c>
      <c r="H104" s="43">
        <f t="shared" si="5"/>
        <v>34200</v>
      </c>
    </row>
    <row r="105" spans="1:8">
      <c r="A105" s="33">
        <v>90</v>
      </c>
      <c r="B105" s="32" t="s">
        <v>220</v>
      </c>
      <c r="C105" s="33" t="s">
        <v>23</v>
      </c>
      <c r="D105" s="33">
        <v>1</v>
      </c>
      <c r="E105" s="41">
        <v>39000</v>
      </c>
      <c r="F105" s="43">
        <f t="shared" si="6"/>
        <v>1950</v>
      </c>
      <c r="G105" s="43">
        <f t="shared" si="4"/>
        <v>37050</v>
      </c>
      <c r="H105" s="43">
        <f t="shared" si="5"/>
        <v>37050</v>
      </c>
    </row>
    <row r="106" spans="1:8">
      <c r="A106" s="33">
        <v>91</v>
      </c>
      <c r="B106" s="32" t="s">
        <v>220</v>
      </c>
      <c r="C106" s="33" t="s">
        <v>23</v>
      </c>
      <c r="D106" s="33">
        <v>1</v>
      </c>
      <c r="E106" s="41">
        <v>39000</v>
      </c>
      <c r="F106" s="43">
        <f t="shared" si="6"/>
        <v>1950</v>
      </c>
      <c r="G106" s="43">
        <f t="shared" si="4"/>
        <v>37050</v>
      </c>
      <c r="H106" s="43">
        <f t="shared" si="5"/>
        <v>37050</v>
      </c>
    </row>
    <row r="107" spans="1:8">
      <c r="A107" s="33">
        <v>92</v>
      </c>
      <c r="B107" s="32" t="s">
        <v>242</v>
      </c>
      <c r="C107" s="33" t="s">
        <v>18</v>
      </c>
      <c r="D107" s="33">
        <v>2</v>
      </c>
      <c r="E107" s="41">
        <v>12000</v>
      </c>
      <c r="F107" s="43">
        <f t="shared" si="6"/>
        <v>600</v>
      </c>
      <c r="G107" s="43">
        <f t="shared" si="4"/>
        <v>11400</v>
      </c>
      <c r="H107" s="43">
        <f t="shared" si="5"/>
        <v>22800</v>
      </c>
    </row>
    <row r="108" spans="1:8">
      <c r="A108" s="33">
        <v>93</v>
      </c>
      <c r="B108" s="32" t="s">
        <v>25</v>
      </c>
      <c r="C108" s="33" t="s">
        <v>37</v>
      </c>
      <c r="D108" s="33">
        <v>5</v>
      </c>
      <c r="E108" s="41">
        <v>55800</v>
      </c>
      <c r="F108" s="43">
        <f t="shared" si="6"/>
        <v>2790</v>
      </c>
      <c r="G108" s="43">
        <f t="shared" si="4"/>
        <v>53010</v>
      </c>
      <c r="H108" s="43">
        <f t="shared" si="5"/>
        <v>265050</v>
      </c>
    </row>
    <row r="109" spans="1:8">
      <c r="A109" s="33">
        <v>94</v>
      </c>
      <c r="B109" s="32" t="s">
        <v>113</v>
      </c>
      <c r="C109" s="33" t="s">
        <v>23</v>
      </c>
      <c r="D109" s="33">
        <v>2</v>
      </c>
      <c r="E109" s="41">
        <v>23000</v>
      </c>
      <c r="F109" s="43">
        <f t="shared" si="6"/>
        <v>1150</v>
      </c>
      <c r="G109" s="43">
        <f t="shared" si="4"/>
        <v>21850</v>
      </c>
      <c r="H109" s="43">
        <f t="shared" si="5"/>
        <v>43700</v>
      </c>
    </row>
    <row r="110" spans="1:8">
      <c r="A110" s="33">
        <v>95</v>
      </c>
      <c r="B110" s="32" t="s">
        <v>90</v>
      </c>
      <c r="C110" s="33" t="s">
        <v>18</v>
      </c>
      <c r="D110" s="33">
        <v>1</v>
      </c>
      <c r="E110" s="41">
        <v>12000</v>
      </c>
      <c r="F110" s="43">
        <f t="shared" si="6"/>
        <v>600</v>
      </c>
      <c r="G110" s="43">
        <f t="shared" si="4"/>
        <v>11400</v>
      </c>
      <c r="H110" s="43">
        <f t="shared" si="5"/>
        <v>11400</v>
      </c>
    </row>
    <row r="111" spans="1:8">
      <c r="A111" s="33">
        <v>96</v>
      </c>
      <c r="B111" s="32" t="s">
        <v>43</v>
      </c>
      <c r="C111" s="33" t="s">
        <v>48</v>
      </c>
      <c r="D111" s="33">
        <v>40</v>
      </c>
      <c r="E111" s="41">
        <v>2400</v>
      </c>
      <c r="F111" s="43">
        <f t="shared" si="6"/>
        <v>120</v>
      </c>
      <c r="G111" s="43">
        <f t="shared" si="4"/>
        <v>2280</v>
      </c>
      <c r="H111" s="43">
        <f t="shared" si="5"/>
        <v>91200</v>
      </c>
    </row>
    <row r="112" spans="1:8">
      <c r="A112" s="33">
        <v>97</v>
      </c>
      <c r="B112" s="32" t="s">
        <v>123</v>
      </c>
      <c r="C112" s="33" t="s">
        <v>48</v>
      </c>
      <c r="D112" s="33">
        <v>20</v>
      </c>
      <c r="E112" s="41">
        <v>6100</v>
      </c>
      <c r="F112" s="43">
        <f t="shared" si="6"/>
        <v>305</v>
      </c>
      <c r="G112" s="43">
        <f t="shared" si="4"/>
        <v>5795</v>
      </c>
      <c r="H112" s="43">
        <f t="shared" si="5"/>
        <v>115900</v>
      </c>
    </row>
    <row r="113" spans="1:8">
      <c r="A113" s="33">
        <v>98</v>
      </c>
      <c r="B113" s="32" t="s">
        <v>65</v>
      </c>
      <c r="C113" s="33" t="s">
        <v>48</v>
      </c>
      <c r="D113" s="33">
        <v>4</v>
      </c>
      <c r="E113" s="41">
        <v>13000</v>
      </c>
      <c r="F113" s="43">
        <f t="shared" si="6"/>
        <v>650</v>
      </c>
      <c r="G113" s="43">
        <f t="shared" si="4"/>
        <v>12350</v>
      </c>
      <c r="H113" s="43">
        <f t="shared" si="5"/>
        <v>49400</v>
      </c>
    </row>
    <row r="114" spans="1:8">
      <c r="A114" s="33">
        <v>99</v>
      </c>
      <c r="B114" s="32" t="s">
        <v>36</v>
      </c>
      <c r="C114" s="33" t="s">
        <v>37</v>
      </c>
      <c r="D114" s="33">
        <v>10</v>
      </c>
      <c r="E114" s="41">
        <v>43000</v>
      </c>
      <c r="F114" s="43">
        <f t="shared" si="6"/>
        <v>2150</v>
      </c>
      <c r="G114" s="43">
        <f t="shared" si="4"/>
        <v>40850</v>
      </c>
      <c r="H114" s="43">
        <f t="shared" si="5"/>
        <v>408500</v>
      </c>
    </row>
    <row r="115" spans="1:8">
      <c r="A115" s="33">
        <v>100</v>
      </c>
      <c r="B115" s="32" t="s">
        <v>25</v>
      </c>
      <c r="C115" s="33" t="s">
        <v>37</v>
      </c>
      <c r="D115" s="33">
        <v>5</v>
      </c>
      <c r="E115" s="41">
        <v>55800</v>
      </c>
      <c r="F115" s="43">
        <f t="shared" si="6"/>
        <v>2790</v>
      </c>
      <c r="G115" s="43">
        <f t="shared" si="4"/>
        <v>53010</v>
      </c>
      <c r="H115" s="43">
        <f t="shared" si="5"/>
        <v>265050</v>
      </c>
    </row>
    <row r="116" spans="1:8">
      <c r="A116" s="33">
        <v>101</v>
      </c>
      <c r="B116" s="32" t="s">
        <v>250</v>
      </c>
      <c r="C116" s="33" t="s">
        <v>84</v>
      </c>
      <c r="D116" s="33">
        <v>2</v>
      </c>
      <c r="E116" s="41">
        <v>23000</v>
      </c>
      <c r="F116" s="43">
        <f t="shared" si="6"/>
        <v>1150</v>
      </c>
      <c r="G116" s="43">
        <f t="shared" si="4"/>
        <v>21850</v>
      </c>
      <c r="H116" s="43">
        <f t="shared" si="5"/>
        <v>43700</v>
      </c>
    </row>
    <row r="117" spans="1:8">
      <c r="A117" s="33">
        <v>102</v>
      </c>
      <c r="B117" s="32" t="s">
        <v>61</v>
      </c>
      <c r="C117" s="33" t="s">
        <v>58</v>
      </c>
      <c r="D117" s="33">
        <v>6</v>
      </c>
      <c r="E117" s="41">
        <v>11000</v>
      </c>
      <c r="F117" s="43">
        <f t="shared" si="6"/>
        <v>550</v>
      </c>
      <c r="G117" s="43">
        <f t="shared" si="4"/>
        <v>10450</v>
      </c>
      <c r="H117" s="43">
        <f t="shared" si="5"/>
        <v>62700</v>
      </c>
    </row>
    <row r="118" spans="1:8">
      <c r="A118" s="33">
        <v>103</v>
      </c>
      <c r="B118" s="32" t="s">
        <v>78</v>
      </c>
      <c r="C118" s="33" t="s">
        <v>28</v>
      </c>
      <c r="D118" s="33">
        <v>40</v>
      </c>
      <c r="E118" s="41">
        <v>2800</v>
      </c>
      <c r="F118" s="43">
        <f t="shared" si="6"/>
        <v>140</v>
      </c>
      <c r="G118" s="43">
        <f t="shared" si="4"/>
        <v>2660</v>
      </c>
      <c r="H118" s="43">
        <f t="shared" si="5"/>
        <v>106400</v>
      </c>
    </row>
    <row r="119" spans="1:8">
      <c r="A119" s="33">
        <v>104</v>
      </c>
      <c r="B119" s="32" t="s">
        <v>45</v>
      </c>
      <c r="C119" s="33" t="s">
        <v>48</v>
      </c>
      <c r="D119" s="33">
        <v>5</v>
      </c>
      <c r="E119" s="41">
        <v>16800</v>
      </c>
      <c r="F119" s="43">
        <f t="shared" si="6"/>
        <v>840</v>
      </c>
      <c r="G119" s="43">
        <f t="shared" si="4"/>
        <v>15960</v>
      </c>
      <c r="H119" s="43">
        <f t="shared" si="5"/>
        <v>79800</v>
      </c>
    </row>
    <row r="120" spans="1:8">
      <c r="A120" s="33">
        <v>105</v>
      </c>
      <c r="B120" s="32" t="s">
        <v>40</v>
      </c>
      <c r="C120" s="33" t="s">
        <v>18</v>
      </c>
      <c r="D120" s="33">
        <v>5</v>
      </c>
      <c r="E120" s="41">
        <v>36000</v>
      </c>
      <c r="F120" s="43">
        <f t="shared" si="6"/>
        <v>1800</v>
      </c>
      <c r="G120" s="43">
        <f t="shared" si="4"/>
        <v>34200</v>
      </c>
      <c r="H120" s="43">
        <f t="shared" si="5"/>
        <v>171000</v>
      </c>
    </row>
    <row r="121" spans="1:8">
      <c r="A121" s="33">
        <v>106</v>
      </c>
      <c r="B121" s="32" t="s">
        <v>21</v>
      </c>
      <c r="C121" s="33" t="s">
        <v>18</v>
      </c>
      <c r="D121" s="33">
        <v>2</v>
      </c>
      <c r="E121" s="41">
        <v>36000</v>
      </c>
      <c r="F121" s="43">
        <f t="shared" si="6"/>
        <v>1800</v>
      </c>
      <c r="G121" s="43">
        <f t="shared" si="4"/>
        <v>34200</v>
      </c>
      <c r="H121" s="43">
        <f t="shared" si="5"/>
        <v>68400</v>
      </c>
    </row>
    <row r="122" spans="1:8">
      <c r="A122" s="33">
        <v>107</v>
      </c>
      <c r="B122" s="32" t="s">
        <v>284</v>
      </c>
      <c r="C122" s="33" t="s">
        <v>18</v>
      </c>
      <c r="D122" s="33">
        <v>2</v>
      </c>
      <c r="E122" s="41">
        <v>36000</v>
      </c>
      <c r="F122" s="43">
        <f t="shared" si="6"/>
        <v>1800</v>
      </c>
      <c r="G122" s="43">
        <f t="shared" si="4"/>
        <v>34200</v>
      </c>
      <c r="H122" s="43">
        <f t="shared" si="5"/>
        <v>68400</v>
      </c>
    </row>
    <row r="123" spans="1:8">
      <c r="A123" s="33">
        <v>108</v>
      </c>
      <c r="B123" s="32" t="s">
        <v>254</v>
      </c>
      <c r="C123" s="33" t="s">
        <v>18</v>
      </c>
      <c r="D123" s="33">
        <v>5</v>
      </c>
      <c r="E123" s="41">
        <v>25000</v>
      </c>
      <c r="F123" s="43">
        <f t="shared" si="6"/>
        <v>1250</v>
      </c>
      <c r="G123" s="43">
        <f t="shared" si="4"/>
        <v>23750</v>
      </c>
      <c r="H123" s="43">
        <f t="shared" si="5"/>
        <v>118750</v>
      </c>
    </row>
    <row r="124" spans="1:8">
      <c r="A124" s="33">
        <v>109</v>
      </c>
      <c r="B124" s="32" t="s">
        <v>285</v>
      </c>
      <c r="C124" s="33" t="s">
        <v>58</v>
      </c>
      <c r="D124" s="33">
        <v>2</v>
      </c>
      <c r="E124" s="41">
        <v>11800</v>
      </c>
      <c r="F124" s="43">
        <f t="shared" si="6"/>
        <v>590</v>
      </c>
      <c r="G124" s="43">
        <f t="shared" si="4"/>
        <v>11210</v>
      </c>
      <c r="H124" s="43">
        <f t="shared" si="5"/>
        <v>22420</v>
      </c>
    </row>
    <row r="125" spans="1:8">
      <c r="A125" s="33">
        <v>110</v>
      </c>
      <c r="B125" s="32" t="s">
        <v>286</v>
      </c>
      <c r="C125" s="33" t="s">
        <v>84</v>
      </c>
      <c r="D125" s="33">
        <v>1</v>
      </c>
      <c r="E125" s="41">
        <v>10000</v>
      </c>
      <c r="F125" s="43">
        <f t="shared" si="6"/>
        <v>500</v>
      </c>
      <c r="G125" s="43">
        <f t="shared" si="4"/>
        <v>9500</v>
      </c>
      <c r="H125" s="43">
        <f t="shared" si="5"/>
        <v>9500</v>
      </c>
    </row>
    <row r="126" spans="1:8">
      <c r="A126" s="33">
        <v>111</v>
      </c>
      <c r="B126" s="32" t="s">
        <v>64</v>
      </c>
      <c r="C126" s="33" t="s">
        <v>23</v>
      </c>
      <c r="D126" s="33">
        <v>1</v>
      </c>
      <c r="E126" s="41">
        <v>24000</v>
      </c>
      <c r="F126" s="43">
        <f t="shared" si="6"/>
        <v>1200</v>
      </c>
      <c r="G126" s="43">
        <f t="shared" si="4"/>
        <v>22800</v>
      </c>
      <c r="H126" s="43">
        <f t="shared" si="5"/>
        <v>22800</v>
      </c>
    </row>
    <row r="127" spans="1:8">
      <c r="A127" s="33">
        <v>112</v>
      </c>
      <c r="B127" s="32" t="s">
        <v>183</v>
      </c>
      <c r="C127" s="33" t="s">
        <v>184</v>
      </c>
      <c r="D127" s="33">
        <v>1</v>
      </c>
      <c r="E127" s="41">
        <v>29000</v>
      </c>
      <c r="F127" s="43">
        <f t="shared" si="6"/>
        <v>1450</v>
      </c>
      <c r="G127" s="43">
        <f t="shared" si="4"/>
        <v>27550</v>
      </c>
      <c r="H127" s="43">
        <f t="shared" si="5"/>
        <v>27550</v>
      </c>
    </row>
    <row r="128" spans="1:8">
      <c r="A128" s="33">
        <v>113</v>
      </c>
      <c r="B128" s="32" t="s">
        <v>287</v>
      </c>
      <c r="C128" s="33" t="s">
        <v>58</v>
      </c>
      <c r="D128" s="33">
        <v>2</v>
      </c>
      <c r="E128" s="41">
        <v>11500</v>
      </c>
      <c r="F128" s="43">
        <f t="shared" si="6"/>
        <v>575</v>
      </c>
      <c r="G128" s="43">
        <f t="shared" si="4"/>
        <v>10925</v>
      </c>
      <c r="H128" s="43">
        <f t="shared" si="5"/>
        <v>21850</v>
      </c>
    </row>
    <row r="129" spans="1:9">
      <c r="A129" s="33">
        <v>114</v>
      </c>
      <c r="B129" s="32" t="s">
        <v>285</v>
      </c>
      <c r="C129" s="33" t="s">
        <v>58</v>
      </c>
      <c r="D129" s="33">
        <v>2</v>
      </c>
      <c r="E129" s="41">
        <v>11500</v>
      </c>
      <c r="F129" s="43">
        <f t="shared" si="6"/>
        <v>575</v>
      </c>
      <c r="G129" s="43">
        <f t="shared" si="4"/>
        <v>10925</v>
      </c>
      <c r="H129" s="43">
        <f t="shared" si="5"/>
        <v>21850</v>
      </c>
    </row>
    <row r="130" spans="1:9">
      <c r="A130" s="33">
        <v>115</v>
      </c>
      <c r="B130" s="32" t="s">
        <v>25</v>
      </c>
      <c r="C130" s="33" t="s">
        <v>37</v>
      </c>
      <c r="D130" s="33">
        <v>3</v>
      </c>
      <c r="E130" s="41">
        <v>55800</v>
      </c>
      <c r="F130" s="43">
        <f t="shared" si="6"/>
        <v>2790</v>
      </c>
      <c r="G130" s="43">
        <f t="shared" si="4"/>
        <v>53010</v>
      </c>
      <c r="H130" s="43">
        <f t="shared" si="5"/>
        <v>159030</v>
      </c>
    </row>
    <row r="131" spans="1:9">
      <c r="A131" s="33">
        <v>116</v>
      </c>
      <c r="B131" s="32" t="s">
        <v>64</v>
      </c>
      <c r="C131" s="33" t="s">
        <v>23</v>
      </c>
      <c r="D131" s="33">
        <v>1</v>
      </c>
      <c r="E131" s="41">
        <v>24000</v>
      </c>
      <c r="F131" s="43">
        <f t="shared" si="6"/>
        <v>1200</v>
      </c>
      <c r="G131" s="43">
        <f t="shared" si="4"/>
        <v>22800</v>
      </c>
      <c r="H131" s="43">
        <f t="shared" si="5"/>
        <v>22800</v>
      </c>
    </row>
    <row r="132" spans="1:9">
      <c r="A132" s="33">
        <v>117</v>
      </c>
      <c r="B132" s="32" t="s">
        <v>236</v>
      </c>
      <c r="C132" s="33" t="s">
        <v>23</v>
      </c>
      <c r="D132" s="33">
        <v>3</v>
      </c>
      <c r="E132" s="41">
        <v>75000</v>
      </c>
      <c r="F132" s="43">
        <f t="shared" si="6"/>
        <v>3750</v>
      </c>
      <c r="G132" s="43">
        <f t="shared" si="4"/>
        <v>71250</v>
      </c>
      <c r="H132" s="43">
        <f t="shared" si="5"/>
        <v>213750</v>
      </c>
    </row>
    <row r="133" spans="1:9">
      <c r="A133" s="33">
        <v>118</v>
      </c>
      <c r="B133" s="32" t="s">
        <v>145</v>
      </c>
      <c r="C133" s="33" t="s">
        <v>23</v>
      </c>
      <c r="D133" s="33">
        <v>5</v>
      </c>
      <c r="E133" s="41">
        <v>18500</v>
      </c>
      <c r="F133" s="43">
        <f t="shared" si="6"/>
        <v>925</v>
      </c>
      <c r="G133" s="43">
        <f t="shared" si="4"/>
        <v>17575</v>
      </c>
      <c r="H133" s="43">
        <f t="shared" si="5"/>
        <v>87875</v>
      </c>
    </row>
    <row r="134" spans="1:9">
      <c r="A134" s="33">
        <v>119</v>
      </c>
      <c r="B134" s="32" t="s">
        <v>99</v>
      </c>
      <c r="C134" s="33" t="s">
        <v>100</v>
      </c>
      <c r="D134" s="33">
        <v>5</v>
      </c>
      <c r="E134" s="41">
        <v>25000</v>
      </c>
      <c r="F134" s="43">
        <f t="shared" si="6"/>
        <v>1250</v>
      </c>
      <c r="G134" s="43">
        <f t="shared" si="4"/>
        <v>23750</v>
      </c>
      <c r="H134" s="43">
        <f t="shared" si="5"/>
        <v>118750</v>
      </c>
    </row>
    <row r="135" spans="1:9">
      <c r="A135" s="33">
        <v>120</v>
      </c>
      <c r="B135" s="32" t="s">
        <v>204</v>
      </c>
      <c r="C135" s="33" t="s">
        <v>100</v>
      </c>
      <c r="D135" s="33">
        <v>5</v>
      </c>
      <c r="E135" s="41">
        <v>35000</v>
      </c>
      <c r="F135" s="43">
        <f t="shared" si="6"/>
        <v>1750</v>
      </c>
      <c r="G135" s="43">
        <f t="shared" si="4"/>
        <v>33250</v>
      </c>
      <c r="H135" s="43">
        <f t="shared" si="5"/>
        <v>166250</v>
      </c>
    </row>
    <row r="136" spans="1:9">
      <c r="A136" s="33">
        <v>121</v>
      </c>
      <c r="B136" s="32" t="s">
        <v>74</v>
      </c>
      <c r="C136" s="33" t="s">
        <v>28</v>
      </c>
      <c r="D136" s="33">
        <v>1</v>
      </c>
      <c r="E136" s="41">
        <v>6500</v>
      </c>
      <c r="F136" s="43">
        <f t="shared" si="6"/>
        <v>325</v>
      </c>
      <c r="G136" s="43">
        <f t="shared" si="4"/>
        <v>6175</v>
      </c>
      <c r="H136" s="43">
        <f t="shared" si="5"/>
        <v>6175</v>
      </c>
    </row>
    <row r="137" spans="1:9">
      <c r="A137" s="33">
        <v>122</v>
      </c>
      <c r="B137" s="32" t="s">
        <v>288</v>
      </c>
      <c r="C137" s="33" t="s">
        <v>23</v>
      </c>
      <c r="D137" s="33">
        <v>2</v>
      </c>
      <c r="E137" s="41">
        <v>55000</v>
      </c>
      <c r="F137" s="43">
        <f t="shared" si="6"/>
        <v>2750</v>
      </c>
      <c r="G137" s="43">
        <f t="shared" si="4"/>
        <v>52250</v>
      </c>
      <c r="H137" s="43">
        <f t="shared" si="5"/>
        <v>104500</v>
      </c>
    </row>
    <row r="138" spans="1:9">
      <c r="A138" s="33">
        <v>123</v>
      </c>
      <c r="B138" s="32" t="s">
        <v>205</v>
      </c>
      <c r="C138" s="33" t="s">
        <v>18</v>
      </c>
      <c r="D138" s="33">
        <v>2</v>
      </c>
      <c r="E138" s="41">
        <v>5000</v>
      </c>
      <c r="F138" s="43">
        <f t="shared" si="6"/>
        <v>250</v>
      </c>
      <c r="G138" s="43">
        <f t="shared" si="4"/>
        <v>4750</v>
      </c>
      <c r="H138" s="43">
        <f t="shared" si="5"/>
        <v>9500</v>
      </c>
    </row>
    <row r="139" spans="1:9">
      <c r="A139" s="33">
        <v>124</v>
      </c>
      <c r="B139" s="46" t="s">
        <v>289</v>
      </c>
      <c r="C139" s="47" t="s">
        <v>37</v>
      </c>
      <c r="D139" s="47">
        <v>2</v>
      </c>
      <c r="E139" s="49">
        <v>65000</v>
      </c>
      <c r="F139" s="51">
        <f t="shared" si="6"/>
        <v>3250</v>
      </c>
      <c r="G139" s="51">
        <f t="shared" si="4"/>
        <v>61750</v>
      </c>
      <c r="H139" s="43">
        <f t="shared" si="5"/>
        <v>123500</v>
      </c>
    </row>
    <row r="140" spans="1:9">
      <c r="A140" s="98" t="s">
        <v>132</v>
      </c>
      <c r="B140" s="98"/>
      <c r="C140" s="98"/>
      <c r="D140" s="98"/>
      <c r="E140" s="98"/>
      <c r="F140" s="98"/>
      <c r="G140" s="98"/>
      <c r="H140" s="11">
        <f>SUM(H16:H139)</f>
        <v>14729460</v>
      </c>
      <c r="I140" s="12">
        <f>[4]XNTC!H33+'[4]KE TOAN'!H29+'[4]TIEP THI'!H27+'[4]NHAN SU'!H31+'[4]BAN HANG'!H46+'[4]CUNG UNG'!H28+'[4]SAN XUAT '!H23+[4]QC!H19+'[4]NHA MAY'!H23+'[4]MUA HANG'!H21+'[4]DU AN'!H21</f>
        <v>14729460</v>
      </c>
    </row>
    <row r="141" spans="1:9">
      <c r="A141" s="98" t="s">
        <v>133</v>
      </c>
      <c r="B141" s="98"/>
      <c r="C141" s="98"/>
      <c r="D141" s="98"/>
      <c r="E141" s="98"/>
      <c r="F141" s="98"/>
      <c r="G141" s="98"/>
      <c r="H141" s="11">
        <f>H140*0.1</f>
        <v>1472946</v>
      </c>
    </row>
    <row r="142" spans="1:9">
      <c r="A142" s="98" t="s">
        <v>134</v>
      </c>
      <c r="B142" s="98"/>
      <c r="C142" s="98"/>
      <c r="D142" s="98"/>
      <c r="E142" s="98"/>
      <c r="F142" s="98"/>
      <c r="G142" s="98"/>
      <c r="H142" s="11">
        <f>H140+H141</f>
        <v>16202406</v>
      </c>
    </row>
    <row r="145" spans="7:8">
      <c r="G145" s="78" t="s">
        <v>135</v>
      </c>
      <c r="H145" s="93"/>
    </row>
    <row r="146" spans="7:8">
      <c r="G146" s="78" t="s">
        <v>136</v>
      </c>
      <c r="H146" s="93"/>
    </row>
    <row r="150" spans="7:8">
      <c r="G150" s="78" t="s">
        <v>137</v>
      </c>
      <c r="H150" s="93"/>
    </row>
  </sheetData>
  <mergeCells count="13">
    <mergeCell ref="A9:H9"/>
    <mergeCell ref="A2:H2"/>
    <mergeCell ref="A3:H3"/>
    <mergeCell ref="A4:H4"/>
    <mergeCell ref="A7:H7"/>
    <mergeCell ref="A8:H8"/>
    <mergeCell ref="G150:H150"/>
    <mergeCell ref="A10:H10"/>
    <mergeCell ref="A140:G140"/>
    <mergeCell ref="A141:G141"/>
    <mergeCell ref="A142:G142"/>
    <mergeCell ref="G145:H145"/>
    <mergeCell ref="G146:H1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M145"/>
  <sheetViews>
    <sheetView topLeftCell="A108" workbookViewId="0">
      <selection activeCell="J126" sqref="J126"/>
    </sheetView>
  </sheetViews>
  <sheetFormatPr defaultRowHeight="15"/>
  <cols>
    <col min="1" max="1" width="7.42578125" style="1" customWidth="1"/>
    <col min="2" max="2" width="33" style="1" customWidth="1"/>
    <col min="3" max="3" width="9.140625" style="1"/>
    <col min="4" max="4" width="8.7109375" style="1" customWidth="1"/>
    <col min="5" max="7" width="9.140625" style="1" hidden="1" customWidth="1"/>
    <col min="8" max="8" width="12" style="1" customWidth="1"/>
    <col min="9" max="9" width="0.140625" style="12" hidden="1" customWidth="1"/>
    <col min="10" max="10" width="14" style="1" customWidth="1"/>
    <col min="11" max="11" width="11.140625" style="1" customWidth="1"/>
    <col min="12" max="16384" width="9.140625" style="1"/>
  </cols>
  <sheetData>
    <row r="2" spans="1:10" ht="16.5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15.75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</row>
    <row r="4" spans="1:10" ht="16.5">
      <c r="A4" s="83" t="s">
        <v>2</v>
      </c>
      <c r="B4" s="83"/>
      <c r="C4" s="83"/>
      <c r="D4" s="83"/>
      <c r="E4" s="83"/>
      <c r="F4" s="83"/>
      <c r="G4" s="83"/>
      <c r="H4" s="83"/>
      <c r="I4" s="83"/>
      <c r="J4" s="83"/>
    </row>
    <row r="7" spans="1:10" ht="20.25">
      <c r="A7" s="85" t="s">
        <v>3</v>
      </c>
      <c r="B7" s="85"/>
      <c r="C7" s="85"/>
      <c r="D7" s="85"/>
      <c r="E7" s="85"/>
      <c r="F7" s="85"/>
      <c r="G7" s="85"/>
      <c r="H7" s="85"/>
      <c r="I7" s="85"/>
      <c r="J7" s="85"/>
    </row>
    <row r="8" spans="1:10" ht="15.75">
      <c r="A8" s="94" t="s">
        <v>290</v>
      </c>
      <c r="B8" s="94"/>
      <c r="C8" s="94"/>
      <c r="D8" s="94"/>
      <c r="E8" s="94"/>
      <c r="F8" s="94"/>
      <c r="G8" s="94"/>
      <c r="H8" s="94"/>
      <c r="I8" s="94"/>
      <c r="J8" s="94"/>
    </row>
    <row r="9" spans="1:10" ht="15.75">
      <c r="A9" s="96" t="s">
        <v>291</v>
      </c>
      <c r="B9" s="96"/>
      <c r="C9" s="96"/>
      <c r="D9" s="96"/>
      <c r="E9" s="96"/>
      <c r="F9" s="96"/>
      <c r="G9" s="96"/>
      <c r="H9" s="96"/>
      <c r="I9" s="96"/>
      <c r="J9" s="96"/>
    </row>
    <row r="10" spans="1:10" ht="15.75">
      <c r="A10" s="94" t="s">
        <v>292</v>
      </c>
      <c r="B10" s="94"/>
      <c r="C10" s="94"/>
      <c r="D10" s="94"/>
      <c r="E10" s="94"/>
      <c r="F10" s="94"/>
      <c r="G10" s="94"/>
      <c r="H10" s="94"/>
      <c r="I10" s="94"/>
      <c r="J10" s="94"/>
    </row>
    <row r="11" spans="1:10" ht="15.75">
      <c r="A11" s="23"/>
      <c r="B11" s="23"/>
      <c r="C11" s="23"/>
      <c r="D11" s="23"/>
      <c r="E11" s="23"/>
      <c r="F11" s="23"/>
    </row>
    <row r="12" spans="1:10" ht="15.75">
      <c r="A12" s="2" t="s">
        <v>7</v>
      </c>
    </row>
    <row r="13" spans="1:10" ht="15.75">
      <c r="A13" s="2" t="s">
        <v>8</v>
      </c>
    </row>
    <row r="14" spans="1:10" ht="15.75">
      <c r="A14" s="2" t="s">
        <v>293</v>
      </c>
    </row>
    <row r="15" spans="1:10" s="4" customFormat="1" ht="16.5" customHeight="1">
      <c r="A15" s="3" t="s">
        <v>10</v>
      </c>
      <c r="B15" s="3" t="s">
        <v>11</v>
      </c>
      <c r="C15" s="3" t="s">
        <v>12</v>
      </c>
      <c r="D15" s="3" t="s">
        <v>13</v>
      </c>
      <c r="G15" s="5" t="s">
        <v>14</v>
      </c>
      <c r="H15" s="25" t="s">
        <v>294</v>
      </c>
      <c r="I15" s="26" t="s">
        <v>295</v>
      </c>
      <c r="J15" s="5" t="s">
        <v>16</v>
      </c>
    </row>
    <row r="16" spans="1:10">
      <c r="A16" s="40">
        <v>1</v>
      </c>
      <c r="B16" s="32" t="s">
        <v>220</v>
      </c>
      <c r="C16" s="40" t="s">
        <v>23</v>
      </c>
      <c r="D16" s="40">
        <v>10</v>
      </c>
      <c r="E16" s="34">
        <v>39000</v>
      </c>
      <c r="F16" s="41">
        <f t="shared" ref="F16:F79" si="0">H16*D16</f>
        <v>370500</v>
      </c>
      <c r="G16" s="42">
        <f t="shared" ref="G16:G79" si="1">E16*0.05</f>
        <v>1950</v>
      </c>
      <c r="H16" s="70">
        <f t="shared" ref="H16:H79" si="2">E16-G16</f>
        <v>37050</v>
      </c>
      <c r="I16" s="43">
        <f>E16*D16</f>
        <v>390000</v>
      </c>
      <c r="J16" s="43">
        <f>H16*D16</f>
        <v>370500</v>
      </c>
    </row>
    <row r="17" spans="1:10">
      <c r="A17" s="40">
        <v>2</v>
      </c>
      <c r="B17" s="32" t="s">
        <v>296</v>
      </c>
      <c r="C17" s="40" t="s">
        <v>37</v>
      </c>
      <c r="D17" s="40">
        <v>4</v>
      </c>
      <c r="E17" s="34">
        <v>138000</v>
      </c>
      <c r="F17" s="41">
        <f t="shared" si="0"/>
        <v>544000</v>
      </c>
      <c r="G17" s="42">
        <v>2000</v>
      </c>
      <c r="H17" s="70">
        <f t="shared" si="2"/>
        <v>136000</v>
      </c>
      <c r="I17" s="43">
        <f t="shared" ref="I17:I80" si="3">E17*D17</f>
        <v>552000</v>
      </c>
      <c r="J17" s="43">
        <f t="shared" ref="J17:J80" si="4">H17*D17</f>
        <v>544000</v>
      </c>
    </row>
    <row r="18" spans="1:10">
      <c r="A18" s="40">
        <v>3</v>
      </c>
      <c r="B18" s="32" t="s">
        <v>21</v>
      </c>
      <c r="C18" s="40" t="s">
        <v>18</v>
      </c>
      <c r="D18" s="40">
        <v>4</v>
      </c>
      <c r="E18" s="34">
        <v>36000</v>
      </c>
      <c r="F18" s="41">
        <f t="shared" si="0"/>
        <v>136800</v>
      </c>
      <c r="G18" s="42">
        <f t="shared" si="1"/>
        <v>1800</v>
      </c>
      <c r="H18" s="70">
        <f t="shared" si="2"/>
        <v>34200</v>
      </c>
      <c r="I18" s="43">
        <f t="shared" si="3"/>
        <v>144000</v>
      </c>
      <c r="J18" s="43">
        <f t="shared" si="4"/>
        <v>136800</v>
      </c>
    </row>
    <row r="19" spans="1:10">
      <c r="A19" s="40">
        <v>4</v>
      </c>
      <c r="B19" s="32" t="s">
        <v>46</v>
      </c>
      <c r="C19" s="40" t="s">
        <v>48</v>
      </c>
      <c r="D19" s="40">
        <v>2</v>
      </c>
      <c r="E19" s="34">
        <v>12500</v>
      </c>
      <c r="F19" s="41">
        <f t="shared" si="0"/>
        <v>23750</v>
      </c>
      <c r="G19" s="42">
        <f t="shared" si="1"/>
        <v>625</v>
      </c>
      <c r="H19" s="70">
        <f t="shared" si="2"/>
        <v>11875</v>
      </c>
      <c r="I19" s="43">
        <f t="shared" si="3"/>
        <v>25000</v>
      </c>
      <c r="J19" s="43">
        <f t="shared" si="4"/>
        <v>23750</v>
      </c>
    </row>
    <row r="20" spans="1:10">
      <c r="A20" s="40">
        <v>5</v>
      </c>
      <c r="B20" s="32" t="s">
        <v>285</v>
      </c>
      <c r="C20" s="40" t="s">
        <v>58</v>
      </c>
      <c r="D20" s="40">
        <v>2</v>
      </c>
      <c r="E20" s="34">
        <v>11500</v>
      </c>
      <c r="F20" s="41">
        <f t="shared" si="0"/>
        <v>21850</v>
      </c>
      <c r="G20" s="42">
        <f t="shared" si="1"/>
        <v>575</v>
      </c>
      <c r="H20" s="70">
        <f t="shared" si="2"/>
        <v>10925</v>
      </c>
      <c r="I20" s="43">
        <f t="shared" si="3"/>
        <v>23000</v>
      </c>
      <c r="J20" s="43">
        <f t="shared" si="4"/>
        <v>21850</v>
      </c>
    </row>
    <row r="21" spans="1:10">
      <c r="A21" s="40">
        <v>6</v>
      </c>
      <c r="B21" s="32" t="s">
        <v>110</v>
      </c>
      <c r="C21" s="40" t="s">
        <v>28</v>
      </c>
      <c r="D21" s="40">
        <v>10</v>
      </c>
      <c r="E21" s="34">
        <v>3500</v>
      </c>
      <c r="F21" s="41">
        <f t="shared" si="0"/>
        <v>33250</v>
      </c>
      <c r="G21" s="42">
        <f t="shared" si="1"/>
        <v>175</v>
      </c>
      <c r="H21" s="70">
        <f t="shared" si="2"/>
        <v>3325</v>
      </c>
      <c r="I21" s="43">
        <f t="shared" si="3"/>
        <v>35000</v>
      </c>
      <c r="J21" s="43">
        <f t="shared" si="4"/>
        <v>33250</v>
      </c>
    </row>
    <row r="22" spans="1:10">
      <c r="A22" s="40">
        <v>7</v>
      </c>
      <c r="B22" s="32" t="s">
        <v>74</v>
      </c>
      <c r="C22" s="40" t="s">
        <v>28</v>
      </c>
      <c r="D22" s="40">
        <v>5</v>
      </c>
      <c r="E22" s="34">
        <v>6500</v>
      </c>
      <c r="F22" s="41">
        <f t="shared" si="0"/>
        <v>30875</v>
      </c>
      <c r="G22" s="42">
        <f t="shared" si="1"/>
        <v>325</v>
      </c>
      <c r="H22" s="70">
        <f t="shared" si="2"/>
        <v>6175</v>
      </c>
      <c r="I22" s="43">
        <f t="shared" si="3"/>
        <v>32500</v>
      </c>
      <c r="J22" s="43">
        <f t="shared" si="4"/>
        <v>30875</v>
      </c>
    </row>
    <row r="23" spans="1:10">
      <c r="A23" s="40">
        <v>8</v>
      </c>
      <c r="B23" s="32" t="s">
        <v>30</v>
      </c>
      <c r="C23" s="40" t="s">
        <v>31</v>
      </c>
      <c r="D23" s="40">
        <v>2</v>
      </c>
      <c r="E23" s="34">
        <v>13000</v>
      </c>
      <c r="F23" s="41">
        <f t="shared" si="0"/>
        <v>24700</v>
      </c>
      <c r="G23" s="42">
        <f t="shared" si="1"/>
        <v>650</v>
      </c>
      <c r="H23" s="70">
        <f t="shared" si="2"/>
        <v>12350</v>
      </c>
      <c r="I23" s="43">
        <f t="shared" si="3"/>
        <v>26000</v>
      </c>
      <c r="J23" s="43">
        <f t="shared" si="4"/>
        <v>24700</v>
      </c>
    </row>
    <row r="24" spans="1:10">
      <c r="A24" s="40">
        <v>9</v>
      </c>
      <c r="B24" s="32" t="s">
        <v>297</v>
      </c>
      <c r="C24" s="40" t="s">
        <v>18</v>
      </c>
      <c r="D24" s="40">
        <v>1</v>
      </c>
      <c r="E24" s="34">
        <v>33000</v>
      </c>
      <c r="F24" s="41">
        <f t="shared" si="0"/>
        <v>31350</v>
      </c>
      <c r="G24" s="42">
        <f t="shared" si="1"/>
        <v>1650</v>
      </c>
      <c r="H24" s="70">
        <f t="shared" si="2"/>
        <v>31350</v>
      </c>
      <c r="I24" s="43">
        <f t="shared" si="3"/>
        <v>33000</v>
      </c>
      <c r="J24" s="43">
        <f t="shared" si="4"/>
        <v>31350</v>
      </c>
    </row>
    <row r="25" spans="1:10">
      <c r="A25" s="40">
        <v>10</v>
      </c>
      <c r="B25" s="32" t="s">
        <v>298</v>
      </c>
      <c r="C25" s="40" t="s">
        <v>23</v>
      </c>
      <c r="D25" s="40">
        <v>2</v>
      </c>
      <c r="E25" s="34">
        <v>9000</v>
      </c>
      <c r="F25" s="41">
        <f t="shared" si="0"/>
        <v>17100</v>
      </c>
      <c r="G25" s="42">
        <f t="shared" si="1"/>
        <v>450</v>
      </c>
      <c r="H25" s="70">
        <f t="shared" si="2"/>
        <v>8550</v>
      </c>
      <c r="I25" s="43">
        <f t="shared" si="3"/>
        <v>18000</v>
      </c>
      <c r="J25" s="43">
        <f t="shared" si="4"/>
        <v>17100</v>
      </c>
    </row>
    <row r="26" spans="1:10">
      <c r="A26" s="40">
        <v>11</v>
      </c>
      <c r="B26" s="32" t="s">
        <v>190</v>
      </c>
      <c r="C26" s="40" t="s">
        <v>23</v>
      </c>
      <c r="D26" s="40">
        <v>3</v>
      </c>
      <c r="E26" s="34">
        <v>43000</v>
      </c>
      <c r="F26" s="41">
        <f t="shared" si="0"/>
        <v>122550</v>
      </c>
      <c r="G26" s="42">
        <f t="shared" si="1"/>
        <v>2150</v>
      </c>
      <c r="H26" s="70">
        <f t="shared" si="2"/>
        <v>40850</v>
      </c>
      <c r="I26" s="43">
        <f t="shared" si="3"/>
        <v>129000</v>
      </c>
      <c r="J26" s="43">
        <f t="shared" si="4"/>
        <v>122550</v>
      </c>
    </row>
    <row r="27" spans="1:10">
      <c r="A27" s="40">
        <v>12</v>
      </c>
      <c r="B27" s="32" t="s">
        <v>236</v>
      </c>
      <c r="C27" s="40" t="s">
        <v>23</v>
      </c>
      <c r="D27" s="40">
        <v>1</v>
      </c>
      <c r="E27" s="34">
        <v>75000</v>
      </c>
      <c r="F27" s="41">
        <f t="shared" si="0"/>
        <v>71250</v>
      </c>
      <c r="G27" s="42">
        <f t="shared" si="1"/>
        <v>3750</v>
      </c>
      <c r="H27" s="70">
        <f t="shared" si="2"/>
        <v>71250</v>
      </c>
      <c r="I27" s="43">
        <f>E27*D27</f>
        <v>75000</v>
      </c>
      <c r="J27" s="43">
        <f t="shared" si="4"/>
        <v>71250</v>
      </c>
    </row>
    <row r="28" spans="1:10">
      <c r="A28" s="40">
        <v>13</v>
      </c>
      <c r="B28" s="32" t="s">
        <v>25</v>
      </c>
      <c r="C28" s="40" t="s">
        <v>37</v>
      </c>
      <c r="D28" s="40">
        <v>5</v>
      </c>
      <c r="E28" s="34">
        <v>55800</v>
      </c>
      <c r="F28" s="41">
        <f t="shared" si="0"/>
        <v>265050</v>
      </c>
      <c r="G28" s="42">
        <f t="shared" si="1"/>
        <v>2790</v>
      </c>
      <c r="H28" s="70">
        <f t="shared" si="2"/>
        <v>53010</v>
      </c>
      <c r="I28" s="43">
        <f t="shared" si="3"/>
        <v>279000</v>
      </c>
      <c r="J28" s="43">
        <f t="shared" si="4"/>
        <v>265050</v>
      </c>
    </row>
    <row r="29" spans="1:10">
      <c r="A29" s="40">
        <v>14</v>
      </c>
      <c r="B29" s="32" t="s">
        <v>178</v>
      </c>
      <c r="C29" s="40" t="s">
        <v>18</v>
      </c>
      <c r="D29" s="40">
        <v>10</v>
      </c>
      <c r="E29" s="34">
        <v>2500</v>
      </c>
      <c r="F29" s="41">
        <f t="shared" si="0"/>
        <v>23750</v>
      </c>
      <c r="G29" s="42">
        <f t="shared" si="1"/>
        <v>125</v>
      </c>
      <c r="H29" s="70">
        <f t="shared" si="2"/>
        <v>2375</v>
      </c>
      <c r="I29" s="43">
        <f t="shared" si="3"/>
        <v>25000</v>
      </c>
      <c r="J29" s="43">
        <f t="shared" si="4"/>
        <v>23750</v>
      </c>
    </row>
    <row r="30" spans="1:10">
      <c r="A30" s="40">
        <v>15</v>
      </c>
      <c r="B30" s="32" t="s">
        <v>227</v>
      </c>
      <c r="C30" s="40" t="s">
        <v>18</v>
      </c>
      <c r="D30" s="40">
        <v>5</v>
      </c>
      <c r="E30" s="34">
        <v>2900</v>
      </c>
      <c r="F30" s="41">
        <f t="shared" si="0"/>
        <v>13775</v>
      </c>
      <c r="G30" s="42">
        <f t="shared" si="1"/>
        <v>145</v>
      </c>
      <c r="H30" s="70">
        <f t="shared" si="2"/>
        <v>2755</v>
      </c>
      <c r="I30" s="43">
        <f t="shared" si="3"/>
        <v>14500</v>
      </c>
      <c r="J30" s="43">
        <f t="shared" si="4"/>
        <v>13775</v>
      </c>
    </row>
    <row r="31" spans="1:10">
      <c r="A31" s="40">
        <v>16</v>
      </c>
      <c r="B31" s="32" t="s">
        <v>38</v>
      </c>
      <c r="C31" s="40" t="s">
        <v>18</v>
      </c>
      <c r="D31" s="40">
        <v>5</v>
      </c>
      <c r="E31" s="34">
        <v>2900</v>
      </c>
      <c r="F31" s="41">
        <f t="shared" si="0"/>
        <v>13775</v>
      </c>
      <c r="G31" s="42">
        <f t="shared" si="1"/>
        <v>145</v>
      </c>
      <c r="H31" s="70">
        <f t="shared" si="2"/>
        <v>2755</v>
      </c>
      <c r="I31" s="43">
        <f t="shared" si="3"/>
        <v>14500</v>
      </c>
      <c r="J31" s="43">
        <f t="shared" si="4"/>
        <v>13775</v>
      </c>
    </row>
    <row r="32" spans="1:10">
      <c r="A32" s="40">
        <v>17</v>
      </c>
      <c r="B32" s="32" t="s">
        <v>25</v>
      </c>
      <c r="C32" s="40" t="s">
        <v>37</v>
      </c>
      <c r="D32" s="40">
        <v>5</v>
      </c>
      <c r="E32" s="34">
        <v>55800</v>
      </c>
      <c r="F32" s="41">
        <f t="shared" si="0"/>
        <v>265050</v>
      </c>
      <c r="G32" s="42">
        <f t="shared" si="1"/>
        <v>2790</v>
      </c>
      <c r="H32" s="70">
        <f t="shared" si="2"/>
        <v>53010</v>
      </c>
      <c r="I32" s="43">
        <f t="shared" si="3"/>
        <v>279000</v>
      </c>
      <c r="J32" s="43">
        <f t="shared" si="4"/>
        <v>265050</v>
      </c>
    </row>
    <row r="33" spans="1:12">
      <c r="A33" s="40">
        <v>18</v>
      </c>
      <c r="B33" s="32" t="s">
        <v>299</v>
      </c>
      <c r="C33" s="40" t="s">
        <v>84</v>
      </c>
      <c r="D33" s="40">
        <v>2</v>
      </c>
      <c r="E33" s="34">
        <v>35000</v>
      </c>
      <c r="F33" s="41">
        <f t="shared" si="0"/>
        <v>66500</v>
      </c>
      <c r="G33" s="42">
        <f t="shared" si="1"/>
        <v>1750</v>
      </c>
      <c r="H33" s="70">
        <f t="shared" si="2"/>
        <v>33250</v>
      </c>
      <c r="I33" s="43">
        <f t="shared" si="3"/>
        <v>70000</v>
      </c>
      <c r="J33" s="43">
        <f t="shared" si="4"/>
        <v>66500</v>
      </c>
    </row>
    <row r="34" spans="1:12">
      <c r="A34" s="40">
        <v>19</v>
      </c>
      <c r="B34" s="32" t="s">
        <v>25</v>
      </c>
      <c r="C34" s="40" t="s">
        <v>37</v>
      </c>
      <c r="D34" s="40">
        <v>5</v>
      </c>
      <c r="E34" s="34">
        <v>55800</v>
      </c>
      <c r="F34" s="41">
        <f t="shared" si="0"/>
        <v>265050</v>
      </c>
      <c r="G34" s="42">
        <f t="shared" si="1"/>
        <v>2790</v>
      </c>
      <c r="H34" s="70">
        <f t="shared" si="2"/>
        <v>53010</v>
      </c>
      <c r="I34" s="43">
        <f t="shared" si="3"/>
        <v>279000</v>
      </c>
      <c r="J34" s="43">
        <f t="shared" si="4"/>
        <v>265050</v>
      </c>
    </row>
    <row r="35" spans="1:12">
      <c r="A35" s="40">
        <v>20</v>
      </c>
      <c r="B35" s="32" t="s">
        <v>43</v>
      </c>
      <c r="C35" s="40" t="s">
        <v>48</v>
      </c>
      <c r="D35" s="40">
        <v>20</v>
      </c>
      <c r="E35" s="34">
        <v>2400</v>
      </c>
      <c r="F35" s="41">
        <f t="shared" si="0"/>
        <v>45600</v>
      </c>
      <c r="G35" s="42">
        <f t="shared" si="1"/>
        <v>120</v>
      </c>
      <c r="H35" s="70">
        <f t="shared" si="2"/>
        <v>2280</v>
      </c>
      <c r="I35" s="43">
        <f t="shared" si="3"/>
        <v>48000</v>
      </c>
      <c r="J35" s="43">
        <f t="shared" si="4"/>
        <v>45600</v>
      </c>
    </row>
    <row r="36" spans="1:12">
      <c r="A36" s="40">
        <v>21</v>
      </c>
      <c r="B36" s="32" t="s">
        <v>179</v>
      </c>
      <c r="C36" s="40" t="s">
        <v>23</v>
      </c>
      <c r="D36" s="40">
        <v>10</v>
      </c>
      <c r="E36" s="34">
        <v>3800</v>
      </c>
      <c r="F36" s="41">
        <f t="shared" si="0"/>
        <v>36100</v>
      </c>
      <c r="G36" s="42">
        <f t="shared" si="1"/>
        <v>190</v>
      </c>
      <c r="H36" s="70">
        <f t="shared" si="2"/>
        <v>3610</v>
      </c>
      <c r="I36" s="43">
        <f t="shared" si="3"/>
        <v>38000</v>
      </c>
      <c r="J36" s="43">
        <f t="shared" si="4"/>
        <v>36100</v>
      </c>
    </row>
    <row r="37" spans="1:12">
      <c r="A37" s="40">
        <v>22</v>
      </c>
      <c r="B37" s="32" t="s">
        <v>61</v>
      </c>
      <c r="C37" s="40" t="s">
        <v>58</v>
      </c>
      <c r="D37" s="40">
        <v>6</v>
      </c>
      <c r="E37" s="34">
        <v>11000</v>
      </c>
      <c r="F37" s="41">
        <f t="shared" si="0"/>
        <v>62700</v>
      </c>
      <c r="G37" s="42">
        <f t="shared" si="1"/>
        <v>550</v>
      </c>
      <c r="H37" s="70">
        <f t="shared" si="2"/>
        <v>10450</v>
      </c>
      <c r="I37" s="43">
        <f t="shared" si="3"/>
        <v>66000</v>
      </c>
      <c r="J37" s="43">
        <f t="shared" si="4"/>
        <v>62700</v>
      </c>
    </row>
    <row r="38" spans="1:12">
      <c r="A38" s="40">
        <v>23</v>
      </c>
      <c r="B38" s="32" t="s">
        <v>30</v>
      </c>
      <c r="C38" s="40" t="s">
        <v>31</v>
      </c>
      <c r="D38" s="40">
        <v>3</v>
      </c>
      <c r="E38" s="34">
        <v>13000</v>
      </c>
      <c r="F38" s="41">
        <f t="shared" si="0"/>
        <v>37050</v>
      </c>
      <c r="G38" s="42">
        <f t="shared" si="1"/>
        <v>650</v>
      </c>
      <c r="H38" s="70">
        <f t="shared" si="2"/>
        <v>12350</v>
      </c>
      <c r="I38" s="43">
        <f t="shared" si="3"/>
        <v>39000</v>
      </c>
      <c r="J38" s="43">
        <f t="shared" si="4"/>
        <v>37050</v>
      </c>
    </row>
    <row r="39" spans="1:12">
      <c r="A39" s="40">
        <v>24</v>
      </c>
      <c r="B39" s="32" t="s">
        <v>216</v>
      </c>
      <c r="C39" s="40" t="s">
        <v>28</v>
      </c>
      <c r="D39" s="40">
        <v>1</v>
      </c>
      <c r="E39" s="34">
        <v>14000</v>
      </c>
      <c r="F39" s="41">
        <f t="shared" si="0"/>
        <v>13300</v>
      </c>
      <c r="G39" s="42">
        <f t="shared" si="1"/>
        <v>700</v>
      </c>
      <c r="H39" s="70">
        <f t="shared" si="2"/>
        <v>13300</v>
      </c>
      <c r="I39" s="43">
        <f t="shared" si="3"/>
        <v>14000</v>
      </c>
      <c r="J39" s="43">
        <f t="shared" si="4"/>
        <v>13300</v>
      </c>
    </row>
    <row r="40" spans="1:12">
      <c r="A40" s="40">
        <v>25</v>
      </c>
      <c r="B40" s="32" t="s">
        <v>252</v>
      </c>
      <c r="C40" s="40" t="s">
        <v>23</v>
      </c>
      <c r="D40" s="40">
        <v>1</v>
      </c>
      <c r="E40" s="34">
        <v>70000</v>
      </c>
      <c r="F40" s="41">
        <f t="shared" si="0"/>
        <v>66500</v>
      </c>
      <c r="G40" s="42">
        <f t="shared" si="1"/>
        <v>3500</v>
      </c>
      <c r="H40" s="70">
        <f t="shared" si="2"/>
        <v>66500</v>
      </c>
      <c r="I40" s="43">
        <f t="shared" si="3"/>
        <v>70000</v>
      </c>
      <c r="J40" s="43">
        <f t="shared" si="4"/>
        <v>66500</v>
      </c>
    </row>
    <row r="41" spans="1:12">
      <c r="A41" s="40">
        <v>26</v>
      </c>
      <c r="B41" s="32" t="s">
        <v>43</v>
      </c>
      <c r="C41" s="40" t="s">
        <v>48</v>
      </c>
      <c r="D41" s="40">
        <v>50</v>
      </c>
      <c r="E41" s="34">
        <v>2300</v>
      </c>
      <c r="F41" s="41">
        <f t="shared" si="0"/>
        <v>109250</v>
      </c>
      <c r="G41" s="42">
        <f t="shared" si="1"/>
        <v>115</v>
      </c>
      <c r="H41" s="70">
        <f t="shared" si="2"/>
        <v>2185</v>
      </c>
      <c r="I41" s="43">
        <f t="shared" si="3"/>
        <v>115000</v>
      </c>
      <c r="J41" s="43">
        <f t="shared" si="4"/>
        <v>109250</v>
      </c>
      <c r="K41" s="27"/>
      <c r="L41" s="27"/>
    </row>
    <row r="42" spans="1:12">
      <c r="A42" s="40">
        <v>27</v>
      </c>
      <c r="B42" s="32" t="s">
        <v>25</v>
      </c>
      <c r="C42" s="40" t="s">
        <v>37</v>
      </c>
      <c r="D42" s="40">
        <v>20</v>
      </c>
      <c r="E42" s="34">
        <v>55800</v>
      </c>
      <c r="F42" s="41">
        <f t="shared" si="0"/>
        <v>1060200</v>
      </c>
      <c r="G42" s="42">
        <f t="shared" si="1"/>
        <v>2790</v>
      </c>
      <c r="H42" s="70">
        <f t="shared" si="2"/>
        <v>53010</v>
      </c>
      <c r="I42" s="43">
        <f t="shared" si="3"/>
        <v>1116000</v>
      </c>
      <c r="J42" s="43">
        <f t="shared" si="4"/>
        <v>1060200</v>
      </c>
      <c r="K42" s="27"/>
      <c r="L42" s="27"/>
    </row>
    <row r="43" spans="1:12">
      <c r="A43" s="40">
        <v>28</v>
      </c>
      <c r="B43" s="32" t="s">
        <v>70</v>
      </c>
      <c r="C43" s="40" t="s">
        <v>48</v>
      </c>
      <c r="D43" s="40">
        <v>60</v>
      </c>
      <c r="E43" s="34">
        <v>7000</v>
      </c>
      <c r="F43" s="41">
        <f t="shared" si="0"/>
        <v>399000</v>
      </c>
      <c r="G43" s="42">
        <f t="shared" si="1"/>
        <v>350</v>
      </c>
      <c r="H43" s="70">
        <f t="shared" si="2"/>
        <v>6650</v>
      </c>
      <c r="I43" s="43">
        <f t="shared" si="3"/>
        <v>420000</v>
      </c>
      <c r="J43" s="43">
        <f t="shared" si="4"/>
        <v>399000</v>
      </c>
      <c r="K43" s="27"/>
      <c r="L43" s="27"/>
    </row>
    <row r="44" spans="1:12">
      <c r="A44" s="40">
        <v>29</v>
      </c>
      <c r="B44" s="32" t="s">
        <v>222</v>
      </c>
      <c r="C44" s="40" t="s">
        <v>18</v>
      </c>
      <c r="D44" s="40">
        <v>2</v>
      </c>
      <c r="E44" s="34">
        <v>215000</v>
      </c>
      <c r="F44" s="41">
        <f t="shared" si="0"/>
        <v>408500</v>
      </c>
      <c r="G44" s="42">
        <f t="shared" si="1"/>
        <v>10750</v>
      </c>
      <c r="H44" s="70">
        <f t="shared" si="2"/>
        <v>204250</v>
      </c>
      <c r="I44" s="43">
        <f t="shared" si="3"/>
        <v>430000</v>
      </c>
      <c r="J44" s="43">
        <f t="shared" si="4"/>
        <v>408500</v>
      </c>
      <c r="K44" s="27"/>
      <c r="L44" s="27"/>
    </row>
    <row r="45" spans="1:12">
      <c r="A45" s="40">
        <v>30</v>
      </c>
      <c r="B45" s="32" t="s">
        <v>187</v>
      </c>
      <c r="C45" s="40" t="s">
        <v>28</v>
      </c>
      <c r="D45" s="40">
        <v>1</v>
      </c>
      <c r="E45" s="34">
        <v>14500</v>
      </c>
      <c r="F45" s="41">
        <f t="shared" si="0"/>
        <v>13775</v>
      </c>
      <c r="G45" s="42">
        <f t="shared" si="1"/>
        <v>725</v>
      </c>
      <c r="H45" s="70">
        <f t="shared" si="2"/>
        <v>13775</v>
      </c>
      <c r="I45" s="43">
        <f t="shared" si="3"/>
        <v>14500</v>
      </c>
      <c r="J45" s="43">
        <f t="shared" si="4"/>
        <v>13775</v>
      </c>
      <c r="K45" s="27"/>
      <c r="L45" s="27"/>
    </row>
    <row r="46" spans="1:12">
      <c r="A46" s="40">
        <v>31</v>
      </c>
      <c r="B46" s="32" t="s">
        <v>116</v>
      </c>
      <c r="C46" s="40" t="s">
        <v>84</v>
      </c>
      <c r="D46" s="40">
        <v>5</v>
      </c>
      <c r="E46" s="34">
        <v>8800</v>
      </c>
      <c r="F46" s="41">
        <f t="shared" si="0"/>
        <v>41800</v>
      </c>
      <c r="G46" s="42">
        <f t="shared" si="1"/>
        <v>440</v>
      </c>
      <c r="H46" s="70">
        <f t="shared" si="2"/>
        <v>8360</v>
      </c>
      <c r="I46" s="43">
        <f t="shared" si="3"/>
        <v>44000</v>
      </c>
      <c r="J46" s="43">
        <f t="shared" si="4"/>
        <v>41800</v>
      </c>
      <c r="K46" s="27"/>
      <c r="L46" s="27"/>
    </row>
    <row r="47" spans="1:12">
      <c r="A47" s="40">
        <v>32</v>
      </c>
      <c r="B47" s="32" t="s">
        <v>78</v>
      </c>
      <c r="C47" s="40" t="s">
        <v>28</v>
      </c>
      <c r="D47" s="40">
        <v>30</v>
      </c>
      <c r="E47" s="34">
        <v>2800</v>
      </c>
      <c r="F47" s="41">
        <f t="shared" si="0"/>
        <v>79800</v>
      </c>
      <c r="G47" s="42">
        <f t="shared" si="1"/>
        <v>140</v>
      </c>
      <c r="H47" s="70">
        <f t="shared" si="2"/>
        <v>2660</v>
      </c>
      <c r="I47" s="43">
        <f t="shared" si="3"/>
        <v>84000</v>
      </c>
      <c r="J47" s="43">
        <f t="shared" si="4"/>
        <v>79800</v>
      </c>
      <c r="K47" s="27"/>
      <c r="L47" s="27"/>
    </row>
    <row r="48" spans="1:12">
      <c r="A48" s="40">
        <v>33</v>
      </c>
      <c r="B48" s="32" t="s">
        <v>254</v>
      </c>
      <c r="C48" s="40" t="s">
        <v>18</v>
      </c>
      <c r="D48" s="40">
        <v>3</v>
      </c>
      <c r="E48" s="34">
        <v>24800</v>
      </c>
      <c r="F48" s="41">
        <f t="shared" si="0"/>
        <v>70680</v>
      </c>
      <c r="G48" s="42">
        <f t="shared" si="1"/>
        <v>1240</v>
      </c>
      <c r="H48" s="70">
        <f t="shared" si="2"/>
        <v>23560</v>
      </c>
      <c r="I48" s="43">
        <f t="shared" si="3"/>
        <v>74400</v>
      </c>
      <c r="J48" s="43">
        <f t="shared" si="4"/>
        <v>70680</v>
      </c>
      <c r="K48" s="27"/>
      <c r="L48" s="27"/>
    </row>
    <row r="49" spans="1:12">
      <c r="A49" s="40">
        <v>34</v>
      </c>
      <c r="B49" s="32" t="s">
        <v>112</v>
      </c>
      <c r="C49" s="40" t="s">
        <v>28</v>
      </c>
      <c r="D49" s="40">
        <v>3</v>
      </c>
      <c r="E49" s="34">
        <v>21000</v>
      </c>
      <c r="F49" s="41">
        <f t="shared" si="0"/>
        <v>59850</v>
      </c>
      <c r="G49" s="42">
        <f t="shared" si="1"/>
        <v>1050</v>
      </c>
      <c r="H49" s="70">
        <f t="shared" si="2"/>
        <v>19950</v>
      </c>
      <c r="I49" s="43">
        <f t="shared" si="3"/>
        <v>63000</v>
      </c>
      <c r="J49" s="43">
        <f t="shared" si="4"/>
        <v>59850</v>
      </c>
      <c r="K49" s="27"/>
      <c r="L49" s="27"/>
    </row>
    <row r="50" spans="1:12">
      <c r="A50" s="40">
        <v>35</v>
      </c>
      <c r="B50" s="32" t="s">
        <v>94</v>
      </c>
      <c r="C50" s="40" t="s">
        <v>58</v>
      </c>
      <c r="D50" s="40">
        <v>18</v>
      </c>
      <c r="E50" s="34">
        <v>10500</v>
      </c>
      <c r="F50" s="41">
        <f t="shared" si="0"/>
        <v>179550</v>
      </c>
      <c r="G50" s="42">
        <f t="shared" si="1"/>
        <v>525</v>
      </c>
      <c r="H50" s="70">
        <f t="shared" si="2"/>
        <v>9975</v>
      </c>
      <c r="I50" s="43">
        <f t="shared" si="3"/>
        <v>189000</v>
      </c>
      <c r="J50" s="43">
        <f t="shared" si="4"/>
        <v>179550</v>
      </c>
    </row>
    <row r="51" spans="1:12">
      <c r="A51" s="40">
        <v>36</v>
      </c>
      <c r="B51" s="32" t="s">
        <v>61</v>
      </c>
      <c r="C51" s="40" t="s">
        <v>58</v>
      </c>
      <c r="D51" s="40">
        <v>12</v>
      </c>
      <c r="E51" s="34">
        <v>10500</v>
      </c>
      <c r="F51" s="41">
        <f t="shared" si="0"/>
        <v>119700</v>
      </c>
      <c r="G51" s="42">
        <f t="shared" si="1"/>
        <v>525</v>
      </c>
      <c r="H51" s="70">
        <f t="shared" si="2"/>
        <v>9975</v>
      </c>
      <c r="I51" s="43">
        <f t="shared" si="3"/>
        <v>126000</v>
      </c>
      <c r="J51" s="43">
        <f t="shared" si="4"/>
        <v>119700</v>
      </c>
    </row>
    <row r="52" spans="1:12">
      <c r="A52" s="40">
        <v>37</v>
      </c>
      <c r="B52" s="32" t="s">
        <v>57</v>
      </c>
      <c r="C52" s="40" t="s">
        <v>58</v>
      </c>
      <c r="D52" s="40">
        <v>10</v>
      </c>
      <c r="E52" s="34">
        <v>1900</v>
      </c>
      <c r="F52" s="41">
        <f t="shared" si="0"/>
        <v>18050</v>
      </c>
      <c r="G52" s="42">
        <f t="shared" si="1"/>
        <v>95</v>
      </c>
      <c r="H52" s="70">
        <f t="shared" si="2"/>
        <v>1805</v>
      </c>
      <c r="I52" s="43">
        <f t="shared" si="3"/>
        <v>19000</v>
      </c>
      <c r="J52" s="43">
        <f t="shared" si="4"/>
        <v>18050</v>
      </c>
    </row>
    <row r="53" spans="1:12">
      <c r="A53" s="40">
        <v>38</v>
      </c>
      <c r="B53" s="32" t="s">
        <v>181</v>
      </c>
      <c r="C53" s="40" t="s">
        <v>23</v>
      </c>
      <c r="D53" s="40">
        <v>2</v>
      </c>
      <c r="E53" s="34">
        <v>69000</v>
      </c>
      <c r="F53" s="41">
        <f t="shared" si="0"/>
        <v>131100</v>
      </c>
      <c r="G53" s="42">
        <f t="shared" si="1"/>
        <v>3450</v>
      </c>
      <c r="H53" s="70">
        <f t="shared" si="2"/>
        <v>65550</v>
      </c>
      <c r="I53" s="43">
        <f t="shared" si="3"/>
        <v>138000</v>
      </c>
      <c r="J53" s="43">
        <f t="shared" si="4"/>
        <v>131100</v>
      </c>
    </row>
    <row r="54" spans="1:12">
      <c r="A54" s="40">
        <v>39</v>
      </c>
      <c r="B54" s="32" t="s">
        <v>70</v>
      </c>
      <c r="C54" s="40" t="s">
        <v>48</v>
      </c>
      <c r="D54" s="40">
        <v>3</v>
      </c>
      <c r="E54" s="34">
        <v>7000</v>
      </c>
      <c r="F54" s="41">
        <f t="shared" si="0"/>
        <v>19950</v>
      </c>
      <c r="G54" s="42">
        <f t="shared" si="1"/>
        <v>350</v>
      </c>
      <c r="H54" s="70">
        <f t="shared" si="2"/>
        <v>6650</v>
      </c>
      <c r="I54" s="43">
        <f t="shared" si="3"/>
        <v>21000</v>
      </c>
      <c r="J54" s="43">
        <f t="shared" si="4"/>
        <v>19950</v>
      </c>
    </row>
    <row r="55" spans="1:12">
      <c r="A55" s="40">
        <v>40</v>
      </c>
      <c r="B55" s="32" t="s">
        <v>251</v>
      </c>
      <c r="C55" s="40" t="s">
        <v>106</v>
      </c>
      <c r="D55" s="40">
        <v>3</v>
      </c>
      <c r="E55" s="34">
        <v>5300</v>
      </c>
      <c r="F55" s="41">
        <f t="shared" si="0"/>
        <v>15105</v>
      </c>
      <c r="G55" s="42">
        <f t="shared" si="1"/>
        <v>265</v>
      </c>
      <c r="H55" s="70">
        <f t="shared" si="2"/>
        <v>5035</v>
      </c>
      <c r="I55" s="43">
        <f t="shared" si="3"/>
        <v>15900</v>
      </c>
      <c r="J55" s="43">
        <f t="shared" si="4"/>
        <v>15105</v>
      </c>
    </row>
    <row r="56" spans="1:12">
      <c r="A56" s="40">
        <v>41</v>
      </c>
      <c r="B56" s="32" t="s">
        <v>25</v>
      </c>
      <c r="C56" s="40" t="s">
        <v>37</v>
      </c>
      <c r="D56" s="40">
        <v>3</v>
      </c>
      <c r="E56" s="34">
        <v>55800</v>
      </c>
      <c r="F56" s="41">
        <f t="shared" si="0"/>
        <v>159030</v>
      </c>
      <c r="G56" s="42">
        <f t="shared" si="1"/>
        <v>2790</v>
      </c>
      <c r="H56" s="70">
        <f t="shared" si="2"/>
        <v>53010</v>
      </c>
      <c r="I56" s="43">
        <f t="shared" si="3"/>
        <v>167400</v>
      </c>
      <c r="J56" s="43">
        <f t="shared" si="4"/>
        <v>159030</v>
      </c>
    </row>
    <row r="57" spans="1:12">
      <c r="A57" s="40">
        <v>42</v>
      </c>
      <c r="B57" s="32" t="s">
        <v>36</v>
      </c>
      <c r="C57" s="40" t="s">
        <v>37</v>
      </c>
      <c r="D57" s="40">
        <v>2</v>
      </c>
      <c r="E57" s="34">
        <v>44000</v>
      </c>
      <c r="F57" s="41">
        <f t="shared" si="0"/>
        <v>83600</v>
      </c>
      <c r="G57" s="42">
        <f t="shared" si="1"/>
        <v>2200</v>
      </c>
      <c r="H57" s="70">
        <f t="shared" si="2"/>
        <v>41800</v>
      </c>
      <c r="I57" s="43">
        <f t="shared" si="3"/>
        <v>88000</v>
      </c>
      <c r="J57" s="43">
        <f t="shared" si="4"/>
        <v>83600</v>
      </c>
    </row>
    <row r="58" spans="1:12">
      <c r="A58" s="40">
        <v>43</v>
      </c>
      <c r="B58" s="32" t="s">
        <v>114</v>
      </c>
      <c r="C58" s="40" t="s">
        <v>23</v>
      </c>
      <c r="D58" s="40">
        <v>3</v>
      </c>
      <c r="E58" s="34">
        <v>10800</v>
      </c>
      <c r="F58" s="41">
        <f t="shared" si="0"/>
        <v>30780</v>
      </c>
      <c r="G58" s="42">
        <f t="shared" si="1"/>
        <v>540</v>
      </c>
      <c r="H58" s="70">
        <f t="shared" si="2"/>
        <v>10260</v>
      </c>
      <c r="I58" s="43">
        <f t="shared" si="3"/>
        <v>32400</v>
      </c>
      <c r="J58" s="43">
        <f t="shared" si="4"/>
        <v>30780</v>
      </c>
    </row>
    <row r="59" spans="1:12">
      <c r="A59" s="40">
        <v>44</v>
      </c>
      <c r="B59" s="32" t="s">
        <v>76</v>
      </c>
      <c r="C59" s="40" t="s">
        <v>28</v>
      </c>
      <c r="D59" s="40">
        <v>1</v>
      </c>
      <c r="E59" s="34">
        <v>2700</v>
      </c>
      <c r="F59" s="41">
        <f t="shared" si="0"/>
        <v>2565</v>
      </c>
      <c r="G59" s="42">
        <f t="shared" si="1"/>
        <v>135</v>
      </c>
      <c r="H59" s="70">
        <f t="shared" si="2"/>
        <v>2565</v>
      </c>
      <c r="I59" s="43">
        <f t="shared" si="3"/>
        <v>2700</v>
      </c>
      <c r="J59" s="43">
        <f t="shared" si="4"/>
        <v>2565</v>
      </c>
    </row>
    <row r="60" spans="1:12">
      <c r="A60" s="40">
        <v>45</v>
      </c>
      <c r="B60" s="32" t="s">
        <v>300</v>
      </c>
      <c r="C60" s="40" t="s">
        <v>93</v>
      </c>
      <c r="D60" s="40">
        <v>2</v>
      </c>
      <c r="E60" s="34">
        <v>60000</v>
      </c>
      <c r="F60" s="41">
        <f t="shared" si="0"/>
        <v>120000</v>
      </c>
      <c r="G60" s="42"/>
      <c r="H60" s="70">
        <f t="shared" si="2"/>
        <v>60000</v>
      </c>
      <c r="I60" s="43">
        <f t="shared" si="3"/>
        <v>120000</v>
      </c>
      <c r="J60" s="43">
        <f t="shared" si="4"/>
        <v>120000</v>
      </c>
    </row>
    <row r="61" spans="1:12">
      <c r="A61" s="40">
        <v>46</v>
      </c>
      <c r="B61" s="32" t="s">
        <v>32</v>
      </c>
      <c r="C61" s="40" t="s">
        <v>33</v>
      </c>
      <c r="D61" s="40">
        <v>50</v>
      </c>
      <c r="E61" s="34">
        <v>2500</v>
      </c>
      <c r="F61" s="41">
        <f t="shared" si="0"/>
        <v>118750</v>
      </c>
      <c r="G61" s="42">
        <f t="shared" si="1"/>
        <v>125</v>
      </c>
      <c r="H61" s="70">
        <f t="shared" si="2"/>
        <v>2375</v>
      </c>
      <c r="I61" s="43">
        <f t="shared" si="3"/>
        <v>125000</v>
      </c>
      <c r="J61" s="43">
        <f t="shared" si="4"/>
        <v>118750</v>
      </c>
    </row>
    <row r="62" spans="1:12">
      <c r="A62" s="40">
        <v>47</v>
      </c>
      <c r="B62" s="32" t="s">
        <v>61</v>
      </c>
      <c r="C62" s="40" t="s">
        <v>58</v>
      </c>
      <c r="D62" s="40">
        <v>12</v>
      </c>
      <c r="E62" s="34">
        <v>10500</v>
      </c>
      <c r="F62" s="41">
        <f t="shared" si="0"/>
        <v>119700</v>
      </c>
      <c r="G62" s="42">
        <f t="shared" si="1"/>
        <v>525</v>
      </c>
      <c r="H62" s="70">
        <f t="shared" si="2"/>
        <v>9975</v>
      </c>
      <c r="I62" s="43">
        <f t="shared" si="3"/>
        <v>126000</v>
      </c>
      <c r="J62" s="43">
        <f t="shared" si="4"/>
        <v>119700</v>
      </c>
    </row>
    <row r="63" spans="1:12">
      <c r="A63" s="40">
        <v>48</v>
      </c>
      <c r="B63" s="32" t="s">
        <v>64</v>
      </c>
      <c r="C63" s="40" t="s">
        <v>23</v>
      </c>
      <c r="D63" s="40">
        <v>1</v>
      </c>
      <c r="E63" s="34">
        <v>24000</v>
      </c>
      <c r="F63" s="41">
        <f t="shared" si="0"/>
        <v>22800</v>
      </c>
      <c r="G63" s="42">
        <f t="shared" si="1"/>
        <v>1200</v>
      </c>
      <c r="H63" s="70">
        <f t="shared" si="2"/>
        <v>22800</v>
      </c>
      <c r="I63" s="43">
        <f t="shared" si="3"/>
        <v>24000</v>
      </c>
      <c r="J63" s="43">
        <f t="shared" si="4"/>
        <v>22800</v>
      </c>
    </row>
    <row r="64" spans="1:12">
      <c r="A64" s="40">
        <v>49</v>
      </c>
      <c r="B64" s="32" t="s">
        <v>190</v>
      </c>
      <c r="C64" s="40" t="s">
        <v>23</v>
      </c>
      <c r="D64" s="40">
        <v>3</v>
      </c>
      <c r="E64" s="34">
        <v>43000</v>
      </c>
      <c r="F64" s="41">
        <f t="shared" si="0"/>
        <v>122550</v>
      </c>
      <c r="G64" s="42">
        <f t="shared" si="1"/>
        <v>2150</v>
      </c>
      <c r="H64" s="70">
        <f t="shared" si="2"/>
        <v>40850</v>
      </c>
      <c r="I64" s="43">
        <f t="shared" si="3"/>
        <v>129000</v>
      </c>
      <c r="J64" s="43">
        <f t="shared" si="4"/>
        <v>122550</v>
      </c>
    </row>
    <row r="65" spans="1:10">
      <c r="A65" s="40">
        <v>50</v>
      </c>
      <c r="B65" s="32" t="s">
        <v>66</v>
      </c>
      <c r="C65" s="40" t="s">
        <v>48</v>
      </c>
      <c r="D65" s="40">
        <v>2</v>
      </c>
      <c r="E65" s="34">
        <v>2900</v>
      </c>
      <c r="F65" s="41">
        <f t="shared" si="0"/>
        <v>5510</v>
      </c>
      <c r="G65" s="42">
        <f t="shared" si="1"/>
        <v>145</v>
      </c>
      <c r="H65" s="70">
        <f t="shared" si="2"/>
        <v>2755</v>
      </c>
      <c r="I65" s="43">
        <f t="shared" si="3"/>
        <v>5800</v>
      </c>
      <c r="J65" s="43">
        <f t="shared" si="4"/>
        <v>5510</v>
      </c>
    </row>
    <row r="66" spans="1:10">
      <c r="A66" s="40">
        <v>51</v>
      </c>
      <c r="B66" s="32" t="s">
        <v>67</v>
      </c>
      <c r="C66" s="40" t="s">
        <v>48</v>
      </c>
      <c r="D66" s="40">
        <v>6</v>
      </c>
      <c r="E66" s="34">
        <v>4000</v>
      </c>
      <c r="F66" s="41">
        <f t="shared" si="0"/>
        <v>22800</v>
      </c>
      <c r="G66" s="42">
        <f t="shared" si="1"/>
        <v>200</v>
      </c>
      <c r="H66" s="70">
        <f t="shared" si="2"/>
        <v>3800</v>
      </c>
      <c r="I66" s="43">
        <f t="shared" si="3"/>
        <v>24000</v>
      </c>
      <c r="J66" s="43">
        <f t="shared" si="4"/>
        <v>22800</v>
      </c>
    </row>
    <row r="67" spans="1:10">
      <c r="A67" s="40">
        <v>52</v>
      </c>
      <c r="B67" s="32" t="s">
        <v>243</v>
      </c>
      <c r="C67" s="40" t="s">
        <v>48</v>
      </c>
      <c r="D67" s="40">
        <v>12</v>
      </c>
      <c r="E67" s="34">
        <v>6800</v>
      </c>
      <c r="F67" s="41">
        <f t="shared" si="0"/>
        <v>77520</v>
      </c>
      <c r="G67" s="42">
        <f t="shared" si="1"/>
        <v>340</v>
      </c>
      <c r="H67" s="70">
        <f t="shared" si="2"/>
        <v>6460</v>
      </c>
      <c r="I67" s="43">
        <f t="shared" si="3"/>
        <v>81600</v>
      </c>
      <c r="J67" s="43">
        <f t="shared" si="4"/>
        <v>77520</v>
      </c>
    </row>
    <row r="68" spans="1:10">
      <c r="A68" s="40">
        <v>53</v>
      </c>
      <c r="B68" s="32" t="s">
        <v>45</v>
      </c>
      <c r="C68" s="40" t="s">
        <v>48</v>
      </c>
      <c r="D68" s="40">
        <v>1</v>
      </c>
      <c r="E68" s="34">
        <v>16800</v>
      </c>
      <c r="F68" s="41">
        <f t="shared" si="0"/>
        <v>15960</v>
      </c>
      <c r="G68" s="42">
        <f t="shared" si="1"/>
        <v>840</v>
      </c>
      <c r="H68" s="70">
        <f t="shared" si="2"/>
        <v>15960</v>
      </c>
      <c r="I68" s="43">
        <f t="shared" si="3"/>
        <v>16800</v>
      </c>
      <c r="J68" s="43">
        <f t="shared" si="4"/>
        <v>15960</v>
      </c>
    </row>
    <row r="69" spans="1:10">
      <c r="A69" s="40">
        <v>54</v>
      </c>
      <c r="B69" s="32" t="s">
        <v>71</v>
      </c>
      <c r="C69" s="40" t="s">
        <v>58</v>
      </c>
      <c r="D69" s="40">
        <v>5</v>
      </c>
      <c r="E69" s="34">
        <v>15500</v>
      </c>
      <c r="F69" s="41">
        <f t="shared" si="0"/>
        <v>73625</v>
      </c>
      <c r="G69" s="42">
        <f t="shared" si="1"/>
        <v>775</v>
      </c>
      <c r="H69" s="70">
        <f t="shared" si="2"/>
        <v>14725</v>
      </c>
      <c r="I69" s="43">
        <f t="shared" si="3"/>
        <v>77500</v>
      </c>
      <c r="J69" s="43">
        <f t="shared" si="4"/>
        <v>73625</v>
      </c>
    </row>
    <row r="70" spans="1:10">
      <c r="A70" s="40">
        <v>55</v>
      </c>
      <c r="B70" s="32" t="s">
        <v>25</v>
      </c>
      <c r="C70" s="40" t="s">
        <v>37</v>
      </c>
      <c r="D70" s="40">
        <v>33</v>
      </c>
      <c r="E70" s="34">
        <v>55800</v>
      </c>
      <c r="F70" s="41">
        <f t="shared" si="0"/>
        <v>1749330</v>
      </c>
      <c r="G70" s="42">
        <f t="shared" si="1"/>
        <v>2790</v>
      </c>
      <c r="H70" s="70">
        <f t="shared" si="2"/>
        <v>53010</v>
      </c>
      <c r="I70" s="43">
        <f t="shared" si="3"/>
        <v>1841400</v>
      </c>
      <c r="J70" s="43">
        <f t="shared" si="4"/>
        <v>1749330</v>
      </c>
    </row>
    <row r="71" spans="1:10">
      <c r="A71" s="40">
        <v>56</v>
      </c>
      <c r="B71" s="32" t="s">
        <v>74</v>
      </c>
      <c r="C71" s="40" t="s">
        <v>28</v>
      </c>
      <c r="D71" s="40">
        <v>2</v>
      </c>
      <c r="E71" s="34">
        <v>6500</v>
      </c>
      <c r="F71" s="41">
        <f t="shared" si="0"/>
        <v>12350</v>
      </c>
      <c r="G71" s="42">
        <f t="shared" si="1"/>
        <v>325</v>
      </c>
      <c r="H71" s="70">
        <f t="shared" si="2"/>
        <v>6175</v>
      </c>
      <c r="I71" s="43">
        <f t="shared" si="3"/>
        <v>13000</v>
      </c>
      <c r="J71" s="43">
        <f t="shared" si="4"/>
        <v>12350</v>
      </c>
    </row>
    <row r="72" spans="1:10">
      <c r="A72" s="40">
        <v>57</v>
      </c>
      <c r="B72" s="32" t="s">
        <v>113</v>
      </c>
      <c r="C72" s="40" t="s">
        <v>23</v>
      </c>
      <c r="D72" s="40">
        <v>4</v>
      </c>
      <c r="E72" s="34">
        <v>23000</v>
      </c>
      <c r="F72" s="41">
        <f t="shared" si="0"/>
        <v>87400</v>
      </c>
      <c r="G72" s="42">
        <f t="shared" si="1"/>
        <v>1150</v>
      </c>
      <c r="H72" s="70">
        <f t="shared" si="2"/>
        <v>21850</v>
      </c>
      <c r="I72" s="43">
        <f t="shared" si="3"/>
        <v>92000</v>
      </c>
      <c r="J72" s="43">
        <f t="shared" si="4"/>
        <v>87400</v>
      </c>
    </row>
    <row r="73" spans="1:10">
      <c r="A73" s="40">
        <v>58</v>
      </c>
      <c r="B73" s="32" t="s">
        <v>76</v>
      </c>
      <c r="C73" s="40" t="s">
        <v>28</v>
      </c>
      <c r="D73" s="40">
        <v>10</v>
      </c>
      <c r="E73" s="34">
        <v>2700</v>
      </c>
      <c r="F73" s="41">
        <f t="shared" si="0"/>
        <v>25650</v>
      </c>
      <c r="G73" s="42">
        <f t="shared" si="1"/>
        <v>135</v>
      </c>
      <c r="H73" s="70">
        <f t="shared" si="2"/>
        <v>2565</v>
      </c>
      <c r="I73" s="43">
        <f t="shared" si="3"/>
        <v>27000</v>
      </c>
      <c r="J73" s="43">
        <f t="shared" si="4"/>
        <v>25650</v>
      </c>
    </row>
    <row r="74" spans="1:10">
      <c r="A74" s="40">
        <v>59</v>
      </c>
      <c r="B74" s="32" t="s">
        <v>78</v>
      </c>
      <c r="C74" s="40" t="s">
        <v>28</v>
      </c>
      <c r="D74" s="40">
        <v>12</v>
      </c>
      <c r="E74" s="34">
        <v>2800</v>
      </c>
      <c r="F74" s="41">
        <f t="shared" si="0"/>
        <v>31920</v>
      </c>
      <c r="G74" s="42">
        <f t="shared" si="1"/>
        <v>140</v>
      </c>
      <c r="H74" s="70">
        <f t="shared" si="2"/>
        <v>2660</v>
      </c>
      <c r="I74" s="43">
        <f t="shared" si="3"/>
        <v>33600</v>
      </c>
      <c r="J74" s="43">
        <f t="shared" si="4"/>
        <v>31920</v>
      </c>
    </row>
    <row r="75" spans="1:10">
      <c r="A75" s="40">
        <v>60</v>
      </c>
      <c r="B75" s="32" t="s">
        <v>81</v>
      </c>
      <c r="C75" s="40" t="s">
        <v>18</v>
      </c>
      <c r="D75" s="40">
        <v>4</v>
      </c>
      <c r="E75" s="34">
        <v>40000</v>
      </c>
      <c r="F75" s="41">
        <f t="shared" si="0"/>
        <v>152000</v>
      </c>
      <c r="G75" s="42">
        <f t="shared" si="1"/>
        <v>2000</v>
      </c>
      <c r="H75" s="70">
        <f t="shared" si="2"/>
        <v>38000</v>
      </c>
      <c r="I75" s="43">
        <f t="shared" si="3"/>
        <v>160000</v>
      </c>
      <c r="J75" s="43">
        <f t="shared" si="4"/>
        <v>152000</v>
      </c>
    </row>
    <row r="76" spans="1:10">
      <c r="A76" s="40">
        <v>61</v>
      </c>
      <c r="B76" s="32" t="s">
        <v>214</v>
      </c>
      <c r="C76" s="40" t="s">
        <v>84</v>
      </c>
      <c r="D76" s="40">
        <v>1</v>
      </c>
      <c r="E76" s="34">
        <v>29000</v>
      </c>
      <c r="F76" s="41">
        <f t="shared" si="0"/>
        <v>27550</v>
      </c>
      <c r="G76" s="42">
        <f t="shared" si="1"/>
        <v>1450</v>
      </c>
      <c r="H76" s="70">
        <f t="shared" si="2"/>
        <v>27550</v>
      </c>
      <c r="I76" s="43">
        <f t="shared" si="3"/>
        <v>29000</v>
      </c>
      <c r="J76" s="43">
        <f t="shared" si="4"/>
        <v>27550</v>
      </c>
    </row>
    <row r="77" spans="1:10">
      <c r="A77" s="40">
        <v>62</v>
      </c>
      <c r="B77" s="32" t="s">
        <v>30</v>
      </c>
      <c r="C77" s="40" t="s">
        <v>31</v>
      </c>
      <c r="D77" s="40">
        <v>1</v>
      </c>
      <c r="E77" s="34">
        <v>13000</v>
      </c>
      <c r="F77" s="41">
        <f t="shared" si="0"/>
        <v>12350</v>
      </c>
      <c r="G77" s="42">
        <f t="shared" si="1"/>
        <v>650</v>
      </c>
      <c r="H77" s="70">
        <f t="shared" si="2"/>
        <v>12350</v>
      </c>
      <c r="I77" s="43">
        <f t="shared" si="3"/>
        <v>13000</v>
      </c>
      <c r="J77" s="43">
        <f t="shared" si="4"/>
        <v>12350</v>
      </c>
    </row>
    <row r="78" spans="1:10">
      <c r="A78" s="40">
        <v>63</v>
      </c>
      <c r="B78" s="32" t="s">
        <v>216</v>
      </c>
      <c r="C78" s="40" t="s">
        <v>28</v>
      </c>
      <c r="D78" s="40">
        <v>2</v>
      </c>
      <c r="E78" s="34">
        <v>14000</v>
      </c>
      <c r="F78" s="41">
        <f t="shared" si="0"/>
        <v>26600</v>
      </c>
      <c r="G78" s="42">
        <f t="shared" si="1"/>
        <v>700</v>
      </c>
      <c r="H78" s="70">
        <f t="shared" si="2"/>
        <v>13300</v>
      </c>
      <c r="I78" s="43">
        <f t="shared" si="3"/>
        <v>28000</v>
      </c>
      <c r="J78" s="43">
        <f t="shared" si="4"/>
        <v>26600</v>
      </c>
    </row>
    <row r="79" spans="1:10">
      <c r="A79" s="40">
        <v>64</v>
      </c>
      <c r="B79" s="32" t="s">
        <v>216</v>
      </c>
      <c r="C79" s="40" t="s">
        <v>28</v>
      </c>
      <c r="D79" s="40">
        <v>1</v>
      </c>
      <c r="E79" s="34">
        <v>14000</v>
      </c>
      <c r="F79" s="41">
        <f t="shared" si="0"/>
        <v>13300</v>
      </c>
      <c r="G79" s="42">
        <f t="shared" si="1"/>
        <v>700</v>
      </c>
      <c r="H79" s="70">
        <f t="shared" si="2"/>
        <v>13300</v>
      </c>
      <c r="I79" s="43">
        <f t="shared" si="3"/>
        <v>14000</v>
      </c>
      <c r="J79" s="43">
        <f t="shared" si="4"/>
        <v>13300</v>
      </c>
    </row>
    <row r="80" spans="1:10">
      <c r="A80" s="40">
        <v>65</v>
      </c>
      <c r="B80" s="32" t="s">
        <v>164</v>
      </c>
      <c r="C80" s="40" t="s">
        <v>48</v>
      </c>
      <c r="D80" s="40">
        <v>10</v>
      </c>
      <c r="E80" s="34">
        <v>6800</v>
      </c>
      <c r="F80" s="41">
        <f t="shared" ref="F80:F113" si="5">H80*D80</f>
        <v>64600</v>
      </c>
      <c r="G80" s="42">
        <f t="shared" ref="G80:G113" si="6">E80*0.05</f>
        <v>340</v>
      </c>
      <c r="H80" s="70">
        <f t="shared" ref="H80:H113" si="7">E80-G80</f>
        <v>6460</v>
      </c>
      <c r="I80" s="43">
        <f t="shared" si="3"/>
        <v>68000</v>
      </c>
      <c r="J80" s="43">
        <f t="shared" si="4"/>
        <v>64600</v>
      </c>
    </row>
    <row r="81" spans="1:10">
      <c r="A81" s="40">
        <v>66</v>
      </c>
      <c r="B81" s="32" t="s">
        <v>25</v>
      </c>
      <c r="C81" s="40" t="s">
        <v>37</v>
      </c>
      <c r="D81" s="40">
        <v>5</v>
      </c>
      <c r="E81" s="34">
        <v>55800</v>
      </c>
      <c r="F81" s="41">
        <f t="shared" si="5"/>
        <v>265050</v>
      </c>
      <c r="G81" s="42">
        <f t="shared" si="6"/>
        <v>2790</v>
      </c>
      <c r="H81" s="70">
        <f t="shared" si="7"/>
        <v>53010</v>
      </c>
      <c r="I81" s="43">
        <f t="shared" ref="I81:I113" si="8">E81*D81</f>
        <v>279000</v>
      </c>
      <c r="J81" s="43">
        <f t="shared" ref="J81:J113" si="9">H81*D81</f>
        <v>265050</v>
      </c>
    </row>
    <row r="82" spans="1:10">
      <c r="A82" s="40">
        <v>67</v>
      </c>
      <c r="B82" s="32" t="s">
        <v>155</v>
      </c>
      <c r="C82" s="40" t="s">
        <v>23</v>
      </c>
      <c r="D82" s="40">
        <v>1</v>
      </c>
      <c r="E82" s="34">
        <v>10500</v>
      </c>
      <c r="F82" s="41">
        <f t="shared" si="5"/>
        <v>9975</v>
      </c>
      <c r="G82" s="42">
        <f t="shared" si="6"/>
        <v>525</v>
      </c>
      <c r="H82" s="70">
        <f t="shared" si="7"/>
        <v>9975</v>
      </c>
      <c r="I82" s="43">
        <f t="shared" si="8"/>
        <v>10500</v>
      </c>
      <c r="J82" s="43">
        <f t="shared" si="9"/>
        <v>9975</v>
      </c>
    </row>
    <row r="83" spans="1:10">
      <c r="A83" s="40">
        <v>68</v>
      </c>
      <c r="B83" s="32" t="s">
        <v>251</v>
      </c>
      <c r="C83" s="40" t="s">
        <v>106</v>
      </c>
      <c r="D83" s="40">
        <v>4</v>
      </c>
      <c r="E83" s="34">
        <v>5300</v>
      </c>
      <c r="F83" s="41">
        <f t="shared" si="5"/>
        <v>20140</v>
      </c>
      <c r="G83" s="42">
        <f t="shared" si="6"/>
        <v>265</v>
      </c>
      <c r="H83" s="70">
        <f t="shared" si="7"/>
        <v>5035</v>
      </c>
      <c r="I83" s="43">
        <f t="shared" si="8"/>
        <v>21200</v>
      </c>
      <c r="J83" s="43">
        <f t="shared" si="9"/>
        <v>20140</v>
      </c>
    </row>
    <row r="84" spans="1:10">
      <c r="A84" s="40">
        <v>69</v>
      </c>
      <c r="B84" s="32" t="s">
        <v>203</v>
      </c>
      <c r="C84" s="40" t="s">
        <v>18</v>
      </c>
      <c r="D84" s="40">
        <v>5</v>
      </c>
      <c r="E84" s="34">
        <v>11100</v>
      </c>
      <c r="F84" s="41">
        <f t="shared" si="5"/>
        <v>52725</v>
      </c>
      <c r="G84" s="42">
        <f t="shared" si="6"/>
        <v>555</v>
      </c>
      <c r="H84" s="70">
        <f t="shared" si="7"/>
        <v>10545</v>
      </c>
      <c r="I84" s="43">
        <f t="shared" si="8"/>
        <v>55500</v>
      </c>
      <c r="J84" s="43">
        <f t="shared" si="9"/>
        <v>52725</v>
      </c>
    </row>
    <row r="85" spans="1:10">
      <c r="A85" s="40">
        <v>70</v>
      </c>
      <c r="B85" s="32" t="s">
        <v>207</v>
      </c>
      <c r="C85" s="40" t="s">
        <v>18</v>
      </c>
      <c r="D85" s="40">
        <v>10</v>
      </c>
      <c r="E85" s="34">
        <v>12000</v>
      </c>
      <c r="F85" s="41">
        <f t="shared" si="5"/>
        <v>114000</v>
      </c>
      <c r="G85" s="42">
        <f t="shared" si="6"/>
        <v>600</v>
      </c>
      <c r="H85" s="70">
        <f t="shared" si="7"/>
        <v>11400</v>
      </c>
      <c r="I85" s="43">
        <f t="shared" si="8"/>
        <v>120000</v>
      </c>
      <c r="J85" s="43">
        <f t="shared" si="9"/>
        <v>114000</v>
      </c>
    </row>
    <row r="86" spans="1:10">
      <c r="A86" s="40">
        <v>71</v>
      </c>
      <c r="B86" s="32" t="s">
        <v>227</v>
      </c>
      <c r="C86" s="40" t="s">
        <v>18</v>
      </c>
      <c r="D86" s="40">
        <v>10</v>
      </c>
      <c r="E86" s="34">
        <v>2900</v>
      </c>
      <c r="F86" s="41">
        <f t="shared" si="5"/>
        <v>27550</v>
      </c>
      <c r="G86" s="42">
        <f t="shared" si="6"/>
        <v>145</v>
      </c>
      <c r="H86" s="70">
        <f t="shared" si="7"/>
        <v>2755</v>
      </c>
      <c r="I86" s="43">
        <f t="shared" si="8"/>
        <v>29000</v>
      </c>
      <c r="J86" s="43">
        <f t="shared" si="9"/>
        <v>27550</v>
      </c>
    </row>
    <row r="87" spans="1:10">
      <c r="A87" s="40">
        <v>72</v>
      </c>
      <c r="B87" s="32" t="s">
        <v>114</v>
      </c>
      <c r="C87" s="40" t="s">
        <v>23</v>
      </c>
      <c r="D87" s="40">
        <v>4</v>
      </c>
      <c r="E87" s="34">
        <v>10800</v>
      </c>
      <c r="F87" s="41">
        <f t="shared" si="5"/>
        <v>41040</v>
      </c>
      <c r="G87" s="42">
        <f t="shared" si="6"/>
        <v>540</v>
      </c>
      <c r="H87" s="70">
        <f t="shared" si="7"/>
        <v>10260</v>
      </c>
      <c r="I87" s="43">
        <f t="shared" si="8"/>
        <v>43200</v>
      </c>
      <c r="J87" s="43">
        <f t="shared" si="9"/>
        <v>41040</v>
      </c>
    </row>
    <row r="88" spans="1:10">
      <c r="A88" s="40">
        <v>73</v>
      </c>
      <c r="B88" s="32" t="s">
        <v>301</v>
      </c>
      <c r="C88" s="40" t="s">
        <v>48</v>
      </c>
      <c r="D88" s="40">
        <v>1</v>
      </c>
      <c r="E88" s="34">
        <v>7500</v>
      </c>
      <c r="F88" s="41">
        <f t="shared" si="5"/>
        <v>7125</v>
      </c>
      <c r="G88" s="42">
        <f t="shared" si="6"/>
        <v>375</v>
      </c>
      <c r="H88" s="70">
        <f t="shared" si="7"/>
        <v>7125</v>
      </c>
      <c r="I88" s="43">
        <f t="shared" si="8"/>
        <v>7500</v>
      </c>
      <c r="J88" s="43">
        <f t="shared" si="9"/>
        <v>7125</v>
      </c>
    </row>
    <row r="89" spans="1:10">
      <c r="A89" s="40">
        <v>74</v>
      </c>
      <c r="B89" s="32" t="s">
        <v>25</v>
      </c>
      <c r="C89" s="40" t="s">
        <v>37</v>
      </c>
      <c r="D89" s="40">
        <v>3</v>
      </c>
      <c r="E89" s="34">
        <v>55800</v>
      </c>
      <c r="F89" s="41">
        <f t="shared" si="5"/>
        <v>159030</v>
      </c>
      <c r="G89" s="42">
        <f t="shared" si="6"/>
        <v>2790</v>
      </c>
      <c r="H89" s="70">
        <f t="shared" si="7"/>
        <v>53010</v>
      </c>
      <c r="I89" s="43">
        <f t="shared" si="8"/>
        <v>167400</v>
      </c>
      <c r="J89" s="43">
        <f t="shared" si="9"/>
        <v>159030</v>
      </c>
    </row>
    <row r="90" spans="1:10">
      <c r="A90" s="40">
        <v>75</v>
      </c>
      <c r="B90" s="32" t="s">
        <v>43</v>
      </c>
      <c r="C90" s="40" t="s">
        <v>48</v>
      </c>
      <c r="D90" s="40">
        <v>40</v>
      </c>
      <c r="E90" s="34">
        <v>2300</v>
      </c>
      <c r="F90" s="41">
        <f t="shared" si="5"/>
        <v>87400</v>
      </c>
      <c r="G90" s="42">
        <f t="shared" si="6"/>
        <v>115</v>
      </c>
      <c r="H90" s="70">
        <f t="shared" si="7"/>
        <v>2185</v>
      </c>
      <c r="I90" s="43">
        <f t="shared" si="8"/>
        <v>92000</v>
      </c>
      <c r="J90" s="43">
        <f t="shared" si="9"/>
        <v>87400</v>
      </c>
    </row>
    <row r="91" spans="1:10">
      <c r="A91" s="40">
        <v>76</v>
      </c>
      <c r="B91" s="32" t="s">
        <v>25</v>
      </c>
      <c r="C91" s="40" t="s">
        <v>37</v>
      </c>
      <c r="D91" s="40">
        <v>15</v>
      </c>
      <c r="E91" s="34">
        <v>55800</v>
      </c>
      <c r="F91" s="41">
        <f t="shared" si="5"/>
        <v>795150</v>
      </c>
      <c r="G91" s="42">
        <f t="shared" si="6"/>
        <v>2790</v>
      </c>
      <c r="H91" s="70">
        <f t="shared" si="7"/>
        <v>53010</v>
      </c>
      <c r="I91" s="43">
        <f t="shared" si="8"/>
        <v>837000</v>
      </c>
      <c r="J91" s="43">
        <f t="shared" si="9"/>
        <v>795150</v>
      </c>
    </row>
    <row r="92" spans="1:10">
      <c r="A92" s="40">
        <v>77</v>
      </c>
      <c r="B92" s="32" t="s">
        <v>302</v>
      </c>
      <c r="C92" s="40" t="s">
        <v>31</v>
      </c>
      <c r="D92" s="40">
        <v>6</v>
      </c>
      <c r="E92" s="34">
        <v>13000</v>
      </c>
      <c r="F92" s="41">
        <f t="shared" si="5"/>
        <v>74100</v>
      </c>
      <c r="G92" s="42">
        <f t="shared" si="6"/>
        <v>650</v>
      </c>
      <c r="H92" s="70">
        <f t="shared" si="7"/>
        <v>12350</v>
      </c>
      <c r="I92" s="43">
        <f t="shared" si="8"/>
        <v>78000</v>
      </c>
      <c r="J92" s="43">
        <f t="shared" si="9"/>
        <v>74100</v>
      </c>
    </row>
    <row r="93" spans="1:10">
      <c r="A93" s="40">
        <v>78</v>
      </c>
      <c r="B93" s="32" t="s">
        <v>110</v>
      </c>
      <c r="C93" s="40" t="s">
        <v>28</v>
      </c>
      <c r="D93" s="40">
        <v>1</v>
      </c>
      <c r="E93" s="34">
        <v>3500</v>
      </c>
      <c r="F93" s="41">
        <f t="shared" si="5"/>
        <v>3325</v>
      </c>
      <c r="G93" s="42">
        <f t="shared" si="6"/>
        <v>175</v>
      </c>
      <c r="H93" s="70">
        <f t="shared" si="7"/>
        <v>3325</v>
      </c>
      <c r="I93" s="43">
        <f t="shared" si="8"/>
        <v>3500</v>
      </c>
      <c r="J93" s="43">
        <f t="shared" si="9"/>
        <v>3325</v>
      </c>
    </row>
    <row r="94" spans="1:10">
      <c r="A94" s="40">
        <v>79</v>
      </c>
      <c r="B94" s="32" t="s">
        <v>25</v>
      </c>
      <c r="C94" s="40" t="s">
        <v>37</v>
      </c>
      <c r="D94" s="40">
        <v>5</v>
      </c>
      <c r="E94" s="34">
        <v>55800</v>
      </c>
      <c r="F94" s="41">
        <f t="shared" si="5"/>
        <v>265050</v>
      </c>
      <c r="G94" s="42">
        <f t="shared" si="6"/>
        <v>2790</v>
      </c>
      <c r="H94" s="70">
        <f t="shared" si="7"/>
        <v>53010</v>
      </c>
      <c r="I94" s="43">
        <f t="shared" si="8"/>
        <v>279000</v>
      </c>
      <c r="J94" s="43">
        <f t="shared" si="9"/>
        <v>265050</v>
      </c>
    </row>
    <row r="95" spans="1:10">
      <c r="A95" s="40">
        <v>80</v>
      </c>
      <c r="B95" s="32" t="s">
        <v>190</v>
      </c>
      <c r="C95" s="40" t="s">
        <v>23</v>
      </c>
      <c r="D95" s="40">
        <v>1</v>
      </c>
      <c r="E95" s="34">
        <v>43000</v>
      </c>
      <c r="F95" s="41">
        <f t="shared" si="5"/>
        <v>40850</v>
      </c>
      <c r="G95" s="42">
        <f t="shared" si="6"/>
        <v>2150</v>
      </c>
      <c r="H95" s="70">
        <f t="shared" si="7"/>
        <v>40850</v>
      </c>
      <c r="I95" s="43">
        <f t="shared" si="8"/>
        <v>43000</v>
      </c>
      <c r="J95" s="43">
        <f t="shared" si="9"/>
        <v>40850</v>
      </c>
    </row>
    <row r="96" spans="1:10">
      <c r="A96" s="40">
        <v>81</v>
      </c>
      <c r="B96" s="32" t="s">
        <v>81</v>
      </c>
      <c r="C96" s="40" t="s">
        <v>18</v>
      </c>
      <c r="D96" s="40">
        <v>1</v>
      </c>
      <c r="E96" s="34">
        <v>40000</v>
      </c>
      <c r="F96" s="41">
        <f t="shared" si="5"/>
        <v>38000</v>
      </c>
      <c r="G96" s="42">
        <f t="shared" si="6"/>
        <v>2000</v>
      </c>
      <c r="H96" s="70">
        <f t="shared" si="7"/>
        <v>38000</v>
      </c>
      <c r="I96" s="43">
        <f t="shared" si="8"/>
        <v>40000</v>
      </c>
      <c r="J96" s="43">
        <f t="shared" si="9"/>
        <v>38000</v>
      </c>
    </row>
    <row r="97" spans="1:10">
      <c r="A97" s="40">
        <v>82</v>
      </c>
      <c r="B97" s="32" t="s">
        <v>70</v>
      </c>
      <c r="C97" s="40" t="s">
        <v>48</v>
      </c>
      <c r="D97" s="40">
        <v>1</v>
      </c>
      <c r="E97" s="34">
        <v>7000</v>
      </c>
      <c r="F97" s="41">
        <f t="shared" si="5"/>
        <v>6650</v>
      </c>
      <c r="G97" s="42">
        <f t="shared" si="6"/>
        <v>350</v>
      </c>
      <c r="H97" s="70">
        <f t="shared" si="7"/>
        <v>6650</v>
      </c>
      <c r="I97" s="43">
        <f t="shared" si="8"/>
        <v>7000</v>
      </c>
      <c r="J97" s="43">
        <f t="shared" si="9"/>
        <v>6650</v>
      </c>
    </row>
    <row r="98" spans="1:10">
      <c r="A98" s="40">
        <v>83</v>
      </c>
      <c r="B98" s="32" t="s">
        <v>70</v>
      </c>
      <c r="C98" s="40" t="s">
        <v>48</v>
      </c>
      <c r="D98" s="40">
        <v>1</v>
      </c>
      <c r="E98" s="34">
        <v>7000</v>
      </c>
      <c r="F98" s="41">
        <f t="shared" si="5"/>
        <v>6650</v>
      </c>
      <c r="G98" s="42">
        <f t="shared" si="6"/>
        <v>350</v>
      </c>
      <c r="H98" s="70">
        <f t="shared" si="7"/>
        <v>6650</v>
      </c>
      <c r="I98" s="43">
        <f t="shared" si="8"/>
        <v>7000</v>
      </c>
      <c r="J98" s="43">
        <f t="shared" si="9"/>
        <v>6650</v>
      </c>
    </row>
    <row r="99" spans="1:10">
      <c r="A99" s="40">
        <v>84</v>
      </c>
      <c r="B99" s="32" t="s">
        <v>69</v>
      </c>
      <c r="C99" s="40" t="s">
        <v>48</v>
      </c>
      <c r="D99" s="40">
        <v>1</v>
      </c>
      <c r="E99" s="34">
        <v>6000</v>
      </c>
      <c r="F99" s="41">
        <f t="shared" si="5"/>
        <v>5700</v>
      </c>
      <c r="G99" s="42">
        <f t="shared" si="6"/>
        <v>300</v>
      </c>
      <c r="H99" s="70">
        <f t="shared" si="7"/>
        <v>5700</v>
      </c>
      <c r="I99" s="43">
        <f t="shared" si="8"/>
        <v>6000</v>
      </c>
      <c r="J99" s="43">
        <f t="shared" si="9"/>
        <v>5700</v>
      </c>
    </row>
    <row r="100" spans="1:10">
      <c r="A100" s="40">
        <v>85</v>
      </c>
      <c r="B100" s="32" t="s">
        <v>69</v>
      </c>
      <c r="C100" s="40" t="s">
        <v>48</v>
      </c>
      <c r="D100" s="40">
        <v>1</v>
      </c>
      <c r="E100" s="34">
        <v>6000</v>
      </c>
      <c r="F100" s="41">
        <f t="shared" si="5"/>
        <v>5700</v>
      </c>
      <c r="G100" s="42">
        <f t="shared" si="6"/>
        <v>300</v>
      </c>
      <c r="H100" s="70">
        <f t="shared" si="7"/>
        <v>5700</v>
      </c>
      <c r="I100" s="43">
        <f t="shared" si="8"/>
        <v>6000</v>
      </c>
      <c r="J100" s="43">
        <f t="shared" si="9"/>
        <v>5700</v>
      </c>
    </row>
    <row r="101" spans="1:10">
      <c r="A101" s="40">
        <v>86</v>
      </c>
      <c r="B101" s="32" t="s">
        <v>72</v>
      </c>
      <c r="C101" s="40" t="s">
        <v>73</v>
      </c>
      <c r="D101" s="40">
        <v>2</v>
      </c>
      <c r="E101" s="34">
        <v>270000</v>
      </c>
      <c r="F101" s="41">
        <f t="shared" si="5"/>
        <v>526000</v>
      </c>
      <c r="G101" s="42">
        <v>7000</v>
      </c>
      <c r="H101" s="70">
        <f t="shared" si="7"/>
        <v>263000</v>
      </c>
      <c r="I101" s="43">
        <f t="shared" si="8"/>
        <v>540000</v>
      </c>
      <c r="J101" s="43">
        <f t="shared" si="9"/>
        <v>526000</v>
      </c>
    </row>
    <row r="102" spans="1:10">
      <c r="A102" s="40">
        <v>87</v>
      </c>
      <c r="B102" s="32" t="s">
        <v>25</v>
      </c>
      <c r="C102" s="40" t="s">
        <v>37</v>
      </c>
      <c r="D102" s="40">
        <v>5</v>
      </c>
      <c r="E102" s="34">
        <v>55800</v>
      </c>
      <c r="F102" s="41">
        <f t="shared" si="5"/>
        <v>265050</v>
      </c>
      <c r="G102" s="42">
        <f t="shared" si="6"/>
        <v>2790</v>
      </c>
      <c r="H102" s="70">
        <f t="shared" si="7"/>
        <v>53010</v>
      </c>
      <c r="I102" s="43">
        <f t="shared" si="8"/>
        <v>279000</v>
      </c>
      <c r="J102" s="43">
        <f t="shared" si="9"/>
        <v>265050</v>
      </c>
    </row>
    <row r="103" spans="1:10">
      <c r="A103" s="40">
        <v>88</v>
      </c>
      <c r="B103" s="32" t="s">
        <v>176</v>
      </c>
      <c r="C103" s="40" t="s">
        <v>84</v>
      </c>
      <c r="D103" s="40">
        <v>2</v>
      </c>
      <c r="E103" s="34">
        <v>39000</v>
      </c>
      <c r="F103" s="41">
        <f t="shared" si="5"/>
        <v>74100</v>
      </c>
      <c r="G103" s="42">
        <f t="shared" si="6"/>
        <v>1950</v>
      </c>
      <c r="H103" s="70">
        <f t="shared" si="7"/>
        <v>37050</v>
      </c>
      <c r="I103" s="43">
        <f t="shared" si="8"/>
        <v>78000</v>
      </c>
      <c r="J103" s="43">
        <f t="shared" si="9"/>
        <v>74100</v>
      </c>
    </row>
    <row r="104" spans="1:10">
      <c r="A104" s="40">
        <v>89</v>
      </c>
      <c r="B104" s="32" t="s">
        <v>25</v>
      </c>
      <c r="C104" s="40" t="s">
        <v>37</v>
      </c>
      <c r="D104" s="40">
        <v>5</v>
      </c>
      <c r="E104" s="34">
        <v>55800</v>
      </c>
      <c r="F104" s="41">
        <f t="shared" si="5"/>
        <v>265050</v>
      </c>
      <c r="G104" s="42">
        <f t="shared" si="6"/>
        <v>2790</v>
      </c>
      <c r="H104" s="70">
        <f t="shared" si="7"/>
        <v>53010</v>
      </c>
      <c r="I104" s="43">
        <f t="shared" si="8"/>
        <v>279000</v>
      </c>
      <c r="J104" s="43">
        <f t="shared" si="9"/>
        <v>265050</v>
      </c>
    </row>
    <row r="105" spans="1:10">
      <c r="A105" s="40">
        <v>90</v>
      </c>
      <c r="B105" s="32" t="s">
        <v>43</v>
      </c>
      <c r="C105" s="40" t="s">
        <v>48</v>
      </c>
      <c r="D105" s="40">
        <v>10</v>
      </c>
      <c r="E105" s="34">
        <v>2300</v>
      </c>
      <c r="F105" s="41">
        <f t="shared" si="5"/>
        <v>21850</v>
      </c>
      <c r="G105" s="42">
        <f t="shared" si="6"/>
        <v>115</v>
      </c>
      <c r="H105" s="70">
        <f t="shared" si="7"/>
        <v>2185</v>
      </c>
      <c r="I105" s="43">
        <f t="shared" si="8"/>
        <v>23000</v>
      </c>
      <c r="J105" s="43">
        <f t="shared" si="9"/>
        <v>21850</v>
      </c>
    </row>
    <row r="106" spans="1:10">
      <c r="A106" s="40">
        <v>91</v>
      </c>
      <c r="B106" s="32" t="s">
        <v>237</v>
      </c>
      <c r="C106" s="40" t="s">
        <v>18</v>
      </c>
      <c r="D106" s="40">
        <v>20</v>
      </c>
      <c r="E106" s="34">
        <v>1700</v>
      </c>
      <c r="F106" s="41">
        <f t="shared" si="5"/>
        <v>32300</v>
      </c>
      <c r="G106" s="42">
        <f t="shared" si="6"/>
        <v>85</v>
      </c>
      <c r="H106" s="70">
        <f t="shared" si="7"/>
        <v>1615</v>
      </c>
      <c r="I106" s="43">
        <f t="shared" si="8"/>
        <v>34000</v>
      </c>
      <c r="J106" s="43">
        <f t="shared" si="9"/>
        <v>32300</v>
      </c>
    </row>
    <row r="107" spans="1:10">
      <c r="A107" s="40">
        <v>92</v>
      </c>
      <c r="B107" s="32" t="s">
        <v>181</v>
      </c>
      <c r="C107" s="40" t="s">
        <v>23</v>
      </c>
      <c r="D107" s="40">
        <v>1</v>
      </c>
      <c r="E107" s="34">
        <v>68000</v>
      </c>
      <c r="F107" s="41">
        <f t="shared" si="5"/>
        <v>64600</v>
      </c>
      <c r="G107" s="42">
        <f t="shared" si="6"/>
        <v>3400</v>
      </c>
      <c r="H107" s="70">
        <f t="shared" si="7"/>
        <v>64600</v>
      </c>
      <c r="I107" s="43">
        <f t="shared" si="8"/>
        <v>68000</v>
      </c>
      <c r="J107" s="43">
        <f t="shared" si="9"/>
        <v>64600</v>
      </c>
    </row>
    <row r="108" spans="1:10">
      <c r="A108" s="40">
        <v>93</v>
      </c>
      <c r="B108" s="32" t="s">
        <v>38</v>
      </c>
      <c r="C108" s="40" t="s">
        <v>18</v>
      </c>
      <c r="D108" s="40">
        <v>20</v>
      </c>
      <c r="E108" s="34">
        <v>2800</v>
      </c>
      <c r="F108" s="41">
        <f t="shared" si="5"/>
        <v>53200</v>
      </c>
      <c r="G108" s="42">
        <f t="shared" si="6"/>
        <v>140</v>
      </c>
      <c r="H108" s="70">
        <f t="shared" si="7"/>
        <v>2660</v>
      </c>
      <c r="I108" s="43">
        <f t="shared" si="8"/>
        <v>56000</v>
      </c>
      <c r="J108" s="43">
        <f t="shared" si="9"/>
        <v>53200</v>
      </c>
    </row>
    <row r="109" spans="1:10">
      <c r="A109" s="40">
        <v>94</v>
      </c>
      <c r="B109" s="32" t="s">
        <v>61</v>
      </c>
      <c r="C109" s="40" t="s">
        <v>58</v>
      </c>
      <c r="D109" s="40">
        <v>5</v>
      </c>
      <c r="E109" s="34">
        <v>10000</v>
      </c>
      <c r="F109" s="41">
        <f t="shared" si="5"/>
        <v>47500</v>
      </c>
      <c r="G109" s="42">
        <f t="shared" si="6"/>
        <v>500</v>
      </c>
      <c r="H109" s="70">
        <f t="shared" si="7"/>
        <v>9500</v>
      </c>
      <c r="I109" s="43">
        <f t="shared" si="8"/>
        <v>50000</v>
      </c>
      <c r="J109" s="43">
        <f t="shared" si="9"/>
        <v>47500</v>
      </c>
    </row>
    <row r="110" spans="1:10">
      <c r="A110" s="40">
        <v>95</v>
      </c>
      <c r="B110" s="32" t="s">
        <v>32</v>
      </c>
      <c r="C110" s="40" t="s">
        <v>33</v>
      </c>
      <c r="D110" s="40">
        <v>100</v>
      </c>
      <c r="E110" s="34">
        <v>2500</v>
      </c>
      <c r="F110" s="41">
        <f t="shared" si="5"/>
        <v>237500</v>
      </c>
      <c r="G110" s="42">
        <f t="shared" si="6"/>
        <v>125</v>
      </c>
      <c r="H110" s="70">
        <f t="shared" si="7"/>
        <v>2375</v>
      </c>
      <c r="I110" s="43">
        <f t="shared" si="8"/>
        <v>250000</v>
      </c>
      <c r="J110" s="43">
        <f t="shared" si="9"/>
        <v>237500</v>
      </c>
    </row>
    <row r="111" spans="1:10">
      <c r="A111" s="40">
        <v>96</v>
      </c>
      <c r="B111" s="32" t="s">
        <v>38</v>
      </c>
      <c r="C111" s="40" t="s">
        <v>18</v>
      </c>
      <c r="D111" s="40">
        <v>10</v>
      </c>
      <c r="E111" s="34">
        <v>2800</v>
      </c>
      <c r="F111" s="41">
        <f t="shared" si="5"/>
        <v>26600</v>
      </c>
      <c r="G111" s="42">
        <f t="shared" si="6"/>
        <v>140</v>
      </c>
      <c r="H111" s="70">
        <f t="shared" si="7"/>
        <v>2660</v>
      </c>
      <c r="I111" s="43">
        <f t="shared" si="8"/>
        <v>28000</v>
      </c>
      <c r="J111" s="43">
        <f t="shared" si="9"/>
        <v>26600</v>
      </c>
    </row>
    <row r="112" spans="1:10">
      <c r="A112" s="40">
        <v>97</v>
      </c>
      <c r="B112" s="32" t="s">
        <v>252</v>
      </c>
      <c r="C112" s="40" t="s">
        <v>23</v>
      </c>
      <c r="D112" s="40">
        <v>1</v>
      </c>
      <c r="E112" s="34">
        <v>70000</v>
      </c>
      <c r="F112" s="41">
        <f t="shared" si="5"/>
        <v>66500</v>
      </c>
      <c r="G112" s="42">
        <f t="shared" si="6"/>
        <v>3500</v>
      </c>
      <c r="H112" s="70">
        <f t="shared" si="7"/>
        <v>66500</v>
      </c>
      <c r="I112" s="43">
        <f t="shared" si="8"/>
        <v>70000</v>
      </c>
      <c r="J112" s="43">
        <f t="shared" si="9"/>
        <v>66500</v>
      </c>
    </row>
    <row r="113" spans="1:13">
      <c r="A113" s="40">
        <v>98</v>
      </c>
      <c r="B113" s="32" t="s">
        <v>303</v>
      </c>
      <c r="C113" s="40" t="s">
        <v>18</v>
      </c>
      <c r="D113" s="40">
        <v>1</v>
      </c>
      <c r="E113" s="34">
        <v>49000</v>
      </c>
      <c r="F113" s="41">
        <f t="shared" si="5"/>
        <v>46550</v>
      </c>
      <c r="G113" s="42">
        <f t="shared" si="6"/>
        <v>2450</v>
      </c>
      <c r="H113" s="70">
        <f t="shared" si="7"/>
        <v>46550</v>
      </c>
      <c r="I113" s="43">
        <f t="shared" si="8"/>
        <v>49000</v>
      </c>
      <c r="J113" s="43">
        <f t="shared" si="9"/>
        <v>46550</v>
      </c>
    </row>
    <row r="114" spans="1:13">
      <c r="A114" s="98" t="s">
        <v>132</v>
      </c>
      <c r="B114" s="98"/>
      <c r="C114" s="98"/>
      <c r="D114" s="98"/>
      <c r="E114" s="98"/>
      <c r="F114" s="98"/>
      <c r="G114" s="98"/>
      <c r="H114" s="98"/>
      <c r="I114" s="19">
        <f ca="1">SUM(I16:I135)</f>
        <v>15070300</v>
      </c>
      <c r="J114" s="28">
        <f>SUM(J16:J113)</f>
        <v>12258735</v>
      </c>
      <c r="K114" s="12">
        <f>'[5]HCNS '!I27+'[5]NHA MAY '!I17+'[5]DU AN '!I23+'[5]TIEP THI '!I28+[5]QC!I19+[5]XNTC!I21+'[5]BAN HANG '!I36+'[5]KE TOAN '!I32+'[5]CUNG UNG '!I26+'[5]MUA HANG'!I17+'[5]SAN XUAT '!I20+'[5]KHO MIEN DONG'!I24</f>
        <v>12258735</v>
      </c>
      <c r="L114" s="12"/>
      <c r="M114" s="12"/>
    </row>
    <row r="115" spans="1:13">
      <c r="A115" s="98" t="s">
        <v>133</v>
      </c>
      <c r="B115" s="98"/>
      <c r="C115" s="98"/>
      <c r="D115" s="98"/>
      <c r="E115" s="98"/>
      <c r="F115" s="98"/>
      <c r="G115" s="98"/>
      <c r="H115" s="98"/>
      <c r="I115" s="19"/>
      <c r="J115" s="28">
        <f>J114*0.1</f>
        <v>1225873.5</v>
      </c>
      <c r="K115" s="12"/>
      <c r="L115" s="12"/>
      <c r="M115" s="12"/>
    </row>
    <row r="116" spans="1:13">
      <c r="A116" s="98" t="s">
        <v>134</v>
      </c>
      <c r="B116" s="98"/>
      <c r="C116" s="98"/>
      <c r="D116" s="98"/>
      <c r="E116" s="98"/>
      <c r="F116" s="98"/>
      <c r="G116" s="98"/>
      <c r="H116" s="98"/>
      <c r="I116" s="19"/>
      <c r="J116" s="28">
        <f>J114+J115</f>
        <v>13484608.5</v>
      </c>
      <c r="K116" s="12"/>
      <c r="L116" s="12"/>
      <c r="M116" s="12"/>
    </row>
    <row r="117" spans="1:13">
      <c r="I117" s="29"/>
      <c r="J117" s="29"/>
      <c r="K117" s="12"/>
      <c r="L117" s="12"/>
      <c r="M117" s="12"/>
    </row>
    <row r="118" spans="1:13">
      <c r="H118" s="78" t="s">
        <v>135</v>
      </c>
      <c r="I118" s="78"/>
      <c r="J118" s="78"/>
      <c r="K118" s="12"/>
      <c r="L118" s="12"/>
      <c r="M118" s="12"/>
    </row>
    <row r="119" spans="1:13">
      <c r="E119" s="87" t="s">
        <v>135</v>
      </c>
      <c r="F119" s="93"/>
      <c r="H119" s="78" t="s">
        <v>136</v>
      </c>
      <c r="I119" s="78"/>
      <c r="J119" s="78"/>
    </row>
    <row r="120" spans="1:13">
      <c r="E120" s="16"/>
      <c r="I120" s="1"/>
    </row>
    <row r="121" spans="1:13">
      <c r="E121" s="16"/>
      <c r="I121" s="1"/>
    </row>
    <row r="122" spans="1:13">
      <c r="E122" s="16"/>
      <c r="I122" s="1"/>
    </row>
    <row r="123" spans="1:13">
      <c r="E123" s="16"/>
      <c r="H123" s="78" t="s">
        <v>137</v>
      </c>
      <c r="I123" s="78"/>
      <c r="J123" s="78"/>
    </row>
    <row r="124" spans="1:13">
      <c r="E124" s="16"/>
    </row>
    <row r="125" spans="1:13">
      <c r="E125" s="16"/>
    </row>
    <row r="126" spans="1:13">
      <c r="E126" s="16"/>
    </row>
    <row r="127" spans="1:13">
      <c r="E127" s="16"/>
    </row>
    <row r="128" spans="1:13">
      <c r="A128" s="99" t="s">
        <v>353</v>
      </c>
      <c r="B128" s="99"/>
      <c r="C128" s="99"/>
      <c r="D128" s="99"/>
      <c r="E128" s="99"/>
      <c r="F128" s="99"/>
      <c r="G128" s="99"/>
      <c r="H128" s="99"/>
      <c r="I128" s="99"/>
      <c r="J128" s="99"/>
    </row>
    <row r="129" spans="1:11">
      <c r="E129" s="16"/>
    </row>
    <row r="130" spans="1:11" ht="18" customHeight="1">
      <c r="A130" s="3" t="s">
        <v>10</v>
      </c>
      <c r="B130" s="3" t="s">
        <v>11</v>
      </c>
      <c r="C130" s="3" t="s">
        <v>12</v>
      </c>
      <c r="D130" s="3" t="s">
        <v>13</v>
      </c>
      <c r="E130" s="4"/>
      <c r="F130" s="4"/>
      <c r="G130" s="5" t="s">
        <v>14</v>
      </c>
      <c r="H130" s="25" t="s">
        <v>294</v>
      </c>
      <c r="I130" s="26" t="s">
        <v>295</v>
      </c>
      <c r="J130" s="5" t="s">
        <v>16</v>
      </c>
    </row>
    <row r="131" spans="1:11">
      <c r="A131" s="40">
        <v>1</v>
      </c>
      <c r="B131" s="32" t="s">
        <v>32</v>
      </c>
      <c r="C131" s="40" t="s">
        <v>33</v>
      </c>
      <c r="D131" s="40">
        <v>200</v>
      </c>
      <c r="E131" s="34">
        <v>2500</v>
      </c>
      <c r="F131" s="41">
        <f>H131*D131</f>
        <v>475000</v>
      </c>
      <c r="G131" s="42">
        <f>E131*0.05</f>
        <v>125</v>
      </c>
      <c r="H131" s="70">
        <f>E131-G131</f>
        <v>2375</v>
      </c>
      <c r="I131" s="43">
        <f>E131*D131</f>
        <v>500000</v>
      </c>
      <c r="J131" s="43">
        <f>H131*D131</f>
        <v>475000</v>
      </c>
      <c r="K131" s="44"/>
    </row>
    <row r="132" spans="1:11">
      <c r="A132" s="40">
        <v>2</v>
      </c>
      <c r="B132" s="32" t="s">
        <v>99</v>
      </c>
      <c r="C132" s="40" t="s">
        <v>269</v>
      </c>
      <c r="D132" s="40">
        <v>2</v>
      </c>
      <c r="E132" s="34">
        <v>24000</v>
      </c>
      <c r="F132" s="41">
        <f>H132*D132</f>
        <v>45600</v>
      </c>
      <c r="G132" s="42">
        <f>E132*0.05</f>
        <v>1200</v>
      </c>
      <c r="H132" s="70">
        <f>E132-G132</f>
        <v>22800</v>
      </c>
      <c r="I132" s="43">
        <f>E132*D132</f>
        <v>48000</v>
      </c>
      <c r="J132" s="43">
        <f>H132*D132</f>
        <v>45600</v>
      </c>
      <c r="K132" s="44"/>
    </row>
    <row r="133" spans="1:11">
      <c r="A133" s="40">
        <v>3</v>
      </c>
      <c r="B133" s="32" t="s">
        <v>43</v>
      </c>
      <c r="C133" s="40" t="s">
        <v>48</v>
      </c>
      <c r="D133" s="40">
        <v>250</v>
      </c>
      <c r="E133" s="34">
        <v>2300</v>
      </c>
      <c r="F133" s="41">
        <f>H133*D133</f>
        <v>546250</v>
      </c>
      <c r="G133" s="42">
        <f>E133*0.05</f>
        <v>115</v>
      </c>
      <c r="H133" s="70">
        <f>E133-G133</f>
        <v>2185</v>
      </c>
      <c r="I133" s="43">
        <f>E133*D133</f>
        <v>575000</v>
      </c>
      <c r="J133" s="43">
        <f>H133*D133</f>
        <v>546250</v>
      </c>
      <c r="K133" s="44"/>
    </row>
    <row r="134" spans="1:11">
      <c r="A134" s="40">
        <v>4</v>
      </c>
      <c r="B134" s="46" t="s">
        <v>222</v>
      </c>
      <c r="C134" s="71" t="s">
        <v>18</v>
      </c>
      <c r="D134" s="71">
        <v>5</v>
      </c>
      <c r="E134" s="48">
        <v>215000</v>
      </c>
      <c r="F134" s="49">
        <f>H134*D134</f>
        <v>1021250</v>
      </c>
      <c r="G134" s="50">
        <f>E134*0.05</f>
        <v>10750</v>
      </c>
      <c r="H134" s="72">
        <f>E134-G134</f>
        <v>204250</v>
      </c>
      <c r="I134" s="51">
        <f>E134*D134</f>
        <v>1075000</v>
      </c>
      <c r="J134" s="51">
        <f>H134*D134</f>
        <v>1021250</v>
      </c>
      <c r="K134" s="44"/>
    </row>
    <row r="135" spans="1:11">
      <c r="A135" s="40">
        <v>5</v>
      </c>
      <c r="B135" s="56" t="s">
        <v>189</v>
      </c>
      <c r="C135" s="73" t="s">
        <v>48</v>
      </c>
      <c r="D135" s="73">
        <v>3</v>
      </c>
      <c r="E135" s="55">
        <v>3000</v>
      </c>
      <c r="F135" s="55">
        <f>H135*D135</f>
        <v>8550</v>
      </c>
      <c r="G135" s="42">
        <f>E135*0.05</f>
        <v>150</v>
      </c>
      <c r="H135" s="70">
        <f>E135-G135</f>
        <v>2850</v>
      </c>
      <c r="I135" s="43">
        <f>E135*D135</f>
        <v>9000</v>
      </c>
      <c r="J135" s="43">
        <f>H135*D135</f>
        <v>8550</v>
      </c>
      <c r="K135" s="44"/>
    </row>
    <row r="136" spans="1:11">
      <c r="A136" s="98" t="s">
        <v>132</v>
      </c>
      <c r="B136" s="98"/>
      <c r="C136" s="98"/>
      <c r="D136" s="98"/>
      <c r="E136" s="98"/>
      <c r="F136" s="98"/>
      <c r="G136" s="98"/>
      <c r="H136" s="98"/>
      <c r="I136" s="74"/>
      <c r="J136" s="11">
        <f>SUM(J131:J135)</f>
        <v>2096650</v>
      </c>
      <c r="K136" s="44"/>
    </row>
    <row r="137" spans="1:11">
      <c r="A137" s="98" t="s">
        <v>133</v>
      </c>
      <c r="B137" s="98"/>
      <c r="C137" s="98"/>
      <c r="D137" s="98"/>
      <c r="E137" s="98"/>
      <c r="F137" s="98"/>
      <c r="G137" s="98"/>
      <c r="H137" s="98"/>
      <c r="I137" s="74"/>
      <c r="J137" s="11">
        <f>J136*0.1</f>
        <v>209665</v>
      </c>
      <c r="K137" s="44"/>
    </row>
    <row r="138" spans="1:11">
      <c r="A138" s="98" t="s">
        <v>134</v>
      </c>
      <c r="B138" s="98"/>
      <c r="C138" s="98"/>
      <c r="D138" s="98"/>
      <c r="E138" s="98"/>
      <c r="F138" s="98"/>
      <c r="G138" s="98"/>
      <c r="H138" s="98"/>
      <c r="I138" s="74"/>
      <c r="J138" s="11">
        <f>J136+J137</f>
        <v>2306315</v>
      </c>
      <c r="K138" s="44"/>
    </row>
    <row r="139" spans="1:11">
      <c r="A139" s="44"/>
      <c r="B139" s="44"/>
      <c r="C139" s="44"/>
      <c r="D139" s="44"/>
      <c r="E139" s="44"/>
      <c r="F139" s="44"/>
      <c r="G139" s="44"/>
      <c r="H139" s="44"/>
      <c r="I139" s="74"/>
      <c r="J139" s="44"/>
      <c r="K139" s="44"/>
    </row>
    <row r="140" spans="1:11">
      <c r="A140" s="44"/>
      <c r="B140" s="44"/>
      <c r="C140" s="44"/>
      <c r="D140" s="44"/>
      <c r="E140" s="44"/>
      <c r="F140" s="44"/>
      <c r="G140" s="44"/>
      <c r="H140" s="44"/>
      <c r="I140" s="74"/>
      <c r="J140" s="44"/>
      <c r="K140" s="44"/>
    </row>
    <row r="141" spans="1:11">
      <c r="A141" s="44"/>
      <c r="B141" s="44"/>
      <c r="C141" s="44"/>
      <c r="D141" s="44"/>
      <c r="E141" s="44"/>
      <c r="F141" s="44"/>
      <c r="G141" s="44"/>
      <c r="H141" s="44"/>
      <c r="I141" s="74"/>
      <c r="J141" s="44"/>
      <c r="K141" s="44"/>
    </row>
    <row r="142" spans="1:11">
      <c r="A142" s="44"/>
      <c r="B142" s="44"/>
      <c r="C142" s="44"/>
      <c r="D142" s="44"/>
      <c r="E142" s="44"/>
      <c r="F142" s="44"/>
      <c r="G142" s="44"/>
      <c r="H142" s="44"/>
      <c r="I142" s="74"/>
      <c r="J142" s="44"/>
      <c r="K142" s="44"/>
    </row>
    <row r="143" spans="1:11">
      <c r="A143" s="44"/>
      <c r="B143" s="44"/>
      <c r="C143" s="44"/>
      <c r="D143" s="44"/>
      <c r="E143" s="44"/>
      <c r="F143" s="44"/>
      <c r="G143" s="44"/>
      <c r="H143" s="44"/>
      <c r="I143" s="74"/>
      <c r="J143" s="44"/>
      <c r="K143" s="44"/>
    </row>
    <row r="144" spans="1:11">
      <c r="A144" s="44"/>
      <c r="B144" s="44"/>
      <c r="C144" s="44"/>
      <c r="D144" s="44"/>
      <c r="E144" s="44"/>
      <c r="F144" s="44"/>
      <c r="G144" s="44"/>
      <c r="H144" s="44"/>
      <c r="I144" s="74"/>
      <c r="J144" s="44"/>
      <c r="K144" s="44"/>
    </row>
    <row r="145" spans="1:11">
      <c r="A145" s="44"/>
      <c r="B145" s="44"/>
      <c r="C145" s="44"/>
      <c r="D145" s="44"/>
      <c r="E145" s="44"/>
      <c r="F145" s="44"/>
      <c r="G145" s="44"/>
      <c r="H145" s="44"/>
      <c r="I145" s="74"/>
      <c r="J145" s="44"/>
      <c r="K145" s="44"/>
    </row>
  </sheetData>
  <mergeCells count="18">
    <mergeCell ref="E119:F119"/>
    <mergeCell ref="H119:J119"/>
    <mergeCell ref="A2:J2"/>
    <mergeCell ref="A3:J3"/>
    <mergeCell ref="A4:J4"/>
    <mergeCell ref="A7:J7"/>
    <mergeCell ref="A8:J8"/>
    <mergeCell ref="A9:J9"/>
    <mergeCell ref="A10:J10"/>
    <mergeCell ref="A114:H114"/>
    <mergeCell ref="A115:H115"/>
    <mergeCell ref="A116:H116"/>
    <mergeCell ref="H118:J118"/>
    <mergeCell ref="H123:J123"/>
    <mergeCell ref="A136:H136"/>
    <mergeCell ref="A137:H137"/>
    <mergeCell ref="A138:H138"/>
    <mergeCell ref="A128:J1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156"/>
  <sheetViews>
    <sheetView topLeftCell="A124" workbookViewId="0">
      <selection activeCell="I149" sqref="I149"/>
    </sheetView>
  </sheetViews>
  <sheetFormatPr defaultRowHeight="15"/>
  <cols>
    <col min="1" max="1" width="7.28515625" style="1" customWidth="1"/>
    <col min="2" max="2" width="34.28515625" style="1" customWidth="1"/>
    <col min="3" max="3" width="9.140625" style="1"/>
    <col min="4" max="4" width="7.7109375" style="1" customWidth="1"/>
    <col min="5" max="5" width="11.85546875" style="1" customWidth="1"/>
    <col min="6" max="6" width="14.5703125" style="1" customWidth="1"/>
    <col min="7" max="7" width="11.85546875" style="1" customWidth="1"/>
    <col min="8" max="16384" width="9.140625" style="1"/>
  </cols>
  <sheetData>
    <row r="2" spans="1:6" ht="16.5">
      <c r="A2" s="83" t="s">
        <v>0</v>
      </c>
      <c r="B2" s="93"/>
      <c r="C2" s="93"/>
      <c r="D2" s="93"/>
      <c r="E2" s="93"/>
      <c r="F2" s="93"/>
    </row>
    <row r="3" spans="1:6" ht="15.75">
      <c r="A3" s="84" t="s">
        <v>1</v>
      </c>
      <c r="B3" s="93"/>
      <c r="C3" s="93"/>
      <c r="D3" s="93"/>
      <c r="E3" s="93"/>
      <c r="F3" s="93"/>
    </row>
    <row r="4" spans="1:6" ht="16.5">
      <c r="A4" s="83" t="s">
        <v>2</v>
      </c>
      <c r="B4" s="93"/>
      <c r="C4" s="93"/>
      <c r="D4" s="93"/>
      <c r="E4" s="93"/>
      <c r="F4" s="93"/>
    </row>
    <row r="7" spans="1:6" ht="20.25">
      <c r="A7" s="85" t="s">
        <v>3</v>
      </c>
      <c r="B7" s="93"/>
      <c r="C7" s="93"/>
      <c r="D7" s="93"/>
      <c r="E7" s="93"/>
      <c r="F7" s="93"/>
    </row>
    <row r="8" spans="1:6" ht="15.75">
      <c r="A8" s="94" t="s">
        <v>304</v>
      </c>
      <c r="B8" s="94"/>
      <c r="C8" s="94"/>
      <c r="D8" s="94"/>
      <c r="E8" s="94"/>
      <c r="F8" s="94"/>
    </row>
    <row r="9" spans="1:6" ht="15.75">
      <c r="A9" s="96" t="s">
        <v>305</v>
      </c>
      <c r="B9" s="96"/>
      <c r="C9" s="96"/>
      <c r="D9" s="96"/>
      <c r="E9" s="96"/>
      <c r="F9" s="96"/>
    </row>
    <row r="10" spans="1:6" ht="15.75">
      <c r="A10" s="94" t="s">
        <v>306</v>
      </c>
      <c r="B10" s="94"/>
      <c r="C10" s="94"/>
      <c r="D10" s="94"/>
      <c r="E10" s="94"/>
      <c r="F10" s="94"/>
    </row>
    <row r="11" spans="1:6" ht="15.75">
      <c r="A11" s="23"/>
      <c r="B11" s="23"/>
      <c r="C11" s="23"/>
      <c r="D11" s="23"/>
      <c r="E11" s="23"/>
      <c r="F11" s="23"/>
    </row>
    <row r="12" spans="1:6" ht="15.75">
      <c r="A12" s="14" t="s">
        <v>141</v>
      </c>
    </row>
    <row r="13" spans="1:6" ht="15.75">
      <c r="A13" s="14" t="s">
        <v>307</v>
      </c>
    </row>
    <row r="14" spans="1:6" ht="15.75">
      <c r="A14" s="14" t="s">
        <v>9</v>
      </c>
    </row>
    <row r="15" spans="1:6" s="4" customFormat="1" ht="15.75">
      <c r="A15" s="3" t="s">
        <v>10</v>
      </c>
      <c r="B15" s="3" t="s">
        <v>11</v>
      </c>
      <c r="C15" s="3" t="s">
        <v>12</v>
      </c>
      <c r="D15" s="3" t="s">
        <v>13</v>
      </c>
      <c r="E15" s="3" t="s">
        <v>15</v>
      </c>
      <c r="F15" s="18" t="s">
        <v>16</v>
      </c>
    </row>
    <row r="16" spans="1:6" s="44" customFormat="1" ht="12.75">
      <c r="A16" s="40">
        <v>1</v>
      </c>
      <c r="B16" s="45" t="s">
        <v>308</v>
      </c>
      <c r="C16" s="75" t="s">
        <v>86</v>
      </c>
      <c r="D16" s="75">
        <v>4</v>
      </c>
      <c r="E16" s="76">
        <v>11400</v>
      </c>
      <c r="F16" s="77">
        <f>D16*E16</f>
        <v>45600</v>
      </c>
    </row>
    <row r="17" spans="1:6" s="44" customFormat="1" ht="12.75">
      <c r="A17" s="40">
        <v>2</v>
      </c>
      <c r="B17" s="45" t="s">
        <v>117</v>
      </c>
      <c r="C17" s="75" t="s">
        <v>18</v>
      </c>
      <c r="D17" s="75">
        <v>3</v>
      </c>
      <c r="E17" s="76">
        <v>58000</v>
      </c>
      <c r="F17" s="77">
        <f>D17*E17</f>
        <v>174000</v>
      </c>
    </row>
    <row r="18" spans="1:6" s="44" customFormat="1" ht="12.75">
      <c r="A18" s="40">
        <v>3</v>
      </c>
      <c r="B18" s="45" t="s">
        <v>61</v>
      </c>
      <c r="C18" s="75" t="s">
        <v>58</v>
      </c>
      <c r="D18" s="75">
        <v>1</v>
      </c>
      <c r="E18" s="76">
        <v>9500</v>
      </c>
      <c r="F18" s="77">
        <f>D18*E18</f>
        <v>9500</v>
      </c>
    </row>
    <row r="19" spans="1:6" s="44" customFormat="1" ht="12.75">
      <c r="A19" s="40">
        <v>4</v>
      </c>
      <c r="B19" s="45" t="s">
        <v>46</v>
      </c>
      <c r="C19" s="75" t="s">
        <v>48</v>
      </c>
      <c r="D19" s="75">
        <v>1</v>
      </c>
      <c r="E19" s="76">
        <v>11000</v>
      </c>
      <c r="F19" s="77">
        <f>D19*E19</f>
        <v>11000</v>
      </c>
    </row>
    <row r="20" spans="1:6" s="44" customFormat="1" ht="12.75">
      <c r="A20" s="40">
        <v>5</v>
      </c>
      <c r="B20" s="45" t="s">
        <v>25</v>
      </c>
      <c r="C20" s="75" t="s">
        <v>37</v>
      </c>
      <c r="D20" s="75">
        <v>3</v>
      </c>
      <c r="E20" s="76">
        <v>51800</v>
      </c>
      <c r="F20" s="77">
        <f>D20*E20</f>
        <v>155400</v>
      </c>
    </row>
    <row r="21" spans="1:6" s="44" customFormat="1" ht="12.75">
      <c r="A21" s="40">
        <v>6</v>
      </c>
      <c r="B21" s="45" t="s">
        <v>69</v>
      </c>
      <c r="C21" s="75" t="s">
        <v>48</v>
      </c>
      <c r="D21" s="75">
        <v>12</v>
      </c>
      <c r="E21" s="76">
        <v>5500</v>
      </c>
      <c r="F21" s="77">
        <f t="shared" ref="F21:F52" si="0">D21*E21</f>
        <v>66000</v>
      </c>
    </row>
    <row r="22" spans="1:6" s="44" customFormat="1" ht="12.75">
      <c r="A22" s="40">
        <v>7</v>
      </c>
      <c r="B22" s="45" t="s">
        <v>69</v>
      </c>
      <c r="C22" s="75" t="s">
        <v>48</v>
      </c>
      <c r="D22" s="75">
        <v>6</v>
      </c>
      <c r="E22" s="76">
        <v>5500</v>
      </c>
      <c r="F22" s="77">
        <f t="shared" si="0"/>
        <v>33000</v>
      </c>
    </row>
    <row r="23" spans="1:6" s="44" customFormat="1" ht="12.75">
      <c r="A23" s="40">
        <v>8</v>
      </c>
      <c r="B23" s="45" t="s">
        <v>69</v>
      </c>
      <c r="C23" s="75" t="s">
        <v>48</v>
      </c>
      <c r="D23" s="75">
        <v>6</v>
      </c>
      <c r="E23" s="76">
        <v>5500</v>
      </c>
      <c r="F23" s="77">
        <f t="shared" si="0"/>
        <v>33000</v>
      </c>
    </row>
    <row r="24" spans="1:6" s="44" customFormat="1" ht="12.75">
      <c r="A24" s="40">
        <v>9</v>
      </c>
      <c r="B24" s="45" t="s">
        <v>78</v>
      </c>
      <c r="C24" s="75" t="s">
        <v>28</v>
      </c>
      <c r="D24" s="75">
        <v>5</v>
      </c>
      <c r="E24" s="76">
        <v>2500</v>
      </c>
      <c r="F24" s="77">
        <f t="shared" si="0"/>
        <v>12500</v>
      </c>
    </row>
    <row r="25" spans="1:6" s="44" customFormat="1" ht="12.75">
      <c r="A25" s="40">
        <v>10</v>
      </c>
      <c r="B25" s="45" t="s">
        <v>114</v>
      </c>
      <c r="C25" s="75" t="s">
        <v>23</v>
      </c>
      <c r="D25" s="75">
        <v>6</v>
      </c>
      <c r="E25" s="76">
        <v>10400</v>
      </c>
      <c r="F25" s="77">
        <f t="shared" si="0"/>
        <v>62400</v>
      </c>
    </row>
    <row r="26" spans="1:6" s="44" customFormat="1" ht="12.75">
      <c r="A26" s="40">
        <v>11</v>
      </c>
      <c r="B26" s="45" t="s">
        <v>99</v>
      </c>
      <c r="C26" s="75" t="s">
        <v>269</v>
      </c>
      <c r="D26" s="75">
        <v>3</v>
      </c>
      <c r="E26" s="76">
        <v>22800</v>
      </c>
      <c r="F26" s="77">
        <f t="shared" si="0"/>
        <v>68400</v>
      </c>
    </row>
    <row r="27" spans="1:6" s="44" customFormat="1" ht="12.75">
      <c r="A27" s="40">
        <v>12</v>
      </c>
      <c r="B27" s="45" t="s">
        <v>101</v>
      </c>
      <c r="C27" s="75" t="s">
        <v>269</v>
      </c>
      <c r="D27" s="75">
        <v>4</v>
      </c>
      <c r="E27" s="76">
        <v>22800</v>
      </c>
      <c r="F27" s="77">
        <f t="shared" si="0"/>
        <v>91200</v>
      </c>
    </row>
    <row r="28" spans="1:6" s="44" customFormat="1" ht="12.75">
      <c r="A28" s="40">
        <v>13</v>
      </c>
      <c r="B28" s="45" t="s">
        <v>25</v>
      </c>
      <c r="C28" s="75" t="s">
        <v>37</v>
      </c>
      <c r="D28" s="75">
        <v>6</v>
      </c>
      <c r="E28" s="76">
        <v>51800</v>
      </c>
      <c r="F28" s="77">
        <f t="shared" si="0"/>
        <v>310800</v>
      </c>
    </row>
    <row r="29" spans="1:6" s="44" customFormat="1" ht="12.75">
      <c r="A29" s="40">
        <v>14</v>
      </c>
      <c r="B29" s="45" t="s">
        <v>278</v>
      </c>
      <c r="C29" s="75" t="s">
        <v>18</v>
      </c>
      <c r="D29" s="75">
        <v>3</v>
      </c>
      <c r="E29" s="76">
        <v>8500</v>
      </c>
      <c r="F29" s="77">
        <f t="shared" si="0"/>
        <v>25500</v>
      </c>
    </row>
    <row r="30" spans="1:6" s="44" customFormat="1" ht="12.75">
      <c r="A30" s="40">
        <v>15</v>
      </c>
      <c r="B30" s="45" t="s">
        <v>51</v>
      </c>
      <c r="C30" s="75" t="s">
        <v>18</v>
      </c>
      <c r="D30" s="75">
        <v>1</v>
      </c>
      <c r="E30" s="76">
        <v>2300</v>
      </c>
      <c r="F30" s="77">
        <f t="shared" si="0"/>
        <v>2300</v>
      </c>
    </row>
    <row r="31" spans="1:6" s="44" customFormat="1" ht="12.75">
      <c r="A31" s="40">
        <v>16</v>
      </c>
      <c r="B31" s="45" t="s">
        <v>117</v>
      </c>
      <c r="C31" s="75" t="s">
        <v>18</v>
      </c>
      <c r="D31" s="75">
        <v>3</v>
      </c>
      <c r="E31" s="76">
        <v>58000</v>
      </c>
      <c r="F31" s="77">
        <f t="shared" si="0"/>
        <v>174000</v>
      </c>
    </row>
    <row r="32" spans="1:6" s="44" customFormat="1" ht="12.75">
      <c r="A32" s="40">
        <v>17</v>
      </c>
      <c r="B32" s="45" t="s">
        <v>108</v>
      </c>
      <c r="C32" s="75" t="s">
        <v>23</v>
      </c>
      <c r="D32" s="75">
        <v>1</v>
      </c>
      <c r="E32" s="76">
        <v>71000</v>
      </c>
      <c r="F32" s="77">
        <f t="shared" si="0"/>
        <v>71000</v>
      </c>
    </row>
    <row r="33" spans="1:6" s="44" customFormat="1" ht="12.75">
      <c r="A33" s="40">
        <v>18</v>
      </c>
      <c r="B33" s="45" t="s">
        <v>46</v>
      </c>
      <c r="C33" s="75" t="s">
        <v>48</v>
      </c>
      <c r="D33" s="75">
        <v>1</v>
      </c>
      <c r="E33" s="76">
        <v>11000</v>
      </c>
      <c r="F33" s="77">
        <f t="shared" si="0"/>
        <v>11000</v>
      </c>
    </row>
    <row r="34" spans="1:6" s="44" customFormat="1" ht="12.75">
      <c r="A34" s="40">
        <v>19</v>
      </c>
      <c r="B34" s="45" t="s">
        <v>25</v>
      </c>
      <c r="C34" s="75" t="s">
        <v>37</v>
      </c>
      <c r="D34" s="75">
        <v>5</v>
      </c>
      <c r="E34" s="76">
        <v>51800</v>
      </c>
      <c r="F34" s="77">
        <f t="shared" si="0"/>
        <v>259000</v>
      </c>
    </row>
    <row r="35" spans="1:6" s="44" customFormat="1" ht="12.75">
      <c r="A35" s="40">
        <v>20</v>
      </c>
      <c r="B35" s="45" t="s">
        <v>91</v>
      </c>
      <c r="C35" s="75" t="s">
        <v>23</v>
      </c>
      <c r="D35" s="75">
        <v>10</v>
      </c>
      <c r="E35" s="76">
        <v>32000</v>
      </c>
      <c r="F35" s="77">
        <f t="shared" si="0"/>
        <v>320000</v>
      </c>
    </row>
    <row r="36" spans="1:6" s="44" customFormat="1" ht="12.75">
      <c r="A36" s="40">
        <v>21</v>
      </c>
      <c r="B36" s="45" t="s">
        <v>43</v>
      </c>
      <c r="C36" s="75" t="s">
        <v>48</v>
      </c>
      <c r="D36" s="75">
        <v>20</v>
      </c>
      <c r="E36" s="76">
        <v>2100</v>
      </c>
      <c r="F36" s="77">
        <f t="shared" si="0"/>
        <v>42000</v>
      </c>
    </row>
    <row r="37" spans="1:6" s="44" customFormat="1" ht="12.75">
      <c r="A37" s="40">
        <v>22</v>
      </c>
      <c r="B37" s="45" t="s">
        <v>309</v>
      </c>
      <c r="C37" s="75" t="s">
        <v>86</v>
      </c>
      <c r="D37" s="75">
        <v>6</v>
      </c>
      <c r="E37" s="76">
        <v>11400</v>
      </c>
      <c r="F37" s="77">
        <f t="shared" si="0"/>
        <v>68400</v>
      </c>
    </row>
    <row r="38" spans="1:6" s="44" customFormat="1" ht="12.75">
      <c r="A38" s="40">
        <v>23</v>
      </c>
      <c r="B38" s="32" t="s">
        <v>245</v>
      </c>
      <c r="C38" s="33" t="s">
        <v>18</v>
      </c>
      <c r="D38" s="33">
        <v>1</v>
      </c>
      <c r="E38" s="41">
        <v>42800</v>
      </c>
      <c r="F38" s="55">
        <f t="shared" si="0"/>
        <v>42800</v>
      </c>
    </row>
    <row r="39" spans="1:6" s="44" customFormat="1" ht="12.75">
      <c r="A39" s="40">
        <v>24</v>
      </c>
      <c r="B39" s="32" t="s">
        <v>46</v>
      </c>
      <c r="C39" s="33" t="s">
        <v>48</v>
      </c>
      <c r="D39" s="33">
        <v>1</v>
      </c>
      <c r="E39" s="41">
        <v>11000</v>
      </c>
      <c r="F39" s="55">
        <f t="shared" si="0"/>
        <v>11000</v>
      </c>
    </row>
    <row r="40" spans="1:6" s="44" customFormat="1" ht="12.75">
      <c r="A40" s="40">
        <v>25</v>
      </c>
      <c r="B40" s="32" t="s">
        <v>254</v>
      </c>
      <c r="C40" s="33" t="s">
        <v>18</v>
      </c>
      <c r="D40" s="33">
        <v>1</v>
      </c>
      <c r="E40" s="41">
        <v>23000</v>
      </c>
      <c r="F40" s="55">
        <f t="shared" si="0"/>
        <v>23000</v>
      </c>
    </row>
    <row r="41" spans="1:6" s="44" customFormat="1" ht="12.75">
      <c r="A41" s="40">
        <v>26</v>
      </c>
      <c r="B41" s="32" t="s">
        <v>251</v>
      </c>
      <c r="C41" s="33" t="s">
        <v>106</v>
      </c>
      <c r="D41" s="33">
        <v>3</v>
      </c>
      <c r="E41" s="41">
        <v>4800</v>
      </c>
      <c r="F41" s="55">
        <f t="shared" si="0"/>
        <v>14400</v>
      </c>
    </row>
    <row r="42" spans="1:6" s="44" customFormat="1" ht="12.75">
      <c r="A42" s="40">
        <v>27</v>
      </c>
      <c r="B42" s="32" t="s">
        <v>216</v>
      </c>
      <c r="C42" s="33" t="s">
        <v>28</v>
      </c>
      <c r="D42" s="33">
        <v>5</v>
      </c>
      <c r="E42" s="41">
        <v>13000</v>
      </c>
      <c r="F42" s="55">
        <f t="shared" si="0"/>
        <v>65000</v>
      </c>
    </row>
    <row r="43" spans="1:6" s="44" customFormat="1" ht="12.75">
      <c r="A43" s="40">
        <v>28</v>
      </c>
      <c r="B43" s="32" t="s">
        <v>303</v>
      </c>
      <c r="C43" s="33" t="s">
        <v>18</v>
      </c>
      <c r="D43" s="33">
        <v>1</v>
      </c>
      <c r="E43" s="41">
        <v>45000</v>
      </c>
      <c r="F43" s="55">
        <f t="shared" si="0"/>
        <v>45000</v>
      </c>
    </row>
    <row r="44" spans="1:6" s="44" customFormat="1" ht="12.75">
      <c r="A44" s="40">
        <v>29</v>
      </c>
      <c r="B44" s="32" t="s">
        <v>254</v>
      </c>
      <c r="C44" s="33" t="s">
        <v>18</v>
      </c>
      <c r="D44" s="33">
        <v>2</v>
      </c>
      <c r="E44" s="41">
        <v>23000</v>
      </c>
      <c r="F44" s="55">
        <f t="shared" si="0"/>
        <v>46000</v>
      </c>
    </row>
    <row r="45" spans="1:6" s="44" customFormat="1" ht="12.75">
      <c r="A45" s="40">
        <v>30</v>
      </c>
      <c r="B45" s="32" t="s">
        <v>236</v>
      </c>
      <c r="C45" s="33" t="s">
        <v>23</v>
      </c>
      <c r="D45" s="33">
        <v>2</v>
      </c>
      <c r="E45" s="41">
        <v>71000</v>
      </c>
      <c r="F45" s="55">
        <f t="shared" si="0"/>
        <v>142000</v>
      </c>
    </row>
    <row r="46" spans="1:6" s="44" customFormat="1" ht="12.75">
      <c r="A46" s="40">
        <v>31</v>
      </c>
      <c r="B46" s="32" t="s">
        <v>91</v>
      </c>
      <c r="C46" s="33" t="s">
        <v>23</v>
      </c>
      <c r="D46" s="33">
        <v>2</v>
      </c>
      <c r="E46" s="41">
        <v>32000</v>
      </c>
      <c r="F46" s="55">
        <f t="shared" si="0"/>
        <v>64000</v>
      </c>
    </row>
    <row r="47" spans="1:6" s="44" customFormat="1" ht="12.75">
      <c r="A47" s="40">
        <v>32</v>
      </c>
      <c r="B47" s="32" t="s">
        <v>310</v>
      </c>
      <c r="C47" s="33" t="s">
        <v>48</v>
      </c>
      <c r="D47" s="33">
        <v>40</v>
      </c>
      <c r="E47" s="41">
        <v>2000</v>
      </c>
      <c r="F47" s="55">
        <f t="shared" si="0"/>
        <v>80000</v>
      </c>
    </row>
    <row r="48" spans="1:6" s="44" customFormat="1" ht="12.75">
      <c r="A48" s="40">
        <v>33</v>
      </c>
      <c r="B48" s="32" t="s">
        <v>69</v>
      </c>
      <c r="C48" s="33" t="s">
        <v>48</v>
      </c>
      <c r="D48" s="33">
        <v>12</v>
      </c>
      <c r="E48" s="41">
        <v>5500</v>
      </c>
      <c r="F48" s="55">
        <f t="shared" si="0"/>
        <v>66000</v>
      </c>
    </row>
    <row r="49" spans="1:6" s="44" customFormat="1" ht="12.75">
      <c r="A49" s="40">
        <v>34</v>
      </c>
      <c r="B49" s="32" t="s">
        <v>69</v>
      </c>
      <c r="C49" s="33" t="s">
        <v>48</v>
      </c>
      <c r="D49" s="33">
        <v>12</v>
      </c>
      <c r="E49" s="41">
        <v>5500</v>
      </c>
      <c r="F49" s="55">
        <f t="shared" si="0"/>
        <v>66000</v>
      </c>
    </row>
    <row r="50" spans="1:6" s="44" customFormat="1" ht="12.75">
      <c r="A50" s="40">
        <v>35</v>
      </c>
      <c r="B50" s="32" t="s">
        <v>149</v>
      </c>
      <c r="C50" s="33" t="s">
        <v>48</v>
      </c>
      <c r="D50" s="33">
        <v>5</v>
      </c>
      <c r="E50" s="41">
        <v>6500</v>
      </c>
      <c r="F50" s="55">
        <f t="shared" si="0"/>
        <v>32500</v>
      </c>
    </row>
    <row r="51" spans="1:6" s="44" customFormat="1" ht="12.75">
      <c r="A51" s="40">
        <v>36</v>
      </c>
      <c r="B51" s="32" t="s">
        <v>78</v>
      </c>
      <c r="C51" s="33" t="s">
        <v>28</v>
      </c>
      <c r="D51" s="33">
        <v>20</v>
      </c>
      <c r="E51" s="41">
        <v>2500</v>
      </c>
      <c r="F51" s="55">
        <f t="shared" si="0"/>
        <v>50000</v>
      </c>
    </row>
    <row r="52" spans="1:6" s="44" customFormat="1" ht="12.75">
      <c r="A52" s="40">
        <v>37</v>
      </c>
      <c r="B52" s="32" t="s">
        <v>83</v>
      </c>
      <c r="C52" s="33" t="s">
        <v>84</v>
      </c>
      <c r="D52" s="33">
        <v>5</v>
      </c>
      <c r="E52" s="41">
        <v>4200</v>
      </c>
      <c r="F52" s="55">
        <f t="shared" si="0"/>
        <v>21000</v>
      </c>
    </row>
    <row r="53" spans="1:6" s="44" customFormat="1" ht="12.75">
      <c r="A53" s="40">
        <v>38</v>
      </c>
      <c r="B53" s="32" t="s">
        <v>25</v>
      </c>
      <c r="C53" s="33" t="s">
        <v>37</v>
      </c>
      <c r="D53" s="33">
        <v>20</v>
      </c>
      <c r="E53" s="41">
        <v>51800</v>
      </c>
      <c r="F53" s="55">
        <f>D53*E53</f>
        <v>1036000</v>
      </c>
    </row>
    <row r="54" spans="1:6" s="44" customFormat="1" ht="12.75">
      <c r="A54" s="40">
        <v>39</v>
      </c>
      <c r="B54" s="32" t="s">
        <v>43</v>
      </c>
      <c r="C54" s="33" t="s">
        <v>48</v>
      </c>
      <c r="D54" s="33">
        <v>50</v>
      </c>
      <c r="E54" s="41">
        <v>2100</v>
      </c>
      <c r="F54" s="55">
        <f t="shared" ref="F54:F61" si="1">D54*E54</f>
        <v>105000</v>
      </c>
    </row>
    <row r="55" spans="1:6" s="44" customFormat="1" ht="12.75">
      <c r="A55" s="40">
        <v>40</v>
      </c>
      <c r="B55" s="32" t="s">
        <v>70</v>
      </c>
      <c r="C55" s="33" t="s">
        <v>48</v>
      </c>
      <c r="D55" s="33">
        <v>6</v>
      </c>
      <c r="E55" s="41">
        <v>6500</v>
      </c>
      <c r="F55" s="55">
        <f t="shared" si="1"/>
        <v>39000</v>
      </c>
    </row>
    <row r="56" spans="1:6" s="44" customFormat="1" ht="12.75">
      <c r="A56" s="40">
        <v>41</v>
      </c>
      <c r="B56" s="32" t="s">
        <v>222</v>
      </c>
      <c r="C56" s="33" t="s">
        <v>18</v>
      </c>
      <c r="D56" s="33">
        <v>2</v>
      </c>
      <c r="E56" s="41">
        <v>200000</v>
      </c>
      <c r="F56" s="55">
        <f t="shared" si="1"/>
        <v>400000</v>
      </c>
    </row>
    <row r="57" spans="1:6" s="44" customFormat="1" ht="12.75">
      <c r="A57" s="40">
        <v>42</v>
      </c>
      <c r="B57" s="32" t="s">
        <v>187</v>
      </c>
      <c r="C57" s="33" t="s">
        <v>28</v>
      </c>
      <c r="D57" s="33">
        <v>1</v>
      </c>
      <c r="E57" s="41">
        <v>13800</v>
      </c>
      <c r="F57" s="55">
        <f t="shared" si="1"/>
        <v>13800</v>
      </c>
    </row>
    <row r="58" spans="1:6" s="44" customFormat="1" ht="12.75">
      <c r="A58" s="40">
        <v>43</v>
      </c>
      <c r="B58" s="32" t="s">
        <v>302</v>
      </c>
      <c r="C58" s="33" t="s">
        <v>31</v>
      </c>
      <c r="D58" s="33">
        <v>5</v>
      </c>
      <c r="E58" s="41">
        <v>12000</v>
      </c>
      <c r="F58" s="55">
        <f t="shared" si="1"/>
        <v>60000</v>
      </c>
    </row>
    <row r="59" spans="1:6" s="44" customFormat="1" ht="12.75">
      <c r="A59" s="40">
        <v>44</v>
      </c>
      <c r="B59" s="32" t="s">
        <v>78</v>
      </c>
      <c r="C59" s="33" t="s">
        <v>28</v>
      </c>
      <c r="D59" s="33">
        <v>30</v>
      </c>
      <c r="E59" s="41">
        <v>2500</v>
      </c>
      <c r="F59" s="55">
        <f t="shared" si="1"/>
        <v>75000</v>
      </c>
    </row>
    <row r="60" spans="1:6" s="44" customFormat="1" ht="12.75">
      <c r="A60" s="40">
        <v>45</v>
      </c>
      <c r="B60" s="32" t="s">
        <v>254</v>
      </c>
      <c r="C60" s="33" t="s">
        <v>18</v>
      </c>
      <c r="D60" s="33">
        <v>3</v>
      </c>
      <c r="E60" s="41">
        <v>23000</v>
      </c>
      <c r="F60" s="55">
        <f t="shared" si="1"/>
        <v>69000</v>
      </c>
    </row>
    <row r="61" spans="1:6" s="44" customFormat="1" ht="12.75">
      <c r="A61" s="40">
        <v>46</v>
      </c>
      <c r="B61" s="32" t="s">
        <v>74</v>
      </c>
      <c r="C61" s="33" t="s">
        <v>28</v>
      </c>
      <c r="D61" s="33">
        <v>3</v>
      </c>
      <c r="E61" s="41">
        <v>6000</v>
      </c>
      <c r="F61" s="55">
        <f t="shared" si="1"/>
        <v>18000</v>
      </c>
    </row>
    <row r="62" spans="1:6" s="44" customFormat="1" ht="12.75">
      <c r="A62" s="40">
        <v>47</v>
      </c>
      <c r="B62" s="32" t="s">
        <v>130</v>
      </c>
      <c r="C62" s="33" t="s">
        <v>58</v>
      </c>
      <c r="D62" s="33">
        <v>10</v>
      </c>
      <c r="E62" s="41">
        <v>21000</v>
      </c>
      <c r="F62" s="55">
        <f>D62*E62</f>
        <v>210000</v>
      </c>
    </row>
    <row r="63" spans="1:6" s="44" customFormat="1" ht="12.75">
      <c r="A63" s="40">
        <v>48</v>
      </c>
      <c r="B63" s="32" t="s">
        <v>45</v>
      </c>
      <c r="C63" s="33" t="s">
        <v>48</v>
      </c>
      <c r="D63" s="33">
        <v>10</v>
      </c>
      <c r="E63" s="41">
        <v>15500</v>
      </c>
      <c r="F63" s="55">
        <f>D63*E63</f>
        <v>155000</v>
      </c>
    </row>
    <row r="64" spans="1:6" s="44" customFormat="1" ht="12.75">
      <c r="A64" s="40">
        <v>49</v>
      </c>
      <c r="B64" s="32" t="s">
        <v>131</v>
      </c>
      <c r="C64" s="33" t="s">
        <v>23</v>
      </c>
      <c r="D64" s="33">
        <v>10</v>
      </c>
      <c r="E64" s="41">
        <v>35000</v>
      </c>
      <c r="F64" s="55">
        <f>D64*E64</f>
        <v>350000</v>
      </c>
    </row>
    <row r="65" spans="1:6" s="44" customFormat="1" ht="12.75">
      <c r="A65" s="40">
        <v>50</v>
      </c>
      <c r="B65" s="32" t="s">
        <v>254</v>
      </c>
      <c r="C65" s="33" t="s">
        <v>18</v>
      </c>
      <c r="D65" s="33">
        <v>1</v>
      </c>
      <c r="E65" s="41">
        <v>23000</v>
      </c>
      <c r="F65" s="55">
        <f t="shared" ref="F65:F95" si="2">D65*E65</f>
        <v>23000</v>
      </c>
    </row>
    <row r="66" spans="1:6" s="44" customFormat="1" ht="12.75">
      <c r="A66" s="40">
        <v>51</v>
      </c>
      <c r="B66" s="32" t="s">
        <v>57</v>
      </c>
      <c r="C66" s="33" t="s">
        <v>58</v>
      </c>
      <c r="D66" s="33">
        <v>5</v>
      </c>
      <c r="E66" s="41">
        <v>1600</v>
      </c>
      <c r="F66" s="55">
        <f t="shared" si="2"/>
        <v>8000</v>
      </c>
    </row>
    <row r="67" spans="1:6" s="44" customFormat="1" ht="12.75">
      <c r="A67" s="40">
        <v>52</v>
      </c>
      <c r="B67" s="32" t="s">
        <v>61</v>
      </c>
      <c r="C67" s="33" t="s">
        <v>58</v>
      </c>
      <c r="D67" s="33">
        <v>12</v>
      </c>
      <c r="E67" s="41">
        <v>9500</v>
      </c>
      <c r="F67" s="55">
        <f t="shared" si="2"/>
        <v>114000</v>
      </c>
    </row>
    <row r="68" spans="1:6" s="44" customFormat="1" ht="12.75">
      <c r="A68" s="40">
        <v>53</v>
      </c>
      <c r="B68" s="32" t="s">
        <v>190</v>
      </c>
      <c r="C68" s="33" t="s">
        <v>23</v>
      </c>
      <c r="D68" s="33">
        <v>3</v>
      </c>
      <c r="E68" s="41">
        <v>35000</v>
      </c>
      <c r="F68" s="55">
        <f t="shared" si="2"/>
        <v>105000</v>
      </c>
    </row>
    <row r="69" spans="1:6" s="44" customFormat="1" ht="12.75">
      <c r="A69" s="40">
        <v>54</v>
      </c>
      <c r="B69" s="32" t="s">
        <v>65</v>
      </c>
      <c r="C69" s="33" t="s">
        <v>48</v>
      </c>
      <c r="D69" s="33">
        <v>2</v>
      </c>
      <c r="E69" s="41">
        <v>12300</v>
      </c>
      <c r="F69" s="55">
        <f t="shared" si="2"/>
        <v>24600</v>
      </c>
    </row>
    <row r="70" spans="1:6" s="44" customFormat="1" ht="12.75">
      <c r="A70" s="40">
        <v>55</v>
      </c>
      <c r="B70" s="32" t="s">
        <v>66</v>
      </c>
      <c r="C70" s="33" t="s">
        <v>48</v>
      </c>
      <c r="D70" s="33">
        <v>2</v>
      </c>
      <c r="E70" s="41">
        <v>2700</v>
      </c>
      <c r="F70" s="55">
        <f t="shared" si="2"/>
        <v>5400</v>
      </c>
    </row>
    <row r="71" spans="1:6" s="44" customFormat="1" ht="12.75">
      <c r="A71" s="40">
        <v>56</v>
      </c>
      <c r="B71" s="32" t="s">
        <v>67</v>
      </c>
      <c r="C71" s="33" t="s">
        <v>48</v>
      </c>
      <c r="D71" s="33">
        <v>14</v>
      </c>
      <c r="E71" s="41">
        <v>3800</v>
      </c>
      <c r="F71" s="55">
        <f t="shared" si="2"/>
        <v>53200</v>
      </c>
    </row>
    <row r="72" spans="1:6" s="44" customFormat="1" ht="12.75">
      <c r="A72" s="40">
        <v>57</v>
      </c>
      <c r="B72" s="32" t="s">
        <v>154</v>
      </c>
      <c r="C72" s="33" t="s">
        <v>48</v>
      </c>
      <c r="D72" s="33">
        <v>1</v>
      </c>
      <c r="E72" s="41">
        <v>3000</v>
      </c>
      <c r="F72" s="55">
        <f t="shared" si="2"/>
        <v>3000</v>
      </c>
    </row>
    <row r="73" spans="1:6" s="44" customFormat="1" ht="12.75">
      <c r="A73" s="40">
        <v>58</v>
      </c>
      <c r="B73" s="32" t="s">
        <v>68</v>
      </c>
      <c r="C73" s="33" t="s">
        <v>48</v>
      </c>
      <c r="D73" s="33">
        <v>2</v>
      </c>
      <c r="E73" s="41">
        <v>5000</v>
      </c>
      <c r="F73" s="55">
        <f t="shared" si="2"/>
        <v>10000</v>
      </c>
    </row>
    <row r="74" spans="1:6" s="44" customFormat="1" ht="12.75">
      <c r="A74" s="40">
        <v>59</v>
      </c>
      <c r="B74" s="32" t="s">
        <v>45</v>
      </c>
      <c r="C74" s="33" t="s">
        <v>48</v>
      </c>
      <c r="D74" s="33">
        <v>3</v>
      </c>
      <c r="E74" s="41">
        <v>15500</v>
      </c>
      <c r="F74" s="55">
        <f t="shared" si="2"/>
        <v>46500</v>
      </c>
    </row>
    <row r="75" spans="1:6" s="44" customFormat="1" ht="12.75">
      <c r="A75" s="40">
        <v>60</v>
      </c>
      <c r="B75" s="32" t="s">
        <v>51</v>
      </c>
      <c r="C75" s="33" t="s">
        <v>18</v>
      </c>
      <c r="D75" s="33">
        <v>1</v>
      </c>
      <c r="E75" s="41">
        <v>2600</v>
      </c>
      <c r="F75" s="55">
        <f t="shared" si="2"/>
        <v>2600</v>
      </c>
    </row>
    <row r="76" spans="1:6" s="44" customFormat="1" ht="12.75">
      <c r="A76" s="40">
        <v>61</v>
      </c>
      <c r="B76" s="32" t="s">
        <v>150</v>
      </c>
      <c r="C76" s="33" t="s">
        <v>48</v>
      </c>
      <c r="D76" s="33">
        <v>2</v>
      </c>
      <c r="E76" s="41">
        <v>11000</v>
      </c>
      <c r="F76" s="55">
        <f t="shared" si="2"/>
        <v>22000</v>
      </c>
    </row>
    <row r="77" spans="1:6" s="44" customFormat="1" ht="12.75">
      <c r="A77" s="40">
        <v>62</v>
      </c>
      <c r="B77" s="32" t="s">
        <v>183</v>
      </c>
      <c r="C77" s="33" t="s">
        <v>311</v>
      </c>
      <c r="D77" s="33">
        <v>1</v>
      </c>
      <c r="E77" s="41">
        <v>28000</v>
      </c>
      <c r="F77" s="55">
        <f t="shared" si="2"/>
        <v>28000</v>
      </c>
    </row>
    <row r="78" spans="1:6" s="44" customFormat="1" ht="12.75">
      <c r="A78" s="40">
        <v>63</v>
      </c>
      <c r="B78" s="32" t="s">
        <v>71</v>
      </c>
      <c r="C78" s="33" t="s">
        <v>58</v>
      </c>
      <c r="D78" s="33">
        <v>5</v>
      </c>
      <c r="E78" s="41">
        <v>14400</v>
      </c>
      <c r="F78" s="55">
        <f t="shared" si="2"/>
        <v>72000</v>
      </c>
    </row>
    <row r="79" spans="1:6" s="44" customFormat="1" ht="12.75">
      <c r="A79" s="40">
        <v>64</v>
      </c>
      <c r="B79" s="32" t="s">
        <v>312</v>
      </c>
      <c r="C79" s="33" t="s">
        <v>106</v>
      </c>
      <c r="D79" s="33">
        <v>1</v>
      </c>
      <c r="E79" s="41">
        <v>6800</v>
      </c>
      <c r="F79" s="55">
        <f t="shared" si="2"/>
        <v>6800</v>
      </c>
    </row>
    <row r="80" spans="1:6" s="44" customFormat="1" ht="12.75">
      <c r="A80" s="40">
        <v>65</v>
      </c>
      <c r="B80" s="32" t="s">
        <v>25</v>
      </c>
      <c r="C80" s="33" t="s">
        <v>37</v>
      </c>
      <c r="D80" s="33">
        <v>26</v>
      </c>
      <c r="E80" s="41">
        <v>51800</v>
      </c>
      <c r="F80" s="55">
        <f t="shared" si="2"/>
        <v>1346800</v>
      </c>
    </row>
    <row r="81" spans="1:6" s="44" customFormat="1" ht="12.75">
      <c r="A81" s="40">
        <v>66</v>
      </c>
      <c r="B81" s="32" t="s">
        <v>42</v>
      </c>
      <c r="C81" s="33" t="s">
        <v>18</v>
      </c>
      <c r="D81" s="33">
        <v>1</v>
      </c>
      <c r="E81" s="41">
        <v>28500</v>
      </c>
      <c r="F81" s="55">
        <f t="shared" si="2"/>
        <v>28500</v>
      </c>
    </row>
    <row r="82" spans="1:6" s="44" customFormat="1" ht="12.75">
      <c r="A82" s="40">
        <v>67</v>
      </c>
      <c r="B82" s="32" t="s">
        <v>46</v>
      </c>
      <c r="C82" s="33" t="s">
        <v>48</v>
      </c>
      <c r="D82" s="33">
        <v>2</v>
      </c>
      <c r="E82" s="41">
        <v>11000</v>
      </c>
      <c r="F82" s="55">
        <f t="shared" si="2"/>
        <v>22000</v>
      </c>
    </row>
    <row r="83" spans="1:6" s="44" customFormat="1" ht="12.75">
      <c r="A83" s="40">
        <v>68</v>
      </c>
      <c r="B83" s="32" t="s">
        <v>75</v>
      </c>
      <c r="C83" s="33" t="s">
        <v>28</v>
      </c>
      <c r="D83" s="33">
        <v>2</v>
      </c>
      <c r="E83" s="41">
        <v>8400</v>
      </c>
      <c r="F83" s="55">
        <f t="shared" si="2"/>
        <v>16800</v>
      </c>
    </row>
    <row r="84" spans="1:6" s="44" customFormat="1" ht="12.75">
      <c r="A84" s="40">
        <v>69</v>
      </c>
      <c r="B84" s="32" t="s">
        <v>76</v>
      </c>
      <c r="C84" s="33" t="s">
        <v>28</v>
      </c>
      <c r="D84" s="33">
        <v>15</v>
      </c>
      <c r="E84" s="41">
        <v>2400</v>
      </c>
      <c r="F84" s="55">
        <f t="shared" si="2"/>
        <v>36000</v>
      </c>
    </row>
    <row r="85" spans="1:6" s="44" customFormat="1" ht="12.75">
      <c r="A85" s="40">
        <v>70</v>
      </c>
      <c r="B85" s="32" t="s">
        <v>78</v>
      </c>
      <c r="C85" s="33" t="s">
        <v>28</v>
      </c>
      <c r="D85" s="33">
        <v>10</v>
      </c>
      <c r="E85" s="41">
        <v>2500</v>
      </c>
      <c r="F85" s="55">
        <f t="shared" si="2"/>
        <v>25000</v>
      </c>
    </row>
    <row r="86" spans="1:6" s="44" customFormat="1" ht="12.75">
      <c r="A86" s="40">
        <v>71</v>
      </c>
      <c r="B86" s="32" t="s">
        <v>79</v>
      </c>
      <c r="C86" s="33" t="s">
        <v>18</v>
      </c>
      <c r="D86" s="33">
        <v>2</v>
      </c>
      <c r="E86" s="41">
        <v>70000</v>
      </c>
      <c r="F86" s="55">
        <f t="shared" si="2"/>
        <v>140000</v>
      </c>
    </row>
    <row r="87" spans="1:6" s="44" customFormat="1" ht="12.75">
      <c r="A87" s="40">
        <v>72</v>
      </c>
      <c r="B87" s="32" t="s">
        <v>81</v>
      </c>
      <c r="C87" s="33" t="s">
        <v>18</v>
      </c>
      <c r="D87" s="33">
        <v>3</v>
      </c>
      <c r="E87" s="41">
        <v>36000</v>
      </c>
      <c r="F87" s="55">
        <f t="shared" si="2"/>
        <v>108000</v>
      </c>
    </row>
    <row r="88" spans="1:6" s="44" customFormat="1" ht="12.75">
      <c r="A88" s="40">
        <v>73</v>
      </c>
      <c r="B88" s="32" t="s">
        <v>273</v>
      </c>
      <c r="C88" s="33" t="s">
        <v>18</v>
      </c>
      <c r="D88" s="33">
        <v>4</v>
      </c>
      <c r="E88" s="41">
        <v>4000</v>
      </c>
      <c r="F88" s="55">
        <f t="shared" si="2"/>
        <v>16000</v>
      </c>
    </row>
    <row r="89" spans="1:6" s="44" customFormat="1" ht="12.75">
      <c r="A89" s="40">
        <v>74</v>
      </c>
      <c r="B89" s="32" t="s">
        <v>30</v>
      </c>
      <c r="C89" s="33" t="s">
        <v>31</v>
      </c>
      <c r="D89" s="33">
        <v>2</v>
      </c>
      <c r="E89" s="41">
        <v>12000</v>
      </c>
      <c r="F89" s="55">
        <f t="shared" si="2"/>
        <v>24000</v>
      </c>
    </row>
    <row r="90" spans="1:6" s="44" customFormat="1" ht="12.75">
      <c r="A90" s="40">
        <v>75</v>
      </c>
      <c r="B90" s="32" t="s">
        <v>189</v>
      </c>
      <c r="C90" s="33" t="s">
        <v>48</v>
      </c>
      <c r="D90" s="33">
        <v>2</v>
      </c>
      <c r="E90" s="41">
        <v>3000</v>
      </c>
      <c r="F90" s="55">
        <f t="shared" si="2"/>
        <v>6000</v>
      </c>
    </row>
    <row r="91" spans="1:6" s="44" customFormat="1" ht="12.75">
      <c r="A91" s="40">
        <v>76</v>
      </c>
      <c r="B91" s="32" t="s">
        <v>216</v>
      </c>
      <c r="C91" s="33" t="s">
        <v>28</v>
      </c>
      <c r="D91" s="33">
        <v>4</v>
      </c>
      <c r="E91" s="41">
        <v>13000</v>
      </c>
      <c r="F91" s="55">
        <f t="shared" si="2"/>
        <v>52000</v>
      </c>
    </row>
    <row r="92" spans="1:6" s="44" customFormat="1" ht="12.75">
      <c r="A92" s="40">
        <v>77</v>
      </c>
      <c r="B92" s="32" t="s">
        <v>113</v>
      </c>
      <c r="C92" s="33" t="s">
        <v>23</v>
      </c>
      <c r="D92" s="33">
        <v>6</v>
      </c>
      <c r="E92" s="41">
        <v>19000</v>
      </c>
      <c r="F92" s="55">
        <f t="shared" si="2"/>
        <v>114000</v>
      </c>
    </row>
    <row r="93" spans="1:6" s="44" customFormat="1" ht="12.75">
      <c r="A93" s="40">
        <v>78</v>
      </c>
      <c r="B93" s="32" t="s">
        <v>90</v>
      </c>
      <c r="C93" s="33" t="s">
        <v>18</v>
      </c>
      <c r="D93" s="33">
        <v>1</v>
      </c>
      <c r="E93" s="41">
        <v>11500</v>
      </c>
      <c r="F93" s="55">
        <f t="shared" si="2"/>
        <v>11500</v>
      </c>
    </row>
    <row r="94" spans="1:6" s="44" customFormat="1" ht="12.75">
      <c r="A94" s="40">
        <v>79</v>
      </c>
      <c r="B94" s="32" t="s">
        <v>313</v>
      </c>
      <c r="C94" s="33" t="s">
        <v>18</v>
      </c>
      <c r="D94" s="33">
        <v>1</v>
      </c>
      <c r="E94" s="41">
        <v>65000</v>
      </c>
      <c r="F94" s="55">
        <f t="shared" si="2"/>
        <v>65000</v>
      </c>
    </row>
    <row r="95" spans="1:6" s="44" customFormat="1" ht="12.75">
      <c r="A95" s="40">
        <v>80</v>
      </c>
      <c r="B95" s="32" t="s">
        <v>314</v>
      </c>
      <c r="C95" s="33" t="s">
        <v>315</v>
      </c>
      <c r="D95" s="33">
        <v>1</v>
      </c>
      <c r="E95" s="41">
        <v>50000</v>
      </c>
      <c r="F95" s="55">
        <f t="shared" si="2"/>
        <v>50000</v>
      </c>
    </row>
    <row r="96" spans="1:6" s="44" customFormat="1" ht="12.75">
      <c r="A96" s="40">
        <v>81</v>
      </c>
      <c r="B96" s="32" t="s">
        <v>57</v>
      </c>
      <c r="C96" s="33" t="s">
        <v>58</v>
      </c>
      <c r="D96" s="33">
        <v>1</v>
      </c>
      <c r="E96" s="41">
        <v>1600</v>
      </c>
      <c r="F96" s="55">
        <f>D96*E96</f>
        <v>1600</v>
      </c>
    </row>
    <row r="97" spans="1:6" s="44" customFormat="1" ht="12.75">
      <c r="A97" s="40">
        <v>82</v>
      </c>
      <c r="B97" s="32" t="s">
        <v>38</v>
      </c>
      <c r="C97" s="33" t="s">
        <v>18</v>
      </c>
      <c r="D97" s="33">
        <v>12</v>
      </c>
      <c r="E97" s="41">
        <v>2600</v>
      </c>
      <c r="F97" s="55">
        <f>D97*E97</f>
        <v>31200</v>
      </c>
    </row>
    <row r="98" spans="1:6" s="44" customFormat="1" ht="12.75">
      <c r="A98" s="40">
        <v>83</v>
      </c>
      <c r="B98" s="32" t="s">
        <v>123</v>
      </c>
      <c r="C98" s="33" t="s">
        <v>48</v>
      </c>
      <c r="D98" s="33">
        <v>2</v>
      </c>
      <c r="E98" s="41">
        <v>5500</v>
      </c>
      <c r="F98" s="55">
        <f>D98*E98</f>
        <v>11000</v>
      </c>
    </row>
    <row r="99" spans="1:6" s="44" customFormat="1" ht="12.75">
      <c r="A99" s="40">
        <v>84</v>
      </c>
      <c r="B99" s="32" t="s">
        <v>25</v>
      </c>
      <c r="C99" s="33" t="s">
        <v>37</v>
      </c>
      <c r="D99" s="33">
        <v>2</v>
      </c>
      <c r="E99" s="41">
        <v>51800</v>
      </c>
      <c r="F99" s="55">
        <f>D99*E99</f>
        <v>103600</v>
      </c>
    </row>
    <row r="100" spans="1:6" s="44" customFormat="1" ht="12.75">
      <c r="A100" s="40">
        <v>85</v>
      </c>
      <c r="B100" s="32" t="s">
        <v>57</v>
      </c>
      <c r="C100" s="33" t="s">
        <v>58</v>
      </c>
      <c r="D100" s="33">
        <v>15</v>
      </c>
      <c r="E100" s="41">
        <v>1600</v>
      </c>
      <c r="F100" s="55">
        <f t="shared" ref="F100:F120" si="3">D100*E100</f>
        <v>24000</v>
      </c>
    </row>
    <row r="101" spans="1:6" s="44" customFormat="1" ht="12.75">
      <c r="A101" s="40">
        <v>86</v>
      </c>
      <c r="B101" s="32" t="s">
        <v>61</v>
      </c>
      <c r="C101" s="33" t="s">
        <v>58</v>
      </c>
      <c r="D101" s="33">
        <v>15</v>
      </c>
      <c r="E101" s="41">
        <v>9500</v>
      </c>
      <c r="F101" s="55">
        <f t="shared" si="3"/>
        <v>142500</v>
      </c>
    </row>
    <row r="102" spans="1:6" s="44" customFormat="1" ht="12.75">
      <c r="A102" s="40">
        <v>87</v>
      </c>
      <c r="B102" s="32" t="s">
        <v>212</v>
      </c>
      <c r="C102" s="33" t="s">
        <v>48</v>
      </c>
      <c r="D102" s="33">
        <v>1</v>
      </c>
      <c r="E102" s="41">
        <v>10000</v>
      </c>
      <c r="F102" s="55">
        <f t="shared" si="3"/>
        <v>10000</v>
      </c>
    </row>
    <row r="103" spans="1:6" s="44" customFormat="1" ht="12.75">
      <c r="A103" s="40">
        <v>88</v>
      </c>
      <c r="B103" s="32" t="s">
        <v>123</v>
      </c>
      <c r="C103" s="33" t="s">
        <v>48</v>
      </c>
      <c r="D103" s="33">
        <v>5</v>
      </c>
      <c r="E103" s="41">
        <v>5500</v>
      </c>
      <c r="F103" s="55">
        <f t="shared" si="3"/>
        <v>27500</v>
      </c>
    </row>
    <row r="104" spans="1:6" s="44" customFormat="1" ht="12.75">
      <c r="A104" s="40">
        <v>89</v>
      </c>
      <c r="B104" s="32" t="s">
        <v>45</v>
      </c>
      <c r="C104" s="33" t="s">
        <v>48</v>
      </c>
      <c r="D104" s="33">
        <v>1</v>
      </c>
      <c r="E104" s="41">
        <v>15500</v>
      </c>
      <c r="F104" s="55">
        <f t="shared" si="3"/>
        <v>15500</v>
      </c>
    </row>
    <row r="105" spans="1:6" s="44" customFormat="1" ht="12.75">
      <c r="A105" s="40">
        <v>90</v>
      </c>
      <c r="B105" s="32" t="s">
        <v>251</v>
      </c>
      <c r="C105" s="33" t="s">
        <v>106</v>
      </c>
      <c r="D105" s="33">
        <v>5</v>
      </c>
      <c r="E105" s="41">
        <v>4800</v>
      </c>
      <c r="F105" s="55">
        <f t="shared" si="3"/>
        <v>24000</v>
      </c>
    </row>
    <row r="106" spans="1:6" s="44" customFormat="1" ht="12.75">
      <c r="A106" s="40">
        <v>91</v>
      </c>
      <c r="B106" s="32" t="s">
        <v>42</v>
      </c>
      <c r="C106" s="33" t="s">
        <v>18</v>
      </c>
      <c r="D106" s="33">
        <v>1</v>
      </c>
      <c r="E106" s="41">
        <v>28500</v>
      </c>
      <c r="F106" s="55">
        <f t="shared" si="3"/>
        <v>28500</v>
      </c>
    </row>
    <row r="107" spans="1:6" s="44" customFormat="1" ht="12.75">
      <c r="A107" s="40">
        <v>92</v>
      </c>
      <c r="B107" s="32" t="s">
        <v>46</v>
      </c>
      <c r="C107" s="33" t="s">
        <v>48</v>
      </c>
      <c r="D107" s="33">
        <v>3</v>
      </c>
      <c r="E107" s="41">
        <v>11000</v>
      </c>
      <c r="F107" s="55">
        <f t="shared" si="3"/>
        <v>33000</v>
      </c>
    </row>
    <row r="108" spans="1:6" s="44" customFormat="1" ht="12.75">
      <c r="A108" s="40">
        <v>93</v>
      </c>
      <c r="B108" s="32" t="s">
        <v>17</v>
      </c>
      <c r="C108" s="33" t="s">
        <v>18</v>
      </c>
      <c r="D108" s="33">
        <v>20</v>
      </c>
      <c r="E108" s="41">
        <v>2300</v>
      </c>
      <c r="F108" s="55">
        <f t="shared" si="3"/>
        <v>46000</v>
      </c>
    </row>
    <row r="109" spans="1:6" s="44" customFormat="1" ht="12.75">
      <c r="A109" s="40">
        <v>94</v>
      </c>
      <c r="B109" s="32" t="s">
        <v>316</v>
      </c>
      <c r="C109" s="33" t="s">
        <v>80</v>
      </c>
      <c r="D109" s="33">
        <v>20</v>
      </c>
      <c r="E109" s="41">
        <v>2500</v>
      </c>
      <c r="F109" s="55">
        <f t="shared" si="3"/>
        <v>50000</v>
      </c>
    </row>
    <row r="110" spans="1:6" s="44" customFormat="1" ht="12.75">
      <c r="A110" s="40">
        <v>95</v>
      </c>
      <c r="B110" s="32" t="s">
        <v>79</v>
      </c>
      <c r="C110" s="33" t="s">
        <v>18</v>
      </c>
      <c r="D110" s="33">
        <v>1</v>
      </c>
      <c r="E110" s="41">
        <v>70000</v>
      </c>
      <c r="F110" s="55">
        <f t="shared" si="3"/>
        <v>70000</v>
      </c>
    </row>
    <row r="111" spans="1:6" s="44" customFormat="1" ht="12.75">
      <c r="A111" s="40">
        <v>96</v>
      </c>
      <c r="B111" s="32" t="s">
        <v>317</v>
      </c>
      <c r="C111" s="33" t="s">
        <v>84</v>
      </c>
      <c r="D111" s="33">
        <v>3</v>
      </c>
      <c r="E111" s="41">
        <v>28000</v>
      </c>
      <c r="F111" s="55">
        <f t="shared" si="3"/>
        <v>84000</v>
      </c>
    </row>
    <row r="112" spans="1:6" s="44" customFormat="1" ht="12.75">
      <c r="A112" s="40">
        <v>97</v>
      </c>
      <c r="B112" s="32" t="s">
        <v>189</v>
      </c>
      <c r="C112" s="33" t="s">
        <v>48</v>
      </c>
      <c r="D112" s="33">
        <v>2</v>
      </c>
      <c r="E112" s="41">
        <v>3000</v>
      </c>
      <c r="F112" s="55">
        <f t="shared" si="3"/>
        <v>6000</v>
      </c>
    </row>
    <row r="113" spans="1:6" s="44" customFormat="1" ht="12.75">
      <c r="A113" s="40">
        <v>98</v>
      </c>
      <c r="B113" s="32" t="s">
        <v>181</v>
      </c>
      <c r="C113" s="33" t="s">
        <v>23</v>
      </c>
      <c r="D113" s="33">
        <v>2</v>
      </c>
      <c r="E113" s="41">
        <v>64000</v>
      </c>
      <c r="F113" s="55">
        <f t="shared" si="3"/>
        <v>128000</v>
      </c>
    </row>
    <row r="114" spans="1:6" s="44" customFormat="1" ht="12.75">
      <c r="A114" s="40">
        <v>99</v>
      </c>
      <c r="B114" s="32" t="s">
        <v>25</v>
      </c>
      <c r="C114" s="33" t="s">
        <v>37</v>
      </c>
      <c r="D114" s="33">
        <v>6</v>
      </c>
      <c r="E114" s="41">
        <v>51800</v>
      </c>
      <c r="F114" s="55">
        <f t="shared" si="3"/>
        <v>310800</v>
      </c>
    </row>
    <row r="115" spans="1:6" s="44" customFormat="1" ht="12.75">
      <c r="A115" s="40">
        <v>100</v>
      </c>
      <c r="B115" s="32" t="s">
        <v>310</v>
      </c>
      <c r="C115" s="33" t="s">
        <v>48</v>
      </c>
      <c r="D115" s="33">
        <v>20</v>
      </c>
      <c r="E115" s="41">
        <v>2000</v>
      </c>
      <c r="F115" s="55">
        <f t="shared" si="3"/>
        <v>40000</v>
      </c>
    </row>
    <row r="116" spans="1:6" s="44" customFormat="1" ht="12.75">
      <c r="A116" s="40">
        <v>101</v>
      </c>
      <c r="B116" s="32" t="s">
        <v>310</v>
      </c>
      <c r="C116" s="33" t="s">
        <v>48</v>
      </c>
      <c r="D116" s="33">
        <v>5</v>
      </c>
      <c r="E116" s="41">
        <v>2000</v>
      </c>
      <c r="F116" s="55">
        <f t="shared" si="3"/>
        <v>10000</v>
      </c>
    </row>
    <row r="117" spans="1:6" s="44" customFormat="1" ht="12.75">
      <c r="A117" s="40">
        <v>102</v>
      </c>
      <c r="B117" s="32" t="s">
        <v>128</v>
      </c>
      <c r="C117" s="33" t="s">
        <v>48</v>
      </c>
      <c r="D117" s="33">
        <v>7</v>
      </c>
      <c r="E117" s="41">
        <v>2800</v>
      </c>
      <c r="F117" s="55">
        <f t="shared" si="3"/>
        <v>19600</v>
      </c>
    </row>
    <row r="118" spans="1:6" s="44" customFormat="1" ht="12.75">
      <c r="A118" s="40">
        <v>103</v>
      </c>
      <c r="B118" s="32" t="s">
        <v>128</v>
      </c>
      <c r="C118" s="33" t="s">
        <v>48</v>
      </c>
      <c r="D118" s="33">
        <v>3</v>
      </c>
      <c r="E118" s="41">
        <v>2800</v>
      </c>
      <c r="F118" s="55">
        <f t="shared" si="3"/>
        <v>8400</v>
      </c>
    </row>
    <row r="119" spans="1:6" s="44" customFormat="1" ht="12.75">
      <c r="A119" s="40">
        <v>104</v>
      </c>
      <c r="B119" s="32" t="s">
        <v>70</v>
      </c>
      <c r="C119" s="33" t="s">
        <v>48</v>
      </c>
      <c r="D119" s="33">
        <v>5</v>
      </c>
      <c r="E119" s="41">
        <v>6500</v>
      </c>
      <c r="F119" s="55">
        <f t="shared" si="3"/>
        <v>32500</v>
      </c>
    </row>
    <row r="120" spans="1:6" s="44" customFormat="1" ht="12.75">
      <c r="A120" s="40">
        <v>105</v>
      </c>
      <c r="B120" s="32" t="s">
        <v>101</v>
      </c>
      <c r="C120" s="33" t="s">
        <v>269</v>
      </c>
      <c r="D120" s="33">
        <v>2</v>
      </c>
      <c r="E120" s="41">
        <v>22800</v>
      </c>
      <c r="F120" s="55">
        <f t="shared" si="3"/>
        <v>45600</v>
      </c>
    </row>
    <row r="121" spans="1:6" s="44" customFormat="1" ht="12.75">
      <c r="A121" s="40">
        <v>106</v>
      </c>
      <c r="B121" s="32" t="s">
        <v>131</v>
      </c>
      <c r="C121" s="33" t="s">
        <v>23</v>
      </c>
      <c r="D121" s="33">
        <v>3</v>
      </c>
      <c r="E121" s="41">
        <v>35000</v>
      </c>
      <c r="F121" s="55">
        <f>D121*E121</f>
        <v>105000</v>
      </c>
    </row>
    <row r="122" spans="1:6" s="44" customFormat="1" ht="12.75">
      <c r="A122" s="40">
        <v>107</v>
      </c>
      <c r="B122" s="32" t="s">
        <v>318</v>
      </c>
      <c r="C122" s="33" t="s">
        <v>28</v>
      </c>
      <c r="D122" s="33">
        <v>5</v>
      </c>
      <c r="E122" s="41">
        <v>38500</v>
      </c>
      <c r="F122" s="55">
        <f>D122*E122</f>
        <v>192500</v>
      </c>
    </row>
    <row r="123" spans="1:6" s="44" customFormat="1" ht="12.75">
      <c r="A123" s="40">
        <v>108</v>
      </c>
      <c r="B123" s="32" t="s">
        <v>25</v>
      </c>
      <c r="C123" s="33" t="s">
        <v>37</v>
      </c>
      <c r="D123" s="33">
        <v>5</v>
      </c>
      <c r="E123" s="41">
        <v>51800</v>
      </c>
      <c r="F123" s="55">
        <f>D123*E123</f>
        <v>259000</v>
      </c>
    </row>
    <row r="124" spans="1:6" s="44" customFormat="1" ht="12.75">
      <c r="A124" s="40">
        <v>109</v>
      </c>
      <c r="B124" s="32" t="s">
        <v>36</v>
      </c>
      <c r="C124" s="33" t="s">
        <v>37</v>
      </c>
      <c r="D124" s="33">
        <v>10</v>
      </c>
      <c r="E124" s="41">
        <v>40500</v>
      </c>
      <c r="F124" s="55">
        <f>D124*E124</f>
        <v>405000</v>
      </c>
    </row>
    <row r="125" spans="1:6" s="44" customFormat="1" ht="12.75">
      <c r="A125" s="40">
        <v>110</v>
      </c>
      <c r="B125" s="32" t="s">
        <v>90</v>
      </c>
      <c r="C125" s="33" t="s">
        <v>18</v>
      </c>
      <c r="D125" s="33">
        <v>2</v>
      </c>
      <c r="E125" s="41">
        <v>11000</v>
      </c>
      <c r="F125" s="55">
        <f>D125*E125</f>
        <v>22000</v>
      </c>
    </row>
    <row r="126" spans="1:6" s="44" customFormat="1" ht="12.75">
      <c r="A126" s="40">
        <v>111</v>
      </c>
      <c r="B126" s="32" t="s">
        <v>61</v>
      </c>
      <c r="C126" s="33" t="s">
        <v>58</v>
      </c>
      <c r="D126" s="33">
        <v>8</v>
      </c>
      <c r="E126" s="41">
        <v>9500</v>
      </c>
      <c r="F126" s="55">
        <f t="shared" ref="F126:F143" si="4">D126*E126</f>
        <v>76000</v>
      </c>
    </row>
    <row r="127" spans="1:6" s="44" customFormat="1" ht="12.75">
      <c r="A127" s="40">
        <v>112</v>
      </c>
      <c r="B127" s="32" t="s">
        <v>91</v>
      </c>
      <c r="C127" s="33" t="s">
        <v>23</v>
      </c>
      <c r="D127" s="33">
        <v>5</v>
      </c>
      <c r="E127" s="41">
        <v>32000</v>
      </c>
      <c r="F127" s="55">
        <f t="shared" si="4"/>
        <v>160000</v>
      </c>
    </row>
    <row r="128" spans="1:6" s="44" customFormat="1" ht="12.75">
      <c r="A128" s="40">
        <v>113</v>
      </c>
      <c r="B128" s="32" t="s">
        <v>66</v>
      </c>
      <c r="C128" s="33" t="s">
        <v>48</v>
      </c>
      <c r="D128" s="33">
        <v>5</v>
      </c>
      <c r="E128" s="41">
        <v>2700</v>
      </c>
      <c r="F128" s="55">
        <f t="shared" si="4"/>
        <v>13500</v>
      </c>
    </row>
    <row r="129" spans="1:6" s="44" customFormat="1" ht="12.75">
      <c r="A129" s="40">
        <v>114</v>
      </c>
      <c r="B129" s="32" t="s">
        <v>150</v>
      </c>
      <c r="C129" s="33" t="s">
        <v>48</v>
      </c>
      <c r="D129" s="33">
        <v>1</v>
      </c>
      <c r="E129" s="41">
        <v>11000</v>
      </c>
      <c r="F129" s="55">
        <f t="shared" si="4"/>
        <v>11000</v>
      </c>
    </row>
    <row r="130" spans="1:6" s="44" customFormat="1" ht="12.75">
      <c r="A130" s="40">
        <v>115</v>
      </c>
      <c r="B130" s="32" t="s">
        <v>319</v>
      </c>
      <c r="C130" s="33" t="s">
        <v>37</v>
      </c>
      <c r="D130" s="33">
        <v>1</v>
      </c>
      <c r="E130" s="41">
        <v>98000</v>
      </c>
      <c r="F130" s="55">
        <f t="shared" si="4"/>
        <v>98000</v>
      </c>
    </row>
    <row r="131" spans="1:6" s="44" customFormat="1" ht="12.75">
      <c r="A131" s="40">
        <v>116</v>
      </c>
      <c r="B131" s="32" t="s">
        <v>25</v>
      </c>
      <c r="C131" s="33" t="s">
        <v>37</v>
      </c>
      <c r="D131" s="33">
        <v>3</v>
      </c>
      <c r="E131" s="41">
        <v>51800</v>
      </c>
      <c r="F131" s="55">
        <f t="shared" si="4"/>
        <v>155400</v>
      </c>
    </row>
    <row r="132" spans="1:6" s="44" customFormat="1" ht="12.75">
      <c r="A132" s="40">
        <v>117</v>
      </c>
      <c r="B132" s="32" t="s">
        <v>36</v>
      </c>
      <c r="C132" s="33" t="s">
        <v>37</v>
      </c>
      <c r="D132" s="33">
        <v>4</v>
      </c>
      <c r="E132" s="41">
        <v>40500</v>
      </c>
      <c r="F132" s="55">
        <f t="shared" si="4"/>
        <v>162000</v>
      </c>
    </row>
    <row r="133" spans="1:6" s="44" customFormat="1" ht="12.75">
      <c r="A133" s="40">
        <v>118</v>
      </c>
      <c r="B133" s="32" t="s">
        <v>42</v>
      </c>
      <c r="C133" s="33" t="s">
        <v>18</v>
      </c>
      <c r="D133" s="33">
        <v>1</v>
      </c>
      <c r="E133" s="41">
        <v>28500</v>
      </c>
      <c r="F133" s="55">
        <f t="shared" si="4"/>
        <v>28500</v>
      </c>
    </row>
    <row r="134" spans="1:6" s="44" customFormat="1" ht="12.75">
      <c r="A134" s="40">
        <v>119</v>
      </c>
      <c r="B134" s="32" t="s">
        <v>46</v>
      </c>
      <c r="C134" s="33" t="s">
        <v>48</v>
      </c>
      <c r="D134" s="33">
        <v>1</v>
      </c>
      <c r="E134" s="41">
        <v>11000</v>
      </c>
      <c r="F134" s="55">
        <f t="shared" si="4"/>
        <v>11000</v>
      </c>
    </row>
    <row r="135" spans="1:6" s="44" customFormat="1" ht="12.75">
      <c r="A135" s="40">
        <v>120</v>
      </c>
      <c r="B135" s="32" t="s">
        <v>110</v>
      </c>
      <c r="C135" s="33" t="s">
        <v>28</v>
      </c>
      <c r="D135" s="33">
        <v>1</v>
      </c>
      <c r="E135" s="41">
        <v>3000</v>
      </c>
      <c r="F135" s="55">
        <f t="shared" si="4"/>
        <v>3000</v>
      </c>
    </row>
    <row r="136" spans="1:6" s="44" customFormat="1" ht="12.75">
      <c r="A136" s="40">
        <v>121</v>
      </c>
      <c r="B136" s="32" t="s">
        <v>75</v>
      </c>
      <c r="C136" s="33" t="s">
        <v>28</v>
      </c>
      <c r="D136" s="33">
        <v>1</v>
      </c>
      <c r="E136" s="41">
        <v>8400</v>
      </c>
      <c r="F136" s="55">
        <f t="shared" si="4"/>
        <v>8400</v>
      </c>
    </row>
    <row r="137" spans="1:6" s="44" customFormat="1" ht="12.75">
      <c r="A137" s="40">
        <v>122</v>
      </c>
      <c r="B137" s="32" t="s">
        <v>76</v>
      </c>
      <c r="C137" s="33" t="s">
        <v>28</v>
      </c>
      <c r="D137" s="33">
        <v>2</v>
      </c>
      <c r="E137" s="41">
        <v>2400</v>
      </c>
      <c r="F137" s="55">
        <f t="shared" si="4"/>
        <v>4800</v>
      </c>
    </row>
    <row r="138" spans="1:6" s="44" customFormat="1" ht="12.75">
      <c r="A138" s="40">
        <v>123</v>
      </c>
      <c r="B138" s="32" t="s">
        <v>320</v>
      </c>
      <c r="C138" s="33" t="s">
        <v>20</v>
      </c>
      <c r="D138" s="33">
        <v>1</v>
      </c>
      <c r="E138" s="41">
        <v>24000</v>
      </c>
      <c r="F138" s="55">
        <f t="shared" si="4"/>
        <v>24000</v>
      </c>
    </row>
    <row r="139" spans="1:6" s="44" customFormat="1" ht="12.75">
      <c r="A139" s="40">
        <v>124</v>
      </c>
      <c r="B139" s="32" t="s">
        <v>94</v>
      </c>
      <c r="C139" s="33" t="s">
        <v>58</v>
      </c>
      <c r="D139" s="33">
        <v>8</v>
      </c>
      <c r="E139" s="41">
        <v>9500</v>
      </c>
      <c r="F139" s="55">
        <f t="shared" si="4"/>
        <v>76000</v>
      </c>
    </row>
    <row r="140" spans="1:6" s="44" customFormat="1" ht="12.75">
      <c r="A140" s="40">
        <v>125</v>
      </c>
      <c r="B140" s="32" t="s">
        <v>70</v>
      </c>
      <c r="C140" s="33" t="s">
        <v>48</v>
      </c>
      <c r="D140" s="33">
        <v>3</v>
      </c>
      <c r="E140" s="41">
        <v>6500</v>
      </c>
      <c r="F140" s="55">
        <f t="shared" si="4"/>
        <v>19500</v>
      </c>
    </row>
    <row r="141" spans="1:6" s="44" customFormat="1" ht="12.75">
      <c r="A141" s="40">
        <v>126</v>
      </c>
      <c r="B141" s="32" t="s">
        <v>149</v>
      </c>
      <c r="C141" s="33" t="s">
        <v>48</v>
      </c>
      <c r="D141" s="33">
        <v>3</v>
      </c>
      <c r="E141" s="41">
        <v>6500</v>
      </c>
      <c r="F141" s="55">
        <f t="shared" si="4"/>
        <v>19500</v>
      </c>
    </row>
    <row r="142" spans="1:6" s="44" customFormat="1" ht="12.75">
      <c r="A142" s="40">
        <v>127</v>
      </c>
      <c r="B142" s="32" t="s">
        <v>244</v>
      </c>
      <c r="C142" s="33" t="s">
        <v>28</v>
      </c>
      <c r="D142" s="33">
        <v>1</v>
      </c>
      <c r="E142" s="41">
        <v>7500</v>
      </c>
      <c r="F142" s="55">
        <f t="shared" si="4"/>
        <v>7500</v>
      </c>
    </row>
    <row r="143" spans="1:6" s="44" customFormat="1" ht="12.75">
      <c r="A143" s="40">
        <v>128</v>
      </c>
      <c r="B143" s="32" t="s">
        <v>257</v>
      </c>
      <c r="C143" s="33" t="s">
        <v>48</v>
      </c>
      <c r="D143" s="33">
        <v>1</v>
      </c>
      <c r="E143" s="41">
        <v>65000</v>
      </c>
      <c r="F143" s="55">
        <f t="shared" si="4"/>
        <v>65000</v>
      </c>
    </row>
    <row r="144" spans="1:6" s="44" customFormat="1" ht="12.75">
      <c r="A144" s="40">
        <v>129</v>
      </c>
      <c r="B144" s="45" t="s">
        <v>321</v>
      </c>
      <c r="C144" s="75" t="s">
        <v>18</v>
      </c>
      <c r="D144" s="75">
        <v>5</v>
      </c>
      <c r="E144" s="76">
        <v>62000</v>
      </c>
      <c r="F144" s="77">
        <f>D144*E144</f>
        <v>310000</v>
      </c>
    </row>
    <row r="145" spans="1:9">
      <c r="A145" s="90" t="s">
        <v>132</v>
      </c>
      <c r="B145" s="91"/>
      <c r="C145" s="91"/>
      <c r="D145" s="91"/>
      <c r="E145" s="92"/>
      <c r="F145" s="30">
        <f>SUM(F16:F144)</f>
        <v>11471100</v>
      </c>
      <c r="G145" s="12">
        <f>'[6]TIEP THI '!F34+'[6]NHAN SU'!F31+[6]ERF!F19+[6]QC!F20+'[6]MUA HANG'!F21+'[6]KE TOAN '!F20+'[6]CUNG UNG'!F36+'[6]VAN CHUYEN '!F20+'[6]BAN HANG '!F47+'[6]DU AN '!F32+'[6]BAO TRI'!F22+[6]XNTC!F19</f>
        <v>11471100</v>
      </c>
      <c r="H145" s="12"/>
      <c r="I145" s="12"/>
    </row>
    <row r="146" spans="1:9">
      <c r="A146" s="90" t="s">
        <v>133</v>
      </c>
      <c r="B146" s="91"/>
      <c r="C146" s="91"/>
      <c r="D146" s="91"/>
      <c r="E146" s="92"/>
      <c r="F146" s="15">
        <f>F145*0.1</f>
        <v>1147110</v>
      </c>
      <c r="G146" s="12"/>
      <c r="H146" s="12"/>
      <c r="I146" s="12"/>
    </row>
    <row r="147" spans="1:9">
      <c r="A147" s="90" t="s">
        <v>134</v>
      </c>
      <c r="B147" s="91"/>
      <c r="C147" s="91"/>
      <c r="D147" s="91"/>
      <c r="E147" s="92"/>
      <c r="F147" s="15">
        <f>F145+F146</f>
        <v>12618210</v>
      </c>
      <c r="G147" s="12"/>
      <c r="H147" s="12"/>
      <c r="I147" s="12"/>
    </row>
    <row r="148" spans="1:9">
      <c r="G148" s="12"/>
      <c r="H148" s="12"/>
      <c r="I148" s="12"/>
    </row>
    <row r="149" spans="1:9">
      <c r="G149" s="12"/>
      <c r="H149" s="12"/>
      <c r="I149" s="12"/>
    </row>
    <row r="150" spans="1:9">
      <c r="E150" s="87" t="s">
        <v>135</v>
      </c>
      <c r="F150" s="93"/>
      <c r="G150" s="12"/>
      <c r="H150" s="12"/>
      <c r="I150" s="12"/>
    </row>
    <row r="151" spans="1:9">
      <c r="E151" s="87" t="s">
        <v>136</v>
      </c>
      <c r="F151" s="93"/>
      <c r="G151" s="12"/>
      <c r="H151" s="12"/>
      <c r="I151" s="12"/>
    </row>
    <row r="152" spans="1:9">
      <c r="G152" s="12"/>
      <c r="H152" s="12"/>
      <c r="I152" s="12"/>
    </row>
    <row r="153" spans="1:9">
      <c r="G153" s="12"/>
      <c r="H153" s="12"/>
      <c r="I153" s="12"/>
    </row>
    <row r="154" spans="1:9">
      <c r="G154" s="12"/>
      <c r="H154" s="12"/>
      <c r="I154" s="12"/>
    </row>
    <row r="155" spans="1:9">
      <c r="E155" s="87" t="s">
        <v>137</v>
      </c>
      <c r="F155" s="93"/>
      <c r="G155" s="12"/>
      <c r="H155" s="12"/>
      <c r="I155" s="12"/>
    </row>
    <row r="156" spans="1:9">
      <c r="G156" s="12"/>
      <c r="H156" s="12"/>
      <c r="I156" s="12"/>
    </row>
  </sheetData>
  <mergeCells count="13">
    <mergeCell ref="A9:F9"/>
    <mergeCell ref="A2:F2"/>
    <mergeCell ref="A3:F3"/>
    <mergeCell ref="A4:F4"/>
    <mergeCell ref="A7:F7"/>
    <mergeCell ref="A8:F8"/>
    <mergeCell ref="E155:F155"/>
    <mergeCell ref="A10:F10"/>
    <mergeCell ref="A145:E145"/>
    <mergeCell ref="A146:E146"/>
    <mergeCell ref="A147:E147"/>
    <mergeCell ref="E150:F150"/>
    <mergeCell ref="E151:F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thang 1</vt:lpstr>
      <vt:lpstr>thang 2</vt:lpstr>
      <vt:lpstr>thang 3</vt:lpstr>
      <vt:lpstr>thang 4</vt:lpstr>
      <vt:lpstr>thang 5</vt:lpstr>
      <vt:lpstr>thang 6</vt:lpstr>
      <vt:lpstr>thang 7</vt:lpstr>
      <vt:lpstr>thang 8</vt:lpstr>
      <vt:lpstr>thang 9</vt:lpstr>
      <vt:lpstr>thang 10</vt:lpstr>
      <vt:lpstr>thang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2015-12-11T03:05:06Z</dcterms:created>
  <dcterms:modified xsi:type="dcterms:W3CDTF">2015-12-11T05:10:04Z</dcterms:modified>
</cp:coreProperties>
</file>