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40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67" i="1"/>
  <c r="P67"/>
  <c r="L67"/>
  <c r="O67" s="1"/>
  <c r="S66"/>
  <c r="S65"/>
  <c r="S64"/>
  <c r="P64"/>
  <c r="L64"/>
  <c r="O64" s="1"/>
  <c r="S63"/>
  <c r="P63"/>
  <c r="L63"/>
  <c r="O63" s="1"/>
  <c r="S62"/>
  <c r="P62"/>
  <c r="L62"/>
  <c r="O62" s="1"/>
  <c r="J62"/>
  <c r="H62"/>
  <c r="S61"/>
  <c r="P61"/>
  <c r="L61"/>
  <c r="O61" s="1"/>
  <c r="J61"/>
  <c r="H61"/>
  <c r="S60"/>
  <c r="P60"/>
  <c r="L60"/>
  <c r="O60" s="1"/>
  <c r="J60"/>
  <c r="H60"/>
  <c r="S59"/>
  <c r="P59"/>
  <c r="L59"/>
  <c r="O59" s="1"/>
  <c r="J59"/>
  <c r="H59"/>
  <c r="S58"/>
  <c r="P58"/>
  <c r="L58"/>
  <c r="O58" s="1"/>
  <c r="J58"/>
  <c r="H58"/>
  <c r="S57"/>
  <c r="P57"/>
  <c r="L57"/>
  <c r="O57" s="1"/>
  <c r="J57"/>
  <c r="H57"/>
  <c r="S56"/>
  <c r="P56"/>
  <c r="L56"/>
  <c r="O56" s="1"/>
  <c r="J56"/>
  <c r="H56"/>
  <c r="S55"/>
  <c r="P55"/>
  <c r="J55"/>
  <c r="L55" s="1"/>
  <c r="O55" s="1"/>
  <c r="H55"/>
  <c r="S54"/>
  <c r="P54"/>
  <c r="L54"/>
  <c r="O54" s="1"/>
  <c r="J54"/>
  <c r="H54"/>
  <c r="S53"/>
  <c r="P53"/>
  <c r="J53"/>
  <c r="L53" s="1"/>
  <c r="O53" s="1"/>
  <c r="H53"/>
  <c r="S52"/>
  <c r="P52"/>
  <c r="L52"/>
  <c r="O52" s="1"/>
  <c r="J52"/>
  <c r="H52"/>
  <c r="S51"/>
  <c r="P51"/>
  <c r="J51"/>
  <c r="L51" s="1"/>
  <c r="O51" s="1"/>
  <c r="H51"/>
  <c r="S50"/>
  <c r="P50"/>
  <c r="L50"/>
  <c r="O50" s="1"/>
  <c r="J50"/>
  <c r="H50"/>
  <c r="S49"/>
  <c r="P49"/>
  <c r="J49"/>
  <c r="L49" s="1"/>
  <c r="O49" s="1"/>
  <c r="H49"/>
  <c r="S48"/>
  <c r="P48"/>
  <c r="L48"/>
  <c r="O48" s="1"/>
  <c r="J48"/>
  <c r="H48"/>
  <c r="S47"/>
  <c r="P47"/>
  <c r="J47"/>
  <c r="L47" s="1"/>
  <c r="O47" s="1"/>
  <c r="H47"/>
  <c r="S46"/>
  <c r="P46"/>
  <c r="L46"/>
  <c r="O46" s="1"/>
  <c r="J46"/>
  <c r="H46"/>
  <c r="S45"/>
  <c r="P45"/>
  <c r="J45"/>
  <c r="L45" s="1"/>
  <c r="O45" s="1"/>
  <c r="H45"/>
  <c r="S44"/>
  <c r="P44"/>
  <c r="L44"/>
  <c r="O44" s="1"/>
  <c r="J44"/>
  <c r="H44"/>
  <c r="S43"/>
  <c r="P43"/>
  <c r="J43"/>
  <c r="L43" s="1"/>
  <c r="O43" s="1"/>
  <c r="H43"/>
  <c r="S42"/>
  <c r="P42"/>
  <c r="L42"/>
  <c r="O42" s="1"/>
  <c r="J42"/>
  <c r="H42"/>
  <c r="S41"/>
  <c r="P41"/>
  <c r="J41"/>
  <c r="L41" s="1"/>
  <c r="O41" s="1"/>
  <c r="H41"/>
  <c r="S40"/>
  <c r="P40"/>
  <c r="L40"/>
  <c r="O40" s="1"/>
  <c r="J40"/>
  <c r="H40"/>
  <c r="S39"/>
  <c r="L39"/>
  <c r="O39" s="1"/>
  <c r="J39"/>
  <c r="H39"/>
  <c r="S38"/>
  <c r="P38"/>
  <c r="J38"/>
  <c r="L38" s="1"/>
  <c r="O38" s="1"/>
  <c r="H38"/>
  <c r="S37"/>
  <c r="P37"/>
  <c r="L37"/>
  <c r="O37" s="1"/>
  <c r="J37"/>
  <c r="H37"/>
  <c r="S36"/>
  <c r="P36"/>
  <c r="J36"/>
  <c r="L36" s="1"/>
  <c r="O36" s="1"/>
  <c r="H36"/>
  <c r="S35"/>
  <c r="P35"/>
  <c r="J35"/>
  <c r="L35" s="1"/>
  <c r="O35" s="1"/>
  <c r="H35"/>
  <c r="S34"/>
  <c r="P34"/>
  <c r="J34"/>
  <c r="L34" s="1"/>
  <c r="O34" s="1"/>
  <c r="H34"/>
  <c r="S33"/>
  <c r="P33"/>
  <c r="J33"/>
  <c r="L33" s="1"/>
  <c r="O33" s="1"/>
  <c r="H33"/>
  <c r="S32"/>
  <c r="P32"/>
  <c r="J32"/>
  <c r="L32" s="1"/>
  <c r="O32" s="1"/>
  <c r="H32"/>
  <c r="S31"/>
  <c r="P31"/>
  <c r="J31"/>
  <c r="L31" s="1"/>
  <c r="O31" s="1"/>
  <c r="H31"/>
  <c r="S30"/>
  <c r="J30"/>
  <c r="L30" s="1"/>
  <c r="O30" s="1"/>
  <c r="H30"/>
  <c r="S29"/>
  <c r="P29"/>
  <c r="L29"/>
  <c r="O29" s="1"/>
  <c r="J29"/>
  <c r="H29"/>
  <c r="S28"/>
  <c r="L28"/>
  <c r="O28" s="1"/>
  <c r="J28"/>
  <c r="H28"/>
  <c r="S27"/>
  <c r="L27"/>
  <c r="O27" s="1"/>
  <c r="J27"/>
  <c r="H27"/>
  <c r="S26"/>
  <c r="P26"/>
  <c r="J26"/>
  <c r="L26" s="1"/>
  <c r="O26" s="1"/>
  <c r="H26"/>
  <c r="S25"/>
  <c r="P25"/>
  <c r="L25"/>
  <c r="O25" s="1"/>
  <c r="J25"/>
  <c r="H25"/>
  <c r="S24"/>
  <c r="P24"/>
  <c r="J24"/>
  <c r="L24" s="1"/>
  <c r="O24" s="1"/>
  <c r="H24"/>
  <c r="L23"/>
  <c r="O23" s="1"/>
  <c r="J23"/>
  <c r="H23"/>
  <c r="J22"/>
  <c r="L22" s="1"/>
  <c r="O22" s="1"/>
  <c r="H22"/>
  <c r="S21"/>
  <c r="J21"/>
  <c r="L21" s="1"/>
  <c r="O21" s="1"/>
  <c r="H21"/>
  <c r="L20"/>
  <c r="O20" s="1"/>
  <c r="J20"/>
  <c r="H20"/>
  <c r="J19"/>
  <c r="L19" s="1"/>
  <c r="O19" s="1"/>
  <c r="H19"/>
  <c r="S18"/>
  <c r="P18"/>
  <c r="L18"/>
  <c r="O18" s="1"/>
  <c r="J18"/>
  <c r="H18"/>
  <c r="S17"/>
  <c r="P17"/>
  <c r="J17"/>
  <c r="L17" s="1"/>
  <c r="O17" s="1"/>
  <c r="H17"/>
  <c r="S16"/>
  <c r="J16"/>
  <c r="L16" s="1"/>
  <c r="O16" s="1"/>
  <c r="H16"/>
  <c r="S15"/>
  <c r="J15"/>
  <c r="L15" s="1"/>
  <c r="O15" s="1"/>
  <c r="H15"/>
  <c r="S14"/>
  <c r="J14"/>
  <c r="L14" s="1"/>
  <c r="O14" s="1"/>
  <c r="H14"/>
  <c r="S13"/>
  <c r="J13"/>
  <c r="L13" s="1"/>
  <c r="O13" s="1"/>
  <c r="H13"/>
  <c r="S12"/>
  <c r="P12"/>
  <c r="L12"/>
  <c r="O12" s="1"/>
  <c r="J12"/>
  <c r="H12"/>
  <c r="S11"/>
  <c r="P11"/>
  <c r="J11"/>
  <c r="L11" s="1"/>
  <c r="O11" s="1"/>
  <c r="S10"/>
  <c r="L10"/>
  <c r="O10" s="1"/>
  <c r="J10"/>
  <c r="S9"/>
  <c r="P9"/>
  <c r="L9"/>
  <c r="O9" s="1"/>
  <c r="J9"/>
  <c r="H9"/>
  <c r="H68" s="1"/>
  <c r="S8"/>
  <c r="L8"/>
  <c r="O8" s="1"/>
  <c r="J8"/>
  <c r="S7"/>
  <c r="J7"/>
  <c r="L7" s="1"/>
  <c r="O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S6"/>
  <c r="S68" s="1"/>
  <c r="P6"/>
  <c r="P68" s="1"/>
  <c r="J6"/>
  <c r="L6" s="1"/>
  <c r="O6" s="1"/>
  <c r="L5"/>
  <c r="O5" s="1"/>
  <c r="J5"/>
</calcChain>
</file>

<file path=xl/sharedStrings.xml><?xml version="1.0" encoding="utf-8"?>
<sst xmlns="http://schemas.openxmlformats.org/spreadsheetml/2006/main" count="202" uniqueCount="140">
  <si>
    <t xml:space="preserve"> BÁO CÁO VPP XIN MUA THÁNG 4.2015</t>
  </si>
  <si>
    <t>Stt</t>
  </si>
  <si>
    <t>Tên Văn phòng phẩm</t>
  </si>
  <si>
    <t>Quy cách</t>
  </si>
  <si>
    <t>Số lượng tồn đầu tháng</t>
  </si>
  <si>
    <t>Số lượng xin mua</t>
  </si>
  <si>
    <t>Đơn giá</t>
  </si>
  <si>
    <t>Thành tiền</t>
  </si>
  <si>
    <t xml:space="preserve">Số lượng xuất ra </t>
  </si>
  <si>
    <t xml:space="preserve">Số lượng tồn đầu tháng  </t>
  </si>
  <si>
    <t xml:space="preserve">Đơn giá </t>
  </si>
  <si>
    <t>Số lượng xuất ra</t>
  </si>
  <si>
    <t>Tồn cuối tháng</t>
  </si>
  <si>
    <t>Xin mua</t>
  </si>
  <si>
    <t>BP xin mua</t>
  </si>
  <si>
    <t>Chi tiết xuất ra</t>
  </si>
  <si>
    <t>Ghi chú</t>
  </si>
  <si>
    <t xml:space="preserve">Bông bảng </t>
  </si>
  <si>
    <t>cái</t>
  </si>
  <si>
    <t>Lưỡi dao lớn</t>
  </si>
  <si>
    <t>Kho: 1</t>
  </si>
  <si>
    <t>Kim bấm lớn</t>
  </si>
  <si>
    <t>Hộp</t>
  </si>
  <si>
    <t>Các BP dùng chung</t>
  </si>
  <si>
    <t>Lưỡi dao nhỏ</t>
  </si>
  <si>
    <t>Kéo</t>
  </si>
  <si>
    <t>Kế toán: 01</t>
  </si>
  <si>
    <t>Kẹp bướm 32mm</t>
  </si>
  <si>
    <t>Kho: 01</t>
  </si>
  <si>
    <t xml:space="preserve">Bút lông bảng </t>
  </si>
  <si>
    <t>cây</t>
  </si>
  <si>
    <t>Mực sao đỏ(đen)</t>
  </si>
  <si>
    <t>hộp</t>
  </si>
  <si>
    <t>Đế cắt băng keo</t>
  </si>
  <si>
    <t>Kẹp bướm số 19mmm</t>
  </si>
  <si>
    <t>HC-NS: 01</t>
  </si>
  <si>
    <t>kẹp bướm 15</t>
  </si>
  <si>
    <t>Hồ dán</t>
  </si>
  <si>
    <t xml:space="preserve">hộp </t>
  </si>
  <si>
    <t>Bìa còng</t>
  </si>
  <si>
    <t>Tổng vụ: 02</t>
  </si>
  <si>
    <t>Viết bi xanh, đỏ, đen</t>
  </si>
  <si>
    <t>Các Bộ phận</t>
  </si>
  <si>
    <t>Lò xo gáy đóng cuốn</t>
  </si>
  <si>
    <t xml:space="preserve">Vòng gia cố </t>
  </si>
  <si>
    <t xml:space="preserve">Phân trang </t>
  </si>
  <si>
    <t>xấp</t>
  </si>
  <si>
    <t>Tổng vụ: 02, Thu mua: 01</t>
  </si>
  <si>
    <t>Bìa lá hở 3 mặt</t>
  </si>
  <si>
    <t xml:space="preserve">Trình ký </t>
  </si>
  <si>
    <t>Giấy A4 72</t>
  </si>
  <si>
    <t>ram</t>
  </si>
  <si>
    <t xml:space="preserve">Các Bộ phận </t>
  </si>
  <si>
    <t xml:space="preserve">Các bộ phận </t>
  </si>
  <si>
    <t>Kẹp giấy</t>
  </si>
  <si>
    <t>Các bộ phận</t>
  </si>
  <si>
    <t>HC-NS: 02, BV: 02. Kế toán: 01, Kinh doanh: 01, Trợ lý : 01, XNK: 2, Tổng vụ: 01</t>
  </si>
  <si>
    <t>Giấy A3</t>
  </si>
  <si>
    <t>Thiết kế</t>
  </si>
  <si>
    <t>Thiết kế công trình</t>
  </si>
  <si>
    <t xml:space="preserve">Sổ lò xò dày </t>
  </si>
  <si>
    <t>cuốn</t>
  </si>
  <si>
    <t>Giấy than</t>
  </si>
  <si>
    <t>Bìa 01 nút my clear khổ F</t>
  </si>
  <si>
    <t>Kế toán: 09</t>
  </si>
  <si>
    <t>TV: 05, Kế toán: 6, Kinh doanh: 01, HC-NS: 01</t>
  </si>
  <si>
    <t>Bao thư trắng</t>
  </si>
  <si>
    <t>Tẩy bồn cầu</t>
  </si>
  <si>
    <t>chai</t>
  </si>
  <si>
    <t>Tạp vụ</t>
  </si>
  <si>
    <t xml:space="preserve">Tạp vụ: </t>
  </si>
  <si>
    <t xml:space="preserve">Lau sàn </t>
  </si>
  <si>
    <t>Xịt muỗi</t>
  </si>
  <si>
    <t>Bảo vệ</t>
  </si>
  <si>
    <t>Hộp giấy Puply</t>
  </si>
  <si>
    <t>Tài xế :02</t>
  </si>
  <si>
    <t>Tài xế</t>
  </si>
  <si>
    <t>Cuộn rác</t>
  </si>
  <si>
    <t>cuộn</t>
  </si>
  <si>
    <t>Giấy vệ sinh cuộn AN An</t>
  </si>
  <si>
    <t>Dùng chung Công ty</t>
  </si>
  <si>
    <t>Nước lau kính</t>
  </si>
  <si>
    <t>Tài xế: 01</t>
  </si>
  <si>
    <t>Tập 96T</t>
  </si>
  <si>
    <t>Kho: 4</t>
  </si>
  <si>
    <t>Kho 4+ BV: 4+ Tổng vụ: 01</t>
  </si>
  <si>
    <t>Giấy A4 màu xanh dương</t>
  </si>
  <si>
    <t>Pin 2A, 3A</t>
  </si>
  <si>
    <t>cục</t>
  </si>
  <si>
    <t>Tăm bông shiny đỏ dấu tròn</t>
  </si>
  <si>
    <t>Giấy ghi chú vàng(3x3)</t>
  </si>
  <si>
    <t>Kế toán: 02</t>
  </si>
  <si>
    <t xml:space="preserve">Bấm kim </t>
  </si>
  <si>
    <t>Kim bấm 10</t>
  </si>
  <si>
    <t>KCS: 01, HC-NS: 02, XNK: 01</t>
  </si>
  <si>
    <t>Kế toán:03,HC-NS:01, XNK: 01, Kinh doanh: 1</t>
  </si>
  <si>
    <t>Nhãn Tomy 107</t>
  </si>
  <si>
    <t>xâp</t>
  </si>
  <si>
    <t>Phòng TN</t>
  </si>
  <si>
    <t>Bìa phân trang</t>
  </si>
  <si>
    <t>Bìa 20 lá nhựa TL</t>
  </si>
  <si>
    <t>Bút lông dầu</t>
  </si>
  <si>
    <t>Cây</t>
  </si>
  <si>
    <t>Chú Hồng: 02 + đóng gói 04</t>
  </si>
  <si>
    <t>Băng cá nhân</t>
  </si>
  <si>
    <t>Băng keo si</t>
  </si>
  <si>
    <t>Kế toán: 01, HC-NS: 01</t>
  </si>
  <si>
    <t xml:space="preserve">Băng keo trong </t>
  </si>
  <si>
    <t>Kế toán: 02, PTN: 02</t>
  </si>
  <si>
    <t>Kế toán: 4+ PTN: 02</t>
  </si>
  <si>
    <t xml:space="preserve">Dao rọc giấy nhỏ </t>
  </si>
  <si>
    <t>Acco nhựa</t>
  </si>
  <si>
    <t>h</t>
  </si>
  <si>
    <t>KCS:01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</si>
  <si>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</si>
  <si>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</si>
  <si>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</si>
  <si>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</si>
  <si>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</si>
  <si>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</si>
  <si>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</si>
  <si>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Kế toán</t>
  </si>
  <si>
    <t>Giấy niêm phong A4</t>
  </si>
  <si>
    <t>xâấp</t>
  </si>
  <si>
    <t>Bìa láA4</t>
  </si>
  <si>
    <t>Thước mica dẻo</t>
  </si>
  <si>
    <t>Kế toán: 01, Thiết kế: 01</t>
  </si>
  <si>
    <t>Bấm 2 lỗ</t>
  </si>
  <si>
    <t>Kinh doanh APPC</t>
  </si>
  <si>
    <t>Bút chì gỗ</t>
  </si>
  <si>
    <t>Đóng gói: 04</t>
  </si>
  <si>
    <t>kim bấm vừa</t>
  </si>
  <si>
    <t>PTN: 03</t>
  </si>
  <si>
    <t>Bìa lỗ</t>
  </si>
  <si>
    <t>Cộng</t>
  </si>
  <si>
    <t xml:space="preserve">                                                   Ngày      tháng      năm 2015</t>
  </si>
  <si>
    <t>Chủ quản bộ phận</t>
  </si>
  <si>
    <t xml:space="preserve">                                                                              Lập biểu</t>
  </si>
  <si>
    <t>Nguyễn Thị Kiều Hoa</t>
  </si>
  <si>
    <t xml:space="preserve">                                                              Nguyễn Thị Vượng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</si>
</sst>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right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right"/>
    </xf>
    <xf numFmtId="164" fontId="3" fillId="0" borderId="3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3" fillId="0" borderId="6" xfId="1" applyNumberFormat="1" applyFont="1" applyFill="1" applyBorder="1" applyAlignment="1">
      <alignment horizontal="right"/>
    </xf>
    <xf numFmtId="164" fontId="3" fillId="0" borderId="6" xfId="1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6" xfId="0" applyFont="1" applyFill="1" applyBorder="1"/>
    <xf numFmtId="164" fontId="3" fillId="0" borderId="6" xfId="1" applyNumberFormat="1" applyFont="1" applyBorder="1" applyAlignment="1">
      <alignment horizontal="right"/>
    </xf>
    <xf numFmtId="164" fontId="7" fillId="0" borderId="6" xfId="1" applyNumberFormat="1" applyFont="1" applyBorder="1"/>
    <xf numFmtId="0" fontId="3" fillId="0" borderId="8" xfId="0" applyFont="1" applyBorder="1" applyAlignment="1">
      <alignment horizontal="center"/>
    </xf>
    <xf numFmtId="164" fontId="3" fillId="0" borderId="6" xfId="1" applyNumberFormat="1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 vertical="center" wrapText="1"/>
    </xf>
    <xf numFmtId="43" fontId="7" fillId="0" borderId="0" xfId="1" applyFont="1"/>
    <xf numFmtId="4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3" fillId="0" borderId="10" xfId="0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7" fillId="0" borderId="0" xfId="0" applyFont="1"/>
    <xf numFmtId="164" fontId="7" fillId="0" borderId="6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/>
    </xf>
    <xf numFmtId="0" fontId="3" fillId="0" borderId="11" xfId="0" applyFont="1" applyBorder="1"/>
    <xf numFmtId="164" fontId="0" fillId="0" borderId="0" xfId="1" applyNumberFormat="1" applyFont="1"/>
    <xf numFmtId="164" fontId="3" fillId="0" borderId="6" xfId="1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64" fontId="7" fillId="0" borderId="9" xfId="1" applyNumberFormat="1" applyFont="1" applyBorder="1" applyAlignment="1">
      <alignment horizontal="right"/>
    </xf>
    <xf numFmtId="164" fontId="3" fillId="0" borderId="9" xfId="1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64" fontId="7" fillId="0" borderId="9" xfId="1" applyNumberFormat="1" applyFont="1" applyBorder="1"/>
    <xf numFmtId="164" fontId="7" fillId="0" borderId="9" xfId="1" applyNumberFormat="1" applyFont="1" applyFill="1" applyBorder="1" applyAlignment="1">
      <alignment horizontal="center"/>
    </xf>
    <xf numFmtId="164" fontId="7" fillId="0" borderId="6" xfId="1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9" xfId="1" applyNumberFormat="1" applyFont="1" applyBorder="1" applyAlignment="1">
      <alignment horizontal="right"/>
    </xf>
    <xf numFmtId="0" fontId="3" fillId="0" borderId="8" xfId="0" applyFont="1" applyBorder="1"/>
    <xf numFmtId="0" fontId="7" fillId="0" borderId="8" xfId="0" applyFont="1" applyBorder="1" applyAlignment="1">
      <alignment horizontal="center"/>
    </xf>
    <xf numFmtId="164" fontId="3" fillId="0" borderId="8" xfId="1" applyNumberFormat="1" applyFont="1" applyBorder="1" applyAlignment="1">
      <alignment horizontal="right"/>
    </xf>
    <xf numFmtId="164" fontId="7" fillId="0" borderId="8" xfId="1" applyNumberFormat="1" applyFont="1" applyBorder="1"/>
    <xf numFmtId="0" fontId="7" fillId="0" borderId="8" xfId="0" applyFont="1" applyFill="1" applyBorder="1" applyAlignment="1">
      <alignment horizontal="center"/>
    </xf>
    <xf numFmtId="164" fontId="7" fillId="0" borderId="8" xfId="1" applyNumberFormat="1" applyFont="1" applyFill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3" fillId="0" borderId="14" xfId="1" applyNumberFormat="1" applyFont="1" applyBorder="1" applyAlignment="1">
      <alignment horizontal="right"/>
    </xf>
    <xf numFmtId="164" fontId="7" fillId="0" borderId="14" xfId="1" applyNumberFormat="1" applyFont="1" applyBorder="1"/>
    <xf numFmtId="164" fontId="7" fillId="0" borderId="14" xfId="1" applyNumberFormat="1" applyFont="1" applyFill="1" applyBorder="1" applyAlignment="1">
      <alignment horizontal="center"/>
    </xf>
    <xf numFmtId="0" fontId="3" fillId="0" borderId="10" xfId="0" applyFont="1" applyBorder="1"/>
    <xf numFmtId="0" fontId="7" fillId="0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3" fillId="0" borderId="10" xfId="1" applyNumberFormat="1" applyFont="1" applyBorder="1" applyAlignment="1">
      <alignment horizontal="right"/>
    </xf>
    <xf numFmtId="164" fontId="7" fillId="0" borderId="10" xfId="1" applyNumberFormat="1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5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3" fillId="0" borderId="15" xfId="1" applyNumberFormat="1" applyFont="1" applyBorder="1" applyAlignment="1">
      <alignment horizontal="right"/>
    </xf>
    <xf numFmtId="164" fontId="7" fillId="0" borderId="15" xfId="1" applyNumberFormat="1" applyFont="1" applyBorder="1"/>
    <xf numFmtId="164" fontId="7" fillId="0" borderId="5" xfId="1" applyNumberFormat="1" applyFont="1" applyFill="1" applyBorder="1" applyAlignment="1">
      <alignment horizontal="center"/>
    </xf>
    <xf numFmtId="0" fontId="3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9" fillId="0" borderId="2" xfId="1" applyNumberFormat="1" applyFont="1" applyBorder="1"/>
    <xf numFmtId="0" fontId="7" fillId="0" borderId="2" xfId="0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1" fillId="0" borderId="0" xfId="0" applyFont="1"/>
    <xf numFmtId="0" fontId="11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4" fontId="11" fillId="0" borderId="0" xfId="1" applyNumberFormat="1" applyFont="1" applyAlignment="1">
      <alignment horizontal="right"/>
    </xf>
    <xf numFmtId="164" fontId="11" fillId="0" borderId="0" xfId="1" applyNumberFormat="1" applyFont="1"/>
    <xf numFmtId="0" fontId="12" fillId="0" borderId="0" xfId="0" applyFont="1" applyAlignment="1">
      <alignment horizontal="center"/>
    </xf>
    <xf numFmtId="164" fontId="12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right"/>
    </xf>
    <xf numFmtId="0" fontId="11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topLeftCell="A49" workbookViewId="0">
      <selection sqref="A1:XFD1048576"/>
    </sheetView>
  </sheetViews>
  <sheetFormatPr defaultRowHeight="15"/>
  <cols>
    <col min="1" max="1" width="4.42578125" customWidth="1"/>
    <col min="2" max="2" width="21.5703125" customWidth="1"/>
    <col min="3" max="3" width="6.85546875" customWidth="1"/>
    <col min="4" max="4" width="7" style="114" hidden="1" customWidth="1"/>
    <col min="5" max="5" width="7.42578125" hidden="1" customWidth="1"/>
    <col min="6" max="6" width="6.28515625" hidden="1" customWidth="1"/>
    <col min="7" max="7" width="8.85546875" style="115" hidden="1" customWidth="1"/>
    <col min="8" max="8" width="10.28515625" style="47" hidden="1" customWidth="1"/>
    <col min="9" max="9" width="7.5703125" style="114" hidden="1" customWidth="1"/>
    <col min="10" max="10" width="8.140625" style="114" hidden="1" customWidth="1"/>
    <col min="11" max="11" width="6.7109375" style="116" hidden="1" customWidth="1"/>
    <col min="12" max="12" width="8" style="116" hidden="1" customWidth="1"/>
    <col min="13" max="14" width="8.85546875" style="117" hidden="1" customWidth="1"/>
    <col min="15" max="15" width="7.140625" style="117" customWidth="1"/>
    <col min="16" max="16" width="10.85546875" style="117" hidden="1" customWidth="1"/>
    <col min="17" max="17" width="6.28515625" style="117" customWidth="1"/>
    <col min="18" max="18" width="8.85546875" style="117" customWidth="1"/>
    <col min="19" max="19" width="12.28515625" style="117" customWidth="1"/>
    <col min="20" max="20" width="23.5703125" style="117" customWidth="1"/>
    <col min="21" max="21" width="0.7109375" hidden="1" customWidth="1"/>
    <col min="22" max="22" width="6" style="114" customWidth="1"/>
    <col min="24" max="24" width="13.28515625" bestFit="1" customWidth="1"/>
  </cols>
  <sheetData>
    <row r="1" spans="1:23" s="1" customFormat="1"/>
    <row r="2" spans="1:23" s="1" customFormat="1" ht="2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s="1" customFormat="1" ht="15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s="1" customFormat="1" ht="78.7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/>
      <c r="G4" s="5" t="s">
        <v>6</v>
      </c>
      <c r="H4" s="6" t="s">
        <v>7</v>
      </c>
      <c r="I4" s="4" t="s">
        <v>8</v>
      </c>
      <c r="J4" s="4" t="s">
        <v>9</v>
      </c>
      <c r="K4" s="4" t="s">
        <v>5</v>
      </c>
      <c r="L4" s="4" t="s">
        <v>9</v>
      </c>
      <c r="M4" s="6" t="s">
        <v>10</v>
      </c>
      <c r="N4" s="6" t="s">
        <v>11</v>
      </c>
      <c r="O4" s="6" t="s">
        <v>12</v>
      </c>
      <c r="P4" s="6" t="s">
        <v>7</v>
      </c>
      <c r="Q4" s="6" t="s">
        <v>13</v>
      </c>
      <c r="R4" s="6" t="s">
        <v>6</v>
      </c>
      <c r="S4" s="6" t="s">
        <v>7</v>
      </c>
      <c r="T4" s="7" t="s">
        <v>14</v>
      </c>
      <c r="U4" s="8" t="s">
        <v>15</v>
      </c>
      <c r="V4" s="4" t="s">
        <v>16</v>
      </c>
    </row>
    <row r="5" spans="1:23" s="1" customFormat="1">
      <c r="A5" s="9">
        <v>1</v>
      </c>
      <c r="B5" s="10" t="s">
        <v>17</v>
      </c>
      <c r="C5" s="9" t="s">
        <v>18</v>
      </c>
      <c r="D5" s="11">
        <v>1</v>
      </c>
      <c r="E5" s="11"/>
      <c r="F5" s="11"/>
      <c r="G5" s="12"/>
      <c r="H5" s="13"/>
      <c r="I5" s="11"/>
      <c r="J5" s="14">
        <f>(D5+E5)-I5</f>
        <v>1</v>
      </c>
      <c r="K5" s="11"/>
      <c r="L5" s="15">
        <f>J5+K5</f>
        <v>1</v>
      </c>
      <c r="M5" s="16"/>
      <c r="N5" s="16"/>
      <c r="O5" s="16">
        <f>L5-N5</f>
        <v>1</v>
      </c>
      <c r="P5" s="16"/>
      <c r="Q5" s="16"/>
      <c r="R5" s="16"/>
      <c r="S5" s="16"/>
      <c r="T5" s="17"/>
      <c r="U5" s="17"/>
      <c r="V5" s="18"/>
    </row>
    <row r="6" spans="1:23" s="1" customFormat="1">
      <c r="A6" s="19">
        <v>2</v>
      </c>
      <c r="B6" s="20" t="s">
        <v>19</v>
      </c>
      <c r="C6" s="19" t="s">
        <v>18</v>
      </c>
      <c r="D6" s="17">
        <v>2</v>
      </c>
      <c r="E6" s="17"/>
      <c r="F6" s="17"/>
      <c r="G6" s="21"/>
      <c r="H6" s="22"/>
      <c r="I6" s="17">
        <v>2</v>
      </c>
      <c r="J6" s="17">
        <f t="shared" ref="J6:J62" si="0">(D6+E6)-I6</f>
        <v>0</v>
      </c>
      <c r="K6" s="17">
        <v>2</v>
      </c>
      <c r="L6" s="15">
        <f t="shared" ref="L6:L67" si="1">J6+K6</f>
        <v>2</v>
      </c>
      <c r="M6" s="22">
        <v>14500</v>
      </c>
      <c r="N6" s="16"/>
      <c r="O6" s="16">
        <f t="shared" ref="O6:O67" si="2">L6-N6</f>
        <v>2</v>
      </c>
      <c r="P6" s="16">
        <f>M6*K6</f>
        <v>29000</v>
      </c>
      <c r="Q6" s="16">
        <v>1</v>
      </c>
      <c r="R6" s="16">
        <v>14500</v>
      </c>
      <c r="S6" s="16">
        <f t="shared" ref="S6:S16" si="3">R6*Q6</f>
        <v>14500</v>
      </c>
      <c r="T6" s="17" t="s">
        <v>20</v>
      </c>
      <c r="U6" s="17"/>
      <c r="V6" s="18"/>
      <c r="W6" s="1">
        <v>1</v>
      </c>
    </row>
    <row r="7" spans="1:23" s="1" customFormat="1">
      <c r="A7" s="19">
        <f>A6+1</f>
        <v>3</v>
      </c>
      <c r="B7" s="20" t="s">
        <v>21</v>
      </c>
      <c r="C7" s="19" t="s">
        <v>22</v>
      </c>
      <c r="D7" s="17">
        <v>0</v>
      </c>
      <c r="E7" s="23"/>
      <c r="F7" s="23"/>
      <c r="G7" s="21"/>
      <c r="H7" s="22"/>
      <c r="I7" s="17"/>
      <c r="J7" s="17">
        <f t="shared" si="0"/>
        <v>0</v>
      </c>
      <c r="K7" s="17"/>
      <c r="L7" s="15">
        <f t="shared" si="1"/>
        <v>0</v>
      </c>
      <c r="M7" s="22"/>
      <c r="N7" s="22"/>
      <c r="O7" s="16">
        <f t="shared" si="2"/>
        <v>0</v>
      </c>
      <c r="P7" s="22"/>
      <c r="Q7" s="22">
        <v>1</v>
      </c>
      <c r="R7" s="22">
        <v>15000</v>
      </c>
      <c r="S7" s="16">
        <f t="shared" si="3"/>
        <v>15000</v>
      </c>
      <c r="T7" s="24" t="s">
        <v>23</v>
      </c>
      <c r="U7" s="24"/>
      <c r="V7" s="25"/>
    </row>
    <row r="8" spans="1:23" s="1" customFormat="1">
      <c r="A8" s="19">
        <f t="shared" ref="A8:A56" si="4">A7+1</f>
        <v>4</v>
      </c>
      <c r="B8" s="20" t="s">
        <v>24</v>
      </c>
      <c r="C8" s="19" t="s">
        <v>18</v>
      </c>
      <c r="D8" s="17">
        <v>0</v>
      </c>
      <c r="E8" s="17"/>
      <c r="F8" s="17"/>
      <c r="G8" s="21"/>
      <c r="H8" s="22"/>
      <c r="I8" s="17"/>
      <c r="J8" s="17">
        <f t="shared" si="0"/>
        <v>0</v>
      </c>
      <c r="K8" s="17"/>
      <c r="L8" s="15">
        <f t="shared" si="1"/>
        <v>0</v>
      </c>
      <c r="M8" s="22"/>
      <c r="N8" s="22"/>
      <c r="O8" s="16">
        <f t="shared" si="2"/>
        <v>0</v>
      </c>
      <c r="P8" s="22"/>
      <c r="Q8" s="22"/>
      <c r="R8" s="22"/>
      <c r="S8" s="16">
        <f t="shared" si="3"/>
        <v>0</v>
      </c>
      <c r="T8" s="17"/>
      <c r="U8" s="17"/>
      <c r="V8" s="25"/>
    </row>
    <row r="9" spans="1:23" s="1" customFormat="1">
      <c r="A9" s="19">
        <f>A8+1</f>
        <v>5</v>
      </c>
      <c r="B9" s="20" t="s">
        <v>25</v>
      </c>
      <c r="C9" s="19" t="s">
        <v>18</v>
      </c>
      <c r="D9" s="17">
        <v>0</v>
      </c>
      <c r="E9" s="26">
        <v>1</v>
      </c>
      <c r="F9" s="17"/>
      <c r="G9" s="21">
        <v>7300</v>
      </c>
      <c r="H9" s="22">
        <f>G9*E9</f>
        <v>7300</v>
      </c>
      <c r="I9" s="17">
        <v>1</v>
      </c>
      <c r="J9" s="17">
        <f t="shared" si="0"/>
        <v>0</v>
      </c>
      <c r="K9" s="26">
        <v>3</v>
      </c>
      <c r="L9" s="15">
        <f t="shared" si="1"/>
        <v>3</v>
      </c>
      <c r="M9" s="22">
        <v>7300</v>
      </c>
      <c r="N9" s="16">
        <v>3</v>
      </c>
      <c r="O9" s="16">
        <f t="shared" si="2"/>
        <v>0</v>
      </c>
      <c r="P9" s="16">
        <f>M9*K9</f>
        <v>21900</v>
      </c>
      <c r="Q9" s="16">
        <v>1</v>
      </c>
      <c r="R9" s="16">
        <v>7200</v>
      </c>
      <c r="S9" s="16">
        <f t="shared" si="3"/>
        <v>7200</v>
      </c>
      <c r="T9" s="17" t="s">
        <v>26</v>
      </c>
      <c r="U9" s="17"/>
      <c r="V9" s="25"/>
    </row>
    <row r="10" spans="1:23" s="1" customFormat="1">
      <c r="A10" s="19">
        <f t="shared" si="4"/>
        <v>6</v>
      </c>
      <c r="B10" s="20" t="s">
        <v>27</v>
      </c>
      <c r="C10" s="19" t="s">
        <v>18</v>
      </c>
      <c r="D10" s="17">
        <v>9</v>
      </c>
      <c r="E10" s="27"/>
      <c r="F10" s="17"/>
      <c r="G10" s="21"/>
      <c r="H10" s="22"/>
      <c r="I10" s="17"/>
      <c r="J10" s="17">
        <f t="shared" si="0"/>
        <v>9</v>
      </c>
      <c r="K10" s="27"/>
      <c r="L10" s="15">
        <f t="shared" si="1"/>
        <v>9</v>
      </c>
      <c r="M10" s="22"/>
      <c r="N10" s="22">
        <v>7</v>
      </c>
      <c r="O10" s="16">
        <f t="shared" si="2"/>
        <v>2</v>
      </c>
      <c r="P10" s="22"/>
      <c r="Q10" s="22">
        <v>1</v>
      </c>
      <c r="R10" s="22">
        <v>9900</v>
      </c>
      <c r="S10" s="16">
        <f t="shared" si="3"/>
        <v>9900</v>
      </c>
      <c r="T10" s="17" t="s">
        <v>28</v>
      </c>
      <c r="U10" s="28"/>
      <c r="V10" s="25"/>
    </row>
    <row r="11" spans="1:23" s="1" customFormat="1">
      <c r="A11" s="19">
        <f t="shared" si="4"/>
        <v>7</v>
      </c>
      <c r="B11" s="20" t="s">
        <v>29</v>
      </c>
      <c r="C11" s="19" t="s">
        <v>30</v>
      </c>
      <c r="D11" s="17">
        <v>9</v>
      </c>
      <c r="E11" s="26">
        <v>2</v>
      </c>
      <c r="F11" s="17"/>
      <c r="G11" s="21"/>
      <c r="H11" s="22"/>
      <c r="I11" s="17">
        <v>4</v>
      </c>
      <c r="J11" s="17">
        <f t="shared" si="0"/>
        <v>7</v>
      </c>
      <c r="K11" s="26"/>
      <c r="L11" s="15">
        <f t="shared" si="1"/>
        <v>7</v>
      </c>
      <c r="M11" s="16"/>
      <c r="N11" s="16"/>
      <c r="O11" s="16">
        <f t="shared" si="2"/>
        <v>7</v>
      </c>
      <c r="P11" s="16">
        <f>M11*K11</f>
        <v>0</v>
      </c>
      <c r="Q11" s="16"/>
      <c r="R11" s="16"/>
      <c r="S11" s="16">
        <f t="shared" si="3"/>
        <v>0</v>
      </c>
      <c r="T11" s="17"/>
      <c r="U11" s="17"/>
      <c r="V11" s="25"/>
    </row>
    <row r="12" spans="1:23" s="1" customFormat="1">
      <c r="A12" s="19">
        <f t="shared" si="4"/>
        <v>8</v>
      </c>
      <c r="B12" s="20" t="s">
        <v>31</v>
      </c>
      <c r="C12" s="19" t="s">
        <v>32</v>
      </c>
      <c r="D12" s="17">
        <v>0</v>
      </c>
      <c r="E12" s="26">
        <v>1</v>
      </c>
      <c r="F12" s="26"/>
      <c r="G12" s="29">
        <v>41000</v>
      </c>
      <c r="H12" s="30">
        <f>E12*G12</f>
        <v>41000</v>
      </c>
      <c r="I12" s="17">
        <v>1</v>
      </c>
      <c r="J12" s="17">
        <f t="shared" si="0"/>
        <v>0</v>
      </c>
      <c r="K12" s="26"/>
      <c r="L12" s="15">
        <f t="shared" si="1"/>
        <v>0</v>
      </c>
      <c r="M12" s="22"/>
      <c r="N12" s="16"/>
      <c r="O12" s="16">
        <f t="shared" si="2"/>
        <v>0</v>
      </c>
      <c r="P12" s="16">
        <f>M12*K12</f>
        <v>0</v>
      </c>
      <c r="Q12" s="16"/>
      <c r="R12" s="16"/>
      <c r="S12" s="16">
        <f t="shared" si="3"/>
        <v>0</v>
      </c>
      <c r="T12" s="19"/>
      <c r="U12" s="19"/>
      <c r="V12" s="31"/>
    </row>
    <row r="13" spans="1:23" s="1" customFormat="1">
      <c r="A13" s="19">
        <f t="shared" si="4"/>
        <v>9</v>
      </c>
      <c r="B13" s="20" t="s">
        <v>33</v>
      </c>
      <c r="C13" s="19" t="s">
        <v>18</v>
      </c>
      <c r="D13" s="17">
        <v>1</v>
      </c>
      <c r="E13" s="17"/>
      <c r="F13" s="17"/>
      <c r="G13" s="29"/>
      <c r="H13" s="32">
        <f t="shared" ref="H13:H62" si="5">E13*G13</f>
        <v>0</v>
      </c>
      <c r="I13" s="17"/>
      <c r="J13" s="17">
        <f t="shared" si="0"/>
        <v>1</v>
      </c>
      <c r="K13" s="17"/>
      <c r="L13" s="15">
        <f t="shared" si="1"/>
        <v>1</v>
      </c>
      <c r="M13" s="22"/>
      <c r="N13" s="22"/>
      <c r="O13" s="16">
        <f t="shared" si="2"/>
        <v>1</v>
      </c>
      <c r="P13" s="22"/>
      <c r="Q13" s="22"/>
      <c r="R13" s="22"/>
      <c r="S13" s="16">
        <f t="shared" si="3"/>
        <v>0</v>
      </c>
      <c r="T13" s="19"/>
      <c r="U13" s="33"/>
      <c r="V13" s="31"/>
    </row>
    <row r="14" spans="1:23" s="1" customFormat="1">
      <c r="A14" s="19">
        <f t="shared" si="4"/>
        <v>10</v>
      </c>
      <c r="B14" s="20" t="s">
        <v>34</v>
      </c>
      <c r="C14" s="19" t="s">
        <v>18</v>
      </c>
      <c r="D14" s="17">
        <v>6</v>
      </c>
      <c r="E14" s="17"/>
      <c r="F14" s="17"/>
      <c r="G14" s="29"/>
      <c r="H14" s="32">
        <f t="shared" si="5"/>
        <v>0</v>
      </c>
      <c r="I14" s="17"/>
      <c r="J14" s="17">
        <f t="shared" si="0"/>
        <v>6</v>
      </c>
      <c r="K14" s="17"/>
      <c r="L14" s="15">
        <f t="shared" si="1"/>
        <v>6</v>
      </c>
      <c r="M14" s="22"/>
      <c r="N14" s="22">
        <v>4</v>
      </c>
      <c r="O14" s="16">
        <f t="shared" si="2"/>
        <v>2</v>
      </c>
      <c r="P14" s="22"/>
      <c r="Q14" s="22">
        <v>1</v>
      </c>
      <c r="R14" s="22">
        <v>6500</v>
      </c>
      <c r="S14" s="16">
        <f t="shared" si="3"/>
        <v>6500</v>
      </c>
      <c r="T14" s="19" t="s">
        <v>35</v>
      </c>
      <c r="U14" s="33"/>
      <c r="V14" s="31"/>
    </row>
    <row r="15" spans="1:23" s="1" customFormat="1">
      <c r="A15" s="19">
        <f t="shared" si="4"/>
        <v>11</v>
      </c>
      <c r="B15" s="20" t="s">
        <v>36</v>
      </c>
      <c r="C15" s="19" t="s">
        <v>18</v>
      </c>
      <c r="D15" s="17">
        <v>8</v>
      </c>
      <c r="E15" s="17"/>
      <c r="F15" s="17"/>
      <c r="G15" s="29"/>
      <c r="H15" s="32">
        <f t="shared" si="5"/>
        <v>0</v>
      </c>
      <c r="I15" s="17"/>
      <c r="J15" s="17">
        <f t="shared" si="0"/>
        <v>8</v>
      </c>
      <c r="K15" s="17"/>
      <c r="L15" s="15">
        <f t="shared" si="1"/>
        <v>8</v>
      </c>
      <c r="M15" s="22"/>
      <c r="N15" s="22"/>
      <c r="O15" s="16">
        <f t="shared" si="2"/>
        <v>8</v>
      </c>
      <c r="P15" s="22"/>
      <c r="Q15" s="22"/>
      <c r="R15" s="22"/>
      <c r="S15" s="16">
        <f t="shared" si="3"/>
        <v>0</v>
      </c>
      <c r="T15" s="19"/>
      <c r="U15" s="33"/>
      <c r="V15" s="31"/>
    </row>
    <row r="16" spans="1:23" s="1" customFormat="1">
      <c r="A16" s="19">
        <f t="shared" si="4"/>
        <v>12</v>
      </c>
      <c r="B16" s="20" t="s">
        <v>37</v>
      </c>
      <c r="C16" s="19" t="s">
        <v>38</v>
      </c>
      <c r="D16" s="17">
        <v>6</v>
      </c>
      <c r="E16" s="17"/>
      <c r="F16" s="17"/>
      <c r="G16" s="29"/>
      <c r="H16" s="32">
        <f t="shared" si="5"/>
        <v>0</v>
      </c>
      <c r="I16" s="17"/>
      <c r="J16" s="17">
        <f t="shared" si="0"/>
        <v>6</v>
      </c>
      <c r="K16" s="17"/>
      <c r="L16" s="15">
        <f t="shared" si="1"/>
        <v>6</v>
      </c>
      <c r="M16" s="22"/>
      <c r="N16" s="22">
        <v>2</v>
      </c>
      <c r="O16" s="16">
        <f t="shared" si="2"/>
        <v>4</v>
      </c>
      <c r="P16" s="22"/>
      <c r="Q16" s="22"/>
      <c r="R16" s="22"/>
      <c r="S16" s="16">
        <f t="shared" si="3"/>
        <v>0</v>
      </c>
      <c r="T16" s="33"/>
      <c r="U16" s="33"/>
      <c r="V16" s="31"/>
    </row>
    <row r="17" spans="1:24" s="1" customFormat="1">
      <c r="A17" s="19">
        <f t="shared" si="4"/>
        <v>13</v>
      </c>
      <c r="B17" s="20" t="s">
        <v>39</v>
      </c>
      <c r="C17" s="19" t="s">
        <v>18</v>
      </c>
      <c r="D17" s="17">
        <v>0</v>
      </c>
      <c r="E17" s="17"/>
      <c r="F17" s="17"/>
      <c r="G17" s="29"/>
      <c r="H17" s="32">
        <f t="shared" si="5"/>
        <v>0</v>
      </c>
      <c r="I17" s="17"/>
      <c r="J17" s="17">
        <f t="shared" si="0"/>
        <v>0</v>
      </c>
      <c r="K17" s="17">
        <v>2</v>
      </c>
      <c r="L17" s="15">
        <f t="shared" si="1"/>
        <v>2</v>
      </c>
      <c r="M17" s="22">
        <v>25000</v>
      </c>
      <c r="N17" s="16">
        <v>2</v>
      </c>
      <c r="O17" s="16">
        <f t="shared" si="2"/>
        <v>0</v>
      </c>
      <c r="P17" s="16">
        <f>M17*K17</f>
        <v>50000</v>
      </c>
      <c r="Q17" s="16">
        <v>2</v>
      </c>
      <c r="R17" s="16">
        <v>25000</v>
      </c>
      <c r="S17" s="16">
        <f>R17*Q17</f>
        <v>50000</v>
      </c>
      <c r="T17" s="19" t="s">
        <v>40</v>
      </c>
      <c r="U17" s="19"/>
      <c r="V17" s="31"/>
    </row>
    <row r="18" spans="1:24" s="1" customFormat="1" ht="62.25" customHeight="1">
      <c r="A18" s="19">
        <f t="shared" si="4"/>
        <v>14</v>
      </c>
      <c r="B18" s="20" t="s">
        <v>41</v>
      </c>
      <c r="C18" s="19" t="s">
        <v>30</v>
      </c>
      <c r="D18" s="17">
        <v>0</v>
      </c>
      <c r="E18" s="26">
        <v>15</v>
      </c>
      <c r="F18" s="26"/>
      <c r="G18" s="29">
        <v>2530</v>
      </c>
      <c r="H18" s="30">
        <f t="shared" si="5"/>
        <v>37950</v>
      </c>
      <c r="I18" s="19">
        <v>15</v>
      </c>
      <c r="J18" s="17">
        <f t="shared" si="0"/>
        <v>0</v>
      </c>
      <c r="K18" s="26">
        <v>26</v>
      </c>
      <c r="L18" s="15">
        <f t="shared" si="1"/>
        <v>26</v>
      </c>
      <c r="M18" s="22">
        <v>2530</v>
      </c>
      <c r="N18" s="16">
        <v>23</v>
      </c>
      <c r="O18" s="16">
        <f t="shared" si="2"/>
        <v>3</v>
      </c>
      <c r="P18" s="16">
        <f>M18*K18</f>
        <v>65780</v>
      </c>
      <c r="Q18" s="16">
        <v>18</v>
      </c>
      <c r="R18" s="16">
        <v>2530</v>
      </c>
      <c r="S18" s="22">
        <f>Q18*R18</f>
        <v>45540</v>
      </c>
      <c r="T18" s="34" t="s">
        <v>42</v>
      </c>
      <c r="U18" s="34"/>
      <c r="V18" s="31"/>
      <c r="W18" s="1">
        <v>3</v>
      </c>
      <c r="X18" s="35"/>
    </row>
    <row r="19" spans="1:24" s="1" customFormat="1" ht="20.100000000000001" customHeight="1">
      <c r="A19" s="19">
        <f t="shared" si="4"/>
        <v>15</v>
      </c>
      <c r="B19" s="20" t="s">
        <v>43</v>
      </c>
      <c r="C19" s="19" t="s">
        <v>18</v>
      </c>
      <c r="D19" s="17">
        <v>4</v>
      </c>
      <c r="E19" s="17"/>
      <c r="F19" s="17"/>
      <c r="G19" s="29"/>
      <c r="H19" s="32">
        <f t="shared" si="5"/>
        <v>0</v>
      </c>
      <c r="I19" s="17"/>
      <c r="J19" s="17">
        <f t="shared" si="0"/>
        <v>4</v>
      </c>
      <c r="K19" s="17"/>
      <c r="L19" s="15">
        <f t="shared" si="1"/>
        <v>4</v>
      </c>
      <c r="M19" s="22"/>
      <c r="N19" s="22"/>
      <c r="O19" s="16">
        <f t="shared" si="2"/>
        <v>4</v>
      </c>
      <c r="P19" s="22"/>
      <c r="Q19" s="22"/>
      <c r="R19" s="22"/>
      <c r="S19" s="22"/>
      <c r="T19" s="22"/>
      <c r="U19" s="33"/>
      <c r="V19" s="31"/>
      <c r="X19" s="36"/>
    </row>
    <row r="20" spans="1:24" s="1" customFormat="1" ht="20.100000000000001" customHeight="1">
      <c r="A20" s="19">
        <f t="shared" si="4"/>
        <v>16</v>
      </c>
      <c r="B20" s="20" t="s">
        <v>44</v>
      </c>
      <c r="C20" s="19" t="s">
        <v>32</v>
      </c>
      <c r="D20" s="17">
        <v>4</v>
      </c>
      <c r="E20" s="17"/>
      <c r="F20" s="17"/>
      <c r="G20" s="29"/>
      <c r="H20" s="32">
        <f t="shared" si="5"/>
        <v>0</v>
      </c>
      <c r="I20" s="17"/>
      <c r="J20" s="17">
        <f t="shared" si="0"/>
        <v>4</v>
      </c>
      <c r="K20" s="17"/>
      <c r="L20" s="15">
        <f t="shared" si="1"/>
        <v>4</v>
      </c>
      <c r="M20" s="22"/>
      <c r="N20" s="22"/>
      <c r="O20" s="16">
        <f t="shared" si="2"/>
        <v>4</v>
      </c>
      <c r="P20" s="22"/>
      <c r="Q20" s="22"/>
      <c r="R20" s="22"/>
      <c r="S20" s="22"/>
      <c r="T20" s="22"/>
      <c r="U20" s="33"/>
      <c r="V20" s="31"/>
      <c r="X20" s="37"/>
    </row>
    <row r="21" spans="1:24" s="1" customFormat="1" ht="20.100000000000001" customHeight="1">
      <c r="A21" s="19">
        <f t="shared" si="4"/>
        <v>17</v>
      </c>
      <c r="B21" s="20" t="s">
        <v>45</v>
      </c>
      <c r="C21" s="19" t="s">
        <v>46</v>
      </c>
      <c r="D21" s="17">
        <v>0</v>
      </c>
      <c r="E21" s="17"/>
      <c r="F21" s="17"/>
      <c r="G21" s="29"/>
      <c r="H21" s="32">
        <f t="shared" si="5"/>
        <v>0</v>
      </c>
      <c r="I21" s="17"/>
      <c r="J21" s="17">
        <f t="shared" si="0"/>
        <v>0</v>
      </c>
      <c r="K21" s="17"/>
      <c r="L21" s="15">
        <f t="shared" si="1"/>
        <v>0</v>
      </c>
      <c r="M21" s="22"/>
      <c r="N21" s="22"/>
      <c r="O21" s="16">
        <f t="shared" si="2"/>
        <v>0</v>
      </c>
      <c r="P21" s="22"/>
      <c r="Q21" s="22">
        <v>4</v>
      </c>
      <c r="R21" s="22">
        <v>9000</v>
      </c>
      <c r="S21" s="22">
        <f>Q21*R21</f>
        <v>36000</v>
      </c>
      <c r="T21" s="22" t="s">
        <v>47</v>
      </c>
      <c r="U21" s="33"/>
      <c r="V21" s="31"/>
      <c r="X21" s="36"/>
    </row>
    <row r="22" spans="1:24" s="1" customFormat="1" ht="20.100000000000001" customHeight="1">
      <c r="A22" s="19">
        <f t="shared" si="4"/>
        <v>18</v>
      </c>
      <c r="B22" s="20" t="s">
        <v>48</v>
      </c>
      <c r="C22" s="19" t="s">
        <v>18</v>
      </c>
      <c r="D22" s="17">
        <v>3</v>
      </c>
      <c r="E22" s="17"/>
      <c r="F22" s="17"/>
      <c r="G22" s="29"/>
      <c r="H22" s="32">
        <f t="shared" si="5"/>
        <v>0</v>
      </c>
      <c r="I22" s="17"/>
      <c r="J22" s="17">
        <f t="shared" si="0"/>
        <v>3</v>
      </c>
      <c r="K22" s="17"/>
      <c r="L22" s="15">
        <f t="shared" si="1"/>
        <v>3</v>
      </c>
      <c r="M22" s="22"/>
      <c r="N22" s="22"/>
      <c r="O22" s="16">
        <f t="shared" si="2"/>
        <v>3</v>
      </c>
      <c r="P22" s="22"/>
      <c r="Q22" s="22"/>
      <c r="R22" s="22"/>
      <c r="S22" s="22"/>
      <c r="T22" s="22"/>
      <c r="U22" s="33"/>
      <c r="V22" s="31"/>
      <c r="X22" s="38"/>
    </row>
    <row r="23" spans="1:24" s="1" customFormat="1" ht="20.100000000000001" customHeight="1">
      <c r="A23" s="19">
        <f t="shared" si="4"/>
        <v>19</v>
      </c>
      <c r="B23" s="20" t="s">
        <v>49</v>
      </c>
      <c r="C23" s="19" t="s">
        <v>18</v>
      </c>
      <c r="D23" s="17">
        <v>0</v>
      </c>
      <c r="E23" s="17"/>
      <c r="F23" s="17"/>
      <c r="G23" s="29"/>
      <c r="H23" s="32">
        <f t="shared" si="5"/>
        <v>0</v>
      </c>
      <c r="I23" s="17"/>
      <c r="J23" s="17">
        <f t="shared" si="0"/>
        <v>0</v>
      </c>
      <c r="K23" s="17"/>
      <c r="L23" s="15">
        <f t="shared" si="1"/>
        <v>0</v>
      </c>
      <c r="M23" s="22"/>
      <c r="N23" s="22"/>
      <c r="O23" s="16">
        <f t="shared" si="2"/>
        <v>0</v>
      </c>
      <c r="P23" s="22"/>
      <c r="Q23" s="22"/>
      <c r="R23" s="22"/>
      <c r="S23" s="22"/>
      <c r="T23" s="22"/>
      <c r="U23" s="33"/>
      <c r="V23" s="31"/>
    </row>
    <row r="24" spans="1:24" s="1" customFormat="1" ht="39.75" customHeight="1">
      <c r="A24" s="19">
        <f t="shared" si="4"/>
        <v>20</v>
      </c>
      <c r="B24" s="33" t="s">
        <v>50</v>
      </c>
      <c r="C24" s="19" t="s">
        <v>51</v>
      </c>
      <c r="D24" s="17">
        <v>-2</v>
      </c>
      <c r="E24" s="39">
        <v>32</v>
      </c>
      <c r="F24" s="26"/>
      <c r="G24" s="29">
        <v>49000</v>
      </c>
      <c r="H24" s="30">
        <f t="shared" si="5"/>
        <v>1568000</v>
      </c>
      <c r="I24" s="19">
        <v>22</v>
      </c>
      <c r="J24" s="17">
        <f t="shared" si="0"/>
        <v>8</v>
      </c>
      <c r="K24" s="39">
        <v>21</v>
      </c>
      <c r="L24" s="15">
        <f t="shared" si="1"/>
        <v>29</v>
      </c>
      <c r="M24" s="40">
        <v>49000</v>
      </c>
      <c r="N24" s="40">
        <v>29</v>
      </c>
      <c r="O24" s="16">
        <f t="shared" si="2"/>
        <v>0</v>
      </c>
      <c r="P24" s="16">
        <f>M24*K24</f>
        <v>1029000</v>
      </c>
      <c r="Q24" s="16">
        <v>25</v>
      </c>
      <c r="R24" s="16">
        <v>49000</v>
      </c>
      <c r="S24" s="22">
        <f>Q24*R24</f>
        <v>1225000</v>
      </c>
      <c r="T24" s="34" t="s">
        <v>52</v>
      </c>
      <c r="U24" s="41" t="s">
        <v>53</v>
      </c>
      <c r="V24" s="31"/>
      <c r="W24" s="42">
        <v>3</v>
      </c>
      <c r="X24" s="42"/>
    </row>
    <row r="25" spans="1:24" s="1" customFormat="1" ht="45.75" customHeight="1">
      <c r="A25" s="19">
        <f t="shared" si="4"/>
        <v>21</v>
      </c>
      <c r="B25" s="33" t="s">
        <v>54</v>
      </c>
      <c r="C25" s="19" t="s">
        <v>32</v>
      </c>
      <c r="D25" s="17">
        <v>3</v>
      </c>
      <c r="E25" s="17"/>
      <c r="F25" s="26"/>
      <c r="G25" s="29"/>
      <c r="H25" s="32">
        <f t="shared" si="5"/>
        <v>0</v>
      </c>
      <c r="I25" s="19">
        <v>3</v>
      </c>
      <c r="J25" s="17">
        <f t="shared" si="0"/>
        <v>0</v>
      </c>
      <c r="K25" s="17">
        <v>10</v>
      </c>
      <c r="L25" s="15">
        <f t="shared" si="1"/>
        <v>10</v>
      </c>
      <c r="M25" s="22">
        <v>2700</v>
      </c>
      <c r="N25" s="16">
        <v>8</v>
      </c>
      <c r="O25" s="16">
        <f t="shared" si="2"/>
        <v>2</v>
      </c>
      <c r="P25" s="16">
        <f t="shared" ref="P25:P26" si="6">M25*K25</f>
        <v>27000</v>
      </c>
      <c r="Q25" s="16">
        <v>1</v>
      </c>
      <c r="R25" s="16">
        <v>27000</v>
      </c>
      <c r="S25" s="22">
        <f t="shared" ref="S25:S67" si="7">Q25*R25</f>
        <v>27000</v>
      </c>
      <c r="T25" s="34" t="s">
        <v>55</v>
      </c>
      <c r="U25" s="34" t="s">
        <v>56</v>
      </c>
      <c r="V25" s="31"/>
    </row>
    <row r="26" spans="1:24" s="1" customFormat="1" ht="20.100000000000001" customHeight="1">
      <c r="A26" s="19">
        <f t="shared" si="4"/>
        <v>22</v>
      </c>
      <c r="B26" s="33" t="s">
        <v>57</v>
      </c>
      <c r="C26" s="19" t="s">
        <v>51</v>
      </c>
      <c r="D26" s="17">
        <v>1</v>
      </c>
      <c r="E26" s="17"/>
      <c r="F26" s="26"/>
      <c r="G26" s="29"/>
      <c r="H26" s="32">
        <f t="shared" si="5"/>
        <v>0</v>
      </c>
      <c r="I26" s="19">
        <v>1</v>
      </c>
      <c r="J26" s="17">
        <f t="shared" si="0"/>
        <v>0</v>
      </c>
      <c r="K26" s="17">
        <v>2</v>
      </c>
      <c r="L26" s="15">
        <f t="shared" si="1"/>
        <v>2</v>
      </c>
      <c r="M26" s="22">
        <v>98000</v>
      </c>
      <c r="N26" s="16">
        <v>2</v>
      </c>
      <c r="O26" s="16">
        <f t="shared" si="2"/>
        <v>0</v>
      </c>
      <c r="P26" s="16">
        <f t="shared" si="6"/>
        <v>196000</v>
      </c>
      <c r="Q26" s="16">
        <v>2</v>
      </c>
      <c r="R26" s="16">
        <v>98000</v>
      </c>
      <c r="S26" s="22">
        <f t="shared" si="7"/>
        <v>196000</v>
      </c>
      <c r="T26" s="16" t="s">
        <v>58</v>
      </c>
      <c r="U26" s="19" t="s">
        <v>59</v>
      </c>
      <c r="V26" s="31"/>
      <c r="W26" s="1">
        <v>2</v>
      </c>
    </row>
    <row r="27" spans="1:24" s="1" customFormat="1" ht="20.100000000000001" customHeight="1">
      <c r="A27" s="19">
        <f t="shared" si="4"/>
        <v>23</v>
      </c>
      <c r="B27" s="33" t="s">
        <v>60</v>
      </c>
      <c r="C27" s="19" t="s">
        <v>61</v>
      </c>
      <c r="D27" s="17">
        <v>1</v>
      </c>
      <c r="E27" s="17"/>
      <c r="F27" s="26"/>
      <c r="G27" s="29"/>
      <c r="H27" s="32">
        <f t="shared" si="5"/>
        <v>0</v>
      </c>
      <c r="I27" s="19">
        <v>1</v>
      </c>
      <c r="J27" s="17">
        <f t="shared" si="0"/>
        <v>0</v>
      </c>
      <c r="K27" s="17"/>
      <c r="L27" s="15">
        <f t="shared" si="1"/>
        <v>0</v>
      </c>
      <c r="M27" s="22"/>
      <c r="N27" s="22"/>
      <c r="O27" s="16">
        <f t="shared" si="2"/>
        <v>0</v>
      </c>
      <c r="P27" s="22"/>
      <c r="Q27" s="22"/>
      <c r="R27" s="22"/>
      <c r="S27" s="22">
        <f t="shared" si="7"/>
        <v>0</v>
      </c>
      <c r="T27" s="22"/>
      <c r="U27" s="19"/>
      <c r="V27" s="31"/>
      <c r="X27" s="37"/>
    </row>
    <row r="28" spans="1:24" s="1" customFormat="1" ht="20.100000000000001" customHeight="1">
      <c r="A28" s="19">
        <f t="shared" si="4"/>
        <v>24</v>
      </c>
      <c r="B28" s="33" t="s">
        <v>62</v>
      </c>
      <c r="C28" s="19" t="s">
        <v>32</v>
      </c>
      <c r="D28" s="17">
        <v>0</v>
      </c>
      <c r="E28" s="17"/>
      <c r="F28" s="23"/>
      <c r="G28" s="43"/>
      <c r="H28" s="30">
        <f t="shared" si="5"/>
        <v>0</v>
      </c>
      <c r="I28" s="19"/>
      <c r="J28" s="17">
        <f t="shared" si="0"/>
        <v>0</v>
      </c>
      <c r="K28" s="17"/>
      <c r="L28" s="15">
        <f t="shared" si="1"/>
        <v>0</v>
      </c>
      <c r="M28" s="22"/>
      <c r="N28" s="22"/>
      <c r="O28" s="16">
        <f t="shared" si="2"/>
        <v>0</v>
      </c>
      <c r="P28" s="22"/>
      <c r="Q28" s="22"/>
      <c r="R28" s="22"/>
      <c r="S28" s="22">
        <f t="shared" si="7"/>
        <v>0</v>
      </c>
      <c r="T28" s="22"/>
      <c r="U28" s="19"/>
      <c r="V28" s="31"/>
      <c r="X28" s="37"/>
    </row>
    <row r="29" spans="1:24" s="1" customFormat="1" ht="36" customHeight="1">
      <c r="A29" s="19">
        <f t="shared" si="4"/>
        <v>25</v>
      </c>
      <c r="B29" s="33" t="s">
        <v>63</v>
      </c>
      <c r="C29" s="19" t="s">
        <v>32</v>
      </c>
      <c r="D29" s="17">
        <v>1</v>
      </c>
      <c r="E29" s="17">
        <v>3</v>
      </c>
      <c r="F29" s="23"/>
      <c r="G29" s="43">
        <v>3100</v>
      </c>
      <c r="H29" s="30">
        <f t="shared" si="5"/>
        <v>9300</v>
      </c>
      <c r="I29" s="19">
        <v>3</v>
      </c>
      <c r="J29" s="17">
        <f t="shared" si="0"/>
        <v>1</v>
      </c>
      <c r="K29" s="17">
        <v>20</v>
      </c>
      <c r="L29" s="15">
        <f t="shared" si="1"/>
        <v>21</v>
      </c>
      <c r="M29" s="22">
        <v>3100</v>
      </c>
      <c r="N29" s="16">
        <v>20</v>
      </c>
      <c r="O29" s="16">
        <f t="shared" si="2"/>
        <v>1</v>
      </c>
      <c r="P29" s="16">
        <f>M29*K29</f>
        <v>62000</v>
      </c>
      <c r="Q29" s="16">
        <v>9</v>
      </c>
      <c r="R29" s="16">
        <v>3100</v>
      </c>
      <c r="S29" s="22">
        <f t="shared" si="7"/>
        <v>27900</v>
      </c>
      <c r="T29" s="44" t="s">
        <v>64</v>
      </c>
      <c r="U29" s="34" t="s">
        <v>65</v>
      </c>
      <c r="V29" s="31"/>
      <c r="W29" s="42"/>
    </row>
    <row r="30" spans="1:24" s="1" customFormat="1">
      <c r="A30" s="19">
        <f t="shared" si="4"/>
        <v>26</v>
      </c>
      <c r="B30" s="33" t="s">
        <v>66</v>
      </c>
      <c r="C30" s="19" t="s">
        <v>46</v>
      </c>
      <c r="D30" s="17">
        <v>0</v>
      </c>
      <c r="E30" s="17"/>
      <c r="F30" s="23"/>
      <c r="G30" s="43"/>
      <c r="H30" s="30">
        <f t="shared" si="5"/>
        <v>0</v>
      </c>
      <c r="I30" s="19"/>
      <c r="J30" s="17">
        <f t="shared" si="0"/>
        <v>0</v>
      </c>
      <c r="K30" s="17"/>
      <c r="L30" s="15">
        <f t="shared" si="1"/>
        <v>0</v>
      </c>
      <c r="M30" s="22"/>
      <c r="N30" s="22"/>
      <c r="O30" s="16">
        <f t="shared" si="2"/>
        <v>0</v>
      </c>
      <c r="P30" s="22"/>
      <c r="Q30" s="22"/>
      <c r="R30" s="22"/>
      <c r="S30" s="22">
        <f t="shared" si="7"/>
        <v>0</v>
      </c>
      <c r="T30" s="22"/>
      <c r="U30" s="19"/>
      <c r="V30" s="31"/>
    </row>
    <row r="31" spans="1:24" s="1" customFormat="1">
      <c r="A31" s="19">
        <f t="shared" si="4"/>
        <v>27</v>
      </c>
      <c r="B31" s="33" t="s">
        <v>67</v>
      </c>
      <c r="C31" s="19" t="s">
        <v>68</v>
      </c>
      <c r="D31" s="17">
        <v>0</v>
      </c>
      <c r="E31" s="26">
        <v>2</v>
      </c>
      <c r="F31" s="23"/>
      <c r="G31" s="43">
        <v>31000</v>
      </c>
      <c r="H31" s="30">
        <f t="shared" si="5"/>
        <v>62000</v>
      </c>
      <c r="I31" s="19">
        <v>2</v>
      </c>
      <c r="J31" s="17">
        <f t="shared" si="0"/>
        <v>0</v>
      </c>
      <c r="K31" s="26">
        <v>4</v>
      </c>
      <c r="L31" s="15">
        <f t="shared" si="1"/>
        <v>4</v>
      </c>
      <c r="M31" s="22">
        <v>31000</v>
      </c>
      <c r="N31" s="16">
        <v>4</v>
      </c>
      <c r="O31" s="16">
        <f t="shared" si="2"/>
        <v>0</v>
      </c>
      <c r="P31" s="16">
        <f t="shared" ref="P31:P38" si="8">M31*K31</f>
        <v>124000</v>
      </c>
      <c r="Q31" s="16">
        <v>2</v>
      </c>
      <c r="R31" s="16">
        <v>31000</v>
      </c>
      <c r="S31" s="22">
        <f t="shared" si="7"/>
        <v>62000</v>
      </c>
      <c r="T31" s="16" t="s">
        <v>69</v>
      </c>
      <c r="U31" s="45" t="s">
        <v>70</v>
      </c>
      <c r="V31" s="31"/>
    </row>
    <row r="32" spans="1:24" s="1" customFormat="1">
      <c r="A32" s="19">
        <f t="shared" si="4"/>
        <v>28</v>
      </c>
      <c r="B32" s="33" t="s">
        <v>71</v>
      </c>
      <c r="C32" s="19" t="s">
        <v>68</v>
      </c>
      <c r="D32" s="17">
        <v>0</v>
      </c>
      <c r="E32" s="26">
        <v>1</v>
      </c>
      <c r="F32" s="23"/>
      <c r="G32" s="43">
        <v>27000</v>
      </c>
      <c r="H32" s="30">
        <f t="shared" si="5"/>
        <v>27000</v>
      </c>
      <c r="I32" s="19">
        <v>1</v>
      </c>
      <c r="J32" s="17">
        <f t="shared" si="0"/>
        <v>0</v>
      </c>
      <c r="K32" s="26">
        <v>2</v>
      </c>
      <c r="L32" s="15">
        <f t="shared" si="1"/>
        <v>2</v>
      </c>
      <c r="M32" s="22">
        <v>27000</v>
      </c>
      <c r="N32" s="16">
        <v>2</v>
      </c>
      <c r="O32" s="16">
        <f t="shared" si="2"/>
        <v>0</v>
      </c>
      <c r="P32" s="16">
        <f t="shared" si="8"/>
        <v>54000</v>
      </c>
      <c r="Q32" s="16">
        <v>1</v>
      </c>
      <c r="R32" s="16">
        <v>27000</v>
      </c>
      <c r="S32" s="22">
        <f t="shared" si="7"/>
        <v>27000</v>
      </c>
      <c r="T32" s="16" t="s">
        <v>69</v>
      </c>
      <c r="U32" s="45" t="s">
        <v>70</v>
      </c>
      <c r="V32" s="31"/>
    </row>
    <row r="33" spans="1:24" s="1" customFormat="1">
      <c r="A33" s="19">
        <f t="shared" si="4"/>
        <v>29</v>
      </c>
      <c r="B33" s="33" t="s">
        <v>72</v>
      </c>
      <c r="C33" s="19" t="s">
        <v>68</v>
      </c>
      <c r="D33" s="17">
        <v>0</v>
      </c>
      <c r="E33" s="26">
        <v>1</v>
      </c>
      <c r="F33" s="23"/>
      <c r="G33" s="43">
        <v>59000</v>
      </c>
      <c r="H33" s="30">
        <f t="shared" si="5"/>
        <v>59000</v>
      </c>
      <c r="I33" s="19">
        <v>1</v>
      </c>
      <c r="J33" s="17">
        <f t="shared" si="0"/>
        <v>0</v>
      </c>
      <c r="K33" s="26">
        <v>2</v>
      </c>
      <c r="L33" s="15">
        <f t="shared" si="1"/>
        <v>2</v>
      </c>
      <c r="M33" s="22">
        <v>63000</v>
      </c>
      <c r="N33" s="16">
        <v>2</v>
      </c>
      <c r="O33" s="16">
        <f t="shared" si="2"/>
        <v>0</v>
      </c>
      <c r="P33" s="16">
        <f t="shared" si="8"/>
        <v>126000</v>
      </c>
      <c r="Q33" s="16">
        <v>1</v>
      </c>
      <c r="R33" s="16">
        <v>63000</v>
      </c>
      <c r="S33" s="22">
        <f t="shared" si="7"/>
        <v>63000</v>
      </c>
      <c r="T33" s="16" t="s">
        <v>73</v>
      </c>
      <c r="U33" s="45" t="s">
        <v>70</v>
      </c>
      <c r="V33" s="31"/>
    </row>
    <row r="34" spans="1:24" s="1" customFormat="1">
      <c r="A34" s="19">
        <f t="shared" si="4"/>
        <v>30</v>
      </c>
      <c r="B34" s="33" t="s">
        <v>74</v>
      </c>
      <c r="C34" s="19" t="s">
        <v>38</v>
      </c>
      <c r="D34" s="17">
        <v>1</v>
      </c>
      <c r="E34" s="26">
        <v>3</v>
      </c>
      <c r="F34" s="23"/>
      <c r="G34" s="43">
        <v>21000</v>
      </c>
      <c r="H34" s="30">
        <f t="shared" si="5"/>
        <v>63000</v>
      </c>
      <c r="I34" s="19">
        <v>4</v>
      </c>
      <c r="J34" s="17">
        <f t="shared" si="0"/>
        <v>0</v>
      </c>
      <c r="K34" s="26">
        <v>2</v>
      </c>
      <c r="L34" s="15">
        <f t="shared" si="1"/>
        <v>2</v>
      </c>
      <c r="M34" s="22">
        <v>21000</v>
      </c>
      <c r="N34" s="22">
        <v>2</v>
      </c>
      <c r="O34" s="16">
        <f t="shared" si="2"/>
        <v>0</v>
      </c>
      <c r="P34" s="22">
        <f t="shared" si="8"/>
        <v>42000</v>
      </c>
      <c r="Q34" s="22">
        <v>2</v>
      </c>
      <c r="R34" s="22">
        <v>21000</v>
      </c>
      <c r="S34" s="22">
        <f t="shared" si="7"/>
        <v>42000</v>
      </c>
      <c r="T34" s="22" t="s">
        <v>75</v>
      </c>
      <c r="U34" s="19" t="s">
        <v>76</v>
      </c>
      <c r="V34" s="31"/>
      <c r="W34" s="1">
        <v>1</v>
      </c>
    </row>
    <row r="35" spans="1:24" s="1" customFormat="1">
      <c r="A35" s="19">
        <f t="shared" si="4"/>
        <v>31</v>
      </c>
      <c r="B35" s="33" t="s">
        <v>77</v>
      </c>
      <c r="C35" s="19" t="s">
        <v>78</v>
      </c>
      <c r="D35" s="17">
        <v>0</v>
      </c>
      <c r="E35" s="17">
        <v>5</v>
      </c>
      <c r="F35" s="23"/>
      <c r="G35" s="43">
        <v>17500</v>
      </c>
      <c r="H35" s="30">
        <f t="shared" si="5"/>
        <v>87500</v>
      </c>
      <c r="I35" s="19">
        <v>5</v>
      </c>
      <c r="J35" s="17">
        <f t="shared" si="0"/>
        <v>0</v>
      </c>
      <c r="K35" s="17">
        <v>3</v>
      </c>
      <c r="L35" s="15">
        <f t="shared" si="1"/>
        <v>3</v>
      </c>
      <c r="M35" s="22">
        <v>17500</v>
      </c>
      <c r="N35" s="22">
        <v>3</v>
      </c>
      <c r="O35" s="16">
        <f t="shared" si="2"/>
        <v>0</v>
      </c>
      <c r="P35" s="22">
        <f t="shared" si="8"/>
        <v>52500</v>
      </c>
      <c r="Q35" s="22">
        <v>2</v>
      </c>
      <c r="R35" s="22">
        <v>17500</v>
      </c>
      <c r="S35" s="22">
        <f t="shared" si="7"/>
        <v>35000</v>
      </c>
      <c r="T35" s="16" t="s">
        <v>69</v>
      </c>
      <c r="U35" s="45" t="s">
        <v>70</v>
      </c>
      <c r="V35" s="31"/>
      <c r="W35" s="42"/>
    </row>
    <row r="36" spans="1:24" s="1" customFormat="1" ht="33" customHeight="1">
      <c r="A36" s="19">
        <f t="shared" si="4"/>
        <v>32</v>
      </c>
      <c r="B36" s="20" t="s">
        <v>79</v>
      </c>
      <c r="C36" s="19" t="s">
        <v>78</v>
      </c>
      <c r="D36" s="17">
        <v>0</v>
      </c>
      <c r="E36" s="17">
        <v>126</v>
      </c>
      <c r="F36" s="23"/>
      <c r="G36" s="43">
        <v>3700</v>
      </c>
      <c r="H36" s="30">
        <f t="shared" si="5"/>
        <v>466200</v>
      </c>
      <c r="I36" s="17">
        <v>126</v>
      </c>
      <c r="J36" s="17">
        <f t="shared" si="0"/>
        <v>0</v>
      </c>
      <c r="K36" s="17">
        <v>86</v>
      </c>
      <c r="L36" s="15">
        <f t="shared" si="1"/>
        <v>86</v>
      </c>
      <c r="M36" s="22">
        <v>3700</v>
      </c>
      <c r="N36" s="22">
        <v>86</v>
      </c>
      <c r="O36" s="16">
        <f t="shared" si="2"/>
        <v>0</v>
      </c>
      <c r="P36" s="22">
        <f t="shared" si="8"/>
        <v>318200</v>
      </c>
      <c r="Q36" s="22">
        <v>86</v>
      </c>
      <c r="R36" s="22">
        <v>3700</v>
      </c>
      <c r="S36" s="22">
        <f t="shared" si="7"/>
        <v>318200</v>
      </c>
      <c r="T36" s="34" t="s">
        <v>55</v>
      </c>
      <c r="U36" s="34" t="s">
        <v>80</v>
      </c>
      <c r="V36" s="31"/>
      <c r="X36" s="42">
        <v>36</v>
      </c>
    </row>
    <row r="37" spans="1:24">
      <c r="A37" s="19">
        <f t="shared" si="4"/>
        <v>33</v>
      </c>
      <c r="B37" s="46" t="s">
        <v>81</v>
      </c>
      <c r="C37" s="19" t="s">
        <v>68</v>
      </c>
      <c r="D37" s="17">
        <v>0</v>
      </c>
      <c r="E37" s="26">
        <v>2</v>
      </c>
      <c r="F37" s="23"/>
      <c r="G37" s="43"/>
      <c r="H37" s="30">
        <f t="shared" si="5"/>
        <v>0</v>
      </c>
      <c r="I37" s="19">
        <v>2</v>
      </c>
      <c r="J37" s="17">
        <f t="shared" si="0"/>
        <v>0</v>
      </c>
      <c r="K37" s="26">
        <v>1</v>
      </c>
      <c r="L37" s="15">
        <f t="shared" si="1"/>
        <v>1</v>
      </c>
      <c r="M37" s="22">
        <v>21000</v>
      </c>
      <c r="N37" s="22">
        <v>1</v>
      </c>
      <c r="O37" s="16">
        <f t="shared" si="2"/>
        <v>0</v>
      </c>
      <c r="P37" s="22">
        <f t="shared" si="8"/>
        <v>21000</v>
      </c>
      <c r="Q37" s="22">
        <v>1</v>
      </c>
      <c r="R37" s="22">
        <v>21000</v>
      </c>
      <c r="S37" s="22">
        <f t="shared" si="7"/>
        <v>21000</v>
      </c>
      <c r="T37" s="22" t="s">
        <v>82</v>
      </c>
      <c r="U37" s="19" t="s">
        <v>76</v>
      </c>
      <c r="V37" s="31"/>
      <c r="W37" s="1">
        <v>1</v>
      </c>
      <c r="X37" s="47"/>
    </row>
    <row r="38" spans="1:24" ht="30" customHeight="1">
      <c r="A38" s="19">
        <f t="shared" si="4"/>
        <v>34</v>
      </c>
      <c r="B38" s="46" t="s">
        <v>83</v>
      </c>
      <c r="C38" s="19" t="s">
        <v>61</v>
      </c>
      <c r="D38" s="17">
        <v>1</v>
      </c>
      <c r="E38" s="26">
        <v>6</v>
      </c>
      <c r="F38" s="23"/>
      <c r="G38" s="43">
        <v>3600</v>
      </c>
      <c r="H38" s="30">
        <f t="shared" si="5"/>
        <v>21600</v>
      </c>
      <c r="I38" s="19">
        <v>6</v>
      </c>
      <c r="J38" s="17">
        <f t="shared" si="0"/>
        <v>1</v>
      </c>
      <c r="K38" s="26">
        <v>7</v>
      </c>
      <c r="L38" s="15">
        <f t="shared" si="1"/>
        <v>8</v>
      </c>
      <c r="M38" s="22">
        <v>3600</v>
      </c>
      <c r="N38" s="22">
        <v>7</v>
      </c>
      <c r="O38" s="16">
        <f t="shared" si="2"/>
        <v>1</v>
      </c>
      <c r="P38" s="22">
        <f t="shared" si="8"/>
        <v>25200</v>
      </c>
      <c r="Q38" s="22">
        <v>6</v>
      </c>
      <c r="R38" s="22">
        <v>3600</v>
      </c>
      <c r="S38" s="22">
        <f t="shared" si="7"/>
        <v>21600</v>
      </c>
      <c r="T38" s="48" t="s">
        <v>84</v>
      </c>
      <c r="U38" s="34" t="s">
        <v>85</v>
      </c>
      <c r="V38" s="49"/>
      <c r="W38" s="1"/>
    </row>
    <row r="39" spans="1:24">
      <c r="A39" s="19">
        <f t="shared" si="4"/>
        <v>35</v>
      </c>
      <c r="B39" s="46" t="s">
        <v>86</v>
      </c>
      <c r="C39" s="19" t="s">
        <v>51</v>
      </c>
      <c r="D39" s="17">
        <v>0</v>
      </c>
      <c r="E39" s="17">
        <v>0</v>
      </c>
      <c r="F39" s="23"/>
      <c r="G39" s="43">
        <v>80000</v>
      </c>
      <c r="H39" s="30">
        <f t="shared" si="5"/>
        <v>0</v>
      </c>
      <c r="I39" s="19"/>
      <c r="J39" s="17">
        <f t="shared" si="0"/>
        <v>0</v>
      </c>
      <c r="K39" s="17"/>
      <c r="L39" s="15">
        <f t="shared" si="1"/>
        <v>0</v>
      </c>
      <c r="M39" s="22"/>
      <c r="N39" s="22"/>
      <c r="O39" s="16">
        <f t="shared" si="2"/>
        <v>0</v>
      </c>
      <c r="P39" s="22"/>
      <c r="Q39" s="22"/>
      <c r="R39" s="22"/>
      <c r="S39" s="22">
        <f t="shared" si="7"/>
        <v>0</v>
      </c>
      <c r="T39" s="22"/>
      <c r="U39" s="19"/>
      <c r="V39" s="50"/>
    </row>
    <row r="40" spans="1:24" ht="43.5" customHeight="1">
      <c r="A40" s="19">
        <f t="shared" si="4"/>
        <v>36</v>
      </c>
      <c r="B40" s="46" t="s">
        <v>87</v>
      </c>
      <c r="C40" s="19" t="s">
        <v>88</v>
      </c>
      <c r="D40" s="17">
        <v>2</v>
      </c>
      <c r="E40" s="26">
        <v>20</v>
      </c>
      <c r="F40" s="23"/>
      <c r="G40" s="43">
        <v>2900</v>
      </c>
      <c r="H40" s="30">
        <f t="shared" si="5"/>
        <v>58000</v>
      </c>
      <c r="I40" s="19">
        <v>10</v>
      </c>
      <c r="J40" s="17">
        <f t="shared" si="0"/>
        <v>12</v>
      </c>
      <c r="K40" s="26">
        <v>15</v>
      </c>
      <c r="L40" s="15">
        <f t="shared" si="1"/>
        <v>27</v>
      </c>
      <c r="M40" s="22">
        <v>2900</v>
      </c>
      <c r="N40" s="22">
        <v>21</v>
      </c>
      <c r="O40" s="16">
        <f t="shared" si="2"/>
        <v>6</v>
      </c>
      <c r="P40" s="22">
        <f>M40*K40</f>
        <v>43500</v>
      </c>
      <c r="Q40" s="22">
        <v>20</v>
      </c>
      <c r="R40" s="22">
        <v>2900</v>
      </c>
      <c r="S40" s="22">
        <f t="shared" si="7"/>
        <v>58000</v>
      </c>
      <c r="T40" s="34" t="s">
        <v>55</v>
      </c>
      <c r="U40" s="34" t="s">
        <v>80</v>
      </c>
      <c r="V40" s="19"/>
    </row>
    <row r="41" spans="1:24">
      <c r="A41" s="19">
        <f t="shared" si="4"/>
        <v>37</v>
      </c>
      <c r="B41" s="46" t="s">
        <v>89</v>
      </c>
      <c r="C41" s="19" t="s">
        <v>18</v>
      </c>
      <c r="D41" s="17">
        <v>0</v>
      </c>
      <c r="E41" s="17"/>
      <c r="F41" s="23"/>
      <c r="G41" s="43">
        <v>54000</v>
      </c>
      <c r="H41" s="30">
        <f t="shared" si="5"/>
        <v>0</v>
      </c>
      <c r="I41" s="19"/>
      <c r="J41" s="17">
        <f t="shared" si="0"/>
        <v>0</v>
      </c>
      <c r="K41" s="17"/>
      <c r="L41" s="15">
        <f t="shared" si="1"/>
        <v>0</v>
      </c>
      <c r="M41" s="22"/>
      <c r="N41" s="22"/>
      <c r="O41" s="16">
        <f t="shared" si="2"/>
        <v>0</v>
      </c>
      <c r="P41" s="22">
        <f t="shared" ref="P41:P67" si="9">M41*K41</f>
        <v>0</v>
      </c>
      <c r="Q41" s="22"/>
      <c r="R41" s="22"/>
      <c r="S41" s="22">
        <f t="shared" si="7"/>
        <v>0</v>
      </c>
      <c r="T41" s="22"/>
      <c r="U41" s="19"/>
      <c r="V41" s="19"/>
    </row>
    <row r="42" spans="1:24" s="1" customFormat="1" ht="20.100000000000001" customHeight="1">
      <c r="A42" s="19">
        <f t="shared" si="4"/>
        <v>38</v>
      </c>
      <c r="B42" s="33" t="s">
        <v>90</v>
      </c>
      <c r="C42" s="19" t="s">
        <v>46</v>
      </c>
      <c r="D42" s="17">
        <v>0</v>
      </c>
      <c r="E42" s="17"/>
      <c r="F42" s="23"/>
      <c r="G42" s="43">
        <v>5700</v>
      </c>
      <c r="H42" s="30">
        <f t="shared" si="5"/>
        <v>0</v>
      </c>
      <c r="I42" s="19"/>
      <c r="J42" s="17">
        <f t="shared" si="0"/>
        <v>0</v>
      </c>
      <c r="K42" s="17">
        <v>2</v>
      </c>
      <c r="L42" s="15">
        <f t="shared" si="1"/>
        <v>2</v>
      </c>
      <c r="M42" s="22">
        <v>6500</v>
      </c>
      <c r="N42" s="22">
        <v>2</v>
      </c>
      <c r="O42" s="16">
        <f t="shared" si="2"/>
        <v>0</v>
      </c>
      <c r="P42" s="22">
        <f t="shared" si="9"/>
        <v>13000</v>
      </c>
      <c r="Q42" s="22"/>
      <c r="R42" s="22"/>
      <c r="S42" s="22">
        <f t="shared" si="7"/>
        <v>0</v>
      </c>
      <c r="T42" s="22"/>
      <c r="U42" s="19" t="s">
        <v>91</v>
      </c>
      <c r="V42" s="19"/>
      <c r="X42" s="37"/>
    </row>
    <row r="43" spans="1:24" s="1" customFormat="1" ht="20.100000000000001" customHeight="1">
      <c r="A43" s="19">
        <f t="shared" si="4"/>
        <v>39</v>
      </c>
      <c r="B43" s="33" t="s">
        <v>92</v>
      </c>
      <c r="C43" s="19" t="s">
        <v>18</v>
      </c>
      <c r="D43" s="17">
        <v>0</v>
      </c>
      <c r="E43" s="17"/>
      <c r="F43" s="23"/>
      <c r="G43" s="43">
        <v>27000</v>
      </c>
      <c r="H43" s="30">
        <f t="shared" si="5"/>
        <v>0</v>
      </c>
      <c r="I43" s="19"/>
      <c r="J43" s="17">
        <f t="shared" si="0"/>
        <v>0</v>
      </c>
      <c r="K43" s="17"/>
      <c r="L43" s="15">
        <f t="shared" si="1"/>
        <v>0</v>
      </c>
      <c r="M43" s="22"/>
      <c r="N43" s="22"/>
      <c r="O43" s="16">
        <f t="shared" si="2"/>
        <v>0</v>
      </c>
      <c r="P43" s="22">
        <f t="shared" si="9"/>
        <v>0</v>
      </c>
      <c r="Q43" s="22"/>
      <c r="R43" s="22"/>
      <c r="S43" s="22">
        <f t="shared" si="7"/>
        <v>0</v>
      </c>
      <c r="T43" s="22"/>
      <c r="U43" s="19"/>
      <c r="V43" s="19"/>
      <c r="X43" s="37"/>
    </row>
    <row r="44" spans="1:24" s="1" customFormat="1" ht="30" customHeight="1">
      <c r="A44" s="19">
        <f t="shared" si="4"/>
        <v>40</v>
      </c>
      <c r="B44" s="33" t="s">
        <v>93</v>
      </c>
      <c r="C44" s="19" t="s">
        <v>32</v>
      </c>
      <c r="D44" s="17">
        <v>0</v>
      </c>
      <c r="E44" s="26">
        <v>5</v>
      </c>
      <c r="F44" s="23"/>
      <c r="G44" s="43"/>
      <c r="H44" s="30">
        <f t="shared" si="5"/>
        <v>0</v>
      </c>
      <c r="I44" s="19">
        <v>5</v>
      </c>
      <c r="J44" s="17">
        <f t="shared" si="0"/>
        <v>0</v>
      </c>
      <c r="K44" s="26">
        <v>3</v>
      </c>
      <c r="L44" s="15">
        <f t="shared" si="1"/>
        <v>3</v>
      </c>
      <c r="M44" s="22">
        <v>3200</v>
      </c>
      <c r="N44" s="22">
        <v>3</v>
      </c>
      <c r="O44" s="16">
        <f t="shared" si="2"/>
        <v>0</v>
      </c>
      <c r="P44" s="22">
        <f t="shared" si="9"/>
        <v>9600</v>
      </c>
      <c r="Q44" s="22">
        <v>5</v>
      </c>
      <c r="R44" s="22">
        <v>3200</v>
      </c>
      <c r="S44" s="22">
        <f t="shared" si="7"/>
        <v>16000</v>
      </c>
      <c r="T44" s="34" t="s">
        <v>94</v>
      </c>
      <c r="U44" s="34" t="s">
        <v>95</v>
      </c>
      <c r="V44" s="19"/>
    </row>
    <row r="45" spans="1:24" s="1" customFormat="1" ht="23.25" customHeight="1">
      <c r="A45" s="19">
        <f t="shared" si="4"/>
        <v>41</v>
      </c>
      <c r="B45" s="33" t="s">
        <v>96</v>
      </c>
      <c r="C45" s="19" t="s">
        <v>97</v>
      </c>
      <c r="D45" s="17">
        <v>0</v>
      </c>
      <c r="E45" s="26">
        <v>2</v>
      </c>
      <c r="F45" s="23"/>
      <c r="G45" s="43">
        <v>7900</v>
      </c>
      <c r="H45" s="30">
        <f t="shared" si="5"/>
        <v>15800</v>
      </c>
      <c r="I45" s="19">
        <v>2</v>
      </c>
      <c r="J45" s="17">
        <f t="shared" si="0"/>
        <v>0</v>
      </c>
      <c r="K45" s="26">
        <v>2</v>
      </c>
      <c r="L45" s="15">
        <f t="shared" si="1"/>
        <v>2</v>
      </c>
      <c r="M45" s="22">
        <v>7900</v>
      </c>
      <c r="N45" s="22">
        <v>2</v>
      </c>
      <c r="O45" s="16">
        <f t="shared" si="2"/>
        <v>0</v>
      </c>
      <c r="P45" s="22">
        <f t="shared" si="9"/>
        <v>15800</v>
      </c>
      <c r="Q45" s="22"/>
      <c r="R45" s="22"/>
      <c r="S45" s="22">
        <f t="shared" si="7"/>
        <v>0</v>
      </c>
      <c r="T45" s="22"/>
      <c r="U45" s="24" t="s">
        <v>98</v>
      </c>
      <c r="V45" s="19"/>
    </row>
    <row r="46" spans="1:24" s="1" customFormat="1" ht="18.75" customHeight="1">
      <c r="A46" s="19">
        <f t="shared" si="4"/>
        <v>42</v>
      </c>
      <c r="B46" s="33" t="s">
        <v>99</v>
      </c>
      <c r="C46" s="19" t="s">
        <v>46</v>
      </c>
      <c r="D46" s="17">
        <v>1</v>
      </c>
      <c r="E46" s="17"/>
      <c r="F46" s="23"/>
      <c r="G46" s="43"/>
      <c r="H46" s="30">
        <f t="shared" si="5"/>
        <v>0</v>
      </c>
      <c r="I46" s="19">
        <v>1</v>
      </c>
      <c r="J46" s="17">
        <f t="shared" si="0"/>
        <v>0</v>
      </c>
      <c r="K46" s="17">
        <v>1</v>
      </c>
      <c r="L46" s="15">
        <f t="shared" si="1"/>
        <v>1</v>
      </c>
      <c r="M46" s="22">
        <v>9000</v>
      </c>
      <c r="N46" s="22">
        <v>1</v>
      </c>
      <c r="O46" s="16">
        <f t="shared" si="2"/>
        <v>0</v>
      </c>
      <c r="P46" s="22">
        <f t="shared" si="9"/>
        <v>9000</v>
      </c>
      <c r="Q46" s="22"/>
      <c r="R46" s="22"/>
      <c r="S46" s="22">
        <f t="shared" si="7"/>
        <v>0</v>
      </c>
      <c r="T46" s="22"/>
      <c r="U46" s="19"/>
      <c r="V46" s="19"/>
    </row>
    <row r="47" spans="1:24" s="1" customFormat="1">
      <c r="A47" s="19">
        <f t="shared" si="4"/>
        <v>43</v>
      </c>
      <c r="B47" s="33" t="s">
        <v>100</v>
      </c>
      <c r="C47" s="19" t="s">
        <v>18</v>
      </c>
      <c r="D47" s="17">
        <v>0</v>
      </c>
      <c r="E47" s="17"/>
      <c r="F47" s="23"/>
      <c r="G47" s="43">
        <v>28000</v>
      </c>
      <c r="H47" s="30">
        <f t="shared" si="5"/>
        <v>0</v>
      </c>
      <c r="I47" s="19"/>
      <c r="J47" s="17">
        <f t="shared" si="0"/>
        <v>0</v>
      </c>
      <c r="K47" s="17"/>
      <c r="L47" s="15">
        <f t="shared" si="1"/>
        <v>0</v>
      </c>
      <c r="M47" s="22"/>
      <c r="N47" s="22"/>
      <c r="O47" s="16">
        <f t="shared" si="2"/>
        <v>0</v>
      </c>
      <c r="P47" s="22">
        <f t="shared" si="9"/>
        <v>0</v>
      </c>
      <c r="Q47" s="22"/>
      <c r="R47" s="22"/>
      <c r="S47" s="22">
        <f t="shared" si="7"/>
        <v>0</v>
      </c>
      <c r="T47" s="22"/>
      <c r="U47" s="19"/>
      <c r="V47" s="19"/>
    </row>
    <row r="48" spans="1:24" s="1" customFormat="1">
      <c r="A48" s="19">
        <f t="shared" si="4"/>
        <v>44</v>
      </c>
      <c r="B48" s="33" t="s">
        <v>101</v>
      </c>
      <c r="C48" s="19" t="s">
        <v>102</v>
      </c>
      <c r="D48" s="17">
        <v>0</v>
      </c>
      <c r="E48" s="17">
        <v>10</v>
      </c>
      <c r="F48" s="23"/>
      <c r="G48" s="43">
        <v>3200</v>
      </c>
      <c r="H48" s="30">
        <f t="shared" si="5"/>
        <v>32000</v>
      </c>
      <c r="I48" s="19">
        <v>10</v>
      </c>
      <c r="J48" s="17">
        <f t="shared" si="0"/>
        <v>0</v>
      </c>
      <c r="K48" s="17"/>
      <c r="L48" s="15">
        <f t="shared" si="1"/>
        <v>0</v>
      </c>
      <c r="M48" s="22"/>
      <c r="N48" s="22"/>
      <c r="O48" s="16">
        <f t="shared" si="2"/>
        <v>0</v>
      </c>
      <c r="P48" s="22">
        <f t="shared" si="9"/>
        <v>0</v>
      </c>
      <c r="Q48" s="22">
        <v>6</v>
      </c>
      <c r="R48" s="22">
        <v>3200</v>
      </c>
      <c r="S48" s="22">
        <f t="shared" si="7"/>
        <v>19200</v>
      </c>
      <c r="T48" s="22" t="s">
        <v>103</v>
      </c>
      <c r="U48" s="19"/>
      <c r="V48" s="19"/>
    </row>
    <row r="49" spans="1:24" s="1" customFormat="1">
      <c r="A49" s="19">
        <f t="shared" si="4"/>
        <v>45</v>
      </c>
      <c r="B49" s="33" t="s">
        <v>104</v>
      </c>
      <c r="C49" s="19" t="s">
        <v>32</v>
      </c>
      <c r="D49" s="17">
        <v>0</v>
      </c>
      <c r="E49" s="17">
        <v>1</v>
      </c>
      <c r="F49" s="23"/>
      <c r="G49" s="43"/>
      <c r="H49" s="30">
        <f t="shared" si="5"/>
        <v>0</v>
      </c>
      <c r="I49" s="19"/>
      <c r="J49" s="17">
        <f t="shared" si="0"/>
        <v>1</v>
      </c>
      <c r="K49" s="17"/>
      <c r="L49" s="15">
        <f t="shared" si="1"/>
        <v>1</v>
      </c>
      <c r="M49" s="22"/>
      <c r="N49" s="22"/>
      <c r="O49" s="16">
        <f t="shared" si="2"/>
        <v>1</v>
      </c>
      <c r="P49" s="22">
        <f t="shared" si="9"/>
        <v>0</v>
      </c>
      <c r="Q49" s="22"/>
      <c r="R49" s="22"/>
      <c r="S49" s="22">
        <f t="shared" si="7"/>
        <v>0</v>
      </c>
      <c r="T49" s="22"/>
      <c r="U49" s="19"/>
      <c r="V49" s="19"/>
      <c r="X49" s="37"/>
    </row>
    <row r="50" spans="1:24">
      <c r="A50" s="19">
        <f t="shared" si="4"/>
        <v>46</v>
      </c>
      <c r="B50" s="46" t="s">
        <v>105</v>
      </c>
      <c r="C50" s="19" t="s">
        <v>18</v>
      </c>
      <c r="D50" s="17">
        <v>0</v>
      </c>
      <c r="E50" s="17"/>
      <c r="F50" s="23"/>
      <c r="G50" s="43"/>
      <c r="H50" s="30">
        <f t="shared" si="5"/>
        <v>0</v>
      </c>
      <c r="I50" s="19"/>
      <c r="J50" s="17">
        <f t="shared" si="0"/>
        <v>0</v>
      </c>
      <c r="K50" s="17"/>
      <c r="L50" s="15">
        <f t="shared" si="1"/>
        <v>0</v>
      </c>
      <c r="M50" s="22"/>
      <c r="N50" s="22"/>
      <c r="O50" s="16">
        <f t="shared" si="2"/>
        <v>0</v>
      </c>
      <c r="P50" s="22">
        <f t="shared" si="9"/>
        <v>0</v>
      </c>
      <c r="Q50" s="22">
        <v>2</v>
      </c>
      <c r="R50" s="22">
        <v>13500</v>
      </c>
      <c r="S50" s="22">
        <f t="shared" si="7"/>
        <v>27000</v>
      </c>
      <c r="T50" s="22" t="s">
        <v>106</v>
      </c>
      <c r="U50" s="19"/>
      <c r="V50" s="19"/>
      <c r="X50" s="47"/>
    </row>
    <row r="51" spans="1:24">
      <c r="A51" s="19">
        <f t="shared" si="4"/>
        <v>47</v>
      </c>
      <c r="B51" s="46" t="s">
        <v>107</v>
      </c>
      <c r="C51" s="19" t="s">
        <v>78</v>
      </c>
      <c r="D51" s="17">
        <v>0</v>
      </c>
      <c r="E51" s="26">
        <v>2</v>
      </c>
      <c r="F51" s="23"/>
      <c r="G51" s="43"/>
      <c r="H51" s="30">
        <f t="shared" si="5"/>
        <v>0</v>
      </c>
      <c r="I51" s="19">
        <v>2</v>
      </c>
      <c r="J51" s="17">
        <f t="shared" si="0"/>
        <v>0</v>
      </c>
      <c r="K51" s="26">
        <v>6</v>
      </c>
      <c r="L51" s="15">
        <f t="shared" si="1"/>
        <v>6</v>
      </c>
      <c r="M51" s="22">
        <v>1500</v>
      </c>
      <c r="N51" s="22">
        <v>4</v>
      </c>
      <c r="O51" s="16">
        <f t="shared" si="2"/>
        <v>2</v>
      </c>
      <c r="P51" s="22">
        <f t="shared" si="9"/>
        <v>9000</v>
      </c>
      <c r="Q51" s="22">
        <v>4</v>
      </c>
      <c r="R51" s="22">
        <v>1500</v>
      </c>
      <c r="S51" s="22">
        <f t="shared" si="7"/>
        <v>6000</v>
      </c>
      <c r="T51" s="22" t="s">
        <v>108</v>
      </c>
      <c r="U51" s="19" t="s">
        <v>109</v>
      </c>
      <c r="V51" s="19"/>
      <c r="X51" s="47"/>
    </row>
    <row r="52" spans="1:24">
      <c r="A52" s="19">
        <f t="shared" si="4"/>
        <v>48</v>
      </c>
      <c r="B52" s="46" t="s">
        <v>110</v>
      </c>
      <c r="C52" s="19" t="s">
        <v>18</v>
      </c>
      <c r="D52" s="17">
        <v>0</v>
      </c>
      <c r="E52" s="17"/>
      <c r="F52" s="23"/>
      <c r="G52" s="43"/>
      <c r="H52" s="30">
        <f t="shared" si="5"/>
        <v>0</v>
      </c>
      <c r="I52" s="19"/>
      <c r="J52" s="17">
        <f t="shared" si="0"/>
        <v>0</v>
      </c>
      <c r="K52" s="17"/>
      <c r="L52" s="15">
        <f t="shared" si="1"/>
        <v>0</v>
      </c>
      <c r="M52" s="22"/>
      <c r="N52" s="22"/>
      <c r="O52" s="16">
        <f t="shared" si="2"/>
        <v>0</v>
      </c>
      <c r="P52" s="22">
        <f t="shared" si="9"/>
        <v>0</v>
      </c>
      <c r="Q52" s="22"/>
      <c r="R52" s="22"/>
      <c r="S52" s="22">
        <f t="shared" si="7"/>
        <v>0</v>
      </c>
      <c r="T52" s="22"/>
      <c r="U52" s="19"/>
      <c r="V52" s="19"/>
      <c r="X52" s="47"/>
    </row>
    <row r="53" spans="1:24">
      <c r="A53" s="19">
        <f t="shared" si="4"/>
        <v>49</v>
      </c>
      <c r="B53" s="33" t="s">
        <v>111</v>
      </c>
      <c r="C53" s="19" t="s">
        <v>112</v>
      </c>
      <c r="D53" s="17">
        <v>0</v>
      </c>
      <c r="E53" s="17"/>
      <c r="F53" s="23"/>
      <c r="G53" s="43">
        <v>16000</v>
      </c>
      <c r="H53" s="30">
        <f t="shared" si="5"/>
        <v>0</v>
      </c>
      <c r="I53" s="19"/>
      <c r="J53" s="17">
        <f t="shared" si="0"/>
        <v>0</v>
      </c>
      <c r="K53" s="17"/>
      <c r="L53" s="15">
        <f t="shared" si="1"/>
        <v>0</v>
      </c>
      <c r="M53" s="22"/>
      <c r="N53" s="22"/>
      <c r="O53" s="16">
        <f t="shared" si="2"/>
        <v>0</v>
      </c>
      <c r="P53" s="22">
        <f t="shared" si="9"/>
        <v>0</v>
      </c>
      <c r="Q53" s="22">
        <v>1</v>
      </c>
      <c r="R53" s="22">
        <v>15000</v>
      </c>
      <c r="S53" s="22">
        <f t="shared" si="7"/>
        <v>15000</v>
      </c>
      <c r="T53" s="22" t="s">
        <v>113</v>
      </c>
      <c r="U53" s="19"/>
      <c r="V53" s="19"/>
      <c r="X53" s="47"/>
    </row>
    <row r="54" spans="1:24">
      <c r="A54" s="19">
        <f t="shared" si="4"/>
        <v>50</v>
      </c>
      <c r="B54" s="51" t="s">
        <v>114</v>
      </c>
      <c r="C54" s="52" t="s">
        <v>30</v>
      </c>
      <c r="D54" s="27">
        <v>0</v>
      </c>
      <c r="E54" s="27"/>
      <c r="F54" s="23"/>
      <c r="G54" s="53"/>
      <c r="H54" s="30">
        <f t="shared" si="5"/>
        <v>0</v>
      </c>
      <c r="I54" s="52">
        <v>0</v>
      </c>
      <c r="J54" s="17">
        <f t="shared" si="0"/>
        <v>0</v>
      </c>
      <c r="K54" s="27"/>
      <c r="L54" s="15">
        <f t="shared" si="1"/>
        <v>0</v>
      </c>
      <c r="M54" s="54"/>
      <c r="N54" s="54"/>
      <c r="O54" s="16">
        <f t="shared" si="2"/>
        <v>0</v>
      </c>
      <c r="P54" s="22">
        <f t="shared" si="9"/>
        <v>0</v>
      </c>
      <c r="Q54" s="54"/>
      <c r="R54" s="54"/>
      <c r="S54" s="22">
        <f t="shared" si="7"/>
        <v>0</v>
      </c>
      <c r="T54" s="54"/>
      <c r="U54" s="52"/>
      <c r="V54" s="19"/>
      <c r="X54" s="47"/>
    </row>
    <row r="55" spans="1:24">
      <c r="A55" s="19">
        <f t="shared" si="4"/>
        <v>51</v>
      </c>
      <c r="B55" s="51" t="s">
        <v>115</v>
      </c>
      <c r="C55" s="52" t="s">
        <v>78</v>
      </c>
      <c r="D55" s="27">
        <v>0</v>
      </c>
      <c r="E55" s="27"/>
      <c r="F55" s="55"/>
      <c r="G55" s="53"/>
      <c r="H55" s="30">
        <f t="shared" si="5"/>
        <v>0</v>
      </c>
      <c r="I55" s="52"/>
      <c r="J55" s="17">
        <f t="shared" si="0"/>
        <v>0</v>
      </c>
      <c r="K55" s="27"/>
      <c r="L55" s="15">
        <f t="shared" si="1"/>
        <v>0</v>
      </c>
      <c r="M55" s="54"/>
      <c r="N55" s="54"/>
      <c r="O55" s="16">
        <f t="shared" si="2"/>
        <v>0</v>
      </c>
      <c r="P55" s="22">
        <f t="shared" si="9"/>
        <v>0</v>
      </c>
      <c r="Q55" s="54"/>
      <c r="R55" s="54"/>
      <c r="S55" s="22">
        <f t="shared" si="7"/>
        <v>0</v>
      </c>
      <c r="T55" s="54"/>
      <c r="U55" s="52"/>
      <c r="V55" s="19"/>
    </row>
    <row r="56" spans="1:24" s="1" customFormat="1" ht="20.100000000000001" customHeight="1">
      <c r="A56" s="19">
        <f t="shared" si="4"/>
        <v>52</v>
      </c>
      <c r="B56" s="51" t="s">
        <v>116</v>
      </c>
      <c r="C56" s="52" t="s">
        <v>46</v>
      </c>
      <c r="D56" s="27">
        <v>0</v>
      </c>
      <c r="E56" s="56"/>
      <c r="F56" s="55"/>
      <c r="G56" s="53"/>
      <c r="H56" s="57">
        <f t="shared" si="5"/>
        <v>0</v>
      </c>
      <c r="I56" s="52"/>
      <c r="J56" s="17">
        <f t="shared" si="0"/>
        <v>0</v>
      </c>
      <c r="K56" s="56"/>
      <c r="L56" s="15">
        <f t="shared" si="1"/>
        <v>0</v>
      </c>
      <c r="M56" s="58"/>
      <c r="N56" s="58"/>
      <c r="O56" s="16">
        <f t="shared" si="2"/>
        <v>0</v>
      </c>
      <c r="P56" s="59">
        <f t="shared" si="9"/>
        <v>0</v>
      </c>
      <c r="Q56" s="58"/>
      <c r="R56" s="58"/>
      <c r="S56" s="22">
        <f t="shared" si="7"/>
        <v>0</v>
      </c>
      <c r="T56" s="58"/>
      <c r="U56" s="52"/>
      <c r="V56" s="52"/>
    </row>
    <row r="57" spans="1:24" s="1" customFormat="1" ht="20.100000000000001" customHeight="1">
      <c r="A57" s="60">
        <v>54</v>
      </c>
      <c r="B57" s="33" t="s">
        <v>117</v>
      </c>
      <c r="C57" s="19" t="s">
        <v>18</v>
      </c>
      <c r="D57" s="17">
        <v>0</v>
      </c>
      <c r="E57" s="26"/>
      <c r="F57" s="23"/>
      <c r="G57" s="43">
        <v>12500</v>
      </c>
      <c r="H57" s="30">
        <f t="shared" si="5"/>
        <v>0</v>
      </c>
      <c r="I57" s="19"/>
      <c r="J57" s="17">
        <f t="shared" si="0"/>
        <v>0</v>
      </c>
      <c r="K57" s="26"/>
      <c r="L57" s="15">
        <f t="shared" si="1"/>
        <v>0</v>
      </c>
      <c r="M57" s="59"/>
      <c r="N57" s="59"/>
      <c r="O57" s="16">
        <f t="shared" si="2"/>
        <v>0</v>
      </c>
      <c r="P57" s="59">
        <f t="shared" si="9"/>
        <v>0</v>
      </c>
      <c r="Q57" s="59"/>
      <c r="R57" s="59"/>
      <c r="S57" s="22">
        <f t="shared" si="7"/>
        <v>0</v>
      </c>
      <c r="T57" s="59"/>
      <c r="U57" s="19"/>
      <c r="V57" s="19"/>
    </row>
    <row r="58" spans="1:24" s="1" customFormat="1" ht="20.100000000000001" customHeight="1">
      <c r="A58" s="60">
        <v>55</v>
      </c>
      <c r="B58" s="33" t="s">
        <v>118</v>
      </c>
      <c r="C58" s="19" t="s">
        <v>61</v>
      </c>
      <c r="D58" s="17">
        <v>3</v>
      </c>
      <c r="E58" s="26"/>
      <c r="F58" s="23"/>
      <c r="G58" s="43">
        <v>6500</v>
      </c>
      <c r="H58" s="30">
        <f t="shared" si="5"/>
        <v>0</v>
      </c>
      <c r="I58" s="19"/>
      <c r="J58" s="17">
        <f t="shared" si="0"/>
        <v>3</v>
      </c>
      <c r="K58" s="26"/>
      <c r="L58" s="15">
        <f t="shared" si="1"/>
        <v>3</v>
      </c>
      <c r="M58" s="59"/>
      <c r="N58" s="59">
        <v>1</v>
      </c>
      <c r="O58" s="16">
        <f t="shared" si="2"/>
        <v>2</v>
      </c>
      <c r="P58" s="59">
        <f t="shared" si="9"/>
        <v>0</v>
      </c>
      <c r="Q58" s="59"/>
      <c r="R58" s="59"/>
      <c r="S58" s="22">
        <f t="shared" si="7"/>
        <v>0</v>
      </c>
      <c r="T58" s="59"/>
      <c r="U58" s="19"/>
      <c r="V58" s="19"/>
    </row>
    <row r="59" spans="1:24" s="1" customFormat="1" ht="20.100000000000001" customHeight="1">
      <c r="A59" s="60">
        <v>56</v>
      </c>
      <c r="B59" s="51" t="s">
        <v>119</v>
      </c>
      <c r="C59" s="52" t="s">
        <v>18</v>
      </c>
      <c r="D59" s="27">
        <v>0</v>
      </c>
      <c r="E59" s="56"/>
      <c r="F59" s="55"/>
      <c r="G59" s="61">
        <v>10500</v>
      </c>
      <c r="H59" s="57">
        <f t="shared" si="5"/>
        <v>0</v>
      </c>
      <c r="I59" s="52"/>
      <c r="J59" s="17">
        <f t="shared" si="0"/>
        <v>0</v>
      </c>
      <c r="K59" s="56">
        <v>3</v>
      </c>
      <c r="L59" s="15">
        <f t="shared" si="1"/>
        <v>3</v>
      </c>
      <c r="M59" s="58">
        <v>10500</v>
      </c>
      <c r="N59" s="58">
        <v>3</v>
      </c>
      <c r="O59" s="16">
        <f t="shared" si="2"/>
        <v>0</v>
      </c>
      <c r="P59" s="59">
        <f t="shared" si="9"/>
        <v>31500</v>
      </c>
      <c r="Q59" s="58"/>
      <c r="R59" s="58"/>
      <c r="S59" s="22">
        <f t="shared" si="7"/>
        <v>0</v>
      </c>
      <c r="T59" s="58"/>
      <c r="U59" s="52"/>
      <c r="V59" s="52"/>
    </row>
    <row r="60" spans="1:24" s="1" customFormat="1" ht="20.100000000000001" customHeight="1">
      <c r="A60" s="31">
        <v>57</v>
      </c>
      <c r="B60" s="62" t="s">
        <v>120</v>
      </c>
      <c r="C60" s="31" t="s">
        <v>51</v>
      </c>
      <c r="D60" s="25">
        <v>0</v>
      </c>
      <c r="E60" s="56"/>
      <c r="F60" s="63"/>
      <c r="G60" s="64">
        <v>81000</v>
      </c>
      <c r="H60" s="65">
        <f t="shared" si="5"/>
        <v>0</v>
      </c>
      <c r="I60" s="31"/>
      <c r="J60" s="17">
        <f t="shared" si="0"/>
        <v>0</v>
      </c>
      <c r="K60" s="56">
        <v>2</v>
      </c>
      <c r="L60" s="15">
        <f t="shared" si="1"/>
        <v>2</v>
      </c>
      <c r="M60" s="58">
        <v>81000</v>
      </c>
      <c r="N60" s="58">
        <v>2</v>
      </c>
      <c r="O60" s="16">
        <f t="shared" si="2"/>
        <v>0</v>
      </c>
      <c r="P60" s="59">
        <f t="shared" si="9"/>
        <v>162000</v>
      </c>
      <c r="Q60" s="58"/>
      <c r="R60" s="58"/>
      <c r="S60" s="22">
        <f t="shared" si="7"/>
        <v>0</v>
      </c>
      <c r="T60" s="58"/>
      <c r="U60" s="52" t="s">
        <v>121</v>
      </c>
      <c r="V60" s="31"/>
    </row>
    <row r="61" spans="1:24" s="1" customFormat="1" ht="20.100000000000001" customHeight="1">
      <c r="A61" s="31">
        <v>58</v>
      </c>
      <c r="B61" s="62" t="s">
        <v>122</v>
      </c>
      <c r="C61" s="31" t="s">
        <v>123</v>
      </c>
      <c r="D61" s="25">
        <v>0</v>
      </c>
      <c r="E61" s="66"/>
      <c r="F61" s="63"/>
      <c r="G61" s="64">
        <v>14000</v>
      </c>
      <c r="H61" s="65">
        <f t="shared" si="5"/>
        <v>0</v>
      </c>
      <c r="I61" s="31"/>
      <c r="J61" s="17">
        <f t="shared" si="0"/>
        <v>0</v>
      </c>
      <c r="K61" s="66"/>
      <c r="L61" s="15">
        <f t="shared" si="1"/>
        <v>0</v>
      </c>
      <c r="M61" s="67"/>
      <c r="N61" s="68"/>
      <c r="O61" s="16">
        <f t="shared" si="2"/>
        <v>0</v>
      </c>
      <c r="P61" s="59">
        <f t="shared" si="9"/>
        <v>0</v>
      </c>
      <c r="Q61" s="59"/>
      <c r="R61" s="59"/>
      <c r="S61" s="22">
        <f t="shared" si="7"/>
        <v>0</v>
      </c>
      <c r="T61" s="59"/>
      <c r="U61" s="31"/>
      <c r="V61" s="31"/>
    </row>
    <row r="62" spans="1:24" s="1" customFormat="1" ht="20.100000000000001" customHeight="1">
      <c r="A62" s="69">
        <v>59</v>
      </c>
      <c r="B62" s="70" t="s">
        <v>124</v>
      </c>
      <c r="C62" s="69" t="s">
        <v>18</v>
      </c>
      <c r="D62" s="71">
        <v>0</v>
      </c>
      <c r="E62" s="72"/>
      <c r="F62" s="73"/>
      <c r="G62" s="74">
        <v>1700</v>
      </c>
      <c r="H62" s="75">
        <f t="shared" si="5"/>
        <v>0</v>
      </c>
      <c r="I62" s="69"/>
      <c r="J62" s="39">
        <f t="shared" si="0"/>
        <v>0</v>
      </c>
      <c r="K62" s="72"/>
      <c r="L62" s="15">
        <f t="shared" si="1"/>
        <v>0</v>
      </c>
      <c r="M62" s="76"/>
      <c r="N62" s="68"/>
      <c r="O62" s="16">
        <f t="shared" si="2"/>
        <v>0</v>
      </c>
      <c r="P62" s="58">
        <f t="shared" si="9"/>
        <v>0</v>
      </c>
      <c r="Q62" s="68"/>
      <c r="R62" s="68"/>
      <c r="S62" s="22">
        <f t="shared" si="7"/>
        <v>0</v>
      </c>
      <c r="T62" s="68"/>
      <c r="U62" s="69"/>
      <c r="V62" s="69"/>
    </row>
    <row r="63" spans="1:24" s="1" customFormat="1" ht="20.100000000000001" customHeight="1">
      <c r="A63" s="31">
        <v>60</v>
      </c>
      <c r="B63" s="62" t="s">
        <v>125</v>
      </c>
      <c r="C63" s="31" t="s">
        <v>30</v>
      </c>
      <c r="D63" s="25"/>
      <c r="E63" s="66"/>
      <c r="F63" s="63"/>
      <c r="G63" s="64"/>
      <c r="H63" s="65"/>
      <c r="I63" s="31"/>
      <c r="J63" s="25">
        <v>0</v>
      </c>
      <c r="K63" s="66">
        <v>2</v>
      </c>
      <c r="L63" s="15">
        <f t="shared" si="1"/>
        <v>2</v>
      </c>
      <c r="M63" s="67">
        <v>3700</v>
      </c>
      <c r="N63" s="67">
        <v>2</v>
      </c>
      <c r="O63" s="16">
        <f t="shared" si="2"/>
        <v>0</v>
      </c>
      <c r="P63" s="67">
        <f t="shared" si="9"/>
        <v>7400</v>
      </c>
      <c r="Q63" s="67"/>
      <c r="R63" s="67"/>
      <c r="S63" s="22">
        <f t="shared" si="7"/>
        <v>0</v>
      </c>
      <c r="T63" s="67"/>
      <c r="U63" s="31" t="s">
        <v>126</v>
      </c>
      <c r="V63" s="31"/>
    </row>
    <row r="64" spans="1:24" s="1" customFormat="1" ht="20.100000000000001" customHeight="1">
      <c r="A64" s="31">
        <v>61</v>
      </c>
      <c r="B64" s="62" t="s">
        <v>127</v>
      </c>
      <c r="C64" s="31" t="s">
        <v>18</v>
      </c>
      <c r="D64" s="25"/>
      <c r="E64" s="66"/>
      <c r="F64" s="63"/>
      <c r="G64" s="64"/>
      <c r="H64" s="65"/>
      <c r="I64" s="31"/>
      <c r="J64" s="25">
        <v>0</v>
      </c>
      <c r="K64" s="66">
        <v>1</v>
      </c>
      <c r="L64" s="15">
        <f t="shared" si="1"/>
        <v>1</v>
      </c>
      <c r="M64" s="67">
        <v>38000</v>
      </c>
      <c r="N64" s="67">
        <v>1</v>
      </c>
      <c r="O64" s="16">
        <f t="shared" si="2"/>
        <v>0</v>
      </c>
      <c r="P64" s="67">
        <f t="shared" si="9"/>
        <v>38000</v>
      </c>
      <c r="Q64" s="67"/>
      <c r="R64" s="67"/>
      <c r="S64" s="22">
        <f t="shared" si="7"/>
        <v>0</v>
      </c>
      <c r="T64" s="67"/>
      <c r="U64" s="31" t="s">
        <v>128</v>
      </c>
      <c r="V64" s="31"/>
    </row>
    <row r="65" spans="1:22" s="1" customFormat="1">
      <c r="A65" s="60">
        <v>62</v>
      </c>
      <c r="B65" s="77" t="s">
        <v>129</v>
      </c>
      <c r="C65" s="60" t="s">
        <v>30</v>
      </c>
      <c r="D65" s="39"/>
      <c r="E65" s="78"/>
      <c r="F65" s="79"/>
      <c r="G65" s="80"/>
      <c r="H65" s="81"/>
      <c r="I65" s="60"/>
      <c r="J65" s="39"/>
      <c r="K65" s="78"/>
      <c r="L65" s="39"/>
      <c r="M65" s="68"/>
      <c r="N65" s="68"/>
      <c r="O65" s="40"/>
      <c r="P65" s="68"/>
      <c r="Q65" s="68">
        <v>4</v>
      </c>
      <c r="R65" s="68">
        <v>3000</v>
      </c>
      <c r="S65" s="54">
        <f t="shared" si="7"/>
        <v>12000</v>
      </c>
      <c r="T65" s="68" t="s">
        <v>130</v>
      </c>
      <c r="U65" s="60"/>
      <c r="V65" s="60"/>
    </row>
    <row r="66" spans="1:22" s="1" customFormat="1">
      <c r="A66" s="19">
        <v>63</v>
      </c>
      <c r="B66" s="33" t="s">
        <v>131</v>
      </c>
      <c r="C66" s="19"/>
      <c r="D66" s="17"/>
      <c r="E66" s="26"/>
      <c r="F66" s="23"/>
      <c r="G66" s="29"/>
      <c r="H66" s="30"/>
      <c r="I66" s="19"/>
      <c r="J66" s="17"/>
      <c r="K66" s="26"/>
      <c r="L66" s="17"/>
      <c r="M66" s="59"/>
      <c r="N66" s="59"/>
      <c r="O66" s="22"/>
      <c r="P66" s="59"/>
      <c r="Q66" s="59">
        <v>3</v>
      </c>
      <c r="R66" s="59">
        <v>4700</v>
      </c>
      <c r="S66" s="22">
        <f t="shared" si="7"/>
        <v>14100</v>
      </c>
      <c r="T66" s="59" t="s">
        <v>132</v>
      </c>
      <c r="U66" s="19"/>
      <c r="V66" s="19"/>
    </row>
    <row r="67" spans="1:22" s="1" customFormat="1">
      <c r="A67" s="82">
        <v>64</v>
      </c>
      <c r="B67" s="83" t="s">
        <v>133</v>
      </c>
      <c r="C67" s="82" t="s">
        <v>46</v>
      </c>
      <c r="D67" s="84"/>
      <c r="E67" s="78"/>
      <c r="F67" s="85"/>
      <c r="G67" s="86"/>
      <c r="H67" s="87"/>
      <c r="I67" s="82"/>
      <c r="J67" s="39">
        <v>0</v>
      </c>
      <c r="K67" s="78">
        <v>1</v>
      </c>
      <c r="L67" s="15">
        <f t="shared" si="1"/>
        <v>1</v>
      </c>
      <c r="M67" s="68">
        <v>42000</v>
      </c>
      <c r="N67" s="68">
        <v>1</v>
      </c>
      <c r="O67" s="16">
        <f t="shared" si="2"/>
        <v>0</v>
      </c>
      <c r="P67" s="88">
        <f t="shared" si="9"/>
        <v>42000</v>
      </c>
      <c r="Q67" s="68"/>
      <c r="R67" s="68"/>
      <c r="S67" s="16">
        <f t="shared" si="7"/>
        <v>0</v>
      </c>
      <c r="T67" s="68"/>
      <c r="U67" s="82" t="s">
        <v>80</v>
      </c>
      <c r="V67" s="82"/>
    </row>
    <row r="68" spans="1:22">
      <c r="A68" s="89"/>
      <c r="B68" s="90" t="s">
        <v>134</v>
      </c>
      <c r="C68" s="89"/>
      <c r="D68" s="91"/>
      <c r="E68" s="89"/>
      <c r="F68" s="89"/>
      <c r="G68" s="92"/>
      <c r="H68" s="93">
        <f>SUM(H5:H62)</f>
        <v>2555650</v>
      </c>
      <c r="I68" s="91"/>
      <c r="J68" s="91"/>
      <c r="K68" s="94"/>
      <c r="L68" s="94"/>
      <c r="M68" s="95"/>
      <c r="N68" s="95"/>
      <c r="O68" s="95"/>
      <c r="P68" s="95">
        <f>SUM(P5:P67)</f>
        <v>2624380</v>
      </c>
      <c r="Q68" s="95"/>
      <c r="R68" s="95"/>
      <c r="S68" s="96">
        <f>SUM(S6:S67)</f>
        <v>2417640</v>
      </c>
      <c r="T68" s="95"/>
      <c r="U68" s="89"/>
      <c r="V68" s="97"/>
    </row>
    <row r="69" spans="1:22" ht="15.75">
      <c r="A69" s="98"/>
      <c r="B69" s="98"/>
      <c r="C69" s="98"/>
      <c r="D69" s="98"/>
      <c r="E69" s="98"/>
      <c r="F69" s="98"/>
      <c r="G69" s="99" t="s">
        <v>135</v>
      </c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</row>
    <row r="70" spans="1:22" ht="15.75">
      <c r="A70" s="98"/>
      <c r="B70" s="98"/>
      <c r="C70" s="98"/>
      <c r="D70" s="98"/>
      <c r="E70" s="98"/>
      <c r="F70" s="98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</row>
    <row r="71" spans="1:22" ht="15.75">
      <c r="A71" s="101" t="s">
        <v>136</v>
      </c>
      <c r="B71" s="101"/>
      <c r="C71" s="101"/>
      <c r="D71" s="98"/>
      <c r="E71" s="98"/>
      <c r="F71" s="98"/>
      <c r="G71" s="102" t="s">
        <v>137</v>
      </c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</row>
    <row r="72" spans="1:22" ht="15.75">
      <c r="A72" s="98"/>
      <c r="B72" s="98"/>
      <c r="C72" s="98"/>
      <c r="D72" s="103"/>
      <c r="E72" s="98"/>
      <c r="F72" s="98"/>
      <c r="G72" s="104"/>
      <c r="H72" s="105"/>
      <c r="I72" s="103"/>
      <c r="J72" s="103"/>
      <c r="K72" s="106"/>
      <c r="L72" s="106"/>
      <c r="M72" s="107"/>
      <c r="N72" s="107"/>
      <c r="O72" s="107"/>
      <c r="P72" s="107"/>
      <c r="Q72" s="107"/>
      <c r="R72" s="107"/>
      <c r="S72" s="107"/>
      <c r="T72" s="107"/>
      <c r="U72" s="98"/>
      <c r="V72" s="103"/>
    </row>
    <row r="73" spans="1:22" ht="15.75">
      <c r="A73" s="98"/>
      <c r="B73" s="98"/>
      <c r="C73" s="98"/>
      <c r="D73" s="103"/>
      <c r="E73" s="98"/>
      <c r="F73" s="98"/>
      <c r="G73" s="104"/>
      <c r="H73" s="105"/>
      <c r="I73" s="103"/>
      <c r="J73" s="103"/>
      <c r="K73" s="106"/>
      <c r="L73" s="106"/>
      <c r="M73" s="107"/>
      <c r="N73" s="107"/>
      <c r="O73" s="107"/>
      <c r="P73" s="107"/>
      <c r="Q73" s="107"/>
      <c r="R73" s="107"/>
      <c r="S73" s="107"/>
      <c r="T73" s="107"/>
      <c r="U73" s="98"/>
      <c r="V73" s="103"/>
    </row>
    <row r="74" spans="1:22" ht="15.75">
      <c r="A74" s="98"/>
      <c r="B74" s="98"/>
      <c r="C74" s="98"/>
      <c r="D74" s="103"/>
      <c r="E74" s="98"/>
      <c r="F74" s="98"/>
      <c r="G74" s="104"/>
      <c r="H74" s="105"/>
      <c r="I74" s="103"/>
      <c r="J74" s="103"/>
      <c r="K74" s="106"/>
      <c r="L74" s="106"/>
      <c r="M74" s="107"/>
      <c r="N74" s="107"/>
      <c r="O74" s="107"/>
      <c r="P74" s="107"/>
      <c r="Q74" s="107"/>
      <c r="R74" s="107"/>
      <c r="S74" s="107"/>
      <c r="T74" s="107"/>
      <c r="U74" s="98"/>
      <c r="V74" s="103"/>
    </row>
    <row r="75" spans="1:22" ht="15.75">
      <c r="A75" s="98"/>
      <c r="B75" s="98"/>
      <c r="C75" s="98"/>
      <c r="D75" s="103"/>
      <c r="E75" s="98"/>
      <c r="F75" s="98"/>
      <c r="G75" s="108"/>
      <c r="H75" s="109"/>
      <c r="I75" s="103"/>
      <c r="J75" s="103"/>
      <c r="K75" s="106"/>
      <c r="L75" s="106"/>
      <c r="M75" s="107"/>
      <c r="N75" s="107"/>
      <c r="O75" s="107"/>
      <c r="P75" s="107"/>
      <c r="Q75" s="107"/>
      <c r="R75" s="107"/>
      <c r="S75" s="107"/>
      <c r="T75" s="107"/>
      <c r="U75" s="109"/>
      <c r="V75" s="103"/>
    </row>
    <row r="76" spans="1:22" ht="15.75">
      <c r="A76" s="100" t="s">
        <v>138</v>
      </c>
      <c r="B76" s="100"/>
      <c r="C76" s="100"/>
      <c r="D76" s="98"/>
      <c r="E76" s="98"/>
      <c r="F76" s="98"/>
      <c r="G76" s="100" t="s">
        <v>139</v>
      </c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</row>
    <row r="77" spans="1:22">
      <c r="A77" s="1"/>
      <c r="B77" s="1"/>
      <c r="C77" s="1"/>
      <c r="D77" s="110"/>
      <c r="E77" s="1"/>
      <c r="F77" s="1"/>
      <c r="G77" s="111"/>
      <c r="H77" s="37"/>
      <c r="I77" s="110"/>
      <c r="J77" s="110"/>
      <c r="K77" s="112"/>
      <c r="L77" s="112"/>
      <c r="M77" s="113"/>
      <c r="N77" s="113"/>
      <c r="O77" s="113"/>
      <c r="P77" s="113"/>
      <c r="Q77" s="113"/>
      <c r="R77" s="113"/>
      <c r="S77" s="113"/>
      <c r="T77" s="113"/>
      <c r="U77" s="1"/>
      <c r="V77" s="110"/>
    </row>
  </sheetData>
  <mergeCells count="7">
    <mergeCell ref="A2:V2"/>
    <mergeCell ref="A3:V3"/>
    <mergeCell ref="G69:V70"/>
    <mergeCell ref="A71:C71"/>
    <mergeCell ref="G71:V71"/>
    <mergeCell ref="A76:C76"/>
    <mergeCell ref="G76:V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</dc:creator>
  <cp:lastModifiedBy>nang</cp:lastModifiedBy>
  <dcterms:created xsi:type="dcterms:W3CDTF">2015-05-13T07:39:31Z</dcterms:created>
  <dcterms:modified xsi:type="dcterms:W3CDTF">2015-05-13T07:39:48Z</dcterms:modified>
</cp:coreProperties>
</file>