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40" windowHeight="11445" activeTab="1"/>
  </bookViews>
  <sheets>
    <sheet name="Sheet1" sheetId="1" r:id="rId1"/>
    <sheet name="6.7" sheetId="2" r:id="rId2"/>
    <sheet name="Sheet3" sheetId="3" r:id="rId3"/>
  </sheets>
  <definedNames>
    <definedName name="_xlnm.Print_Titles" localSheetId="1">'6.7'!$6:$6</definedName>
    <definedName name="_xlnm.Print_Titles" localSheetId="0">Sheet1!$5:$5</definedName>
  </definedNames>
  <calcPr calcId="124519"/>
</workbook>
</file>

<file path=xl/calcChain.xml><?xml version="1.0" encoding="utf-8"?>
<calcChain xmlns="http://schemas.openxmlformats.org/spreadsheetml/2006/main">
  <c r="A11" i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S10"/>
  <c r="S9"/>
  <c r="S8"/>
  <c r="S7"/>
  <c r="A8"/>
  <c r="A9" s="1"/>
  <c r="A10" s="1"/>
  <c r="A7"/>
  <c r="S74"/>
  <c r="S73"/>
  <c r="S72"/>
  <c r="S71"/>
  <c r="S70"/>
  <c r="S69"/>
  <c r="S68"/>
  <c r="S67"/>
  <c r="S66"/>
  <c r="S65"/>
  <c r="S64"/>
  <c r="S63"/>
  <c r="S62"/>
  <c r="S61"/>
  <c r="S60"/>
  <c r="S59"/>
  <c r="S58"/>
  <c r="S57"/>
  <c r="T57" s="1"/>
  <c r="S56"/>
  <c r="S55"/>
  <c r="S54"/>
  <c r="S53"/>
  <c r="S52"/>
  <c r="S49"/>
  <c r="S48"/>
  <c r="S47"/>
  <c r="S46"/>
  <c r="S43"/>
  <c r="S42"/>
  <c r="S41"/>
  <c r="T41" s="1"/>
  <c r="S40"/>
  <c r="S39"/>
  <c r="S38"/>
  <c r="S37"/>
  <c r="S36"/>
  <c r="S35"/>
  <c r="S34"/>
  <c r="S33"/>
  <c r="S32"/>
  <c r="S31"/>
  <c r="S30"/>
  <c r="S29"/>
  <c r="S28"/>
  <c r="S27"/>
  <c r="T27" s="1"/>
  <c r="S26"/>
  <c r="S25"/>
  <c r="S24"/>
  <c r="S23"/>
  <c r="S22"/>
  <c r="S21"/>
  <c r="S20"/>
  <c r="S19"/>
  <c r="T19" s="1"/>
  <c r="S17"/>
  <c r="S16"/>
  <c r="T16" s="1"/>
  <c r="S15"/>
  <c r="S14"/>
  <c r="S13"/>
  <c r="S6"/>
  <c r="S12"/>
  <c r="Y44" i="2"/>
  <c r="Y43"/>
  <c r="Y42"/>
  <c r="Y4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9"/>
  <c r="A8"/>
  <c r="S52"/>
  <c r="S51"/>
  <c r="S50"/>
  <c r="S46"/>
  <c r="S45"/>
  <c r="S12"/>
  <c r="S75"/>
  <c r="P75"/>
  <c r="L75"/>
  <c r="S74"/>
  <c r="S73"/>
  <c r="S72"/>
  <c r="P72"/>
  <c r="L72"/>
  <c r="S71"/>
  <c r="P71"/>
  <c r="L71"/>
  <c r="S70"/>
  <c r="P70"/>
  <c r="L70"/>
  <c r="J70"/>
  <c r="H70"/>
  <c r="S69"/>
  <c r="P69"/>
  <c r="J69"/>
  <c r="L69" s="1"/>
  <c r="H69"/>
  <c r="S68"/>
  <c r="P68"/>
  <c r="L68"/>
  <c r="J68"/>
  <c r="H68"/>
  <c r="S67"/>
  <c r="P67"/>
  <c r="J67"/>
  <c r="L67" s="1"/>
  <c r="H67"/>
  <c r="S66"/>
  <c r="P66"/>
  <c r="L66"/>
  <c r="J66"/>
  <c r="H66"/>
  <c r="S65"/>
  <c r="P65"/>
  <c r="J65"/>
  <c r="L65" s="1"/>
  <c r="H65"/>
  <c r="S64"/>
  <c r="P64"/>
  <c r="L64"/>
  <c r="J64"/>
  <c r="H64"/>
  <c r="S63"/>
  <c r="P63"/>
  <c r="J63"/>
  <c r="L63" s="1"/>
  <c r="H63"/>
  <c r="S62"/>
  <c r="P62"/>
  <c r="J62"/>
  <c r="L62" s="1"/>
  <c r="H62"/>
  <c r="S61"/>
  <c r="P61"/>
  <c r="J61"/>
  <c r="L61" s="1"/>
  <c r="H61"/>
  <c r="S60"/>
  <c r="P60"/>
  <c r="L60"/>
  <c r="J60"/>
  <c r="H60"/>
  <c r="S59"/>
  <c r="P59"/>
  <c r="J59"/>
  <c r="L59" s="1"/>
  <c r="H59"/>
  <c r="S58"/>
  <c r="P58"/>
  <c r="J58"/>
  <c r="L58" s="1"/>
  <c r="H58"/>
  <c r="S57"/>
  <c r="P57"/>
  <c r="J57"/>
  <c r="L57" s="1"/>
  <c r="H57"/>
  <c r="S56"/>
  <c r="P56"/>
  <c r="L56"/>
  <c r="J56"/>
  <c r="H56"/>
  <c r="S55"/>
  <c r="P55"/>
  <c r="J55"/>
  <c r="L55" s="1"/>
  <c r="H55"/>
  <c r="S54"/>
  <c r="P54"/>
  <c r="J54"/>
  <c r="L54" s="1"/>
  <c r="H54"/>
  <c r="S53"/>
  <c r="P53"/>
  <c r="J53"/>
  <c r="L53" s="1"/>
  <c r="H53"/>
  <c r="P50"/>
  <c r="L50"/>
  <c r="J50"/>
  <c r="H50"/>
  <c r="S49"/>
  <c r="P49"/>
  <c r="J49"/>
  <c r="L49" s="1"/>
  <c r="H49"/>
  <c r="S48"/>
  <c r="P48"/>
  <c r="J48"/>
  <c r="L48" s="1"/>
  <c r="H48"/>
  <c r="S47"/>
  <c r="P47"/>
  <c r="J47"/>
  <c r="L47" s="1"/>
  <c r="H47"/>
  <c r="S44"/>
  <c r="P44"/>
  <c r="L44"/>
  <c r="J44"/>
  <c r="H44"/>
  <c r="S43"/>
  <c r="L43"/>
  <c r="J43"/>
  <c r="H43"/>
  <c r="S42"/>
  <c r="P42"/>
  <c r="J42"/>
  <c r="L42" s="1"/>
  <c r="H42"/>
  <c r="S41"/>
  <c r="P41"/>
  <c r="J41"/>
  <c r="L41" s="1"/>
  <c r="H41"/>
  <c r="S40"/>
  <c r="P40"/>
  <c r="J40"/>
  <c r="L40" s="1"/>
  <c r="H40"/>
  <c r="S39"/>
  <c r="P39"/>
  <c r="L39"/>
  <c r="J39"/>
  <c r="H39"/>
  <c r="S38"/>
  <c r="P38"/>
  <c r="J38"/>
  <c r="L38" s="1"/>
  <c r="H38"/>
  <c r="S37"/>
  <c r="P37"/>
  <c r="J37"/>
  <c r="L37" s="1"/>
  <c r="H37"/>
  <c r="S36"/>
  <c r="P36"/>
  <c r="J36"/>
  <c r="L36" s="1"/>
  <c r="H36"/>
  <c r="S35"/>
  <c r="P35"/>
  <c r="L35"/>
  <c r="J35"/>
  <c r="H35"/>
  <c r="S34"/>
  <c r="L34"/>
  <c r="J34"/>
  <c r="H34"/>
  <c r="S33"/>
  <c r="P33"/>
  <c r="J33"/>
  <c r="L33" s="1"/>
  <c r="H33"/>
  <c r="S32"/>
  <c r="J32"/>
  <c r="L32" s="1"/>
  <c r="H32"/>
  <c r="S31"/>
  <c r="J31"/>
  <c r="L31" s="1"/>
  <c r="H31"/>
  <c r="S30"/>
  <c r="P30"/>
  <c r="J30"/>
  <c r="L30" s="1"/>
  <c r="H30"/>
  <c r="S29"/>
  <c r="P29"/>
  <c r="J29"/>
  <c r="L29" s="1"/>
  <c r="H29"/>
  <c r="S28"/>
  <c r="P28"/>
  <c r="L28"/>
  <c r="J28"/>
  <c r="H28"/>
  <c r="J27"/>
  <c r="L27" s="1"/>
  <c r="H27"/>
  <c r="J26"/>
  <c r="L26" s="1"/>
  <c r="H26"/>
  <c r="S25"/>
  <c r="J25"/>
  <c r="L25" s="1"/>
  <c r="H25"/>
  <c r="J24"/>
  <c r="L24" s="1"/>
  <c r="H24"/>
  <c r="L23"/>
  <c r="J23"/>
  <c r="H23"/>
  <c r="S22"/>
  <c r="P22"/>
  <c r="J22"/>
  <c r="L22" s="1"/>
  <c r="H22"/>
  <c r="S21"/>
  <c r="P21"/>
  <c r="J21"/>
  <c r="L21" s="1"/>
  <c r="H21"/>
  <c r="S20"/>
  <c r="J20"/>
  <c r="L20" s="1"/>
  <c r="H20"/>
  <c r="J18"/>
  <c r="L18" s="1"/>
  <c r="H18"/>
  <c r="J17"/>
  <c r="L17" s="1"/>
  <c r="H17"/>
  <c r="S16"/>
  <c r="J16"/>
  <c r="L16" s="1"/>
  <c r="H16"/>
  <c r="S15"/>
  <c r="P15"/>
  <c r="J15"/>
  <c r="L15" s="1"/>
  <c r="H15"/>
  <c r="S14"/>
  <c r="P14"/>
  <c r="L14"/>
  <c r="J14"/>
  <c r="S13"/>
  <c r="J13"/>
  <c r="L13" s="1"/>
  <c r="S11"/>
  <c r="P11"/>
  <c r="J11"/>
  <c r="L11" s="1"/>
  <c r="H11"/>
  <c r="S10"/>
  <c r="J10"/>
  <c r="L10" s="1"/>
  <c r="S9"/>
  <c r="J9"/>
  <c r="L9" s="1"/>
  <c r="S8"/>
  <c r="P8"/>
  <c r="L8"/>
  <c r="J8"/>
  <c r="J7"/>
  <c r="L7" s="1"/>
  <c r="T74" i="1"/>
  <c r="P74"/>
  <c r="L74"/>
  <c r="O74" s="1"/>
  <c r="T73"/>
  <c r="T72"/>
  <c r="T71"/>
  <c r="P71"/>
  <c r="L71"/>
  <c r="O71" s="1"/>
  <c r="T70"/>
  <c r="P70"/>
  <c r="L70"/>
  <c r="O70" s="1"/>
  <c r="T69"/>
  <c r="P69"/>
  <c r="L69"/>
  <c r="O69" s="1"/>
  <c r="J69"/>
  <c r="H69"/>
  <c r="T68"/>
  <c r="P68"/>
  <c r="L68"/>
  <c r="O68" s="1"/>
  <c r="J68"/>
  <c r="H68"/>
  <c r="T67"/>
  <c r="P67"/>
  <c r="L67"/>
  <c r="O67" s="1"/>
  <c r="J67"/>
  <c r="H67"/>
  <c r="T66"/>
  <c r="P66"/>
  <c r="L66"/>
  <c r="O66" s="1"/>
  <c r="J66"/>
  <c r="H66"/>
  <c r="T65"/>
  <c r="P65"/>
  <c r="L65"/>
  <c r="O65" s="1"/>
  <c r="J65"/>
  <c r="H65"/>
  <c r="T64"/>
  <c r="P64"/>
  <c r="L64"/>
  <c r="O64" s="1"/>
  <c r="J64"/>
  <c r="H64"/>
  <c r="T63"/>
  <c r="P63"/>
  <c r="L63"/>
  <c r="O63" s="1"/>
  <c r="J63"/>
  <c r="H63"/>
  <c r="T62"/>
  <c r="P62"/>
  <c r="J62"/>
  <c r="L62" s="1"/>
  <c r="O62" s="1"/>
  <c r="H62"/>
  <c r="T61"/>
  <c r="P61"/>
  <c r="L61"/>
  <c r="O61" s="1"/>
  <c r="J61"/>
  <c r="H61"/>
  <c r="T60"/>
  <c r="P60"/>
  <c r="J60"/>
  <c r="L60" s="1"/>
  <c r="O60" s="1"/>
  <c r="H60"/>
  <c r="T59"/>
  <c r="P59"/>
  <c r="L59"/>
  <c r="O59" s="1"/>
  <c r="J59"/>
  <c r="H59"/>
  <c r="T58"/>
  <c r="P58"/>
  <c r="J58"/>
  <c r="L58" s="1"/>
  <c r="O58" s="1"/>
  <c r="H58"/>
  <c r="P57"/>
  <c r="L57"/>
  <c r="O57" s="1"/>
  <c r="J57"/>
  <c r="H57"/>
  <c r="T56"/>
  <c r="P56"/>
  <c r="J56"/>
  <c r="L56" s="1"/>
  <c r="O56" s="1"/>
  <c r="H56"/>
  <c r="T55"/>
  <c r="P55"/>
  <c r="L55"/>
  <c r="O55" s="1"/>
  <c r="J55"/>
  <c r="H55"/>
  <c r="T54"/>
  <c r="P54"/>
  <c r="J54"/>
  <c r="L54" s="1"/>
  <c r="O54" s="1"/>
  <c r="H54"/>
  <c r="T53"/>
  <c r="P53"/>
  <c r="L53"/>
  <c r="O53" s="1"/>
  <c r="J53"/>
  <c r="H53"/>
  <c r="T52"/>
  <c r="P52"/>
  <c r="J52"/>
  <c r="L52" s="1"/>
  <c r="O52" s="1"/>
  <c r="H52"/>
  <c r="T49"/>
  <c r="P49"/>
  <c r="L49"/>
  <c r="O49" s="1"/>
  <c r="J49"/>
  <c r="H49"/>
  <c r="T48"/>
  <c r="P48"/>
  <c r="J48"/>
  <c r="L48" s="1"/>
  <c r="O48" s="1"/>
  <c r="H48"/>
  <c r="T47"/>
  <c r="P47"/>
  <c r="L47"/>
  <c r="O47" s="1"/>
  <c r="J47"/>
  <c r="H47"/>
  <c r="T46"/>
  <c r="P46"/>
  <c r="J46"/>
  <c r="L46" s="1"/>
  <c r="O46" s="1"/>
  <c r="H46"/>
  <c r="T43"/>
  <c r="P43"/>
  <c r="L43"/>
  <c r="O43" s="1"/>
  <c r="J43"/>
  <c r="H43"/>
  <c r="T42"/>
  <c r="L42"/>
  <c r="O42" s="1"/>
  <c r="J42"/>
  <c r="H42"/>
  <c r="P41"/>
  <c r="J41"/>
  <c r="L41" s="1"/>
  <c r="O41" s="1"/>
  <c r="H41"/>
  <c r="T40"/>
  <c r="P40"/>
  <c r="L40"/>
  <c r="O40" s="1"/>
  <c r="J40"/>
  <c r="H40"/>
  <c r="T39"/>
  <c r="P39"/>
  <c r="J39"/>
  <c r="L39" s="1"/>
  <c r="O39" s="1"/>
  <c r="H39"/>
  <c r="T38"/>
  <c r="P38"/>
  <c r="J38"/>
  <c r="L38" s="1"/>
  <c r="O38" s="1"/>
  <c r="H38"/>
  <c r="T37"/>
  <c r="P37"/>
  <c r="J37"/>
  <c r="L37" s="1"/>
  <c r="O37" s="1"/>
  <c r="H37"/>
  <c r="T36"/>
  <c r="P36"/>
  <c r="J36"/>
  <c r="L36" s="1"/>
  <c r="O36" s="1"/>
  <c r="H36"/>
  <c r="T35"/>
  <c r="P35"/>
  <c r="J35"/>
  <c r="L35" s="1"/>
  <c r="O35" s="1"/>
  <c r="H35"/>
  <c r="T34"/>
  <c r="P34"/>
  <c r="J34"/>
  <c r="L34" s="1"/>
  <c r="O34" s="1"/>
  <c r="H34"/>
  <c r="T33"/>
  <c r="J33"/>
  <c r="L33" s="1"/>
  <c r="O33" s="1"/>
  <c r="H33"/>
  <c r="T32"/>
  <c r="P32"/>
  <c r="L32"/>
  <c r="O32" s="1"/>
  <c r="J32"/>
  <c r="H32"/>
  <c r="T31"/>
  <c r="L31"/>
  <c r="O31" s="1"/>
  <c r="J31"/>
  <c r="H31"/>
  <c r="T30"/>
  <c r="L30"/>
  <c r="O30" s="1"/>
  <c r="J30"/>
  <c r="H30"/>
  <c r="T29"/>
  <c r="P29"/>
  <c r="J29"/>
  <c r="L29" s="1"/>
  <c r="O29" s="1"/>
  <c r="H29"/>
  <c r="T28"/>
  <c r="P28"/>
  <c r="L28"/>
  <c r="O28" s="1"/>
  <c r="J28"/>
  <c r="H28"/>
  <c r="P27"/>
  <c r="J27"/>
  <c r="L27" s="1"/>
  <c r="O27" s="1"/>
  <c r="H27"/>
  <c r="L26"/>
  <c r="O26" s="1"/>
  <c r="J26"/>
  <c r="H26"/>
  <c r="J25"/>
  <c r="L25" s="1"/>
  <c r="O25" s="1"/>
  <c r="H25"/>
  <c r="T24"/>
  <c r="J24"/>
  <c r="L24" s="1"/>
  <c r="O24" s="1"/>
  <c r="H24"/>
  <c r="L23"/>
  <c r="O23" s="1"/>
  <c r="J23"/>
  <c r="H23"/>
  <c r="J22"/>
  <c r="L22" s="1"/>
  <c r="O22" s="1"/>
  <c r="H22"/>
  <c r="T21"/>
  <c r="P21"/>
  <c r="L21"/>
  <c r="O21" s="1"/>
  <c r="J21"/>
  <c r="H21"/>
  <c r="T20"/>
  <c r="P20"/>
  <c r="J20"/>
  <c r="L20" s="1"/>
  <c r="O20" s="1"/>
  <c r="H20"/>
  <c r="J19"/>
  <c r="L19" s="1"/>
  <c r="O19" s="1"/>
  <c r="H19"/>
  <c r="T17"/>
  <c r="J17"/>
  <c r="L17" s="1"/>
  <c r="O17" s="1"/>
  <c r="H17"/>
  <c r="J16"/>
  <c r="L16" s="1"/>
  <c r="O16" s="1"/>
  <c r="H16"/>
  <c r="T15"/>
  <c r="J15"/>
  <c r="L15" s="1"/>
  <c r="O15" s="1"/>
  <c r="H15"/>
  <c r="T14"/>
  <c r="P14"/>
  <c r="L14"/>
  <c r="O14" s="1"/>
  <c r="J14"/>
  <c r="H14"/>
  <c r="T13"/>
  <c r="P13"/>
  <c r="J13"/>
  <c r="L13" s="1"/>
  <c r="O13" s="1"/>
  <c r="T12"/>
  <c r="L12"/>
  <c r="O12" s="1"/>
  <c r="J12"/>
  <c r="T10"/>
  <c r="P10"/>
  <c r="L10"/>
  <c r="O10" s="1"/>
  <c r="J10"/>
  <c r="H10"/>
  <c r="H75" s="1"/>
  <c r="T9"/>
  <c r="L9"/>
  <c r="O9" s="1"/>
  <c r="J9"/>
  <c r="T8"/>
  <c r="J8"/>
  <c r="L8" s="1"/>
  <c r="O8" s="1"/>
  <c r="T7"/>
  <c r="P7"/>
  <c r="P75" s="1"/>
  <c r="J7"/>
  <c r="L7" s="1"/>
  <c r="O7" s="1"/>
  <c r="L6"/>
  <c r="O6" s="1"/>
  <c r="J6"/>
  <c r="T75" l="1"/>
  <c r="S76" i="2"/>
  <c r="P76"/>
  <c r="H76"/>
</calcChain>
</file>

<file path=xl/sharedStrings.xml><?xml version="1.0" encoding="utf-8"?>
<sst xmlns="http://schemas.openxmlformats.org/spreadsheetml/2006/main" count="445" uniqueCount="181">
  <si>
    <t>Stt</t>
  </si>
  <si>
    <t>Tên Văn phòng phẩm</t>
  </si>
  <si>
    <t>Quy cách</t>
  </si>
  <si>
    <t>Số lượng tồn đầu tháng</t>
  </si>
  <si>
    <t>Số lượng xin mua</t>
  </si>
  <si>
    <t>Đơn giá</t>
  </si>
  <si>
    <t>Thành tiền</t>
  </si>
  <si>
    <t xml:space="preserve">Số lượng xuất ra </t>
  </si>
  <si>
    <t xml:space="preserve">Số lượng tồn đầu tháng  </t>
  </si>
  <si>
    <t xml:space="preserve">Đơn giá </t>
  </si>
  <si>
    <t>Số lượng xuất ra</t>
  </si>
  <si>
    <t>Xin mua</t>
  </si>
  <si>
    <t>BP xin mua</t>
  </si>
  <si>
    <t>Chi tiết xuất ra</t>
  </si>
  <si>
    <t>Ghi chú</t>
  </si>
  <si>
    <t xml:space="preserve">Bông bảng </t>
  </si>
  <si>
    <t>cái</t>
  </si>
  <si>
    <t>Lưỡi dao lớn</t>
  </si>
  <si>
    <t>Kim bấm lớn</t>
  </si>
  <si>
    <t>Hộp</t>
  </si>
  <si>
    <t>Các BP dùng chung</t>
  </si>
  <si>
    <t>Lưỡi dao nhỏ</t>
  </si>
  <si>
    <t>Kế toán: 01</t>
  </si>
  <si>
    <t>Kẹp bướm 32mm</t>
  </si>
  <si>
    <t>Kho: 01</t>
  </si>
  <si>
    <t xml:space="preserve">Bút lông bảng </t>
  </si>
  <si>
    <t>cây</t>
  </si>
  <si>
    <t>Mực sao đỏ(đen)</t>
  </si>
  <si>
    <t>hộp</t>
  </si>
  <si>
    <t>Đế cắt băng keo</t>
  </si>
  <si>
    <t>kẹp bướm 15</t>
  </si>
  <si>
    <t>Hồ dán</t>
  </si>
  <si>
    <t xml:space="preserve">hộp </t>
  </si>
  <si>
    <t>Bìa còng</t>
  </si>
  <si>
    <t>Tổng vụ: 02</t>
  </si>
  <si>
    <t>Viết bi xanh, đỏ, đen</t>
  </si>
  <si>
    <t>Các Bộ phận</t>
  </si>
  <si>
    <t>Lò xo gáy đóng cuốn</t>
  </si>
  <si>
    <t xml:space="preserve">Vòng gia cố </t>
  </si>
  <si>
    <t xml:space="preserve">Phân trang </t>
  </si>
  <si>
    <t>xấp</t>
  </si>
  <si>
    <t>Tổng vụ: 02, Thu mua: 01</t>
  </si>
  <si>
    <t>Bìa lá hở 3 mặt</t>
  </si>
  <si>
    <t xml:space="preserve">Trình ký </t>
  </si>
  <si>
    <t>Giấy A4 72</t>
  </si>
  <si>
    <t>ram</t>
  </si>
  <si>
    <t xml:space="preserve">Các Bộ phận </t>
  </si>
  <si>
    <t xml:space="preserve">Các bộ phận </t>
  </si>
  <si>
    <t>Kẹp giấy</t>
  </si>
  <si>
    <t>Các bộ phận</t>
  </si>
  <si>
    <t>HC-NS: 02, BV: 02. Kế toán: 01, Kinh doanh: 01, Trợ lý : 01, XNK: 2, Tổng vụ: 01</t>
  </si>
  <si>
    <t>Giấy A3</t>
  </si>
  <si>
    <t>Thiết kế</t>
  </si>
  <si>
    <t>Thiết kế công trình</t>
  </si>
  <si>
    <t xml:space="preserve">Sổ lò xò dày </t>
  </si>
  <si>
    <t>cuốn</t>
  </si>
  <si>
    <t>Giấy than</t>
  </si>
  <si>
    <t>Bìa 01 nút my clear khổ F</t>
  </si>
  <si>
    <t>Kế toán: 09</t>
  </si>
  <si>
    <t>TV: 05, Kế toán: 6, Kinh doanh: 01, HC-NS: 01</t>
  </si>
  <si>
    <t>Bao thư trắng</t>
  </si>
  <si>
    <t>Tẩy bồn cầu</t>
  </si>
  <si>
    <t>chai</t>
  </si>
  <si>
    <t>Tạp vụ</t>
  </si>
  <si>
    <t xml:space="preserve">Tạp vụ: </t>
  </si>
  <si>
    <t xml:space="preserve">Lau sàn </t>
  </si>
  <si>
    <t>Xịt muỗi</t>
  </si>
  <si>
    <t>Bảo vệ</t>
  </si>
  <si>
    <t>Hộp giấy Puply</t>
  </si>
  <si>
    <t>Tài xế :02</t>
  </si>
  <si>
    <t>Tài xế</t>
  </si>
  <si>
    <t>Cuộn rác</t>
  </si>
  <si>
    <t>cuộn</t>
  </si>
  <si>
    <t>Giấy vệ sinh cuộn AN An</t>
  </si>
  <si>
    <t>Dùng chung Công ty</t>
  </si>
  <si>
    <t>Nước lau kính</t>
  </si>
  <si>
    <t>Tài xế: 01</t>
  </si>
  <si>
    <t>Tập 96T</t>
  </si>
  <si>
    <t>Kho 4+ BV: 4+ Tổng vụ: 01</t>
  </si>
  <si>
    <t>Giấy A4 màu xanh dương</t>
  </si>
  <si>
    <t>Pin 2A, 3A</t>
  </si>
  <si>
    <t>cục</t>
  </si>
  <si>
    <t>Tăm bông shiny đỏ dấu tròn</t>
  </si>
  <si>
    <t>Giấy ghi chú vàng(3x3)</t>
  </si>
  <si>
    <t>Kế toán: 02</t>
  </si>
  <si>
    <t xml:space="preserve">Bấm kim </t>
  </si>
  <si>
    <t>Kim bấm 10</t>
  </si>
  <si>
    <t>KCS: 01, HC-NS: 02, XNK: 01</t>
  </si>
  <si>
    <t>Kế toán:03,HC-NS:01, XNK: 01, Kinh doanh: 1</t>
  </si>
  <si>
    <t>Nhãn Tomy 107</t>
  </si>
  <si>
    <t>xâp</t>
  </si>
  <si>
    <t>Phòng TN</t>
  </si>
  <si>
    <t>Bìa phân trang</t>
  </si>
  <si>
    <t>Bìa 20 lá nhựa TL</t>
  </si>
  <si>
    <t>Bút lông dầu</t>
  </si>
  <si>
    <t>Cây</t>
  </si>
  <si>
    <t>Chú Hồng: 02 + đóng gói 04</t>
  </si>
  <si>
    <t>Băng cá nhân</t>
  </si>
  <si>
    <t>Băng keo si</t>
  </si>
  <si>
    <t>Kế toán: 01, HC-NS: 01</t>
  </si>
  <si>
    <t xml:space="preserve">Băng keo trong </t>
  </si>
  <si>
    <t>Kế toán: 02, PTN: 02</t>
  </si>
  <si>
    <t>Kế toán: 4+ PTN: 02</t>
  </si>
  <si>
    <t xml:space="preserve">Dao rọc giấy nhỏ </t>
  </si>
  <si>
    <t>Acco nhựa</t>
  </si>
  <si>
    <t>h</t>
  </si>
  <si>
    <t>KCS:01</t>
  </si>
  <si>
    <t>Dao dọc giấy lớn</t>
  </si>
  <si>
    <t>Băng keo 2 mặt</t>
  </si>
  <si>
    <t>giấy note trình ký</t>
  </si>
  <si>
    <t>Rổ nhựa 02 ngăn</t>
  </si>
  <si>
    <t>Giấy giới thiệu</t>
  </si>
  <si>
    <t>Bìa 3 dây</t>
  </si>
  <si>
    <t>Giấy Double A</t>
  </si>
  <si>
    <t>Kế toán</t>
  </si>
  <si>
    <t>Giấy niêm phong A4</t>
  </si>
  <si>
    <t>xâấp</t>
  </si>
  <si>
    <t>Bìa láA4</t>
  </si>
  <si>
    <t>Thước mica dẻo</t>
  </si>
  <si>
    <t>Kế toán: 01, Thiết kế: 01</t>
  </si>
  <si>
    <t>Bấm 2 lỗ</t>
  </si>
  <si>
    <t>Kinh doanh APPC</t>
  </si>
  <si>
    <t>Bút chì gỗ</t>
  </si>
  <si>
    <t>Đóng gói: 04</t>
  </si>
  <si>
    <t>kim bấm vừa</t>
  </si>
  <si>
    <t>PTN: 03</t>
  </si>
  <si>
    <t>Bìa lỗ</t>
  </si>
  <si>
    <t>Cộng</t>
  </si>
  <si>
    <t xml:space="preserve">                                                   Ngày      tháng      năm 2015</t>
  </si>
  <si>
    <t xml:space="preserve">                                                              Nguyễn Thị Vượng</t>
  </si>
  <si>
    <t>Xuất ra</t>
  </si>
  <si>
    <t xml:space="preserve"> BÁO CÁO VPP TỒN ĐẾN CUỐI THÁNG 4.2015</t>
  </si>
  <si>
    <t>Tồn đến cuối tháng 4.2015</t>
  </si>
  <si>
    <t>Tồn cuối tháng 4.2015</t>
  </si>
  <si>
    <t>Kẹp bướm số 25 mmm</t>
  </si>
  <si>
    <t>Đóng gói: 02</t>
  </si>
  <si>
    <t>Kéo nhỏ</t>
  </si>
  <si>
    <t>Kéo lớn</t>
  </si>
  <si>
    <t>kẹp bướm 51</t>
  </si>
  <si>
    <t>Dây đeo lụa</t>
  </si>
  <si>
    <t>Kim bấm số 3</t>
  </si>
  <si>
    <t>Kim bấm 23/8</t>
  </si>
  <si>
    <t xml:space="preserve">Kế toán </t>
  </si>
  <si>
    <t>Tạp vụ 4. Thí Nghiệm 1</t>
  </si>
  <si>
    <t>Kho: 4+BV 2</t>
  </si>
  <si>
    <t>NV VP</t>
  </si>
  <si>
    <t>Các BP</t>
  </si>
  <si>
    <t xml:space="preserve">Chú Hồng: 02 </t>
  </si>
  <si>
    <t>Kế toán: 02, PTN: 04</t>
  </si>
  <si>
    <t>Đóng gói</t>
  </si>
  <si>
    <t xml:space="preserve">         Huỳnh Mỹ Lan                             Nguyễn Thị Kiều Hoa</t>
  </si>
  <si>
    <t xml:space="preserve">    Nguyễn Thị Vượng</t>
  </si>
  <si>
    <t>Bảng đeo tên dẻo</t>
  </si>
  <si>
    <t xml:space="preserve">CÔNG TY TNHH MEKELONG VN </t>
  </si>
  <si>
    <t xml:space="preserve">          BP.HC-NS</t>
  </si>
  <si>
    <t xml:space="preserve"> BÁO CÁO XIN MUA VPP THÁNG 6,7.2015</t>
  </si>
  <si>
    <t>Kẹp bướm số 51 mmm</t>
  </si>
  <si>
    <t>kẹp bướm 15 mm</t>
  </si>
  <si>
    <t>Baảng đeo tên</t>
  </si>
  <si>
    <t xml:space="preserve">Cái </t>
  </si>
  <si>
    <t>Cái</t>
  </si>
  <si>
    <t>Kim bấm số 23/8</t>
  </si>
  <si>
    <t>Tồn cuối tháng 3.2015</t>
  </si>
  <si>
    <t>Xuất cho các bộ phận</t>
  </si>
  <si>
    <t>Phòng họp 1</t>
  </si>
  <si>
    <t>HC-NS: 01, Thiết kế 02</t>
  </si>
  <si>
    <t>HC-NS: 02, Thư ký 01, Kế toán 2</t>
  </si>
  <si>
    <t>Kế toán 1, Đóng gói 1</t>
  </si>
  <si>
    <t>Vũ, TK</t>
  </si>
  <si>
    <t>Kho: 4, BV 2, Thí nghiệm 1</t>
  </si>
  <si>
    <t xml:space="preserve">              Huỳnh Mỹ Lan                            Nguyễn Thị Kiều Hoa                        Nguyễn Thị Vượng</t>
  </si>
  <si>
    <t xml:space="preserve">                   Ký duyệt                                 Chủ quản bộ phận                                 Lập biểu</t>
  </si>
  <si>
    <t xml:space="preserve">            Ký duyệt                                   Chủ quản bộ phận                                                    Lập biểu                                                                              Lập biểu</t>
  </si>
  <si>
    <t>Số chưagiao thêm trong t</t>
  </si>
  <si>
    <t xml:space="preserve">Giấy A4 : </t>
  </si>
  <si>
    <t>A 3</t>
  </si>
  <si>
    <t xml:space="preserve">Tẩy bồn cầu </t>
  </si>
  <si>
    <t xml:space="preserve">Giấy hộp </t>
  </si>
  <si>
    <t xml:space="preserve">Cuộ rác </t>
  </si>
  <si>
    <t xml:space="preserve">Giấy vs </t>
  </si>
  <si>
    <t xml:space="preserve">Luoi Dao lớn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</si>
</sst>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0" fontId="3" fillId="0" borderId="0" xfId="0" applyFont="1"/>
    <xf numFmtId="0" fontId="5" fillId="2" borderId="2" xfId="0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right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4" fontId="3" fillId="0" borderId="5" xfId="1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64" fontId="3" fillId="0" borderId="6" xfId="1" applyNumberFormat="1" applyFont="1" applyFill="1" applyBorder="1" applyAlignment="1">
      <alignment horizontal="right"/>
    </xf>
    <xf numFmtId="164" fontId="3" fillId="0" borderId="6" xfId="1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/>
    <xf numFmtId="164" fontId="3" fillId="0" borderId="6" xfId="1" applyNumberFormat="1" applyFont="1" applyBorder="1" applyAlignment="1">
      <alignment horizontal="right"/>
    </xf>
    <xf numFmtId="164" fontId="7" fillId="0" borderId="6" xfId="1" applyNumberFormat="1" applyFont="1" applyBorder="1"/>
    <xf numFmtId="0" fontId="3" fillId="0" borderId="8" xfId="0" applyFont="1" applyBorder="1" applyAlignment="1">
      <alignment horizontal="center"/>
    </xf>
    <xf numFmtId="164" fontId="3" fillId="0" borderId="6" xfId="1" applyNumberFormat="1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 wrapText="1"/>
    </xf>
    <xf numFmtId="43" fontId="7" fillId="0" borderId="0" xfId="1" applyFont="1"/>
    <xf numFmtId="43" fontId="3" fillId="0" borderId="0" xfId="0" applyNumberFormat="1" applyFont="1"/>
    <xf numFmtId="164" fontId="3" fillId="0" borderId="0" xfId="1" applyNumberFormat="1" applyFont="1"/>
    <xf numFmtId="43" fontId="3" fillId="0" borderId="0" xfId="1" applyFont="1"/>
    <xf numFmtId="0" fontId="3" fillId="0" borderId="10" xfId="0" applyFont="1" applyFill="1" applyBorder="1" applyAlignment="1">
      <alignment horizontal="center"/>
    </xf>
    <xf numFmtId="164" fontId="3" fillId="0" borderId="10" xfId="1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7" fillId="0" borderId="0" xfId="0" applyFont="1"/>
    <xf numFmtId="164" fontId="7" fillId="0" borderId="6" xfId="1" applyNumberFormat="1" applyFont="1" applyBorder="1" applyAlignment="1">
      <alignment horizontal="right"/>
    </xf>
    <xf numFmtId="164" fontId="3" fillId="0" borderId="5" xfId="1" applyNumberFormat="1" applyFont="1" applyFill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/>
    </xf>
    <xf numFmtId="0" fontId="3" fillId="0" borderId="11" xfId="0" applyFont="1" applyBorder="1"/>
    <xf numFmtId="164" fontId="0" fillId="0" borderId="0" xfId="1" applyNumberFormat="1" applyFont="1"/>
    <xf numFmtId="164" fontId="3" fillId="0" borderId="6" xfId="1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164" fontId="7" fillId="0" borderId="9" xfId="1" applyNumberFormat="1" applyFont="1" applyBorder="1" applyAlignment="1">
      <alignment horizontal="right"/>
    </xf>
    <xf numFmtId="164" fontId="3" fillId="0" borderId="9" xfId="1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64" fontId="7" fillId="0" borderId="9" xfId="1" applyNumberFormat="1" applyFont="1" applyBorder="1"/>
    <xf numFmtId="164" fontId="7" fillId="0" borderId="9" xfId="1" applyNumberFormat="1" applyFont="1" applyFill="1" applyBorder="1" applyAlignment="1">
      <alignment horizontal="center"/>
    </xf>
    <xf numFmtId="164" fontId="7" fillId="0" borderId="6" xfId="1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9" xfId="1" applyNumberFormat="1" applyFont="1" applyBorder="1" applyAlignment="1">
      <alignment horizontal="right"/>
    </xf>
    <xf numFmtId="0" fontId="3" fillId="0" borderId="8" xfId="0" applyFont="1" applyBorder="1"/>
    <xf numFmtId="0" fontId="7" fillId="0" borderId="8" xfId="0" applyFont="1" applyBorder="1" applyAlignment="1">
      <alignment horizontal="center"/>
    </xf>
    <xf numFmtId="164" fontId="3" fillId="0" borderId="8" xfId="1" applyNumberFormat="1" applyFont="1" applyBorder="1" applyAlignment="1">
      <alignment horizontal="right"/>
    </xf>
    <xf numFmtId="164" fontId="7" fillId="0" borderId="8" xfId="1" applyNumberFormat="1" applyFont="1" applyBorder="1"/>
    <xf numFmtId="0" fontId="7" fillId="0" borderId="8" xfId="0" applyFont="1" applyFill="1" applyBorder="1" applyAlignment="1">
      <alignment horizontal="center"/>
    </xf>
    <xf numFmtId="164" fontId="7" fillId="0" borderId="8" xfId="1" applyNumberFormat="1" applyFont="1" applyFill="1" applyBorder="1" applyAlignment="1">
      <alignment horizontal="center"/>
    </xf>
    <xf numFmtId="164" fontId="7" fillId="0" borderId="10" xfId="1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3" fillId="0" borderId="14" xfId="1" applyNumberFormat="1" applyFont="1" applyBorder="1" applyAlignment="1">
      <alignment horizontal="right"/>
    </xf>
    <xf numFmtId="164" fontId="7" fillId="0" borderId="14" xfId="1" applyNumberFormat="1" applyFont="1" applyBorder="1"/>
    <xf numFmtId="164" fontId="7" fillId="0" borderId="14" xfId="1" applyNumberFormat="1" applyFont="1" applyFill="1" applyBorder="1" applyAlignment="1">
      <alignment horizontal="center"/>
    </xf>
    <xf numFmtId="0" fontId="3" fillId="0" borderId="10" xfId="0" applyFont="1" applyBorder="1"/>
    <xf numFmtId="0" fontId="7" fillId="0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3" fillId="0" borderId="10" xfId="1" applyNumberFormat="1" applyFont="1" applyBorder="1" applyAlignment="1">
      <alignment horizontal="right"/>
    </xf>
    <xf numFmtId="164" fontId="7" fillId="0" borderId="10" xfId="1" applyNumberFormat="1" applyFont="1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5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164" fontId="3" fillId="0" borderId="15" xfId="1" applyNumberFormat="1" applyFont="1" applyBorder="1" applyAlignment="1">
      <alignment horizontal="right"/>
    </xf>
    <xf numFmtId="164" fontId="7" fillId="0" borderId="15" xfId="1" applyNumberFormat="1" applyFont="1" applyBorder="1"/>
    <xf numFmtId="164" fontId="7" fillId="0" borderId="5" xfId="1" applyNumberFormat="1" applyFont="1" applyFill="1" applyBorder="1" applyAlignment="1">
      <alignment horizontal="center"/>
    </xf>
    <xf numFmtId="0" fontId="3" fillId="0" borderId="2" xfId="0" applyFont="1" applyBorder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1" applyNumberFormat="1" applyFont="1" applyBorder="1" applyAlignment="1">
      <alignment horizontal="right"/>
    </xf>
    <xf numFmtId="164" fontId="9" fillId="0" borderId="2" xfId="1" applyNumberFormat="1" applyFont="1" applyBorder="1"/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10" fillId="0" borderId="2" xfId="1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1" applyNumberFormat="1" applyFont="1" applyAlignment="1">
      <alignment horizontal="right"/>
    </xf>
    <xf numFmtId="164" fontId="11" fillId="0" borderId="0" xfId="1" applyNumberFormat="1" applyFont="1"/>
    <xf numFmtId="0" fontId="12" fillId="0" borderId="0" xfId="0" applyFont="1" applyAlignment="1">
      <alignment horizontal="center"/>
    </xf>
    <xf numFmtId="164" fontId="12" fillId="0" borderId="0" xfId="1" applyNumberFormat="1" applyFont="1" applyAlignment="1">
      <alignment horizontal="center"/>
    </xf>
    <xf numFmtId="164" fontId="13" fillId="0" borderId="0" xfId="1" applyNumberFormat="1" applyFont="1" applyAlignment="1">
      <alignment horizontal="right"/>
    </xf>
    <xf numFmtId="0" fontId="11" fillId="0" borderId="0" xfId="0" applyFont="1" applyAlignme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5" fillId="0" borderId="0" xfId="0" applyFont="1" applyAlignment="1"/>
    <xf numFmtId="0" fontId="11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4" fillId="0" borderId="0" xfId="0" applyFont="1" applyAlignment="1"/>
    <xf numFmtId="0" fontId="0" fillId="0" borderId="0" xfId="0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16" xfId="0" applyBorder="1"/>
    <xf numFmtId="0" fontId="0" fillId="0" borderId="0" xfId="0"/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opLeftCell="A61" workbookViewId="0">
      <selection activeCell="Q72" sqref="Q72"/>
    </sheetView>
  </sheetViews>
  <sheetFormatPr defaultRowHeight="15"/>
  <cols>
    <col min="1" max="1" width="4.42578125" customWidth="1"/>
    <col min="2" max="2" width="25.28515625" customWidth="1"/>
    <col min="3" max="3" width="6.85546875" customWidth="1"/>
    <col min="4" max="4" width="7" style="108" hidden="1" customWidth="1"/>
    <col min="5" max="5" width="7.42578125" hidden="1" customWidth="1"/>
    <col min="6" max="6" width="6.28515625" hidden="1" customWidth="1"/>
    <col min="7" max="7" width="8.85546875" style="109" hidden="1" customWidth="1"/>
    <col min="8" max="8" width="10.28515625" style="45" hidden="1" customWidth="1"/>
    <col min="9" max="9" width="7.5703125" style="108" hidden="1" customWidth="1"/>
    <col min="10" max="10" width="8.140625" style="108" hidden="1" customWidth="1"/>
    <col min="11" max="11" width="6.7109375" style="110" hidden="1" customWidth="1"/>
    <col min="12" max="12" width="8" style="110" hidden="1" customWidth="1"/>
    <col min="13" max="14" width="8.85546875" style="111" hidden="1" customWidth="1"/>
    <col min="15" max="15" width="7.140625" style="111" customWidth="1"/>
    <col min="16" max="16" width="10.85546875" style="111" hidden="1" customWidth="1"/>
    <col min="17" max="18" width="6.28515625" style="111" customWidth="1"/>
    <col min="19" max="19" width="8.85546875" style="111" customWidth="1"/>
    <col min="20" max="20" width="12.28515625" style="111" hidden="1" customWidth="1"/>
    <col min="21" max="21" width="29.5703125" style="111" customWidth="1"/>
    <col min="22" max="22" width="0.7109375" hidden="1" customWidth="1"/>
    <col min="23" max="23" width="6" style="108" customWidth="1"/>
    <col min="25" max="25" width="13.28515625" bestFit="1" customWidth="1"/>
  </cols>
  <sheetData>
    <row r="1" spans="1:24" ht="17.25">
      <c r="A1" s="114" t="s">
        <v>153</v>
      </c>
      <c r="B1" s="115"/>
    </row>
    <row r="2" spans="1:24" s="1" customFormat="1" ht="17.25">
      <c r="A2" s="114" t="s">
        <v>154</v>
      </c>
      <c r="B2" s="115"/>
    </row>
    <row r="3" spans="1:24" s="1" customFormat="1" ht="20.25">
      <c r="A3" s="118" t="s">
        <v>131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</row>
    <row r="4" spans="1:24" s="1" customFormat="1" ht="15.75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</row>
    <row r="5" spans="1:24" s="1" customFormat="1" ht="72.75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/>
      <c r="G5" s="3" t="s">
        <v>5</v>
      </c>
      <c r="H5" s="4" t="s">
        <v>6</v>
      </c>
      <c r="I5" s="2" t="s">
        <v>7</v>
      </c>
      <c r="J5" s="2" t="s">
        <v>8</v>
      </c>
      <c r="K5" s="2" t="s">
        <v>4</v>
      </c>
      <c r="L5" s="2" t="s">
        <v>8</v>
      </c>
      <c r="M5" s="4" t="s">
        <v>9</v>
      </c>
      <c r="N5" s="4" t="s">
        <v>10</v>
      </c>
      <c r="O5" s="4" t="s">
        <v>162</v>
      </c>
      <c r="P5" s="4" t="s">
        <v>6</v>
      </c>
      <c r="Q5" s="4" t="s">
        <v>11</v>
      </c>
      <c r="R5" s="4" t="s">
        <v>130</v>
      </c>
      <c r="S5" s="4" t="s">
        <v>132</v>
      </c>
      <c r="T5" s="4" t="s">
        <v>6</v>
      </c>
      <c r="U5" s="5" t="s">
        <v>163</v>
      </c>
      <c r="V5" s="6" t="s">
        <v>13</v>
      </c>
      <c r="W5" s="2" t="s">
        <v>14</v>
      </c>
    </row>
    <row r="6" spans="1:24" s="1" customFormat="1" ht="15" customHeight="1">
      <c r="A6" s="7">
        <v>1</v>
      </c>
      <c r="B6" s="8" t="s">
        <v>15</v>
      </c>
      <c r="C6" s="7" t="s">
        <v>16</v>
      </c>
      <c r="D6" s="9">
        <v>1</v>
      </c>
      <c r="E6" s="9"/>
      <c r="F6" s="9"/>
      <c r="G6" s="10"/>
      <c r="H6" s="11"/>
      <c r="I6" s="9"/>
      <c r="J6" s="12">
        <f>(D6+E6)-I6</f>
        <v>1</v>
      </c>
      <c r="K6" s="9"/>
      <c r="L6" s="13">
        <f>J6+K6</f>
        <v>1</v>
      </c>
      <c r="M6" s="14"/>
      <c r="N6" s="14"/>
      <c r="O6" s="14">
        <f>L6-N6</f>
        <v>1</v>
      </c>
      <c r="P6" s="14"/>
      <c r="Q6" s="14"/>
      <c r="R6" s="14"/>
      <c r="S6" s="20">
        <f>O6+Q6-R6</f>
        <v>1</v>
      </c>
      <c r="T6" s="14"/>
      <c r="U6" s="15"/>
      <c r="V6" s="15"/>
      <c r="W6" s="16"/>
    </row>
    <row r="7" spans="1:24" s="1" customFormat="1" ht="15" customHeight="1">
      <c r="A7" s="17">
        <f>A6+1</f>
        <v>2</v>
      </c>
      <c r="B7" s="18" t="s">
        <v>17</v>
      </c>
      <c r="C7" s="17" t="s">
        <v>28</v>
      </c>
      <c r="D7" s="15">
        <v>2</v>
      </c>
      <c r="E7" s="15"/>
      <c r="F7" s="15"/>
      <c r="G7" s="19"/>
      <c r="H7" s="20"/>
      <c r="I7" s="15">
        <v>2</v>
      </c>
      <c r="J7" s="15">
        <f t="shared" ref="J7:J69" si="0">(D7+E7)-I7</f>
        <v>0</v>
      </c>
      <c r="K7" s="15">
        <v>2</v>
      </c>
      <c r="L7" s="13">
        <f t="shared" ref="L7:L74" si="1">J7+K7</f>
        <v>2</v>
      </c>
      <c r="M7" s="20">
        <v>14500</v>
      </c>
      <c r="N7" s="14"/>
      <c r="O7" s="14">
        <f t="shared" ref="O7:O74" si="2">L7-N7</f>
        <v>2</v>
      </c>
      <c r="P7" s="14">
        <f>M7*K7</f>
        <v>29000</v>
      </c>
      <c r="Q7" s="14">
        <v>1</v>
      </c>
      <c r="R7" s="14">
        <v>3</v>
      </c>
      <c r="S7" s="20">
        <f t="shared" ref="S7:S10" si="3">O7+Q7-R7</f>
        <v>0</v>
      </c>
      <c r="T7" s="14">
        <f t="shared" ref="T7:T19" si="4">S7*Q7</f>
        <v>0</v>
      </c>
      <c r="U7" s="15" t="s">
        <v>149</v>
      </c>
      <c r="V7" s="15"/>
      <c r="W7" s="16"/>
      <c r="X7" s="1">
        <v>1</v>
      </c>
    </row>
    <row r="8" spans="1:24" s="1" customFormat="1" ht="15" customHeight="1">
      <c r="A8" s="17">
        <f t="shared" ref="A8:A10" si="5">A7+1</f>
        <v>3</v>
      </c>
      <c r="B8" s="18" t="s">
        <v>18</v>
      </c>
      <c r="C8" s="17" t="s">
        <v>28</v>
      </c>
      <c r="D8" s="15">
        <v>0</v>
      </c>
      <c r="E8" s="21"/>
      <c r="F8" s="21"/>
      <c r="G8" s="19"/>
      <c r="H8" s="20"/>
      <c r="I8" s="15"/>
      <c r="J8" s="15">
        <f t="shared" si="0"/>
        <v>0</v>
      </c>
      <c r="K8" s="15"/>
      <c r="L8" s="13">
        <f t="shared" si="1"/>
        <v>0</v>
      </c>
      <c r="M8" s="20"/>
      <c r="N8" s="20"/>
      <c r="O8" s="14">
        <f t="shared" si="2"/>
        <v>0</v>
      </c>
      <c r="P8" s="20"/>
      <c r="Q8" s="20">
        <v>1</v>
      </c>
      <c r="R8" s="20">
        <v>1</v>
      </c>
      <c r="S8" s="20">
        <f t="shared" si="3"/>
        <v>0</v>
      </c>
      <c r="T8" s="14">
        <f t="shared" si="4"/>
        <v>0</v>
      </c>
      <c r="U8" s="22" t="s">
        <v>20</v>
      </c>
      <c r="V8" s="22"/>
      <c r="W8" s="23"/>
    </row>
    <row r="9" spans="1:24" s="1" customFormat="1" ht="15" customHeight="1">
      <c r="A9" s="17">
        <f t="shared" si="5"/>
        <v>4</v>
      </c>
      <c r="B9" s="18" t="s">
        <v>21</v>
      </c>
      <c r="C9" s="17" t="s">
        <v>16</v>
      </c>
      <c r="D9" s="15">
        <v>0</v>
      </c>
      <c r="E9" s="15"/>
      <c r="F9" s="15"/>
      <c r="G9" s="19"/>
      <c r="H9" s="20"/>
      <c r="I9" s="15"/>
      <c r="J9" s="15">
        <f t="shared" si="0"/>
        <v>0</v>
      </c>
      <c r="K9" s="15"/>
      <c r="L9" s="13">
        <f t="shared" si="1"/>
        <v>0</v>
      </c>
      <c r="M9" s="20"/>
      <c r="N9" s="20"/>
      <c r="O9" s="14">
        <f t="shared" si="2"/>
        <v>0</v>
      </c>
      <c r="P9" s="20"/>
      <c r="Q9" s="20"/>
      <c r="R9" s="20"/>
      <c r="S9" s="20">
        <f t="shared" si="3"/>
        <v>0</v>
      </c>
      <c r="T9" s="14">
        <f t="shared" si="4"/>
        <v>0</v>
      </c>
      <c r="U9" s="15"/>
      <c r="V9" s="15"/>
      <c r="W9" s="23"/>
    </row>
    <row r="10" spans="1:24" s="1" customFormat="1" ht="15" customHeight="1">
      <c r="A10" s="17">
        <f t="shared" si="5"/>
        <v>5</v>
      </c>
      <c r="B10" s="18" t="s">
        <v>136</v>
      </c>
      <c r="C10" s="17" t="s">
        <v>16</v>
      </c>
      <c r="D10" s="15">
        <v>0</v>
      </c>
      <c r="E10" s="24">
        <v>1</v>
      </c>
      <c r="F10" s="15"/>
      <c r="G10" s="19">
        <v>7300</v>
      </c>
      <c r="H10" s="20">
        <f>G10*E10</f>
        <v>7300</v>
      </c>
      <c r="I10" s="15">
        <v>1</v>
      </c>
      <c r="J10" s="15">
        <f t="shared" si="0"/>
        <v>0</v>
      </c>
      <c r="K10" s="24">
        <v>3</v>
      </c>
      <c r="L10" s="13">
        <f t="shared" si="1"/>
        <v>3</v>
      </c>
      <c r="M10" s="20">
        <v>7300</v>
      </c>
      <c r="N10" s="14">
        <v>3</v>
      </c>
      <c r="O10" s="14">
        <f t="shared" si="2"/>
        <v>0</v>
      </c>
      <c r="P10" s="14">
        <f>M10*K10</f>
        <v>21900</v>
      </c>
      <c r="Q10" s="14">
        <v>1</v>
      </c>
      <c r="R10" s="14">
        <v>1</v>
      </c>
      <c r="S10" s="20">
        <f t="shared" si="3"/>
        <v>0</v>
      </c>
      <c r="T10" s="14">
        <f t="shared" si="4"/>
        <v>0</v>
      </c>
      <c r="U10" s="15" t="s">
        <v>22</v>
      </c>
      <c r="V10" s="15"/>
      <c r="W10" s="23"/>
    </row>
    <row r="11" spans="1:24" s="1" customFormat="1" ht="15" customHeight="1">
      <c r="A11" s="17">
        <f>A10+1</f>
        <v>6</v>
      </c>
      <c r="B11" s="18" t="s">
        <v>137</v>
      </c>
      <c r="C11" s="17" t="s">
        <v>16</v>
      </c>
      <c r="D11" s="15"/>
      <c r="E11" s="54"/>
      <c r="F11" s="15"/>
      <c r="G11" s="19"/>
      <c r="H11" s="20"/>
      <c r="I11" s="15"/>
      <c r="J11" s="15"/>
      <c r="K11" s="54"/>
      <c r="L11" s="13"/>
      <c r="M11" s="20"/>
      <c r="N11" s="14"/>
      <c r="O11" s="14">
        <v>0</v>
      </c>
      <c r="P11" s="14"/>
      <c r="Q11" s="14"/>
      <c r="R11" s="14"/>
      <c r="S11" s="14">
        <v>0</v>
      </c>
      <c r="T11" s="14"/>
      <c r="U11" s="15"/>
      <c r="V11" s="15"/>
      <c r="W11" s="23"/>
    </row>
    <row r="12" spans="1:24" s="1" customFormat="1" ht="15" customHeight="1">
      <c r="A12" s="17">
        <f t="shared" ref="A12:A74" si="6">A11+1</f>
        <v>7</v>
      </c>
      <c r="B12" s="18" t="s">
        <v>23</v>
      </c>
      <c r="C12" s="17" t="s">
        <v>16</v>
      </c>
      <c r="D12" s="15">
        <v>9</v>
      </c>
      <c r="E12" s="25"/>
      <c r="F12" s="15"/>
      <c r="G12" s="19"/>
      <c r="H12" s="20"/>
      <c r="I12" s="15"/>
      <c r="J12" s="15">
        <f t="shared" si="0"/>
        <v>9</v>
      </c>
      <c r="K12" s="25"/>
      <c r="L12" s="13">
        <f t="shared" si="1"/>
        <v>9</v>
      </c>
      <c r="M12" s="20"/>
      <c r="N12" s="20">
        <v>7</v>
      </c>
      <c r="O12" s="14">
        <f t="shared" si="2"/>
        <v>2</v>
      </c>
      <c r="P12" s="20"/>
      <c r="Q12" s="20">
        <v>1</v>
      </c>
      <c r="R12" s="20">
        <v>1</v>
      </c>
      <c r="S12" s="20">
        <f>O12+Q12-R12</f>
        <v>2</v>
      </c>
      <c r="T12" s="14">
        <f t="shared" si="4"/>
        <v>2</v>
      </c>
      <c r="U12" s="15" t="s">
        <v>24</v>
      </c>
      <c r="V12" s="26"/>
      <c r="W12" s="23"/>
    </row>
    <row r="13" spans="1:24" s="1" customFormat="1" ht="15" customHeight="1">
      <c r="A13" s="17">
        <f t="shared" si="6"/>
        <v>8</v>
      </c>
      <c r="B13" s="18" t="s">
        <v>25</v>
      </c>
      <c r="C13" s="17" t="s">
        <v>26</v>
      </c>
      <c r="D13" s="15">
        <v>9</v>
      </c>
      <c r="E13" s="24">
        <v>2</v>
      </c>
      <c r="F13" s="15"/>
      <c r="G13" s="19"/>
      <c r="H13" s="20"/>
      <c r="I13" s="15">
        <v>4</v>
      </c>
      <c r="J13" s="15">
        <f t="shared" si="0"/>
        <v>7</v>
      </c>
      <c r="K13" s="24"/>
      <c r="L13" s="13">
        <f t="shared" si="1"/>
        <v>7</v>
      </c>
      <c r="M13" s="14"/>
      <c r="N13" s="14"/>
      <c r="O13" s="14">
        <f t="shared" si="2"/>
        <v>7</v>
      </c>
      <c r="P13" s="14">
        <f>M13*K13</f>
        <v>0</v>
      </c>
      <c r="Q13" s="14"/>
      <c r="R13" s="14">
        <v>1</v>
      </c>
      <c r="S13" s="20">
        <f t="shared" ref="S13:S74" si="7">O13+Q13-R13</f>
        <v>6</v>
      </c>
      <c r="T13" s="14">
        <f t="shared" si="4"/>
        <v>0</v>
      </c>
      <c r="U13" s="15" t="s">
        <v>164</v>
      </c>
      <c r="V13" s="15"/>
      <c r="W13" s="23"/>
    </row>
    <row r="14" spans="1:24" s="1" customFormat="1" ht="15" customHeight="1">
      <c r="A14" s="17">
        <f t="shared" si="6"/>
        <v>9</v>
      </c>
      <c r="B14" s="18" t="s">
        <v>27</v>
      </c>
      <c r="C14" s="17" t="s">
        <v>28</v>
      </c>
      <c r="D14" s="15">
        <v>0</v>
      </c>
      <c r="E14" s="24">
        <v>1</v>
      </c>
      <c r="F14" s="24"/>
      <c r="G14" s="27">
        <v>41000</v>
      </c>
      <c r="H14" s="28">
        <f>E14*G14</f>
        <v>41000</v>
      </c>
      <c r="I14" s="15">
        <v>1</v>
      </c>
      <c r="J14" s="15">
        <f t="shared" si="0"/>
        <v>0</v>
      </c>
      <c r="K14" s="24"/>
      <c r="L14" s="13">
        <f t="shared" si="1"/>
        <v>0</v>
      </c>
      <c r="M14" s="20"/>
      <c r="N14" s="14"/>
      <c r="O14" s="14">
        <f t="shared" si="2"/>
        <v>0</v>
      </c>
      <c r="P14" s="14">
        <f>M14*K14</f>
        <v>0</v>
      </c>
      <c r="Q14" s="14"/>
      <c r="R14" s="14"/>
      <c r="S14" s="20">
        <f t="shared" si="7"/>
        <v>0</v>
      </c>
      <c r="T14" s="14">
        <f t="shared" si="4"/>
        <v>0</v>
      </c>
      <c r="U14" s="17"/>
      <c r="V14" s="17"/>
      <c r="W14" s="29"/>
    </row>
    <row r="15" spans="1:24" s="1" customFormat="1" ht="15" customHeight="1">
      <c r="A15" s="17">
        <f t="shared" si="6"/>
        <v>10</v>
      </c>
      <c r="B15" s="18" t="s">
        <v>29</v>
      </c>
      <c r="C15" s="17" t="s">
        <v>16</v>
      </c>
      <c r="D15" s="15">
        <v>1</v>
      </c>
      <c r="E15" s="15"/>
      <c r="F15" s="15"/>
      <c r="G15" s="27"/>
      <c r="H15" s="30">
        <f t="shared" ref="H15:H69" si="8">E15*G15</f>
        <v>0</v>
      </c>
      <c r="I15" s="15"/>
      <c r="J15" s="15">
        <f t="shared" si="0"/>
        <v>1</v>
      </c>
      <c r="K15" s="15"/>
      <c r="L15" s="13">
        <f t="shared" si="1"/>
        <v>1</v>
      </c>
      <c r="M15" s="20"/>
      <c r="N15" s="20"/>
      <c r="O15" s="14">
        <f t="shared" si="2"/>
        <v>1</v>
      </c>
      <c r="P15" s="20"/>
      <c r="Q15" s="20"/>
      <c r="R15" s="20"/>
      <c r="S15" s="20">
        <f t="shared" si="7"/>
        <v>1</v>
      </c>
      <c r="T15" s="14">
        <f t="shared" si="4"/>
        <v>0</v>
      </c>
      <c r="U15" s="17"/>
      <c r="V15" s="31"/>
      <c r="W15" s="29"/>
    </row>
    <row r="16" spans="1:24" s="1" customFormat="1" ht="15" customHeight="1">
      <c r="A16" s="17">
        <f t="shared" si="6"/>
        <v>11</v>
      </c>
      <c r="B16" s="18" t="s">
        <v>134</v>
      </c>
      <c r="C16" s="17" t="s">
        <v>16</v>
      </c>
      <c r="D16" s="15">
        <v>6</v>
      </c>
      <c r="E16" s="15"/>
      <c r="F16" s="15"/>
      <c r="G16" s="27"/>
      <c r="H16" s="30">
        <f t="shared" si="8"/>
        <v>0</v>
      </c>
      <c r="I16" s="15"/>
      <c r="J16" s="15">
        <f t="shared" si="0"/>
        <v>6</v>
      </c>
      <c r="K16" s="15"/>
      <c r="L16" s="13">
        <f t="shared" si="1"/>
        <v>6</v>
      </c>
      <c r="M16" s="20"/>
      <c r="N16" s="20">
        <v>4</v>
      </c>
      <c r="O16" s="14">
        <f t="shared" si="2"/>
        <v>2</v>
      </c>
      <c r="P16" s="20"/>
      <c r="Q16" s="20">
        <v>1</v>
      </c>
      <c r="R16" s="20">
        <v>3</v>
      </c>
      <c r="S16" s="20">
        <f t="shared" si="7"/>
        <v>0</v>
      </c>
      <c r="T16" s="14">
        <f t="shared" si="4"/>
        <v>0</v>
      </c>
      <c r="U16" s="17" t="s">
        <v>165</v>
      </c>
      <c r="V16" s="31"/>
      <c r="W16" s="29"/>
    </row>
    <row r="17" spans="1:25" s="1" customFormat="1" ht="15" customHeight="1">
      <c r="A17" s="17">
        <f t="shared" si="6"/>
        <v>12</v>
      </c>
      <c r="B17" s="18" t="s">
        <v>157</v>
      </c>
      <c r="C17" s="17" t="s">
        <v>16</v>
      </c>
      <c r="D17" s="15">
        <v>8</v>
      </c>
      <c r="E17" s="15"/>
      <c r="F17" s="15"/>
      <c r="G17" s="27"/>
      <c r="H17" s="30">
        <f t="shared" si="8"/>
        <v>0</v>
      </c>
      <c r="I17" s="15"/>
      <c r="J17" s="15">
        <f t="shared" si="0"/>
        <v>8</v>
      </c>
      <c r="K17" s="15"/>
      <c r="L17" s="13">
        <f t="shared" si="1"/>
        <v>8</v>
      </c>
      <c r="M17" s="20"/>
      <c r="N17" s="20"/>
      <c r="O17" s="14">
        <f t="shared" si="2"/>
        <v>8</v>
      </c>
      <c r="P17" s="20"/>
      <c r="Q17" s="20"/>
      <c r="R17" s="20">
        <v>5</v>
      </c>
      <c r="S17" s="20">
        <f t="shared" si="7"/>
        <v>3</v>
      </c>
      <c r="T17" s="14">
        <f t="shared" si="4"/>
        <v>0</v>
      </c>
      <c r="U17" s="17" t="s">
        <v>166</v>
      </c>
      <c r="V17" s="31"/>
      <c r="W17" s="29"/>
    </row>
    <row r="18" spans="1:25" s="1" customFormat="1" ht="15" customHeight="1">
      <c r="A18" s="17">
        <f t="shared" si="6"/>
        <v>13</v>
      </c>
      <c r="B18" s="18" t="s">
        <v>156</v>
      </c>
      <c r="C18" s="17" t="s">
        <v>28</v>
      </c>
      <c r="D18" s="15"/>
      <c r="E18" s="15"/>
      <c r="F18" s="15"/>
      <c r="G18" s="27"/>
      <c r="H18" s="30"/>
      <c r="I18" s="15"/>
      <c r="J18" s="15"/>
      <c r="K18" s="15"/>
      <c r="L18" s="13"/>
      <c r="M18" s="20"/>
      <c r="N18" s="20"/>
      <c r="O18" s="14"/>
      <c r="P18" s="20"/>
      <c r="Q18" s="20"/>
      <c r="R18" s="20"/>
      <c r="S18" s="20"/>
      <c r="T18" s="14"/>
      <c r="U18" s="17"/>
      <c r="V18" s="31"/>
      <c r="W18" s="29"/>
    </row>
    <row r="19" spans="1:25" s="1" customFormat="1" ht="15" customHeight="1">
      <c r="A19" s="17">
        <f t="shared" si="6"/>
        <v>14</v>
      </c>
      <c r="B19" s="18" t="s">
        <v>31</v>
      </c>
      <c r="C19" s="17" t="s">
        <v>32</v>
      </c>
      <c r="D19" s="15">
        <v>6</v>
      </c>
      <c r="E19" s="15"/>
      <c r="F19" s="15"/>
      <c r="G19" s="27"/>
      <c r="H19" s="30">
        <f t="shared" si="8"/>
        <v>0</v>
      </c>
      <c r="I19" s="15"/>
      <c r="J19" s="15">
        <f t="shared" si="0"/>
        <v>6</v>
      </c>
      <c r="K19" s="15"/>
      <c r="L19" s="13">
        <f t="shared" si="1"/>
        <v>6</v>
      </c>
      <c r="M19" s="20"/>
      <c r="N19" s="20">
        <v>2</v>
      </c>
      <c r="O19" s="14">
        <f t="shared" si="2"/>
        <v>4</v>
      </c>
      <c r="P19" s="20"/>
      <c r="Q19" s="20"/>
      <c r="R19" s="20">
        <v>2</v>
      </c>
      <c r="S19" s="20">
        <f t="shared" si="7"/>
        <v>2</v>
      </c>
      <c r="T19" s="14">
        <f t="shared" si="4"/>
        <v>0</v>
      </c>
      <c r="U19" s="17" t="s">
        <v>167</v>
      </c>
      <c r="V19" s="31"/>
      <c r="W19" s="29"/>
    </row>
    <row r="20" spans="1:25" s="1" customFormat="1" ht="15" customHeight="1">
      <c r="A20" s="17">
        <f t="shared" si="6"/>
        <v>15</v>
      </c>
      <c r="B20" s="18" t="s">
        <v>33</v>
      </c>
      <c r="C20" s="17" t="s">
        <v>16</v>
      </c>
      <c r="D20" s="15">
        <v>0</v>
      </c>
      <c r="E20" s="15"/>
      <c r="F20" s="15"/>
      <c r="G20" s="27"/>
      <c r="H20" s="30">
        <f t="shared" si="8"/>
        <v>0</v>
      </c>
      <c r="I20" s="15"/>
      <c r="J20" s="15">
        <f t="shared" si="0"/>
        <v>0</v>
      </c>
      <c r="K20" s="15">
        <v>2</v>
      </c>
      <c r="L20" s="13">
        <f t="shared" si="1"/>
        <v>2</v>
      </c>
      <c r="M20" s="20">
        <v>25000</v>
      </c>
      <c r="N20" s="14">
        <v>2</v>
      </c>
      <c r="O20" s="14">
        <f t="shared" si="2"/>
        <v>0</v>
      </c>
      <c r="P20" s="14">
        <f>M20*K20</f>
        <v>50000</v>
      </c>
      <c r="Q20" s="14">
        <v>2</v>
      </c>
      <c r="R20" s="14">
        <v>2</v>
      </c>
      <c r="S20" s="20">
        <f t="shared" si="7"/>
        <v>0</v>
      </c>
      <c r="T20" s="14">
        <f>S20*Q20</f>
        <v>0</v>
      </c>
      <c r="U20" s="17" t="s">
        <v>34</v>
      </c>
      <c r="V20" s="17"/>
      <c r="W20" s="29"/>
    </row>
    <row r="21" spans="1:25" s="1" customFormat="1" ht="15" customHeight="1">
      <c r="A21" s="17">
        <f t="shared" si="6"/>
        <v>16</v>
      </c>
      <c r="B21" s="18" t="s">
        <v>35</v>
      </c>
      <c r="C21" s="17" t="s">
        <v>26</v>
      </c>
      <c r="D21" s="15">
        <v>0</v>
      </c>
      <c r="E21" s="24">
        <v>15</v>
      </c>
      <c r="F21" s="24"/>
      <c r="G21" s="27">
        <v>2530</v>
      </c>
      <c r="H21" s="28">
        <f t="shared" si="8"/>
        <v>37950</v>
      </c>
      <c r="I21" s="17">
        <v>15</v>
      </c>
      <c r="J21" s="15">
        <f t="shared" si="0"/>
        <v>0</v>
      </c>
      <c r="K21" s="24">
        <v>26</v>
      </c>
      <c r="L21" s="13">
        <f t="shared" si="1"/>
        <v>26</v>
      </c>
      <c r="M21" s="20">
        <v>2530</v>
      </c>
      <c r="N21" s="14">
        <v>23</v>
      </c>
      <c r="O21" s="14">
        <f t="shared" si="2"/>
        <v>3</v>
      </c>
      <c r="P21" s="14">
        <f>M21*K21</f>
        <v>65780</v>
      </c>
      <c r="Q21" s="14">
        <v>18</v>
      </c>
      <c r="R21" s="14">
        <v>20</v>
      </c>
      <c r="S21" s="20">
        <f t="shared" si="7"/>
        <v>1</v>
      </c>
      <c r="T21" s="20">
        <f>Q21*S21</f>
        <v>18</v>
      </c>
      <c r="U21" s="32" t="s">
        <v>36</v>
      </c>
      <c r="V21" s="32"/>
      <c r="W21" s="29"/>
      <c r="X21" s="1">
        <v>3</v>
      </c>
      <c r="Y21" s="33"/>
    </row>
    <row r="22" spans="1:25" s="1" customFormat="1" ht="15" customHeight="1">
      <c r="A22" s="17">
        <f t="shared" si="6"/>
        <v>17</v>
      </c>
      <c r="B22" s="18" t="s">
        <v>37</v>
      </c>
      <c r="C22" s="17" t="s">
        <v>16</v>
      </c>
      <c r="D22" s="15">
        <v>4</v>
      </c>
      <c r="E22" s="15"/>
      <c r="F22" s="15"/>
      <c r="G22" s="27"/>
      <c r="H22" s="30">
        <f t="shared" si="8"/>
        <v>0</v>
      </c>
      <c r="I22" s="15"/>
      <c r="J22" s="15">
        <f t="shared" si="0"/>
        <v>4</v>
      </c>
      <c r="K22" s="15"/>
      <c r="L22" s="13">
        <f t="shared" si="1"/>
        <v>4</v>
      </c>
      <c r="M22" s="20"/>
      <c r="N22" s="20"/>
      <c r="O22" s="14">
        <f t="shared" si="2"/>
        <v>4</v>
      </c>
      <c r="P22" s="20"/>
      <c r="Q22" s="20"/>
      <c r="R22" s="20"/>
      <c r="S22" s="20">
        <f t="shared" si="7"/>
        <v>4</v>
      </c>
      <c r="T22" s="20"/>
      <c r="U22" s="20"/>
      <c r="V22" s="31"/>
      <c r="W22" s="29"/>
      <c r="Y22" s="34"/>
    </row>
    <row r="23" spans="1:25" s="1" customFormat="1" ht="15" customHeight="1">
      <c r="A23" s="17">
        <f t="shared" si="6"/>
        <v>18</v>
      </c>
      <c r="B23" s="18" t="s">
        <v>38</v>
      </c>
      <c r="C23" s="17" t="s">
        <v>28</v>
      </c>
      <c r="D23" s="15">
        <v>4</v>
      </c>
      <c r="E23" s="15"/>
      <c r="F23" s="15"/>
      <c r="G23" s="27"/>
      <c r="H23" s="30">
        <f t="shared" si="8"/>
        <v>0</v>
      </c>
      <c r="I23" s="15"/>
      <c r="J23" s="15">
        <f t="shared" si="0"/>
        <v>4</v>
      </c>
      <c r="K23" s="15"/>
      <c r="L23" s="13">
        <f t="shared" si="1"/>
        <v>4</v>
      </c>
      <c r="M23" s="20"/>
      <c r="N23" s="20"/>
      <c r="O23" s="14">
        <f t="shared" si="2"/>
        <v>4</v>
      </c>
      <c r="P23" s="20"/>
      <c r="Q23" s="20"/>
      <c r="R23" s="20"/>
      <c r="S23" s="20">
        <f t="shared" si="7"/>
        <v>4</v>
      </c>
      <c r="T23" s="20"/>
      <c r="U23" s="20"/>
      <c r="V23" s="31"/>
      <c r="W23" s="29"/>
      <c r="Y23" s="35"/>
    </row>
    <row r="24" spans="1:25" s="1" customFormat="1" ht="15" customHeight="1">
      <c r="A24" s="17">
        <f t="shared" si="6"/>
        <v>19</v>
      </c>
      <c r="B24" s="18" t="s">
        <v>39</v>
      </c>
      <c r="C24" s="17" t="s">
        <v>40</v>
      </c>
      <c r="D24" s="15">
        <v>0</v>
      </c>
      <c r="E24" s="15"/>
      <c r="F24" s="15"/>
      <c r="G24" s="27"/>
      <c r="H24" s="30">
        <f t="shared" si="8"/>
        <v>0</v>
      </c>
      <c r="I24" s="15"/>
      <c r="J24" s="15">
        <f t="shared" si="0"/>
        <v>0</v>
      </c>
      <c r="K24" s="15"/>
      <c r="L24" s="13">
        <f t="shared" si="1"/>
        <v>0</v>
      </c>
      <c r="M24" s="20"/>
      <c r="N24" s="20"/>
      <c r="O24" s="14">
        <f t="shared" si="2"/>
        <v>0</v>
      </c>
      <c r="P24" s="20"/>
      <c r="Q24" s="20">
        <v>4</v>
      </c>
      <c r="R24" s="20">
        <v>3</v>
      </c>
      <c r="S24" s="20">
        <f t="shared" si="7"/>
        <v>1</v>
      </c>
      <c r="T24" s="20">
        <f>Q24*S24</f>
        <v>4</v>
      </c>
      <c r="U24" s="20" t="s">
        <v>41</v>
      </c>
      <c r="V24" s="31"/>
      <c r="W24" s="29"/>
      <c r="Y24" s="34"/>
    </row>
    <row r="25" spans="1:25" s="1" customFormat="1" ht="15" customHeight="1">
      <c r="A25" s="17">
        <f t="shared" si="6"/>
        <v>20</v>
      </c>
      <c r="B25" s="18" t="s">
        <v>42</v>
      </c>
      <c r="C25" s="17" t="s">
        <v>16</v>
      </c>
      <c r="D25" s="15">
        <v>3</v>
      </c>
      <c r="E25" s="15"/>
      <c r="F25" s="15"/>
      <c r="G25" s="27"/>
      <c r="H25" s="30">
        <f t="shared" si="8"/>
        <v>0</v>
      </c>
      <c r="I25" s="15"/>
      <c r="J25" s="15">
        <f t="shared" si="0"/>
        <v>3</v>
      </c>
      <c r="K25" s="15"/>
      <c r="L25" s="13">
        <f t="shared" si="1"/>
        <v>3</v>
      </c>
      <c r="M25" s="20"/>
      <c r="N25" s="20"/>
      <c r="O25" s="14">
        <f t="shared" si="2"/>
        <v>3</v>
      </c>
      <c r="P25" s="20"/>
      <c r="Q25" s="20"/>
      <c r="R25" s="20"/>
      <c r="S25" s="20">
        <f t="shared" si="7"/>
        <v>3</v>
      </c>
      <c r="T25" s="20"/>
      <c r="U25" s="20"/>
      <c r="V25" s="31"/>
      <c r="W25" s="29"/>
      <c r="Y25" s="36"/>
    </row>
    <row r="26" spans="1:25" s="1" customFormat="1" ht="15" customHeight="1">
      <c r="A26" s="17">
        <f t="shared" si="6"/>
        <v>21</v>
      </c>
      <c r="B26" s="18" t="s">
        <v>43</v>
      </c>
      <c r="C26" s="17" t="s">
        <v>16</v>
      </c>
      <c r="D26" s="15">
        <v>0</v>
      </c>
      <c r="E26" s="15"/>
      <c r="F26" s="15"/>
      <c r="G26" s="27"/>
      <c r="H26" s="30">
        <f t="shared" si="8"/>
        <v>0</v>
      </c>
      <c r="I26" s="15"/>
      <c r="J26" s="15">
        <f t="shared" si="0"/>
        <v>0</v>
      </c>
      <c r="K26" s="15"/>
      <c r="L26" s="13">
        <f t="shared" si="1"/>
        <v>0</v>
      </c>
      <c r="M26" s="20"/>
      <c r="N26" s="20"/>
      <c r="O26" s="14">
        <f t="shared" si="2"/>
        <v>0</v>
      </c>
      <c r="P26" s="20"/>
      <c r="Q26" s="20"/>
      <c r="R26" s="20"/>
      <c r="S26" s="20">
        <f t="shared" si="7"/>
        <v>0</v>
      </c>
      <c r="T26" s="20"/>
      <c r="U26" s="20"/>
      <c r="V26" s="31"/>
      <c r="W26" s="29"/>
    </row>
    <row r="27" spans="1:25" s="1" customFormat="1" ht="15" customHeight="1">
      <c r="A27" s="17">
        <f t="shared" si="6"/>
        <v>22</v>
      </c>
      <c r="B27" s="31" t="s">
        <v>44</v>
      </c>
      <c r="C27" s="17" t="s">
        <v>45</v>
      </c>
      <c r="D27" s="15">
        <v>-2</v>
      </c>
      <c r="E27" s="37">
        <v>32</v>
      </c>
      <c r="F27" s="24"/>
      <c r="G27" s="27">
        <v>49000</v>
      </c>
      <c r="H27" s="28">
        <f t="shared" si="8"/>
        <v>1568000</v>
      </c>
      <c r="I27" s="17">
        <v>22</v>
      </c>
      <c r="J27" s="15">
        <f t="shared" si="0"/>
        <v>8</v>
      </c>
      <c r="K27" s="37">
        <v>21</v>
      </c>
      <c r="L27" s="13">
        <f t="shared" si="1"/>
        <v>29</v>
      </c>
      <c r="M27" s="38">
        <v>49000</v>
      </c>
      <c r="N27" s="38">
        <v>29</v>
      </c>
      <c r="O27" s="14">
        <f t="shared" si="2"/>
        <v>0</v>
      </c>
      <c r="P27" s="14">
        <f>M27*K27</f>
        <v>1029000</v>
      </c>
      <c r="Q27" s="14">
        <v>25</v>
      </c>
      <c r="R27" s="14">
        <v>25</v>
      </c>
      <c r="S27" s="20">
        <f t="shared" si="7"/>
        <v>0</v>
      </c>
      <c r="T27" s="20">
        <f>Q27*S27</f>
        <v>0</v>
      </c>
      <c r="U27" s="32" t="s">
        <v>46</v>
      </c>
      <c r="V27" s="39" t="s">
        <v>47</v>
      </c>
      <c r="W27" s="29"/>
      <c r="X27" s="40">
        <v>3</v>
      </c>
      <c r="Y27" s="40"/>
    </row>
    <row r="28" spans="1:25" s="1" customFormat="1" ht="15" customHeight="1">
      <c r="A28" s="17">
        <f t="shared" si="6"/>
        <v>23</v>
      </c>
      <c r="B28" s="31" t="s">
        <v>48</v>
      </c>
      <c r="C28" s="17" t="s">
        <v>28</v>
      </c>
      <c r="D28" s="15">
        <v>3</v>
      </c>
      <c r="E28" s="15"/>
      <c r="F28" s="24"/>
      <c r="G28" s="27"/>
      <c r="H28" s="30">
        <f t="shared" si="8"/>
        <v>0</v>
      </c>
      <c r="I28" s="17">
        <v>3</v>
      </c>
      <c r="J28" s="15">
        <f t="shared" si="0"/>
        <v>0</v>
      </c>
      <c r="K28" s="15">
        <v>10</v>
      </c>
      <c r="L28" s="13">
        <f t="shared" si="1"/>
        <v>10</v>
      </c>
      <c r="M28" s="20">
        <v>2700</v>
      </c>
      <c r="N28" s="14">
        <v>8</v>
      </c>
      <c r="O28" s="14">
        <f t="shared" si="2"/>
        <v>2</v>
      </c>
      <c r="P28" s="14">
        <f t="shared" ref="P28:P29" si="9">M28*K28</f>
        <v>27000</v>
      </c>
      <c r="Q28" s="14">
        <v>1</v>
      </c>
      <c r="R28" s="14">
        <v>1</v>
      </c>
      <c r="S28" s="20">
        <f t="shared" si="7"/>
        <v>2</v>
      </c>
      <c r="T28" s="20">
        <f t="shared" ref="T28:T74" si="10">Q28*S28</f>
        <v>2</v>
      </c>
      <c r="U28" s="32" t="s">
        <v>49</v>
      </c>
      <c r="V28" s="32" t="s">
        <v>50</v>
      </c>
      <c r="W28" s="29"/>
    </row>
    <row r="29" spans="1:25" s="1" customFormat="1" ht="15" customHeight="1">
      <c r="A29" s="17">
        <f t="shared" si="6"/>
        <v>24</v>
      </c>
      <c r="B29" s="31" t="s">
        <v>51</v>
      </c>
      <c r="C29" s="17" t="s">
        <v>45</v>
      </c>
      <c r="D29" s="15">
        <v>1</v>
      </c>
      <c r="E29" s="15"/>
      <c r="F29" s="24"/>
      <c r="G29" s="27"/>
      <c r="H29" s="30">
        <f t="shared" si="8"/>
        <v>0</v>
      </c>
      <c r="I29" s="17">
        <v>1</v>
      </c>
      <c r="J29" s="15">
        <f t="shared" si="0"/>
        <v>0</v>
      </c>
      <c r="K29" s="15">
        <v>2</v>
      </c>
      <c r="L29" s="13">
        <f t="shared" si="1"/>
        <v>2</v>
      </c>
      <c r="M29" s="20">
        <v>98000</v>
      </c>
      <c r="N29" s="14">
        <v>2</v>
      </c>
      <c r="O29" s="14">
        <f t="shared" si="2"/>
        <v>0</v>
      </c>
      <c r="P29" s="14">
        <f t="shared" si="9"/>
        <v>196000</v>
      </c>
      <c r="Q29" s="14">
        <v>2</v>
      </c>
      <c r="R29" s="14">
        <v>2</v>
      </c>
      <c r="S29" s="20">
        <f t="shared" si="7"/>
        <v>0</v>
      </c>
      <c r="T29" s="20">
        <f t="shared" si="10"/>
        <v>0</v>
      </c>
      <c r="U29" s="14" t="s">
        <v>168</v>
      </c>
      <c r="V29" s="17" t="s">
        <v>53</v>
      </c>
      <c r="W29" s="29"/>
      <c r="X29" s="1">
        <v>2</v>
      </c>
    </row>
    <row r="30" spans="1:25" s="1" customFormat="1" ht="15" customHeight="1">
      <c r="A30" s="17">
        <f t="shared" si="6"/>
        <v>25</v>
      </c>
      <c r="B30" s="31" t="s">
        <v>54</v>
      </c>
      <c r="C30" s="17" t="s">
        <v>55</v>
      </c>
      <c r="D30" s="15">
        <v>1</v>
      </c>
      <c r="E30" s="15"/>
      <c r="F30" s="24"/>
      <c r="G30" s="27"/>
      <c r="H30" s="30">
        <f t="shared" si="8"/>
        <v>0</v>
      </c>
      <c r="I30" s="17">
        <v>1</v>
      </c>
      <c r="J30" s="15">
        <f t="shared" si="0"/>
        <v>0</v>
      </c>
      <c r="K30" s="15"/>
      <c r="L30" s="13">
        <f t="shared" si="1"/>
        <v>0</v>
      </c>
      <c r="M30" s="20"/>
      <c r="N30" s="20"/>
      <c r="O30" s="14">
        <f t="shared" si="2"/>
        <v>0</v>
      </c>
      <c r="P30" s="20"/>
      <c r="Q30" s="20"/>
      <c r="R30" s="20"/>
      <c r="S30" s="20">
        <f t="shared" si="7"/>
        <v>0</v>
      </c>
      <c r="T30" s="20">
        <f t="shared" si="10"/>
        <v>0</v>
      </c>
      <c r="U30" s="20"/>
      <c r="V30" s="17"/>
      <c r="W30" s="29"/>
      <c r="Y30" s="35"/>
    </row>
    <row r="31" spans="1:25" s="1" customFormat="1" ht="15" customHeight="1">
      <c r="A31" s="17">
        <f t="shared" si="6"/>
        <v>26</v>
      </c>
      <c r="B31" s="31" t="s">
        <v>56</v>
      </c>
      <c r="C31" s="17" t="s">
        <v>28</v>
      </c>
      <c r="D31" s="15">
        <v>0</v>
      </c>
      <c r="E31" s="15"/>
      <c r="F31" s="21"/>
      <c r="G31" s="41"/>
      <c r="H31" s="28">
        <f t="shared" si="8"/>
        <v>0</v>
      </c>
      <c r="I31" s="17"/>
      <c r="J31" s="15">
        <f t="shared" si="0"/>
        <v>0</v>
      </c>
      <c r="K31" s="15"/>
      <c r="L31" s="13">
        <f t="shared" si="1"/>
        <v>0</v>
      </c>
      <c r="M31" s="20"/>
      <c r="N31" s="20"/>
      <c r="O31" s="14">
        <f t="shared" si="2"/>
        <v>0</v>
      </c>
      <c r="P31" s="20"/>
      <c r="Q31" s="20"/>
      <c r="R31" s="20"/>
      <c r="S31" s="20">
        <f t="shared" si="7"/>
        <v>0</v>
      </c>
      <c r="T31" s="20">
        <f t="shared" si="10"/>
        <v>0</v>
      </c>
      <c r="U31" s="20"/>
      <c r="V31" s="17"/>
      <c r="W31" s="29"/>
      <c r="Y31" s="35"/>
    </row>
    <row r="32" spans="1:25" s="1" customFormat="1" ht="15" customHeight="1">
      <c r="A32" s="17">
        <f t="shared" si="6"/>
        <v>27</v>
      </c>
      <c r="B32" s="31" t="s">
        <v>57</v>
      </c>
      <c r="C32" s="17" t="s">
        <v>28</v>
      </c>
      <c r="D32" s="15">
        <v>1</v>
      </c>
      <c r="E32" s="15">
        <v>3</v>
      </c>
      <c r="F32" s="21"/>
      <c r="G32" s="41">
        <v>3100</v>
      </c>
      <c r="H32" s="28">
        <f t="shared" si="8"/>
        <v>9300</v>
      </c>
      <c r="I32" s="17">
        <v>3</v>
      </c>
      <c r="J32" s="15">
        <f t="shared" si="0"/>
        <v>1</v>
      </c>
      <c r="K32" s="15">
        <v>20</v>
      </c>
      <c r="L32" s="13">
        <f t="shared" si="1"/>
        <v>21</v>
      </c>
      <c r="M32" s="20">
        <v>3100</v>
      </c>
      <c r="N32" s="14">
        <v>20</v>
      </c>
      <c r="O32" s="14">
        <f t="shared" si="2"/>
        <v>1</v>
      </c>
      <c r="P32" s="14">
        <f>M32*K32</f>
        <v>62000</v>
      </c>
      <c r="Q32" s="14">
        <v>9</v>
      </c>
      <c r="R32" s="14">
        <v>9</v>
      </c>
      <c r="S32" s="20">
        <f t="shared" si="7"/>
        <v>1</v>
      </c>
      <c r="T32" s="20">
        <f t="shared" si="10"/>
        <v>9</v>
      </c>
      <c r="U32" s="42" t="s">
        <v>58</v>
      </c>
      <c r="V32" s="32" t="s">
        <v>59</v>
      </c>
      <c r="W32" s="29"/>
      <c r="X32" s="40"/>
    </row>
    <row r="33" spans="1:25" s="1" customFormat="1" ht="15" customHeight="1">
      <c r="A33" s="17">
        <f t="shared" si="6"/>
        <v>28</v>
      </c>
      <c r="B33" s="31" t="s">
        <v>60</v>
      </c>
      <c r="C33" s="17" t="s">
        <v>40</v>
      </c>
      <c r="D33" s="15">
        <v>0</v>
      </c>
      <c r="E33" s="15"/>
      <c r="F33" s="21"/>
      <c r="G33" s="41"/>
      <c r="H33" s="28">
        <f t="shared" si="8"/>
        <v>0</v>
      </c>
      <c r="I33" s="17"/>
      <c r="J33" s="15">
        <f t="shared" si="0"/>
        <v>0</v>
      </c>
      <c r="K33" s="15"/>
      <c r="L33" s="13">
        <f t="shared" si="1"/>
        <v>0</v>
      </c>
      <c r="M33" s="20"/>
      <c r="N33" s="20"/>
      <c r="O33" s="14">
        <f t="shared" si="2"/>
        <v>0</v>
      </c>
      <c r="P33" s="20"/>
      <c r="Q33" s="20"/>
      <c r="R33" s="20"/>
      <c r="S33" s="20">
        <f t="shared" si="7"/>
        <v>0</v>
      </c>
      <c r="T33" s="20">
        <f t="shared" si="10"/>
        <v>0</v>
      </c>
      <c r="U33" s="20"/>
      <c r="V33" s="17"/>
      <c r="W33" s="29"/>
    </row>
    <row r="34" spans="1:25" s="1" customFormat="1" ht="15" customHeight="1">
      <c r="A34" s="17">
        <f t="shared" si="6"/>
        <v>29</v>
      </c>
      <c r="B34" s="31" t="s">
        <v>61</v>
      </c>
      <c r="C34" s="17" t="s">
        <v>62</v>
      </c>
      <c r="D34" s="15">
        <v>0</v>
      </c>
      <c r="E34" s="24">
        <v>2</v>
      </c>
      <c r="F34" s="21"/>
      <c r="G34" s="41">
        <v>31000</v>
      </c>
      <c r="H34" s="28">
        <f t="shared" si="8"/>
        <v>62000</v>
      </c>
      <c r="I34" s="17">
        <v>2</v>
      </c>
      <c r="J34" s="15">
        <f t="shared" si="0"/>
        <v>0</v>
      </c>
      <c r="K34" s="24">
        <v>4</v>
      </c>
      <c r="L34" s="13">
        <f t="shared" si="1"/>
        <v>4</v>
      </c>
      <c r="M34" s="20">
        <v>31000</v>
      </c>
      <c r="N34" s="14">
        <v>4</v>
      </c>
      <c r="O34" s="14">
        <f t="shared" si="2"/>
        <v>0</v>
      </c>
      <c r="P34" s="14">
        <f t="shared" ref="P34:P41" si="11">M34*K34</f>
        <v>124000</v>
      </c>
      <c r="Q34" s="14">
        <v>2</v>
      </c>
      <c r="R34" s="14">
        <v>2</v>
      </c>
      <c r="S34" s="20">
        <f t="shared" si="7"/>
        <v>0</v>
      </c>
      <c r="T34" s="20">
        <f t="shared" si="10"/>
        <v>0</v>
      </c>
      <c r="U34" s="14" t="s">
        <v>63</v>
      </c>
      <c r="V34" s="43" t="s">
        <v>64</v>
      </c>
      <c r="W34" s="29"/>
    </row>
    <row r="35" spans="1:25" s="1" customFormat="1" ht="15" customHeight="1">
      <c r="A35" s="17">
        <f t="shared" si="6"/>
        <v>30</v>
      </c>
      <c r="B35" s="31" t="s">
        <v>65</v>
      </c>
      <c r="C35" s="17" t="s">
        <v>62</v>
      </c>
      <c r="D35" s="15">
        <v>0</v>
      </c>
      <c r="E35" s="24">
        <v>1</v>
      </c>
      <c r="F35" s="21"/>
      <c r="G35" s="41">
        <v>27000</v>
      </c>
      <c r="H35" s="28">
        <f t="shared" si="8"/>
        <v>27000</v>
      </c>
      <c r="I35" s="17">
        <v>1</v>
      </c>
      <c r="J35" s="15">
        <f t="shared" si="0"/>
        <v>0</v>
      </c>
      <c r="K35" s="24">
        <v>2</v>
      </c>
      <c r="L35" s="13">
        <f t="shared" si="1"/>
        <v>2</v>
      </c>
      <c r="M35" s="20">
        <v>27000</v>
      </c>
      <c r="N35" s="14">
        <v>2</v>
      </c>
      <c r="O35" s="14">
        <f t="shared" si="2"/>
        <v>0</v>
      </c>
      <c r="P35" s="14">
        <f t="shared" si="11"/>
        <v>54000</v>
      </c>
      <c r="Q35" s="14">
        <v>1</v>
      </c>
      <c r="R35" s="14">
        <v>1</v>
      </c>
      <c r="S35" s="20">
        <f t="shared" si="7"/>
        <v>0</v>
      </c>
      <c r="T35" s="20">
        <f t="shared" si="10"/>
        <v>0</v>
      </c>
      <c r="U35" s="14" t="s">
        <v>63</v>
      </c>
      <c r="V35" s="43" t="s">
        <v>64</v>
      </c>
      <c r="W35" s="29"/>
    </row>
    <row r="36" spans="1:25" s="1" customFormat="1" ht="15" customHeight="1">
      <c r="A36" s="17">
        <f t="shared" si="6"/>
        <v>31</v>
      </c>
      <c r="B36" s="31" t="s">
        <v>66</v>
      </c>
      <c r="C36" s="17" t="s">
        <v>62</v>
      </c>
      <c r="D36" s="15">
        <v>0</v>
      </c>
      <c r="E36" s="24">
        <v>1</v>
      </c>
      <c r="F36" s="21"/>
      <c r="G36" s="41">
        <v>59000</v>
      </c>
      <c r="H36" s="28">
        <f t="shared" si="8"/>
        <v>59000</v>
      </c>
      <c r="I36" s="17">
        <v>1</v>
      </c>
      <c r="J36" s="15">
        <f t="shared" si="0"/>
        <v>0</v>
      </c>
      <c r="K36" s="24">
        <v>2</v>
      </c>
      <c r="L36" s="13">
        <f t="shared" si="1"/>
        <v>2</v>
      </c>
      <c r="M36" s="20">
        <v>63000</v>
      </c>
      <c r="N36" s="14">
        <v>2</v>
      </c>
      <c r="O36" s="14">
        <f t="shared" si="2"/>
        <v>0</v>
      </c>
      <c r="P36" s="14">
        <f t="shared" si="11"/>
        <v>126000</v>
      </c>
      <c r="Q36" s="14">
        <v>1</v>
      </c>
      <c r="R36" s="14">
        <v>1</v>
      </c>
      <c r="S36" s="20">
        <f t="shared" si="7"/>
        <v>0</v>
      </c>
      <c r="T36" s="20">
        <f t="shared" si="10"/>
        <v>0</v>
      </c>
      <c r="U36" s="14" t="s">
        <v>67</v>
      </c>
      <c r="V36" s="43" t="s">
        <v>64</v>
      </c>
      <c r="W36" s="29"/>
    </row>
    <row r="37" spans="1:25" s="1" customFormat="1" ht="15" customHeight="1">
      <c r="A37" s="17">
        <f t="shared" si="6"/>
        <v>32</v>
      </c>
      <c r="B37" s="31" t="s">
        <v>68</v>
      </c>
      <c r="C37" s="17" t="s">
        <v>32</v>
      </c>
      <c r="D37" s="15">
        <v>1</v>
      </c>
      <c r="E37" s="24">
        <v>3</v>
      </c>
      <c r="F37" s="21"/>
      <c r="G37" s="41">
        <v>21000</v>
      </c>
      <c r="H37" s="28">
        <f t="shared" si="8"/>
        <v>63000</v>
      </c>
      <c r="I37" s="17">
        <v>4</v>
      </c>
      <c r="J37" s="15">
        <f t="shared" si="0"/>
        <v>0</v>
      </c>
      <c r="K37" s="24">
        <v>2</v>
      </c>
      <c r="L37" s="13">
        <f t="shared" si="1"/>
        <v>2</v>
      </c>
      <c r="M37" s="20">
        <v>21000</v>
      </c>
      <c r="N37" s="20">
        <v>2</v>
      </c>
      <c r="O37" s="14">
        <f t="shared" si="2"/>
        <v>0</v>
      </c>
      <c r="P37" s="20">
        <f t="shared" si="11"/>
        <v>42000</v>
      </c>
      <c r="Q37" s="20">
        <v>2</v>
      </c>
      <c r="R37" s="20">
        <v>2</v>
      </c>
      <c r="S37" s="20">
        <f t="shared" si="7"/>
        <v>0</v>
      </c>
      <c r="T37" s="20">
        <f t="shared" si="10"/>
        <v>0</v>
      </c>
      <c r="U37" s="20" t="s">
        <v>69</v>
      </c>
      <c r="V37" s="17" t="s">
        <v>70</v>
      </c>
      <c r="W37" s="29"/>
      <c r="X37" s="1">
        <v>1</v>
      </c>
    </row>
    <row r="38" spans="1:25" s="1" customFormat="1" ht="15" customHeight="1">
      <c r="A38" s="17">
        <f t="shared" si="6"/>
        <v>33</v>
      </c>
      <c r="B38" s="31" t="s">
        <v>71</v>
      </c>
      <c r="C38" s="17" t="s">
        <v>72</v>
      </c>
      <c r="D38" s="15">
        <v>0</v>
      </c>
      <c r="E38" s="15">
        <v>5</v>
      </c>
      <c r="F38" s="21"/>
      <c r="G38" s="41">
        <v>17500</v>
      </c>
      <c r="H38" s="28">
        <f t="shared" si="8"/>
        <v>87500</v>
      </c>
      <c r="I38" s="17">
        <v>5</v>
      </c>
      <c r="J38" s="15">
        <f t="shared" si="0"/>
        <v>0</v>
      </c>
      <c r="K38" s="15">
        <v>3</v>
      </c>
      <c r="L38" s="13">
        <f t="shared" si="1"/>
        <v>3</v>
      </c>
      <c r="M38" s="20">
        <v>17500</v>
      </c>
      <c r="N38" s="20">
        <v>3</v>
      </c>
      <c r="O38" s="14">
        <f t="shared" si="2"/>
        <v>0</v>
      </c>
      <c r="P38" s="20">
        <f t="shared" si="11"/>
        <v>52500</v>
      </c>
      <c r="Q38" s="20">
        <v>2</v>
      </c>
      <c r="R38" s="20">
        <v>2</v>
      </c>
      <c r="S38" s="20">
        <f t="shared" si="7"/>
        <v>0</v>
      </c>
      <c r="T38" s="20">
        <f t="shared" si="10"/>
        <v>0</v>
      </c>
      <c r="U38" s="14" t="s">
        <v>63</v>
      </c>
      <c r="V38" s="43" t="s">
        <v>64</v>
      </c>
      <c r="W38" s="29"/>
      <c r="X38" s="40"/>
    </row>
    <row r="39" spans="1:25" s="1" customFormat="1" ht="15" customHeight="1">
      <c r="A39" s="17">
        <f t="shared" si="6"/>
        <v>34</v>
      </c>
      <c r="B39" s="18" t="s">
        <v>73</v>
      </c>
      <c r="C39" s="17" t="s">
        <v>72</v>
      </c>
      <c r="D39" s="15">
        <v>0</v>
      </c>
      <c r="E39" s="15">
        <v>126</v>
      </c>
      <c r="F39" s="21"/>
      <c r="G39" s="41">
        <v>3700</v>
      </c>
      <c r="H39" s="28">
        <f t="shared" si="8"/>
        <v>466200</v>
      </c>
      <c r="I39" s="15">
        <v>126</v>
      </c>
      <c r="J39" s="15">
        <f t="shared" si="0"/>
        <v>0</v>
      </c>
      <c r="K39" s="15">
        <v>86</v>
      </c>
      <c r="L39" s="13">
        <f t="shared" si="1"/>
        <v>86</v>
      </c>
      <c r="M39" s="20">
        <v>3700</v>
      </c>
      <c r="N39" s="20">
        <v>86</v>
      </c>
      <c r="O39" s="14">
        <f t="shared" si="2"/>
        <v>0</v>
      </c>
      <c r="P39" s="20">
        <f t="shared" si="11"/>
        <v>318200</v>
      </c>
      <c r="Q39" s="20">
        <v>86</v>
      </c>
      <c r="R39" s="20">
        <v>86</v>
      </c>
      <c r="S39" s="20">
        <f t="shared" si="7"/>
        <v>0</v>
      </c>
      <c r="T39" s="20">
        <f t="shared" si="10"/>
        <v>0</v>
      </c>
      <c r="U39" s="32" t="s">
        <v>49</v>
      </c>
      <c r="V39" s="32" t="s">
        <v>74</v>
      </c>
      <c r="W39" s="29"/>
      <c r="Y39" s="40">
        <v>36</v>
      </c>
    </row>
    <row r="40" spans="1:25" ht="15" customHeight="1">
      <c r="A40" s="17">
        <f t="shared" si="6"/>
        <v>35</v>
      </c>
      <c r="B40" s="44" t="s">
        <v>75</v>
      </c>
      <c r="C40" s="17" t="s">
        <v>62</v>
      </c>
      <c r="D40" s="15">
        <v>0</v>
      </c>
      <c r="E40" s="24">
        <v>2</v>
      </c>
      <c r="F40" s="21"/>
      <c r="G40" s="41"/>
      <c r="H40" s="28">
        <f t="shared" si="8"/>
        <v>0</v>
      </c>
      <c r="I40" s="17">
        <v>2</v>
      </c>
      <c r="J40" s="15">
        <f t="shared" si="0"/>
        <v>0</v>
      </c>
      <c r="K40" s="24">
        <v>1</v>
      </c>
      <c r="L40" s="13">
        <f t="shared" si="1"/>
        <v>1</v>
      </c>
      <c r="M40" s="20">
        <v>21000</v>
      </c>
      <c r="N40" s="20">
        <v>1</v>
      </c>
      <c r="O40" s="14">
        <f t="shared" si="2"/>
        <v>0</v>
      </c>
      <c r="P40" s="20">
        <f t="shared" si="11"/>
        <v>21000</v>
      </c>
      <c r="Q40" s="20">
        <v>1</v>
      </c>
      <c r="R40" s="20">
        <v>1</v>
      </c>
      <c r="S40" s="20">
        <f t="shared" si="7"/>
        <v>0</v>
      </c>
      <c r="T40" s="20">
        <f t="shared" si="10"/>
        <v>0</v>
      </c>
      <c r="U40" s="20" t="s">
        <v>76</v>
      </c>
      <c r="V40" s="17" t="s">
        <v>70</v>
      </c>
      <c r="W40" s="29"/>
      <c r="X40" s="1">
        <v>1</v>
      </c>
      <c r="Y40" s="45"/>
    </row>
    <row r="41" spans="1:25" ht="15" customHeight="1">
      <c r="A41" s="17">
        <f t="shared" si="6"/>
        <v>36</v>
      </c>
      <c r="B41" s="44" t="s">
        <v>77</v>
      </c>
      <c r="C41" s="17" t="s">
        <v>55</v>
      </c>
      <c r="D41" s="15">
        <v>1</v>
      </c>
      <c r="E41" s="24">
        <v>6</v>
      </c>
      <c r="F41" s="21"/>
      <c r="G41" s="41">
        <v>3600</v>
      </c>
      <c r="H41" s="28">
        <f t="shared" si="8"/>
        <v>21600</v>
      </c>
      <c r="I41" s="17">
        <v>6</v>
      </c>
      <c r="J41" s="15">
        <f t="shared" si="0"/>
        <v>1</v>
      </c>
      <c r="K41" s="24">
        <v>7</v>
      </c>
      <c r="L41" s="13">
        <f t="shared" si="1"/>
        <v>8</v>
      </c>
      <c r="M41" s="20">
        <v>3600</v>
      </c>
      <c r="N41" s="20">
        <v>7</v>
      </c>
      <c r="O41" s="14">
        <f t="shared" si="2"/>
        <v>1</v>
      </c>
      <c r="P41" s="20">
        <f t="shared" si="11"/>
        <v>25200</v>
      </c>
      <c r="Q41" s="20">
        <v>6</v>
      </c>
      <c r="R41" s="20">
        <v>7</v>
      </c>
      <c r="S41" s="20">
        <f t="shared" si="7"/>
        <v>0</v>
      </c>
      <c r="T41" s="20">
        <f t="shared" si="10"/>
        <v>0</v>
      </c>
      <c r="U41" s="46" t="s">
        <v>169</v>
      </c>
      <c r="V41" s="32" t="s">
        <v>78</v>
      </c>
      <c r="W41" s="47"/>
      <c r="X41" s="1"/>
    </row>
    <row r="42" spans="1:25" ht="15" customHeight="1">
      <c r="A42" s="17">
        <f t="shared" si="6"/>
        <v>37</v>
      </c>
      <c r="B42" s="44" t="s">
        <v>79</v>
      </c>
      <c r="C42" s="17" t="s">
        <v>45</v>
      </c>
      <c r="D42" s="15">
        <v>0</v>
      </c>
      <c r="E42" s="15">
        <v>0</v>
      </c>
      <c r="F42" s="21"/>
      <c r="G42" s="41">
        <v>80000</v>
      </c>
      <c r="H42" s="28">
        <f t="shared" si="8"/>
        <v>0</v>
      </c>
      <c r="I42" s="17"/>
      <c r="J42" s="15">
        <f t="shared" si="0"/>
        <v>0</v>
      </c>
      <c r="K42" s="15"/>
      <c r="L42" s="13">
        <f t="shared" si="1"/>
        <v>0</v>
      </c>
      <c r="M42" s="20"/>
      <c r="N42" s="20"/>
      <c r="O42" s="14">
        <f t="shared" si="2"/>
        <v>0</v>
      </c>
      <c r="P42" s="20"/>
      <c r="Q42" s="20"/>
      <c r="R42" s="20"/>
      <c r="S42" s="20">
        <f t="shared" si="7"/>
        <v>0</v>
      </c>
      <c r="T42" s="20">
        <f t="shared" si="10"/>
        <v>0</v>
      </c>
      <c r="U42" s="20"/>
      <c r="V42" s="17"/>
      <c r="W42" s="48"/>
    </row>
    <row r="43" spans="1:25" ht="15" customHeight="1">
      <c r="A43" s="17">
        <f t="shared" si="6"/>
        <v>38</v>
      </c>
      <c r="B43" s="44" t="s">
        <v>80</v>
      </c>
      <c r="C43" s="17" t="s">
        <v>81</v>
      </c>
      <c r="D43" s="15">
        <v>2</v>
      </c>
      <c r="E43" s="24">
        <v>20</v>
      </c>
      <c r="F43" s="21"/>
      <c r="G43" s="41">
        <v>2900</v>
      </c>
      <c r="H43" s="28">
        <f t="shared" si="8"/>
        <v>58000</v>
      </c>
      <c r="I43" s="17">
        <v>10</v>
      </c>
      <c r="J43" s="15">
        <f t="shared" si="0"/>
        <v>12</v>
      </c>
      <c r="K43" s="24">
        <v>15</v>
      </c>
      <c r="L43" s="13">
        <f t="shared" si="1"/>
        <v>27</v>
      </c>
      <c r="M43" s="20">
        <v>2900</v>
      </c>
      <c r="N43" s="20">
        <v>21</v>
      </c>
      <c r="O43" s="14">
        <f t="shared" si="2"/>
        <v>6</v>
      </c>
      <c r="P43" s="20">
        <f>M43*K43</f>
        <v>43500</v>
      </c>
      <c r="Q43" s="20">
        <v>20</v>
      </c>
      <c r="R43" s="20">
        <v>16</v>
      </c>
      <c r="S43" s="20">
        <f t="shared" si="7"/>
        <v>10</v>
      </c>
      <c r="T43" s="20">
        <f t="shared" si="10"/>
        <v>200</v>
      </c>
      <c r="U43" s="32" t="s">
        <v>49</v>
      </c>
      <c r="V43" s="32" t="s">
        <v>74</v>
      </c>
      <c r="W43" s="17"/>
    </row>
    <row r="44" spans="1:25" ht="15" customHeight="1">
      <c r="A44" s="17">
        <f t="shared" si="6"/>
        <v>39</v>
      </c>
      <c r="B44" s="44" t="s">
        <v>139</v>
      </c>
      <c r="C44" s="17" t="s">
        <v>159</v>
      </c>
      <c r="D44" s="15"/>
      <c r="E44" s="24"/>
      <c r="F44" s="21"/>
      <c r="G44" s="41"/>
      <c r="H44" s="28"/>
      <c r="I44" s="17"/>
      <c r="J44" s="15"/>
      <c r="K44" s="24"/>
      <c r="L44" s="13"/>
      <c r="M44" s="20"/>
      <c r="N44" s="20"/>
      <c r="O44" s="14">
        <v>0</v>
      </c>
      <c r="P44" s="20"/>
      <c r="Q44" s="20"/>
      <c r="R44" s="20"/>
      <c r="S44" s="20"/>
      <c r="T44" s="20">
        <v>0</v>
      </c>
      <c r="U44" s="32"/>
      <c r="V44" s="32"/>
      <c r="W44" s="17"/>
    </row>
    <row r="45" spans="1:25" ht="15" customHeight="1">
      <c r="A45" s="17">
        <f t="shared" si="6"/>
        <v>40</v>
      </c>
      <c r="B45" s="44" t="s">
        <v>158</v>
      </c>
      <c r="C45" s="17" t="s">
        <v>160</v>
      </c>
      <c r="D45" s="15"/>
      <c r="E45" s="24"/>
      <c r="F45" s="21"/>
      <c r="G45" s="41"/>
      <c r="H45" s="28"/>
      <c r="I45" s="17"/>
      <c r="J45" s="15"/>
      <c r="K45" s="24"/>
      <c r="L45" s="13"/>
      <c r="M45" s="20"/>
      <c r="N45" s="20"/>
      <c r="O45" s="14">
        <v>0</v>
      </c>
      <c r="P45" s="20"/>
      <c r="Q45" s="20"/>
      <c r="R45" s="20"/>
      <c r="S45" s="20"/>
      <c r="T45" s="20">
        <v>0</v>
      </c>
      <c r="U45" s="32"/>
      <c r="V45" s="32"/>
      <c r="W45" s="17"/>
    </row>
    <row r="46" spans="1:25" ht="15" customHeight="1">
      <c r="A46" s="17">
        <f t="shared" si="6"/>
        <v>41</v>
      </c>
      <c r="B46" s="44" t="s">
        <v>82</v>
      </c>
      <c r="C46" s="17" t="s">
        <v>16</v>
      </c>
      <c r="D46" s="15">
        <v>0</v>
      </c>
      <c r="E46" s="15"/>
      <c r="F46" s="21"/>
      <c r="G46" s="41">
        <v>54000</v>
      </c>
      <c r="H46" s="28">
        <f t="shared" si="8"/>
        <v>0</v>
      </c>
      <c r="I46" s="17"/>
      <c r="J46" s="15">
        <f t="shared" si="0"/>
        <v>0</v>
      </c>
      <c r="K46" s="15"/>
      <c r="L46" s="13">
        <f t="shared" si="1"/>
        <v>0</v>
      </c>
      <c r="M46" s="20"/>
      <c r="N46" s="20"/>
      <c r="O46" s="14">
        <f t="shared" si="2"/>
        <v>0</v>
      </c>
      <c r="P46" s="20">
        <f t="shared" ref="P46:P74" si="12">M46*K46</f>
        <v>0</v>
      </c>
      <c r="Q46" s="20"/>
      <c r="R46" s="20"/>
      <c r="S46" s="20">
        <f t="shared" si="7"/>
        <v>0</v>
      </c>
      <c r="T46" s="20">
        <f t="shared" si="10"/>
        <v>0</v>
      </c>
      <c r="U46" s="20"/>
      <c r="V46" s="17"/>
      <c r="W46" s="17"/>
    </row>
    <row r="47" spans="1:25" s="1" customFormat="1" ht="15" customHeight="1">
      <c r="A47" s="17">
        <f t="shared" si="6"/>
        <v>42</v>
      </c>
      <c r="B47" s="31" t="s">
        <v>83</v>
      </c>
      <c r="C47" s="17" t="s">
        <v>40</v>
      </c>
      <c r="D47" s="15">
        <v>0</v>
      </c>
      <c r="E47" s="15"/>
      <c r="F47" s="21"/>
      <c r="G47" s="41">
        <v>5700</v>
      </c>
      <c r="H47" s="28">
        <f t="shared" si="8"/>
        <v>0</v>
      </c>
      <c r="I47" s="17"/>
      <c r="J47" s="15">
        <f t="shared" si="0"/>
        <v>0</v>
      </c>
      <c r="K47" s="15">
        <v>2</v>
      </c>
      <c r="L47" s="13">
        <f t="shared" si="1"/>
        <v>2</v>
      </c>
      <c r="M47" s="20">
        <v>6500</v>
      </c>
      <c r="N47" s="20">
        <v>2</v>
      </c>
      <c r="O47" s="14">
        <f t="shared" si="2"/>
        <v>0</v>
      </c>
      <c r="P47" s="20">
        <f t="shared" si="12"/>
        <v>13000</v>
      </c>
      <c r="Q47" s="20"/>
      <c r="R47" s="20"/>
      <c r="S47" s="20">
        <f t="shared" si="7"/>
        <v>0</v>
      </c>
      <c r="T47" s="20">
        <f t="shared" si="10"/>
        <v>0</v>
      </c>
      <c r="U47" s="20"/>
      <c r="V47" s="17" t="s">
        <v>84</v>
      </c>
      <c r="W47" s="17"/>
      <c r="Y47" s="35"/>
    </row>
    <row r="48" spans="1:25" s="1" customFormat="1" ht="15" customHeight="1">
      <c r="A48" s="17">
        <f t="shared" si="6"/>
        <v>43</v>
      </c>
      <c r="B48" s="31" t="s">
        <v>85</v>
      </c>
      <c r="C48" s="17" t="s">
        <v>16</v>
      </c>
      <c r="D48" s="15">
        <v>0</v>
      </c>
      <c r="E48" s="15"/>
      <c r="F48" s="21"/>
      <c r="G48" s="41">
        <v>27000</v>
      </c>
      <c r="H48" s="28">
        <f t="shared" si="8"/>
        <v>0</v>
      </c>
      <c r="I48" s="17"/>
      <c r="J48" s="15">
        <f t="shared" si="0"/>
        <v>0</v>
      </c>
      <c r="K48" s="15"/>
      <c r="L48" s="13">
        <f t="shared" si="1"/>
        <v>0</v>
      </c>
      <c r="M48" s="20"/>
      <c r="N48" s="20"/>
      <c r="O48" s="14">
        <f t="shared" si="2"/>
        <v>0</v>
      </c>
      <c r="P48" s="20">
        <f t="shared" si="12"/>
        <v>0</v>
      </c>
      <c r="Q48" s="20"/>
      <c r="R48" s="20"/>
      <c r="S48" s="20">
        <f t="shared" si="7"/>
        <v>0</v>
      </c>
      <c r="T48" s="20">
        <f t="shared" si="10"/>
        <v>0</v>
      </c>
      <c r="U48" s="20"/>
      <c r="V48" s="17"/>
      <c r="W48" s="17"/>
      <c r="Y48" s="35"/>
    </row>
    <row r="49" spans="1:25" s="1" customFormat="1" ht="15" customHeight="1">
      <c r="A49" s="17">
        <f t="shared" si="6"/>
        <v>44</v>
      </c>
      <c r="B49" s="31" t="s">
        <v>86</v>
      </c>
      <c r="C49" s="17" t="s">
        <v>28</v>
      </c>
      <c r="D49" s="15">
        <v>0</v>
      </c>
      <c r="E49" s="24">
        <v>5</v>
      </c>
      <c r="F49" s="21"/>
      <c r="G49" s="41"/>
      <c r="H49" s="28">
        <f t="shared" si="8"/>
        <v>0</v>
      </c>
      <c r="I49" s="17">
        <v>5</v>
      </c>
      <c r="J49" s="15">
        <f t="shared" si="0"/>
        <v>0</v>
      </c>
      <c r="K49" s="24">
        <v>3</v>
      </c>
      <c r="L49" s="13">
        <f t="shared" si="1"/>
        <v>3</v>
      </c>
      <c r="M49" s="20">
        <v>3200</v>
      </c>
      <c r="N49" s="20">
        <v>3</v>
      </c>
      <c r="O49" s="14">
        <f t="shared" si="2"/>
        <v>0</v>
      </c>
      <c r="P49" s="20">
        <f t="shared" si="12"/>
        <v>9600</v>
      </c>
      <c r="Q49" s="20">
        <v>5</v>
      </c>
      <c r="R49" s="20">
        <v>5</v>
      </c>
      <c r="S49" s="20">
        <f t="shared" si="7"/>
        <v>0</v>
      </c>
      <c r="T49" s="20">
        <f t="shared" si="10"/>
        <v>0</v>
      </c>
      <c r="U49" s="32" t="s">
        <v>87</v>
      </c>
      <c r="V49" s="32" t="s">
        <v>88</v>
      </c>
      <c r="W49" s="17"/>
    </row>
    <row r="50" spans="1:25" s="1" customFormat="1" ht="15" customHeight="1">
      <c r="A50" s="17">
        <f t="shared" si="6"/>
        <v>45</v>
      </c>
      <c r="B50" s="31" t="s">
        <v>140</v>
      </c>
      <c r="C50" s="17" t="s">
        <v>32</v>
      </c>
      <c r="D50" s="15"/>
      <c r="E50" s="24"/>
      <c r="F50" s="21"/>
      <c r="G50" s="41"/>
      <c r="H50" s="28"/>
      <c r="I50" s="17"/>
      <c r="J50" s="15"/>
      <c r="K50" s="24"/>
      <c r="L50" s="13"/>
      <c r="M50" s="20"/>
      <c r="N50" s="20"/>
      <c r="O50" s="14">
        <v>0</v>
      </c>
      <c r="P50" s="20"/>
      <c r="Q50" s="20"/>
      <c r="R50" s="20"/>
      <c r="S50" s="20">
        <v>0</v>
      </c>
      <c r="T50" s="20"/>
      <c r="U50" s="32"/>
      <c r="V50" s="32"/>
      <c r="W50" s="17"/>
    </row>
    <row r="51" spans="1:25" s="1" customFormat="1" ht="15" customHeight="1">
      <c r="A51" s="17">
        <f t="shared" si="6"/>
        <v>46</v>
      </c>
      <c r="B51" s="31" t="s">
        <v>161</v>
      </c>
      <c r="C51" s="17" t="s">
        <v>32</v>
      </c>
      <c r="D51" s="15"/>
      <c r="E51" s="24"/>
      <c r="F51" s="21"/>
      <c r="G51" s="41"/>
      <c r="H51" s="28"/>
      <c r="I51" s="17"/>
      <c r="J51" s="15"/>
      <c r="K51" s="24"/>
      <c r="L51" s="13"/>
      <c r="M51" s="20"/>
      <c r="N51" s="20"/>
      <c r="O51" s="14">
        <v>0</v>
      </c>
      <c r="P51" s="20"/>
      <c r="Q51" s="20"/>
      <c r="R51" s="20"/>
      <c r="S51" s="20">
        <v>0</v>
      </c>
      <c r="T51" s="20"/>
      <c r="U51" s="32"/>
      <c r="V51" s="32"/>
      <c r="W51" s="17"/>
    </row>
    <row r="52" spans="1:25" s="1" customFormat="1" ht="15" customHeight="1">
      <c r="A52" s="17">
        <f t="shared" si="6"/>
        <v>47</v>
      </c>
      <c r="B52" s="31" t="s">
        <v>89</v>
      </c>
      <c r="C52" s="17" t="s">
        <v>90</v>
      </c>
      <c r="D52" s="15">
        <v>0</v>
      </c>
      <c r="E52" s="24">
        <v>2</v>
      </c>
      <c r="F52" s="21"/>
      <c r="G52" s="41">
        <v>7900</v>
      </c>
      <c r="H52" s="28">
        <f t="shared" si="8"/>
        <v>15800</v>
      </c>
      <c r="I52" s="17">
        <v>2</v>
      </c>
      <c r="J52" s="15">
        <f t="shared" si="0"/>
        <v>0</v>
      </c>
      <c r="K52" s="24">
        <v>2</v>
      </c>
      <c r="L52" s="13">
        <f t="shared" si="1"/>
        <v>2</v>
      </c>
      <c r="M52" s="20">
        <v>7900</v>
      </c>
      <c r="N52" s="20">
        <v>2</v>
      </c>
      <c r="O52" s="14">
        <f t="shared" si="2"/>
        <v>0</v>
      </c>
      <c r="P52" s="20">
        <f t="shared" si="12"/>
        <v>15800</v>
      </c>
      <c r="Q52" s="20"/>
      <c r="R52" s="20"/>
      <c r="S52" s="20">
        <f t="shared" si="7"/>
        <v>0</v>
      </c>
      <c r="T52" s="20">
        <f t="shared" si="10"/>
        <v>0</v>
      </c>
      <c r="U52" s="20"/>
      <c r="V52" s="22" t="s">
        <v>91</v>
      </c>
      <c r="W52" s="17"/>
    </row>
    <row r="53" spans="1:25" s="1" customFormat="1" ht="15" customHeight="1">
      <c r="A53" s="17">
        <f t="shared" si="6"/>
        <v>48</v>
      </c>
      <c r="B53" s="31" t="s">
        <v>92</v>
      </c>
      <c r="C53" s="17" t="s">
        <v>40</v>
      </c>
      <c r="D53" s="15">
        <v>1</v>
      </c>
      <c r="E53" s="15"/>
      <c r="F53" s="21"/>
      <c r="G53" s="41"/>
      <c r="H53" s="28">
        <f t="shared" si="8"/>
        <v>0</v>
      </c>
      <c r="I53" s="17">
        <v>1</v>
      </c>
      <c r="J53" s="15">
        <f t="shared" si="0"/>
        <v>0</v>
      </c>
      <c r="K53" s="15">
        <v>1</v>
      </c>
      <c r="L53" s="13">
        <f t="shared" si="1"/>
        <v>1</v>
      </c>
      <c r="M53" s="20">
        <v>9000</v>
      </c>
      <c r="N53" s="20">
        <v>1</v>
      </c>
      <c r="O53" s="14">
        <f t="shared" si="2"/>
        <v>0</v>
      </c>
      <c r="P53" s="20">
        <f t="shared" si="12"/>
        <v>9000</v>
      </c>
      <c r="Q53" s="20"/>
      <c r="R53" s="20"/>
      <c r="S53" s="20">
        <f t="shared" si="7"/>
        <v>0</v>
      </c>
      <c r="T53" s="20">
        <f t="shared" si="10"/>
        <v>0</v>
      </c>
      <c r="U53" s="20"/>
      <c r="V53" s="17"/>
      <c r="W53" s="17"/>
    </row>
    <row r="54" spans="1:25" s="1" customFormat="1" ht="15" customHeight="1">
      <c r="A54" s="17">
        <f t="shared" si="6"/>
        <v>49</v>
      </c>
      <c r="B54" s="31" t="s">
        <v>93</v>
      </c>
      <c r="C54" s="17" t="s">
        <v>16</v>
      </c>
      <c r="D54" s="15">
        <v>0</v>
      </c>
      <c r="E54" s="15"/>
      <c r="F54" s="21"/>
      <c r="G54" s="41">
        <v>28000</v>
      </c>
      <c r="H54" s="28">
        <f t="shared" si="8"/>
        <v>0</v>
      </c>
      <c r="I54" s="17"/>
      <c r="J54" s="15">
        <f t="shared" si="0"/>
        <v>0</v>
      </c>
      <c r="K54" s="15"/>
      <c r="L54" s="13">
        <f t="shared" si="1"/>
        <v>0</v>
      </c>
      <c r="M54" s="20"/>
      <c r="N54" s="20"/>
      <c r="O54" s="14">
        <f t="shared" si="2"/>
        <v>0</v>
      </c>
      <c r="P54" s="20">
        <f t="shared" si="12"/>
        <v>0</v>
      </c>
      <c r="Q54" s="20"/>
      <c r="R54" s="20"/>
      <c r="S54" s="20">
        <f t="shared" si="7"/>
        <v>0</v>
      </c>
      <c r="T54" s="20">
        <f t="shared" si="10"/>
        <v>0</v>
      </c>
      <c r="U54" s="20"/>
      <c r="V54" s="17"/>
      <c r="W54" s="17"/>
    </row>
    <row r="55" spans="1:25" s="1" customFormat="1" ht="15" customHeight="1">
      <c r="A55" s="17">
        <f t="shared" si="6"/>
        <v>50</v>
      </c>
      <c r="B55" s="31" t="s">
        <v>94</v>
      </c>
      <c r="C55" s="17" t="s">
        <v>95</v>
      </c>
      <c r="D55" s="15">
        <v>0</v>
      </c>
      <c r="E55" s="15">
        <v>10</v>
      </c>
      <c r="F55" s="21"/>
      <c r="G55" s="41">
        <v>3200</v>
      </c>
      <c r="H55" s="28">
        <f t="shared" si="8"/>
        <v>32000</v>
      </c>
      <c r="I55" s="17">
        <v>10</v>
      </c>
      <c r="J55" s="15">
        <f t="shared" si="0"/>
        <v>0</v>
      </c>
      <c r="K55" s="15"/>
      <c r="L55" s="13">
        <f t="shared" si="1"/>
        <v>0</v>
      </c>
      <c r="M55" s="20"/>
      <c r="N55" s="20"/>
      <c r="O55" s="14">
        <f t="shared" si="2"/>
        <v>0</v>
      </c>
      <c r="P55" s="20">
        <f t="shared" si="12"/>
        <v>0</v>
      </c>
      <c r="Q55" s="20">
        <v>6</v>
      </c>
      <c r="R55" s="20">
        <v>6</v>
      </c>
      <c r="S55" s="20">
        <f t="shared" si="7"/>
        <v>0</v>
      </c>
      <c r="T55" s="20">
        <f t="shared" si="10"/>
        <v>0</v>
      </c>
      <c r="U55" s="20" t="s">
        <v>96</v>
      </c>
      <c r="V55" s="17"/>
      <c r="W55" s="17"/>
    </row>
    <row r="56" spans="1:25" s="1" customFormat="1" ht="15" customHeight="1">
      <c r="A56" s="17">
        <f t="shared" si="6"/>
        <v>51</v>
      </c>
      <c r="B56" s="31" t="s">
        <v>97</v>
      </c>
      <c r="C56" s="17" t="s">
        <v>28</v>
      </c>
      <c r="D56" s="15">
        <v>0</v>
      </c>
      <c r="E56" s="15">
        <v>1</v>
      </c>
      <c r="F56" s="21"/>
      <c r="G56" s="41"/>
      <c r="H56" s="28">
        <f t="shared" si="8"/>
        <v>0</v>
      </c>
      <c r="I56" s="17"/>
      <c r="J56" s="15">
        <f t="shared" si="0"/>
        <v>1</v>
      </c>
      <c r="K56" s="15"/>
      <c r="L56" s="13">
        <f t="shared" si="1"/>
        <v>1</v>
      </c>
      <c r="M56" s="20"/>
      <c r="N56" s="20"/>
      <c r="O56" s="14">
        <f t="shared" si="2"/>
        <v>1</v>
      </c>
      <c r="P56" s="20">
        <f t="shared" si="12"/>
        <v>0</v>
      </c>
      <c r="Q56" s="20"/>
      <c r="R56" s="20"/>
      <c r="S56" s="20">
        <f t="shared" si="7"/>
        <v>1</v>
      </c>
      <c r="T56" s="20">
        <f t="shared" si="10"/>
        <v>0</v>
      </c>
      <c r="U56" s="20"/>
      <c r="V56" s="17"/>
      <c r="W56" s="17"/>
      <c r="Y56" s="35"/>
    </row>
    <row r="57" spans="1:25" ht="15" customHeight="1">
      <c r="A57" s="17">
        <f t="shared" si="6"/>
        <v>52</v>
      </c>
      <c r="B57" s="44" t="s">
        <v>98</v>
      </c>
      <c r="C57" s="17" t="s">
        <v>16</v>
      </c>
      <c r="D57" s="15">
        <v>0</v>
      </c>
      <c r="E57" s="15"/>
      <c r="F57" s="21"/>
      <c r="G57" s="41"/>
      <c r="H57" s="28">
        <f t="shared" si="8"/>
        <v>0</v>
      </c>
      <c r="I57" s="17"/>
      <c r="J57" s="15">
        <f t="shared" si="0"/>
        <v>0</v>
      </c>
      <c r="K57" s="15"/>
      <c r="L57" s="13">
        <f t="shared" si="1"/>
        <v>0</v>
      </c>
      <c r="M57" s="20"/>
      <c r="N57" s="20"/>
      <c r="O57" s="14">
        <f t="shared" si="2"/>
        <v>0</v>
      </c>
      <c r="P57" s="20">
        <f t="shared" si="12"/>
        <v>0</v>
      </c>
      <c r="Q57" s="20">
        <v>2</v>
      </c>
      <c r="R57" s="20">
        <v>2</v>
      </c>
      <c r="S57" s="20">
        <f t="shared" si="7"/>
        <v>0</v>
      </c>
      <c r="T57" s="20">
        <f t="shared" si="10"/>
        <v>0</v>
      </c>
      <c r="U57" s="20" t="s">
        <v>99</v>
      </c>
      <c r="V57" s="17"/>
      <c r="W57" s="17"/>
      <c r="Y57" s="45"/>
    </row>
    <row r="58" spans="1:25" ht="15" customHeight="1">
      <c r="A58" s="17">
        <f t="shared" si="6"/>
        <v>53</v>
      </c>
      <c r="B58" s="44" t="s">
        <v>100</v>
      </c>
      <c r="C58" s="17" t="s">
        <v>72</v>
      </c>
      <c r="D58" s="15">
        <v>0</v>
      </c>
      <c r="E58" s="24">
        <v>2</v>
      </c>
      <c r="F58" s="21"/>
      <c r="G58" s="41"/>
      <c r="H58" s="28">
        <f t="shared" si="8"/>
        <v>0</v>
      </c>
      <c r="I58" s="17">
        <v>2</v>
      </c>
      <c r="J58" s="15">
        <f t="shared" si="0"/>
        <v>0</v>
      </c>
      <c r="K58" s="24">
        <v>6</v>
      </c>
      <c r="L58" s="13">
        <f t="shared" si="1"/>
        <v>6</v>
      </c>
      <c r="M58" s="20">
        <v>1500</v>
      </c>
      <c r="N58" s="20">
        <v>4</v>
      </c>
      <c r="O58" s="14">
        <f t="shared" si="2"/>
        <v>2</v>
      </c>
      <c r="P58" s="20">
        <f t="shared" si="12"/>
        <v>9000</v>
      </c>
      <c r="Q58" s="20">
        <v>4</v>
      </c>
      <c r="R58" s="20">
        <v>4</v>
      </c>
      <c r="S58" s="20">
        <f t="shared" si="7"/>
        <v>2</v>
      </c>
      <c r="T58" s="20">
        <f t="shared" si="10"/>
        <v>8</v>
      </c>
      <c r="U58" s="20" t="s">
        <v>101</v>
      </c>
      <c r="V58" s="17" t="s">
        <v>102</v>
      </c>
      <c r="W58" s="17"/>
      <c r="Y58" s="45"/>
    </row>
    <row r="59" spans="1:25" ht="15" customHeight="1">
      <c r="A59" s="17">
        <f t="shared" si="6"/>
        <v>54</v>
      </c>
      <c r="B59" s="44" t="s">
        <v>103</v>
      </c>
      <c r="C59" s="17" t="s">
        <v>16</v>
      </c>
      <c r="D59" s="15">
        <v>0</v>
      </c>
      <c r="E59" s="15"/>
      <c r="F59" s="21"/>
      <c r="G59" s="41"/>
      <c r="H59" s="28">
        <f t="shared" si="8"/>
        <v>0</v>
      </c>
      <c r="I59" s="17"/>
      <c r="J59" s="15">
        <f t="shared" si="0"/>
        <v>0</v>
      </c>
      <c r="K59" s="15"/>
      <c r="L59" s="13">
        <f t="shared" si="1"/>
        <v>0</v>
      </c>
      <c r="M59" s="20"/>
      <c r="N59" s="20"/>
      <c r="O59" s="14">
        <f t="shared" si="2"/>
        <v>0</v>
      </c>
      <c r="P59" s="20">
        <f t="shared" si="12"/>
        <v>0</v>
      </c>
      <c r="Q59" s="20"/>
      <c r="R59" s="20"/>
      <c r="S59" s="20">
        <f t="shared" si="7"/>
        <v>0</v>
      </c>
      <c r="T59" s="20">
        <f t="shared" si="10"/>
        <v>0</v>
      </c>
      <c r="U59" s="20"/>
      <c r="V59" s="17"/>
      <c r="W59" s="17"/>
      <c r="Y59" s="45"/>
    </row>
    <row r="60" spans="1:25" ht="15" customHeight="1">
      <c r="A60" s="17">
        <f t="shared" si="6"/>
        <v>55</v>
      </c>
      <c r="B60" s="31" t="s">
        <v>104</v>
      </c>
      <c r="C60" s="17" t="s">
        <v>105</v>
      </c>
      <c r="D60" s="15">
        <v>0</v>
      </c>
      <c r="E60" s="15"/>
      <c r="F60" s="21"/>
      <c r="G60" s="41">
        <v>16000</v>
      </c>
      <c r="H60" s="28">
        <f t="shared" si="8"/>
        <v>0</v>
      </c>
      <c r="I60" s="17"/>
      <c r="J60" s="15">
        <f t="shared" si="0"/>
        <v>0</v>
      </c>
      <c r="K60" s="15"/>
      <c r="L60" s="13">
        <f t="shared" si="1"/>
        <v>0</v>
      </c>
      <c r="M60" s="20"/>
      <c r="N60" s="20"/>
      <c r="O60" s="14">
        <f t="shared" si="2"/>
        <v>0</v>
      </c>
      <c r="P60" s="20">
        <f t="shared" si="12"/>
        <v>0</v>
      </c>
      <c r="Q60" s="20">
        <v>1</v>
      </c>
      <c r="R60" s="20">
        <v>1</v>
      </c>
      <c r="S60" s="20">
        <f t="shared" si="7"/>
        <v>0</v>
      </c>
      <c r="T60" s="20">
        <f t="shared" si="10"/>
        <v>0</v>
      </c>
      <c r="U60" s="20" t="s">
        <v>106</v>
      </c>
      <c r="V60" s="17"/>
      <c r="W60" s="17"/>
      <c r="Y60" s="45"/>
    </row>
    <row r="61" spans="1:25" ht="15" customHeight="1">
      <c r="A61" s="17">
        <f t="shared" si="6"/>
        <v>56</v>
      </c>
      <c r="B61" s="49" t="s">
        <v>107</v>
      </c>
      <c r="C61" s="50" t="s">
        <v>26</v>
      </c>
      <c r="D61" s="25">
        <v>0</v>
      </c>
      <c r="E61" s="25"/>
      <c r="F61" s="21"/>
      <c r="G61" s="51"/>
      <c r="H61" s="28">
        <f t="shared" si="8"/>
        <v>0</v>
      </c>
      <c r="I61" s="50">
        <v>0</v>
      </c>
      <c r="J61" s="15">
        <f t="shared" si="0"/>
        <v>0</v>
      </c>
      <c r="K61" s="25"/>
      <c r="L61" s="13">
        <f t="shared" si="1"/>
        <v>0</v>
      </c>
      <c r="M61" s="52"/>
      <c r="N61" s="52"/>
      <c r="O61" s="14">
        <f t="shared" si="2"/>
        <v>0</v>
      </c>
      <c r="P61" s="20">
        <f t="shared" si="12"/>
        <v>0</v>
      </c>
      <c r="Q61" s="52"/>
      <c r="R61" s="52"/>
      <c r="S61" s="20">
        <f t="shared" si="7"/>
        <v>0</v>
      </c>
      <c r="T61" s="20">
        <f t="shared" si="10"/>
        <v>0</v>
      </c>
      <c r="U61" s="52"/>
      <c r="V61" s="50"/>
      <c r="W61" s="17"/>
      <c r="Y61" s="45"/>
    </row>
    <row r="62" spans="1:25" ht="15" customHeight="1">
      <c r="A62" s="17">
        <f t="shared" si="6"/>
        <v>57</v>
      </c>
      <c r="B62" s="49" t="s">
        <v>108</v>
      </c>
      <c r="C62" s="50" t="s">
        <v>72</v>
      </c>
      <c r="D62" s="25">
        <v>0</v>
      </c>
      <c r="E62" s="25"/>
      <c r="F62" s="53"/>
      <c r="G62" s="51"/>
      <c r="H62" s="28">
        <f t="shared" si="8"/>
        <v>0</v>
      </c>
      <c r="I62" s="50"/>
      <c r="J62" s="15">
        <f t="shared" si="0"/>
        <v>0</v>
      </c>
      <c r="K62" s="25"/>
      <c r="L62" s="13">
        <f t="shared" si="1"/>
        <v>0</v>
      </c>
      <c r="M62" s="52"/>
      <c r="N62" s="52"/>
      <c r="O62" s="14">
        <f t="shared" si="2"/>
        <v>0</v>
      </c>
      <c r="P62" s="20">
        <f t="shared" si="12"/>
        <v>0</v>
      </c>
      <c r="Q62" s="52"/>
      <c r="R62" s="52"/>
      <c r="S62" s="20">
        <f t="shared" si="7"/>
        <v>0</v>
      </c>
      <c r="T62" s="20">
        <f t="shared" si="10"/>
        <v>0</v>
      </c>
      <c r="U62" s="52"/>
      <c r="V62" s="50"/>
      <c r="W62" s="17"/>
    </row>
    <row r="63" spans="1:25" s="1" customFormat="1" ht="15" customHeight="1">
      <c r="A63" s="17">
        <f t="shared" si="6"/>
        <v>58</v>
      </c>
      <c r="B63" s="49" t="s">
        <v>109</v>
      </c>
      <c r="C63" s="50" t="s">
        <v>40</v>
      </c>
      <c r="D63" s="25">
        <v>0</v>
      </c>
      <c r="E63" s="54"/>
      <c r="F63" s="53"/>
      <c r="G63" s="51"/>
      <c r="H63" s="55">
        <f t="shared" si="8"/>
        <v>0</v>
      </c>
      <c r="I63" s="50"/>
      <c r="J63" s="15">
        <f t="shared" si="0"/>
        <v>0</v>
      </c>
      <c r="K63" s="54"/>
      <c r="L63" s="13">
        <f t="shared" si="1"/>
        <v>0</v>
      </c>
      <c r="M63" s="56"/>
      <c r="N63" s="56"/>
      <c r="O63" s="14">
        <f t="shared" si="2"/>
        <v>0</v>
      </c>
      <c r="P63" s="57">
        <f t="shared" si="12"/>
        <v>0</v>
      </c>
      <c r="Q63" s="56"/>
      <c r="R63" s="56"/>
      <c r="S63" s="20">
        <f t="shared" si="7"/>
        <v>0</v>
      </c>
      <c r="T63" s="20">
        <f t="shared" si="10"/>
        <v>0</v>
      </c>
      <c r="U63" s="56"/>
      <c r="V63" s="50"/>
      <c r="W63" s="50"/>
    </row>
    <row r="64" spans="1:25" s="1" customFormat="1" ht="15" customHeight="1">
      <c r="A64" s="17">
        <f t="shared" si="6"/>
        <v>59</v>
      </c>
      <c r="B64" s="31" t="s">
        <v>110</v>
      </c>
      <c r="C64" s="17" t="s">
        <v>16</v>
      </c>
      <c r="D64" s="15">
        <v>0</v>
      </c>
      <c r="E64" s="24"/>
      <c r="F64" s="21"/>
      <c r="G64" s="41">
        <v>12500</v>
      </c>
      <c r="H64" s="28">
        <f t="shared" si="8"/>
        <v>0</v>
      </c>
      <c r="I64" s="17"/>
      <c r="J64" s="15">
        <f t="shared" si="0"/>
        <v>0</v>
      </c>
      <c r="K64" s="24"/>
      <c r="L64" s="13">
        <f t="shared" si="1"/>
        <v>0</v>
      </c>
      <c r="M64" s="57"/>
      <c r="N64" s="57"/>
      <c r="O64" s="14">
        <f t="shared" si="2"/>
        <v>0</v>
      </c>
      <c r="P64" s="57">
        <f t="shared" si="12"/>
        <v>0</v>
      </c>
      <c r="Q64" s="57"/>
      <c r="R64" s="57"/>
      <c r="S64" s="20">
        <f t="shared" si="7"/>
        <v>0</v>
      </c>
      <c r="T64" s="20">
        <f t="shared" si="10"/>
        <v>0</v>
      </c>
      <c r="U64" s="57"/>
      <c r="V64" s="17"/>
      <c r="W64" s="17"/>
    </row>
    <row r="65" spans="1:23" s="1" customFormat="1" ht="15" customHeight="1">
      <c r="A65" s="17">
        <f t="shared" si="6"/>
        <v>60</v>
      </c>
      <c r="B65" s="31" t="s">
        <v>111</v>
      </c>
      <c r="C65" s="17" t="s">
        <v>55</v>
      </c>
      <c r="D65" s="15">
        <v>3</v>
      </c>
      <c r="E65" s="24"/>
      <c r="F65" s="21"/>
      <c r="G65" s="41">
        <v>6500</v>
      </c>
      <c r="H65" s="28">
        <f t="shared" si="8"/>
        <v>0</v>
      </c>
      <c r="I65" s="17"/>
      <c r="J65" s="15">
        <f t="shared" si="0"/>
        <v>3</v>
      </c>
      <c r="K65" s="24"/>
      <c r="L65" s="13">
        <f t="shared" si="1"/>
        <v>3</v>
      </c>
      <c r="M65" s="57"/>
      <c r="N65" s="57">
        <v>1</v>
      </c>
      <c r="O65" s="14">
        <f t="shared" si="2"/>
        <v>2</v>
      </c>
      <c r="P65" s="57">
        <f t="shared" si="12"/>
        <v>0</v>
      </c>
      <c r="Q65" s="57"/>
      <c r="R65" s="57"/>
      <c r="S65" s="20">
        <f t="shared" si="7"/>
        <v>2</v>
      </c>
      <c r="T65" s="20">
        <f t="shared" si="10"/>
        <v>0</v>
      </c>
      <c r="U65" s="57"/>
      <c r="V65" s="17"/>
      <c r="W65" s="17"/>
    </row>
    <row r="66" spans="1:23" s="1" customFormat="1" ht="15" customHeight="1">
      <c r="A66" s="17">
        <f t="shared" si="6"/>
        <v>61</v>
      </c>
      <c r="B66" s="49" t="s">
        <v>112</v>
      </c>
      <c r="C66" s="50" t="s">
        <v>16</v>
      </c>
      <c r="D66" s="25">
        <v>0</v>
      </c>
      <c r="E66" s="54"/>
      <c r="F66" s="53"/>
      <c r="G66" s="59">
        <v>10500</v>
      </c>
      <c r="H66" s="55">
        <f t="shared" si="8"/>
        <v>0</v>
      </c>
      <c r="I66" s="50"/>
      <c r="J66" s="15">
        <f t="shared" si="0"/>
        <v>0</v>
      </c>
      <c r="K66" s="54">
        <v>3</v>
      </c>
      <c r="L66" s="13">
        <f t="shared" si="1"/>
        <v>3</v>
      </c>
      <c r="M66" s="56">
        <v>10500</v>
      </c>
      <c r="N66" s="56">
        <v>3</v>
      </c>
      <c r="O66" s="14">
        <f t="shared" si="2"/>
        <v>0</v>
      </c>
      <c r="P66" s="57">
        <f t="shared" si="12"/>
        <v>31500</v>
      </c>
      <c r="Q66" s="56"/>
      <c r="R66" s="56"/>
      <c r="S66" s="20">
        <f t="shared" si="7"/>
        <v>0</v>
      </c>
      <c r="T66" s="20">
        <f t="shared" si="10"/>
        <v>0</v>
      </c>
      <c r="U66" s="56"/>
      <c r="V66" s="50"/>
      <c r="W66" s="50"/>
    </row>
    <row r="67" spans="1:23" s="1" customFormat="1" ht="15" customHeight="1">
      <c r="A67" s="17">
        <f t="shared" si="6"/>
        <v>62</v>
      </c>
      <c r="B67" s="60" t="s">
        <v>113</v>
      </c>
      <c r="C67" s="29" t="s">
        <v>45</v>
      </c>
      <c r="D67" s="23">
        <v>0</v>
      </c>
      <c r="E67" s="54"/>
      <c r="F67" s="61"/>
      <c r="G67" s="62">
        <v>81000</v>
      </c>
      <c r="H67" s="63">
        <f t="shared" si="8"/>
        <v>0</v>
      </c>
      <c r="I67" s="29"/>
      <c r="J67" s="15">
        <f t="shared" si="0"/>
        <v>0</v>
      </c>
      <c r="K67" s="54">
        <v>2</v>
      </c>
      <c r="L67" s="13">
        <f t="shared" si="1"/>
        <v>2</v>
      </c>
      <c r="M67" s="56">
        <v>81000</v>
      </c>
      <c r="N67" s="56">
        <v>2</v>
      </c>
      <c r="O67" s="14">
        <f t="shared" si="2"/>
        <v>0</v>
      </c>
      <c r="P67" s="57">
        <f t="shared" si="12"/>
        <v>162000</v>
      </c>
      <c r="Q67" s="56"/>
      <c r="R67" s="56"/>
      <c r="S67" s="20">
        <f t="shared" si="7"/>
        <v>0</v>
      </c>
      <c r="T67" s="20">
        <f t="shared" si="10"/>
        <v>0</v>
      </c>
      <c r="U67" s="56"/>
      <c r="V67" s="50" t="s">
        <v>114</v>
      </c>
      <c r="W67" s="29"/>
    </row>
    <row r="68" spans="1:23" s="1" customFormat="1" ht="15" customHeight="1">
      <c r="A68" s="17">
        <f t="shared" si="6"/>
        <v>63</v>
      </c>
      <c r="B68" s="60" t="s">
        <v>115</v>
      </c>
      <c r="C68" s="29" t="s">
        <v>116</v>
      </c>
      <c r="D68" s="23">
        <v>0</v>
      </c>
      <c r="E68" s="64"/>
      <c r="F68" s="61"/>
      <c r="G68" s="62">
        <v>14000</v>
      </c>
      <c r="H68" s="63">
        <f t="shared" si="8"/>
        <v>0</v>
      </c>
      <c r="I68" s="29"/>
      <c r="J68" s="15">
        <f t="shared" si="0"/>
        <v>0</v>
      </c>
      <c r="K68" s="64"/>
      <c r="L68" s="13">
        <f t="shared" si="1"/>
        <v>0</v>
      </c>
      <c r="M68" s="65"/>
      <c r="N68" s="66"/>
      <c r="O68" s="14">
        <f t="shared" si="2"/>
        <v>0</v>
      </c>
      <c r="P68" s="57">
        <f t="shared" si="12"/>
        <v>0</v>
      </c>
      <c r="Q68" s="57"/>
      <c r="R68" s="57"/>
      <c r="S68" s="20">
        <f t="shared" si="7"/>
        <v>0</v>
      </c>
      <c r="T68" s="20">
        <f t="shared" si="10"/>
        <v>0</v>
      </c>
      <c r="U68" s="57"/>
      <c r="V68" s="29"/>
      <c r="W68" s="29"/>
    </row>
    <row r="69" spans="1:23" s="1" customFormat="1" ht="15" customHeight="1">
      <c r="A69" s="17">
        <f t="shared" si="6"/>
        <v>64</v>
      </c>
      <c r="B69" s="68" t="s">
        <v>117</v>
      </c>
      <c r="C69" s="67" t="s">
        <v>16</v>
      </c>
      <c r="D69" s="69">
        <v>0</v>
      </c>
      <c r="E69" s="70"/>
      <c r="F69" s="71"/>
      <c r="G69" s="72">
        <v>1700</v>
      </c>
      <c r="H69" s="73">
        <f t="shared" si="8"/>
        <v>0</v>
      </c>
      <c r="I69" s="67"/>
      <c r="J69" s="37">
        <f t="shared" si="0"/>
        <v>0</v>
      </c>
      <c r="K69" s="70"/>
      <c r="L69" s="13">
        <f t="shared" si="1"/>
        <v>0</v>
      </c>
      <c r="M69" s="74"/>
      <c r="N69" s="66"/>
      <c r="O69" s="14">
        <f t="shared" si="2"/>
        <v>0</v>
      </c>
      <c r="P69" s="56">
        <f t="shared" si="12"/>
        <v>0</v>
      </c>
      <c r="Q69" s="66"/>
      <c r="R69" s="66"/>
      <c r="S69" s="52">
        <f t="shared" si="7"/>
        <v>0</v>
      </c>
      <c r="T69" s="52">
        <f t="shared" si="10"/>
        <v>0</v>
      </c>
      <c r="U69" s="66"/>
      <c r="V69" s="67"/>
      <c r="W69" s="67"/>
    </row>
    <row r="70" spans="1:23" s="1" customFormat="1" ht="15" customHeight="1">
      <c r="A70" s="17">
        <f t="shared" si="6"/>
        <v>65</v>
      </c>
      <c r="B70" s="60" t="s">
        <v>118</v>
      </c>
      <c r="C70" s="29" t="s">
        <v>26</v>
      </c>
      <c r="D70" s="23"/>
      <c r="E70" s="64"/>
      <c r="F70" s="61"/>
      <c r="G70" s="62"/>
      <c r="H70" s="63"/>
      <c r="I70" s="29"/>
      <c r="J70" s="23">
        <v>0</v>
      </c>
      <c r="K70" s="64">
        <v>2</v>
      </c>
      <c r="L70" s="13">
        <f t="shared" si="1"/>
        <v>2</v>
      </c>
      <c r="M70" s="65">
        <v>3700</v>
      </c>
      <c r="N70" s="65">
        <v>2</v>
      </c>
      <c r="O70" s="14">
        <f t="shared" si="2"/>
        <v>0</v>
      </c>
      <c r="P70" s="65">
        <f t="shared" si="12"/>
        <v>7400</v>
      </c>
      <c r="Q70" s="57"/>
      <c r="R70" s="57"/>
      <c r="S70" s="20">
        <f t="shared" si="7"/>
        <v>0</v>
      </c>
      <c r="T70" s="20">
        <f t="shared" si="10"/>
        <v>0</v>
      </c>
      <c r="U70" s="57"/>
      <c r="V70" s="17" t="s">
        <v>119</v>
      </c>
      <c r="W70" s="17"/>
    </row>
    <row r="71" spans="1:23" s="1" customFormat="1" ht="15" customHeight="1">
      <c r="A71" s="17">
        <f t="shared" si="6"/>
        <v>66</v>
      </c>
      <c r="B71" s="60" t="s">
        <v>120</v>
      </c>
      <c r="C71" s="29" t="s">
        <v>16</v>
      </c>
      <c r="D71" s="23"/>
      <c r="E71" s="64"/>
      <c r="F71" s="61"/>
      <c r="G71" s="62"/>
      <c r="H71" s="63"/>
      <c r="I71" s="29"/>
      <c r="J71" s="23">
        <v>0</v>
      </c>
      <c r="K71" s="64">
        <v>1</v>
      </c>
      <c r="L71" s="13">
        <f t="shared" si="1"/>
        <v>1</v>
      </c>
      <c r="M71" s="65">
        <v>38000</v>
      </c>
      <c r="N71" s="65">
        <v>1</v>
      </c>
      <c r="O71" s="14">
        <f t="shared" si="2"/>
        <v>0</v>
      </c>
      <c r="P71" s="65">
        <f t="shared" si="12"/>
        <v>38000</v>
      </c>
      <c r="Q71" s="57"/>
      <c r="R71" s="57"/>
      <c r="S71" s="20">
        <f t="shared" si="7"/>
        <v>0</v>
      </c>
      <c r="T71" s="20">
        <f t="shared" si="10"/>
        <v>0</v>
      </c>
      <c r="U71" s="57"/>
      <c r="V71" s="17" t="s">
        <v>121</v>
      </c>
      <c r="W71" s="17"/>
    </row>
    <row r="72" spans="1:23" s="1" customFormat="1" ht="15" customHeight="1">
      <c r="A72" s="17">
        <f t="shared" si="6"/>
        <v>67</v>
      </c>
      <c r="B72" s="75" t="s">
        <v>122</v>
      </c>
      <c r="C72" s="58" t="s">
        <v>26</v>
      </c>
      <c r="D72" s="37"/>
      <c r="E72" s="76"/>
      <c r="F72" s="77"/>
      <c r="G72" s="78"/>
      <c r="H72" s="79"/>
      <c r="I72" s="58"/>
      <c r="J72" s="37"/>
      <c r="K72" s="76"/>
      <c r="L72" s="37"/>
      <c r="M72" s="66"/>
      <c r="N72" s="66"/>
      <c r="O72" s="38"/>
      <c r="P72" s="66"/>
      <c r="Q72" s="66">
        <v>4</v>
      </c>
      <c r="R72" s="66">
        <v>4</v>
      </c>
      <c r="S72" s="14">
        <f t="shared" si="7"/>
        <v>0</v>
      </c>
      <c r="T72" s="38">
        <f t="shared" si="10"/>
        <v>0</v>
      </c>
      <c r="U72" s="66" t="s">
        <v>123</v>
      </c>
      <c r="V72" s="58"/>
      <c r="W72" s="58"/>
    </row>
    <row r="73" spans="1:23" s="1" customFormat="1" ht="15" customHeight="1">
      <c r="A73" s="17">
        <f t="shared" si="6"/>
        <v>68</v>
      </c>
      <c r="B73" s="31" t="s">
        <v>124</v>
      </c>
      <c r="C73" s="17"/>
      <c r="D73" s="15"/>
      <c r="E73" s="24"/>
      <c r="F73" s="21"/>
      <c r="G73" s="27"/>
      <c r="H73" s="28"/>
      <c r="I73" s="17"/>
      <c r="J73" s="15"/>
      <c r="K73" s="24"/>
      <c r="L73" s="15"/>
      <c r="M73" s="57"/>
      <c r="N73" s="57"/>
      <c r="O73" s="20"/>
      <c r="P73" s="57"/>
      <c r="Q73" s="57">
        <v>3</v>
      </c>
      <c r="R73" s="57">
        <v>3</v>
      </c>
      <c r="S73" s="20">
        <f t="shared" si="7"/>
        <v>0</v>
      </c>
      <c r="T73" s="20">
        <f t="shared" si="10"/>
        <v>0</v>
      </c>
      <c r="U73" s="57" t="s">
        <v>125</v>
      </c>
      <c r="V73" s="17"/>
      <c r="W73" s="17"/>
    </row>
    <row r="74" spans="1:23" s="1" customFormat="1" ht="15" customHeight="1">
      <c r="A74" s="17">
        <f t="shared" si="6"/>
        <v>69</v>
      </c>
      <c r="B74" s="81" t="s">
        <v>126</v>
      </c>
      <c r="C74" s="80" t="s">
        <v>40</v>
      </c>
      <c r="D74" s="82"/>
      <c r="E74" s="76"/>
      <c r="F74" s="83"/>
      <c r="G74" s="84"/>
      <c r="H74" s="85"/>
      <c r="I74" s="80"/>
      <c r="J74" s="37">
        <v>0</v>
      </c>
      <c r="K74" s="76">
        <v>1</v>
      </c>
      <c r="L74" s="13">
        <f t="shared" si="1"/>
        <v>1</v>
      </c>
      <c r="M74" s="66">
        <v>42000</v>
      </c>
      <c r="N74" s="66">
        <v>1</v>
      </c>
      <c r="O74" s="14">
        <f t="shared" si="2"/>
        <v>0</v>
      </c>
      <c r="P74" s="86">
        <f t="shared" si="12"/>
        <v>42000</v>
      </c>
      <c r="Q74" s="66"/>
      <c r="R74" s="66"/>
      <c r="S74" s="20">
        <f t="shared" si="7"/>
        <v>0</v>
      </c>
      <c r="T74" s="14">
        <f t="shared" si="10"/>
        <v>0</v>
      </c>
      <c r="U74" s="66"/>
      <c r="V74" s="80" t="s">
        <v>74</v>
      </c>
      <c r="W74" s="80"/>
    </row>
    <row r="75" spans="1:23">
      <c r="A75" s="87"/>
      <c r="B75" s="88" t="s">
        <v>127</v>
      </c>
      <c r="C75" s="87"/>
      <c r="D75" s="89"/>
      <c r="E75" s="87"/>
      <c r="F75" s="87"/>
      <c r="G75" s="90"/>
      <c r="H75" s="91">
        <f>SUM(H6:H69)</f>
        <v>2555650</v>
      </c>
      <c r="I75" s="89"/>
      <c r="J75" s="89"/>
      <c r="K75" s="92"/>
      <c r="L75" s="92"/>
      <c r="M75" s="93"/>
      <c r="N75" s="93"/>
      <c r="O75" s="93"/>
      <c r="P75" s="93">
        <f>SUM(P6:P74)</f>
        <v>2624380</v>
      </c>
      <c r="Q75" s="93"/>
      <c r="R75" s="93"/>
      <c r="S75" s="93"/>
      <c r="T75" s="94">
        <f>SUM(T7:T74)</f>
        <v>243</v>
      </c>
      <c r="U75" s="93"/>
      <c r="V75" s="87"/>
      <c r="W75" s="95"/>
    </row>
    <row r="76" spans="1:23" ht="15.75">
      <c r="A76" s="96"/>
      <c r="B76" s="96"/>
      <c r="C76" s="96"/>
      <c r="D76" s="96"/>
      <c r="E76" s="96"/>
      <c r="F76" s="96"/>
      <c r="G76" s="120" t="s">
        <v>128</v>
      </c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</row>
    <row r="77" spans="1:23" ht="15.75">
      <c r="A77" s="96"/>
      <c r="B77" s="96"/>
      <c r="C77" s="96"/>
      <c r="D77" s="96"/>
      <c r="E77" s="96"/>
      <c r="F77" s="96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</row>
    <row r="78" spans="1:23" ht="15.75">
      <c r="A78" s="123" t="s">
        <v>171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12"/>
      <c r="W78" s="112"/>
    </row>
    <row r="79" spans="1:23" ht="15.75">
      <c r="A79" s="96"/>
      <c r="B79" s="96"/>
      <c r="C79" s="96"/>
      <c r="D79" s="97"/>
      <c r="E79" s="96"/>
      <c r="F79" s="96"/>
      <c r="G79" s="98"/>
      <c r="H79" s="99"/>
      <c r="I79" s="97"/>
      <c r="J79" s="97"/>
      <c r="K79" s="100"/>
      <c r="L79" s="100"/>
      <c r="M79" s="101"/>
      <c r="N79" s="101"/>
      <c r="O79" s="101"/>
      <c r="P79" s="101"/>
      <c r="Q79" s="101"/>
      <c r="R79" s="101"/>
      <c r="S79" s="101"/>
      <c r="T79" s="101"/>
      <c r="U79" s="101"/>
      <c r="V79" s="96"/>
      <c r="W79" s="97"/>
    </row>
    <row r="80" spans="1:23" ht="15.75">
      <c r="A80" s="96"/>
      <c r="B80" s="96"/>
      <c r="C80" s="96"/>
      <c r="D80" s="97"/>
      <c r="E80" s="96"/>
      <c r="F80" s="96"/>
      <c r="G80" s="98"/>
      <c r="H80" s="99"/>
      <c r="I80" s="97"/>
      <c r="J80" s="97"/>
      <c r="K80" s="100"/>
      <c r="L80" s="100"/>
      <c r="M80" s="101"/>
      <c r="N80" s="101"/>
      <c r="O80" s="101"/>
      <c r="P80" s="101"/>
      <c r="Q80" s="101"/>
      <c r="R80" s="101"/>
      <c r="S80" s="101"/>
      <c r="T80" s="101"/>
      <c r="U80" s="101"/>
      <c r="V80" s="96"/>
      <c r="W80" s="97"/>
    </row>
    <row r="81" spans="1:23" ht="15.75">
      <c r="A81" s="96"/>
      <c r="B81" s="96"/>
      <c r="C81" s="96"/>
      <c r="D81" s="97"/>
      <c r="E81" s="96"/>
      <c r="F81" s="96"/>
      <c r="G81" s="98"/>
      <c r="H81" s="99"/>
      <c r="I81" s="97"/>
      <c r="J81" s="97"/>
      <c r="K81" s="100"/>
      <c r="L81" s="100"/>
      <c r="M81" s="101"/>
      <c r="N81" s="101"/>
      <c r="O81" s="101"/>
      <c r="P81" s="101"/>
      <c r="Q81" s="101"/>
      <c r="R81" s="101"/>
      <c r="S81" s="101"/>
      <c r="T81" s="101"/>
      <c r="U81" s="101"/>
      <c r="V81" s="96"/>
      <c r="W81" s="97"/>
    </row>
    <row r="82" spans="1:23" ht="15.75">
      <c r="A82" s="96"/>
      <c r="B82" s="96"/>
      <c r="C82" s="96"/>
      <c r="D82" s="97"/>
      <c r="E82" s="96"/>
      <c r="F82" s="96"/>
      <c r="G82" s="102"/>
      <c r="H82" s="103"/>
      <c r="I82" s="97"/>
      <c r="J82" s="97"/>
      <c r="K82" s="100"/>
      <c r="L82" s="100"/>
      <c r="M82" s="101"/>
      <c r="N82" s="101"/>
      <c r="O82" s="101"/>
      <c r="P82" s="101"/>
      <c r="Q82" s="101"/>
      <c r="R82" s="101"/>
      <c r="S82" s="101"/>
      <c r="T82" s="101"/>
      <c r="U82" s="101"/>
      <c r="V82" s="103"/>
      <c r="W82" s="97"/>
    </row>
    <row r="83" spans="1:23" ht="15.75">
      <c r="A83" s="124" t="s">
        <v>170</v>
      </c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03"/>
      <c r="W83" s="103"/>
    </row>
    <row r="84" spans="1:23">
      <c r="A84" s="1"/>
      <c r="B84" s="1"/>
      <c r="C84" s="1"/>
      <c r="D84" s="104"/>
      <c r="E84" s="1"/>
      <c r="F84" s="1"/>
      <c r="G84" s="105"/>
      <c r="H84" s="35"/>
      <c r="I84" s="104"/>
      <c r="J84" s="104"/>
      <c r="K84" s="106"/>
      <c r="L84" s="106"/>
      <c r="M84" s="107"/>
      <c r="N84" s="107"/>
      <c r="O84" s="107"/>
      <c r="P84" s="107"/>
      <c r="Q84" s="107"/>
      <c r="R84" s="107"/>
      <c r="S84" s="107"/>
      <c r="T84" s="107"/>
      <c r="U84" s="107"/>
      <c r="V84" s="1"/>
      <c r="W84" s="104"/>
    </row>
  </sheetData>
  <mergeCells count="5">
    <mergeCell ref="A3:W3"/>
    <mergeCell ref="A4:W4"/>
    <mergeCell ref="G76:W77"/>
    <mergeCell ref="A78:U78"/>
    <mergeCell ref="A83:U83"/>
  </mergeCells>
  <pageMargins left="0.61" right="0.42" top="0.41" bottom="0.4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8"/>
  <sheetViews>
    <sheetView tabSelected="1" topLeftCell="A28" workbookViewId="0">
      <selection activeCell="Q35" sqref="Q35"/>
    </sheetView>
  </sheetViews>
  <sheetFormatPr defaultRowHeight="15"/>
  <cols>
    <col min="1" max="1" width="6.28515625" customWidth="1"/>
    <col min="2" max="2" width="25.140625" customWidth="1"/>
    <col min="3" max="3" width="6.85546875" customWidth="1"/>
    <col min="4" max="4" width="7" style="108" hidden="1" customWidth="1"/>
    <col min="5" max="5" width="7.42578125" hidden="1" customWidth="1"/>
    <col min="6" max="6" width="6.28515625" hidden="1" customWidth="1"/>
    <col min="7" max="7" width="8.85546875" style="109" hidden="1" customWidth="1"/>
    <col min="8" max="8" width="10.28515625" style="45" hidden="1" customWidth="1"/>
    <col min="9" max="9" width="7.5703125" style="108" hidden="1" customWidth="1"/>
    <col min="10" max="10" width="8.140625" style="108" hidden="1" customWidth="1"/>
    <col min="11" max="11" width="6.7109375" style="110" hidden="1" customWidth="1"/>
    <col min="12" max="12" width="8" style="110" hidden="1" customWidth="1"/>
    <col min="13" max="14" width="8.85546875" style="111" hidden="1" customWidth="1"/>
    <col min="15" max="15" width="7.140625" style="111" customWidth="1"/>
    <col min="16" max="16" width="10.85546875" style="111" hidden="1" customWidth="1"/>
    <col min="17" max="17" width="6.28515625" style="111" customWidth="1"/>
    <col min="18" max="18" width="8.85546875" style="111" customWidth="1"/>
    <col min="19" max="19" width="12.28515625" style="111" customWidth="1"/>
    <col min="20" max="20" width="23.5703125" style="111" customWidth="1"/>
    <col min="21" max="21" width="0.7109375" hidden="1" customWidth="1"/>
    <col min="22" max="22" width="6" style="108" customWidth="1"/>
    <col min="24" max="24" width="13.28515625" bestFit="1" customWidth="1"/>
  </cols>
  <sheetData>
    <row r="1" spans="1:23" ht="17.25">
      <c r="A1" s="114" t="s">
        <v>153</v>
      </c>
      <c r="B1" s="115"/>
    </row>
    <row r="2" spans="1:23" ht="17.25">
      <c r="A2" s="114" t="s">
        <v>154</v>
      </c>
      <c r="B2" s="115"/>
    </row>
    <row r="3" spans="1:23" s="1" customFormat="1"/>
    <row r="4" spans="1:23" s="1" customFormat="1" ht="20.25">
      <c r="A4" s="118" t="s">
        <v>155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6"/>
      <c r="V4" s="116"/>
    </row>
    <row r="5" spans="1:23" s="1" customFormat="1" ht="15.75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</row>
    <row r="6" spans="1:23" s="1" customFormat="1" ht="78.7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/>
      <c r="G6" s="3" t="s">
        <v>5</v>
      </c>
      <c r="H6" s="4" t="s">
        <v>6</v>
      </c>
      <c r="I6" s="2" t="s">
        <v>7</v>
      </c>
      <c r="J6" s="2" t="s">
        <v>8</v>
      </c>
      <c r="K6" s="2" t="s">
        <v>4</v>
      </c>
      <c r="L6" s="2" t="s">
        <v>8</v>
      </c>
      <c r="M6" s="4" t="s">
        <v>9</v>
      </c>
      <c r="N6" s="4" t="s">
        <v>10</v>
      </c>
      <c r="O6" s="4" t="s">
        <v>133</v>
      </c>
      <c r="P6" s="4" t="s">
        <v>6</v>
      </c>
      <c r="Q6" s="4" t="s">
        <v>11</v>
      </c>
      <c r="R6" s="4" t="s">
        <v>5</v>
      </c>
      <c r="S6" s="4" t="s">
        <v>6</v>
      </c>
      <c r="T6" s="5" t="s">
        <v>12</v>
      </c>
      <c r="U6" s="6" t="s">
        <v>13</v>
      </c>
      <c r="V6" s="2" t="s">
        <v>14</v>
      </c>
    </row>
    <row r="7" spans="1:23" s="1" customFormat="1" ht="15.95" customHeight="1">
      <c r="A7" s="7">
        <v>1</v>
      </c>
      <c r="B7" s="8" t="s">
        <v>15</v>
      </c>
      <c r="C7" s="7" t="s">
        <v>16</v>
      </c>
      <c r="D7" s="9">
        <v>1</v>
      </c>
      <c r="E7" s="9"/>
      <c r="F7" s="9"/>
      <c r="G7" s="10"/>
      <c r="H7" s="11"/>
      <c r="I7" s="9"/>
      <c r="J7" s="12">
        <f>(D7+E7)-I7</f>
        <v>1</v>
      </c>
      <c r="K7" s="9"/>
      <c r="L7" s="13">
        <f>J7+K7</f>
        <v>1</v>
      </c>
      <c r="M7" s="14"/>
      <c r="N7" s="14"/>
      <c r="O7" s="14">
        <v>1</v>
      </c>
      <c r="P7" s="14"/>
      <c r="Q7" s="14"/>
      <c r="R7" s="14"/>
      <c r="S7" s="14"/>
      <c r="T7" s="15"/>
      <c r="U7" s="15"/>
      <c r="V7" s="16"/>
    </row>
    <row r="8" spans="1:23" s="1" customFormat="1" ht="15.95" customHeight="1">
      <c r="A8" s="17">
        <f>A7+1</f>
        <v>2</v>
      </c>
      <c r="B8" s="18" t="s">
        <v>17</v>
      </c>
      <c r="C8" s="17" t="s">
        <v>16</v>
      </c>
      <c r="D8" s="15">
        <v>2</v>
      </c>
      <c r="E8" s="15"/>
      <c r="F8" s="15"/>
      <c r="G8" s="19"/>
      <c r="H8" s="20"/>
      <c r="I8" s="15">
        <v>2</v>
      </c>
      <c r="J8" s="15">
        <f t="shared" ref="J8:J70" si="0">(D8+E8)-I8</f>
        <v>0</v>
      </c>
      <c r="K8" s="15">
        <v>2</v>
      </c>
      <c r="L8" s="13">
        <f t="shared" ref="L8:L75" si="1">J8+K8</f>
        <v>2</v>
      </c>
      <c r="M8" s="20">
        <v>14500</v>
      </c>
      <c r="N8" s="14"/>
      <c r="O8" s="14">
        <v>0</v>
      </c>
      <c r="P8" s="14">
        <f>M8*K8</f>
        <v>29000</v>
      </c>
      <c r="Q8" s="14">
        <v>2</v>
      </c>
      <c r="R8" s="14">
        <v>14500</v>
      </c>
      <c r="S8" s="14">
        <f t="shared" ref="S8:S16" si="2">R8*Q8</f>
        <v>29000</v>
      </c>
      <c r="T8" s="15" t="s">
        <v>149</v>
      </c>
      <c r="U8" s="15"/>
      <c r="V8" s="16"/>
      <c r="W8" s="1">
        <v>2</v>
      </c>
    </row>
    <row r="9" spans="1:23" s="1" customFormat="1" ht="15.95" customHeight="1">
      <c r="A9" s="17">
        <f t="shared" ref="A9:A72" si="3">A8+1</f>
        <v>3</v>
      </c>
      <c r="B9" s="18" t="s">
        <v>18</v>
      </c>
      <c r="C9" s="17" t="s">
        <v>19</v>
      </c>
      <c r="D9" s="15">
        <v>0</v>
      </c>
      <c r="E9" s="21"/>
      <c r="F9" s="21"/>
      <c r="G9" s="19"/>
      <c r="H9" s="20"/>
      <c r="I9" s="15"/>
      <c r="J9" s="15">
        <f t="shared" si="0"/>
        <v>0</v>
      </c>
      <c r="K9" s="15"/>
      <c r="L9" s="13">
        <f t="shared" si="1"/>
        <v>0</v>
      </c>
      <c r="M9" s="20"/>
      <c r="N9" s="20"/>
      <c r="O9" s="14">
        <v>0</v>
      </c>
      <c r="P9" s="20"/>
      <c r="Q9" s="20"/>
      <c r="R9" s="20"/>
      <c r="S9" s="14">
        <f t="shared" si="2"/>
        <v>0</v>
      </c>
      <c r="T9" s="22"/>
      <c r="U9" s="22"/>
      <c r="V9" s="23"/>
    </row>
    <row r="10" spans="1:23" s="1" customFormat="1" ht="15.95" customHeight="1">
      <c r="A10" s="17">
        <f t="shared" si="3"/>
        <v>4</v>
      </c>
      <c r="B10" s="18" t="s">
        <v>21</v>
      </c>
      <c r="C10" s="17" t="s">
        <v>16</v>
      </c>
      <c r="D10" s="15">
        <v>0</v>
      </c>
      <c r="E10" s="15"/>
      <c r="F10" s="15"/>
      <c r="G10" s="19"/>
      <c r="H10" s="20"/>
      <c r="I10" s="15"/>
      <c r="J10" s="15">
        <f t="shared" si="0"/>
        <v>0</v>
      </c>
      <c r="K10" s="15"/>
      <c r="L10" s="13">
        <f t="shared" si="1"/>
        <v>0</v>
      </c>
      <c r="M10" s="20"/>
      <c r="N10" s="20"/>
      <c r="O10" s="14">
        <v>0</v>
      </c>
      <c r="P10" s="20"/>
      <c r="Q10" s="20">
        <v>1</v>
      </c>
      <c r="R10" s="20">
        <v>7500</v>
      </c>
      <c r="S10" s="14">
        <f t="shared" si="2"/>
        <v>7500</v>
      </c>
      <c r="T10" s="15" t="s">
        <v>135</v>
      </c>
      <c r="U10" s="15"/>
      <c r="V10" s="23"/>
    </row>
    <row r="11" spans="1:23" s="1" customFormat="1" ht="15.95" customHeight="1">
      <c r="A11" s="17">
        <f t="shared" si="3"/>
        <v>5</v>
      </c>
      <c r="B11" s="18" t="s">
        <v>136</v>
      </c>
      <c r="C11" s="17" t="s">
        <v>16</v>
      </c>
      <c r="D11" s="15">
        <v>0</v>
      </c>
      <c r="E11" s="24">
        <v>1</v>
      </c>
      <c r="F11" s="15"/>
      <c r="G11" s="19">
        <v>7300</v>
      </c>
      <c r="H11" s="20">
        <f>G11*E11</f>
        <v>7300</v>
      </c>
      <c r="I11" s="15">
        <v>1</v>
      </c>
      <c r="J11" s="15">
        <f t="shared" si="0"/>
        <v>0</v>
      </c>
      <c r="K11" s="24">
        <v>3</v>
      </c>
      <c r="L11" s="13">
        <f t="shared" si="1"/>
        <v>3</v>
      </c>
      <c r="M11" s="20">
        <v>7300</v>
      </c>
      <c r="N11" s="14">
        <v>3</v>
      </c>
      <c r="O11" s="14">
        <v>0</v>
      </c>
      <c r="P11" s="14">
        <f>M11*K11</f>
        <v>21900</v>
      </c>
      <c r="Q11" s="14">
        <v>1</v>
      </c>
      <c r="R11" s="14">
        <v>7200</v>
      </c>
      <c r="S11" s="14">
        <f t="shared" si="2"/>
        <v>7200</v>
      </c>
      <c r="T11" s="15" t="s">
        <v>22</v>
      </c>
      <c r="U11" s="15"/>
      <c r="V11" s="23"/>
    </row>
    <row r="12" spans="1:23" s="1" customFormat="1" ht="15.95" customHeight="1">
      <c r="A12" s="17">
        <f t="shared" si="3"/>
        <v>6</v>
      </c>
      <c r="B12" s="18" t="s">
        <v>137</v>
      </c>
      <c r="C12" s="17"/>
      <c r="D12" s="15"/>
      <c r="E12" s="54"/>
      <c r="F12" s="15"/>
      <c r="G12" s="19"/>
      <c r="H12" s="20"/>
      <c r="I12" s="15"/>
      <c r="J12" s="15"/>
      <c r="K12" s="54"/>
      <c r="L12" s="13"/>
      <c r="M12" s="20"/>
      <c r="N12" s="14"/>
      <c r="O12" s="14">
        <v>0</v>
      </c>
      <c r="P12" s="14"/>
      <c r="Q12" s="14">
        <v>2</v>
      </c>
      <c r="R12" s="14">
        <v>13000</v>
      </c>
      <c r="S12" s="14">
        <f t="shared" si="2"/>
        <v>26000</v>
      </c>
      <c r="T12" s="15" t="s">
        <v>135</v>
      </c>
      <c r="U12" s="15"/>
      <c r="V12" s="23"/>
    </row>
    <row r="13" spans="1:23" s="1" customFormat="1" ht="15.95" customHeight="1">
      <c r="A13" s="17">
        <f t="shared" si="3"/>
        <v>7</v>
      </c>
      <c r="B13" s="18" t="s">
        <v>23</v>
      </c>
      <c r="C13" s="17" t="s">
        <v>16</v>
      </c>
      <c r="D13" s="15">
        <v>9</v>
      </c>
      <c r="E13" s="25"/>
      <c r="F13" s="15"/>
      <c r="G13" s="19"/>
      <c r="H13" s="20"/>
      <c r="I13" s="15"/>
      <c r="J13" s="15">
        <f t="shared" si="0"/>
        <v>9</v>
      </c>
      <c r="K13" s="25"/>
      <c r="L13" s="13">
        <f t="shared" si="1"/>
        <v>9</v>
      </c>
      <c r="M13" s="20"/>
      <c r="N13" s="20">
        <v>7</v>
      </c>
      <c r="O13" s="14">
        <v>2</v>
      </c>
      <c r="P13" s="20"/>
      <c r="Q13" s="20"/>
      <c r="R13" s="20"/>
      <c r="S13" s="14">
        <f t="shared" si="2"/>
        <v>0</v>
      </c>
      <c r="T13" s="15"/>
      <c r="U13" s="26"/>
      <c r="V13" s="23"/>
    </row>
    <row r="14" spans="1:23" s="1" customFormat="1" ht="15.95" customHeight="1">
      <c r="A14" s="17">
        <f t="shared" si="3"/>
        <v>8</v>
      </c>
      <c r="B14" s="18" t="s">
        <v>25</v>
      </c>
      <c r="C14" s="17" t="s">
        <v>26</v>
      </c>
      <c r="D14" s="15">
        <v>9</v>
      </c>
      <c r="E14" s="24">
        <v>2</v>
      </c>
      <c r="F14" s="15"/>
      <c r="G14" s="19"/>
      <c r="H14" s="20"/>
      <c r="I14" s="15">
        <v>4</v>
      </c>
      <c r="J14" s="15">
        <f t="shared" si="0"/>
        <v>7</v>
      </c>
      <c r="K14" s="24"/>
      <c r="L14" s="13">
        <f t="shared" si="1"/>
        <v>7</v>
      </c>
      <c r="M14" s="14"/>
      <c r="N14" s="14"/>
      <c r="O14" s="14">
        <v>6</v>
      </c>
      <c r="P14" s="14">
        <f>M14*K14</f>
        <v>0</v>
      </c>
      <c r="Q14" s="14"/>
      <c r="R14" s="14"/>
      <c r="S14" s="14">
        <f t="shared" si="2"/>
        <v>0</v>
      </c>
      <c r="T14" s="15"/>
      <c r="U14" s="15"/>
      <c r="V14" s="23"/>
    </row>
    <row r="15" spans="1:23" s="1" customFormat="1" ht="15.95" customHeight="1">
      <c r="A15" s="17">
        <f t="shared" si="3"/>
        <v>9</v>
      </c>
      <c r="B15" s="18" t="s">
        <v>27</v>
      </c>
      <c r="C15" s="17" t="s">
        <v>28</v>
      </c>
      <c r="D15" s="15">
        <v>0</v>
      </c>
      <c r="E15" s="24">
        <v>1</v>
      </c>
      <c r="F15" s="24"/>
      <c r="G15" s="27">
        <v>41000</v>
      </c>
      <c r="H15" s="28">
        <f>E15*G15</f>
        <v>41000</v>
      </c>
      <c r="I15" s="15">
        <v>1</v>
      </c>
      <c r="J15" s="15">
        <f t="shared" si="0"/>
        <v>0</v>
      </c>
      <c r="K15" s="24"/>
      <c r="L15" s="13">
        <f t="shared" si="1"/>
        <v>0</v>
      </c>
      <c r="M15" s="20"/>
      <c r="N15" s="14"/>
      <c r="O15" s="14">
        <v>0</v>
      </c>
      <c r="P15" s="14">
        <f>M15*K15</f>
        <v>0</v>
      </c>
      <c r="Q15" s="14"/>
      <c r="R15" s="14"/>
      <c r="S15" s="14">
        <f t="shared" si="2"/>
        <v>0</v>
      </c>
      <c r="T15" s="17"/>
      <c r="U15" s="17"/>
      <c r="V15" s="29"/>
    </row>
    <row r="16" spans="1:23" s="1" customFormat="1" ht="15.95" customHeight="1">
      <c r="A16" s="17">
        <f t="shared" si="3"/>
        <v>10</v>
      </c>
      <c r="B16" s="18" t="s">
        <v>29</v>
      </c>
      <c r="C16" s="17" t="s">
        <v>16</v>
      </c>
      <c r="D16" s="15">
        <v>1</v>
      </c>
      <c r="E16" s="15"/>
      <c r="F16" s="15"/>
      <c r="G16" s="27"/>
      <c r="H16" s="30">
        <f t="shared" ref="H16:H70" si="4">E16*G16</f>
        <v>0</v>
      </c>
      <c r="I16" s="15"/>
      <c r="J16" s="15">
        <f t="shared" si="0"/>
        <v>1</v>
      </c>
      <c r="K16" s="15"/>
      <c r="L16" s="13">
        <f t="shared" si="1"/>
        <v>1</v>
      </c>
      <c r="M16" s="20"/>
      <c r="N16" s="20"/>
      <c r="O16" s="14">
        <v>1</v>
      </c>
      <c r="P16" s="20"/>
      <c r="Q16" s="20"/>
      <c r="R16" s="20"/>
      <c r="S16" s="14">
        <f t="shared" si="2"/>
        <v>0</v>
      </c>
      <c r="T16" s="17"/>
      <c r="U16" s="31"/>
      <c r="V16" s="29"/>
    </row>
    <row r="17" spans="1:24" s="1" customFormat="1" ht="15.95" customHeight="1">
      <c r="A17" s="17">
        <f t="shared" si="3"/>
        <v>11</v>
      </c>
      <c r="B17" s="18" t="s">
        <v>134</v>
      </c>
      <c r="C17" s="17" t="s">
        <v>16</v>
      </c>
      <c r="D17" s="15">
        <v>6</v>
      </c>
      <c r="E17" s="15"/>
      <c r="F17" s="15"/>
      <c r="G17" s="27"/>
      <c r="H17" s="30">
        <f t="shared" si="4"/>
        <v>0</v>
      </c>
      <c r="I17" s="15"/>
      <c r="J17" s="15">
        <f t="shared" si="0"/>
        <v>6</v>
      </c>
      <c r="K17" s="15"/>
      <c r="L17" s="13">
        <f t="shared" si="1"/>
        <v>6</v>
      </c>
      <c r="M17" s="20"/>
      <c r="N17" s="20">
        <v>4</v>
      </c>
      <c r="O17" s="14">
        <v>0</v>
      </c>
      <c r="P17" s="20"/>
      <c r="Q17" s="20">
        <v>1</v>
      </c>
      <c r="R17" s="20">
        <v>7500</v>
      </c>
      <c r="S17" s="14">
        <v>7500</v>
      </c>
      <c r="T17" s="17" t="s">
        <v>114</v>
      </c>
      <c r="U17" s="31"/>
      <c r="V17" s="29"/>
    </row>
    <row r="18" spans="1:24" s="1" customFormat="1" ht="15.95" customHeight="1">
      <c r="A18" s="17">
        <f t="shared" si="3"/>
        <v>12</v>
      </c>
      <c r="B18" s="18" t="s">
        <v>30</v>
      </c>
      <c r="C18" s="17" t="s">
        <v>16</v>
      </c>
      <c r="D18" s="15">
        <v>8</v>
      </c>
      <c r="E18" s="15"/>
      <c r="F18" s="15"/>
      <c r="G18" s="27"/>
      <c r="H18" s="30">
        <f t="shared" si="4"/>
        <v>0</v>
      </c>
      <c r="I18" s="15"/>
      <c r="J18" s="15">
        <f t="shared" si="0"/>
        <v>8</v>
      </c>
      <c r="K18" s="15"/>
      <c r="L18" s="13">
        <f t="shared" si="1"/>
        <v>8</v>
      </c>
      <c r="M18" s="20"/>
      <c r="N18" s="20"/>
      <c r="O18" s="14">
        <v>3</v>
      </c>
      <c r="P18" s="20"/>
      <c r="Q18" s="20">
        <v>1</v>
      </c>
      <c r="R18" s="20">
        <v>4000</v>
      </c>
      <c r="S18" s="14">
        <v>4000</v>
      </c>
      <c r="T18" s="17" t="s">
        <v>114</v>
      </c>
      <c r="U18" s="31"/>
      <c r="V18" s="29"/>
    </row>
    <row r="19" spans="1:24" s="1" customFormat="1" ht="15.95" customHeight="1">
      <c r="A19" s="17">
        <f t="shared" si="3"/>
        <v>13</v>
      </c>
      <c r="B19" s="18" t="s">
        <v>138</v>
      </c>
      <c r="C19" s="17"/>
      <c r="D19" s="15"/>
      <c r="E19" s="15"/>
      <c r="F19" s="15"/>
      <c r="G19" s="27"/>
      <c r="H19" s="30"/>
      <c r="I19" s="15"/>
      <c r="J19" s="15"/>
      <c r="K19" s="15"/>
      <c r="L19" s="13"/>
      <c r="M19" s="20"/>
      <c r="N19" s="20"/>
      <c r="O19" s="14"/>
      <c r="P19" s="20"/>
      <c r="Q19" s="20">
        <v>1</v>
      </c>
      <c r="R19" s="20">
        <v>22000</v>
      </c>
      <c r="S19" s="14">
        <v>22000</v>
      </c>
      <c r="T19" s="17" t="s">
        <v>114</v>
      </c>
      <c r="U19" s="31"/>
      <c r="V19" s="29"/>
    </row>
    <row r="20" spans="1:24" s="1" customFormat="1" ht="15.95" customHeight="1">
      <c r="A20" s="17">
        <f t="shared" si="3"/>
        <v>14</v>
      </c>
      <c r="B20" s="18" t="s">
        <v>31</v>
      </c>
      <c r="C20" s="17" t="s">
        <v>32</v>
      </c>
      <c r="D20" s="15">
        <v>6</v>
      </c>
      <c r="E20" s="15"/>
      <c r="F20" s="15"/>
      <c r="G20" s="27"/>
      <c r="H20" s="30">
        <f t="shared" si="4"/>
        <v>0</v>
      </c>
      <c r="I20" s="15"/>
      <c r="J20" s="15">
        <f t="shared" si="0"/>
        <v>6</v>
      </c>
      <c r="K20" s="15"/>
      <c r="L20" s="13">
        <f t="shared" si="1"/>
        <v>6</v>
      </c>
      <c r="M20" s="20"/>
      <c r="N20" s="20">
        <v>2</v>
      </c>
      <c r="O20" s="14">
        <v>2</v>
      </c>
      <c r="P20" s="20"/>
      <c r="Q20" s="20"/>
      <c r="R20" s="20"/>
      <c r="S20" s="14">
        <f>R20*Q20</f>
        <v>0</v>
      </c>
      <c r="T20" s="31"/>
      <c r="U20" s="31"/>
      <c r="V20" s="29"/>
    </row>
    <row r="21" spans="1:24" s="1" customFormat="1" ht="15.95" customHeight="1">
      <c r="A21" s="17">
        <f t="shared" si="3"/>
        <v>15</v>
      </c>
      <c r="B21" s="18" t="s">
        <v>33</v>
      </c>
      <c r="C21" s="17" t="s">
        <v>16</v>
      </c>
      <c r="D21" s="15">
        <v>0</v>
      </c>
      <c r="E21" s="15"/>
      <c r="F21" s="15"/>
      <c r="G21" s="27"/>
      <c r="H21" s="30">
        <f t="shared" si="4"/>
        <v>0</v>
      </c>
      <c r="I21" s="15"/>
      <c r="J21" s="15">
        <f t="shared" si="0"/>
        <v>0</v>
      </c>
      <c r="K21" s="15">
        <v>2</v>
      </c>
      <c r="L21" s="13">
        <f t="shared" si="1"/>
        <v>2</v>
      </c>
      <c r="M21" s="20">
        <v>25000</v>
      </c>
      <c r="N21" s="14">
        <v>2</v>
      </c>
      <c r="O21" s="14">
        <v>0</v>
      </c>
      <c r="P21" s="14">
        <f>M21*K21</f>
        <v>50000</v>
      </c>
      <c r="Q21" s="14"/>
      <c r="R21" s="14"/>
      <c r="S21" s="14">
        <f>R21*Q21</f>
        <v>0</v>
      </c>
      <c r="T21" s="17"/>
      <c r="U21" s="17"/>
      <c r="V21" s="29"/>
    </row>
    <row r="22" spans="1:24" s="1" customFormat="1" ht="15.95" customHeight="1">
      <c r="A22" s="17">
        <f t="shared" si="3"/>
        <v>16</v>
      </c>
      <c r="B22" s="18" t="s">
        <v>35</v>
      </c>
      <c r="C22" s="17" t="s">
        <v>26</v>
      </c>
      <c r="D22" s="15">
        <v>0</v>
      </c>
      <c r="E22" s="24">
        <v>15</v>
      </c>
      <c r="F22" s="24"/>
      <c r="G22" s="27">
        <v>2530</v>
      </c>
      <c r="H22" s="28">
        <f t="shared" si="4"/>
        <v>37950</v>
      </c>
      <c r="I22" s="17">
        <v>15</v>
      </c>
      <c r="J22" s="15">
        <f t="shared" si="0"/>
        <v>0</v>
      </c>
      <c r="K22" s="24">
        <v>26</v>
      </c>
      <c r="L22" s="13">
        <f t="shared" si="1"/>
        <v>26</v>
      </c>
      <c r="M22" s="20">
        <v>2530</v>
      </c>
      <c r="N22" s="14">
        <v>23</v>
      </c>
      <c r="O22" s="14">
        <v>1</v>
      </c>
      <c r="P22" s="14">
        <f>M22*K22</f>
        <v>65780</v>
      </c>
      <c r="Q22" s="14">
        <v>27</v>
      </c>
      <c r="R22" s="14">
        <v>2530</v>
      </c>
      <c r="S22" s="20">
        <f>Q22*R22</f>
        <v>68310</v>
      </c>
      <c r="T22" s="32" t="s">
        <v>36</v>
      </c>
      <c r="U22" s="32"/>
      <c r="V22" s="29"/>
      <c r="X22" s="33"/>
    </row>
    <row r="23" spans="1:24" s="1" customFormat="1" ht="15.95" customHeight="1">
      <c r="A23" s="17">
        <f t="shared" si="3"/>
        <v>17</v>
      </c>
      <c r="B23" s="18" t="s">
        <v>37</v>
      </c>
      <c r="C23" s="17" t="s">
        <v>16</v>
      </c>
      <c r="D23" s="15">
        <v>4</v>
      </c>
      <c r="E23" s="15"/>
      <c r="F23" s="15"/>
      <c r="G23" s="27"/>
      <c r="H23" s="30">
        <f t="shared" si="4"/>
        <v>0</v>
      </c>
      <c r="I23" s="15"/>
      <c r="J23" s="15">
        <f t="shared" si="0"/>
        <v>4</v>
      </c>
      <c r="K23" s="15"/>
      <c r="L23" s="13">
        <f t="shared" si="1"/>
        <v>4</v>
      </c>
      <c r="M23" s="20"/>
      <c r="N23" s="20"/>
      <c r="O23" s="14">
        <v>4</v>
      </c>
      <c r="P23" s="20"/>
      <c r="Q23" s="20"/>
      <c r="R23" s="20"/>
      <c r="S23" s="20"/>
      <c r="T23" s="20"/>
      <c r="U23" s="31"/>
      <c r="V23" s="29"/>
      <c r="X23" s="34"/>
    </row>
    <row r="24" spans="1:24" s="1" customFormat="1" ht="15.95" customHeight="1">
      <c r="A24" s="17">
        <f t="shared" si="3"/>
        <v>18</v>
      </c>
      <c r="B24" s="18" t="s">
        <v>38</v>
      </c>
      <c r="C24" s="17" t="s">
        <v>28</v>
      </c>
      <c r="D24" s="15">
        <v>4</v>
      </c>
      <c r="E24" s="15"/>
      <c r="F24" s="15"/>
      <c r="G24" s="27"/>
      <c r="H24" s="30">
        <f t="shared" si="4"/>
        <v>0</v>
      </c>
      <c r="I24" s="15"/>
      <c r="J24" s="15">
        <f t="shared" si="0"/>
        <v>4</v>
      </c>
      <c r="K24" s="15"/>
      <c r="L24" s="13">
        <f t="shared" si="1"/>
        <v>4</v>
      </c>
      <c r="M24" s="20"/>
      <c r="N24" s="20"/>
      <c r="O24" s="14">
        <v>4</v>
      </c>
      <c r="P24" s="20"/>
      <c r="Q24" s="20"/>
      <c r="R24" s="20"/>
      <c r="S24" s="20"/>
      <c r="T24" s="20"/>
      <c r="U24" s="31"/>
      <c r="V24" s="29"/>
      <c r="X24" s="35"/>
    </row>
    <row r="25" spans="1:24" s="1" customFormat="1" ht="15.95" customHeight="1">
      <c r="A25" s="17">
        <f t="shared" si="3"/>
        <v>19</v>
      </c>
      <c r="B25" s="18" t="s">
        <v>39</v>
      </c>
      <c r="C25" s="17" t="s">
        <v>40</v>
      </c>
      <c r="D25" s="15">
        <v>0</v>
      </c>
      <c r="E25" s="15"/>
      <c r="F25" s="15"/>
      <c r="G25" s="27"/>
      <c r="H25" s="30">
        <f t="shared" si="4"/>
        <v>0</v>
      </c>
      <c r="I25" s="15"/>
      <c r="J25" s="15">
        <f t="shared" si="0"/>
        <v>0</v>
      </c>
      <c r="K25" s="15"/>
      <c r="L25" s="13">
        <f t="shared" si="1"/>
        <v>0</v>
      </c>
      <c r="M25" s="20"/>
      <c r="N25" s="20"/>
      <c r="O25" s="14">
        <v>1</v>
      </c>
      <c r="P25" s="20"/>
      <c r="Q25" s="20"/>
      <c r="R25" s="20"/>
      <c r="S25" s="20">
        <f>Q25*R25</f>
        <v>0</v>
      </c>
      <c r="T25" s="20"/>
      <c r="U25" s="31"/>
      <c r="V25" s="29"/>
      <c r="X25" s="34"/>
    </row>
    <row r="26" spans="1:24" s="1" customFormat="1" ht="15.95" customHeight="1">
      <c r="A26" s="17">
        <f t="shared" si="3"/>
        <v>20</v>
      </c>
      <c r="B26" s="18" t="s">
        <v>42</v>
      </c>
      <c r="C26" s="17" t="s">
        <v>16</v>
      </c>
      <c r="D26" s="15">
        <v>3</v>
      </c>
      <c r="E26" s="15"/>
      <c r="F26" s="15"/>
      <c r="G26" s="27"/>
      <c r="H26" s="30">
        <f t="shared" si="4"/>
        <v>0</v>
      </c>
      <c r="I26" s="15"/>
      <c r="J26" s="15">
        <f t="shared" si="0"/>
        <v>3</v>
      </c>
      <c r="K26" s="15"/>
      <c r="L26" s="13">
        <f t="shared" si="1"/>
        <v>3</v>
      </c>
      <c r="M26" s="20"/>
      <c r="N26" s="20"/>
      <c r="O26" s="14">
        <v>3</v>
      </c>
      <c r="P26" s="20"/>
      <c r="Q26" s="20"/>
      <c r="R26" s="20"/>
      <c r="S26" s="20"/>
      <c r="T26" s="20"/>
      <c r="U26" s="31"/>
      <c r="V26" s="29"/>
      <c r="X26" s="36"/>
    </row>
    <row r="27" spans="1:24" s="1" customFormat="1" ht="15.95" customHeight="1">
      <c r="A27" s="17">
        <f t="shared" si="3"/>
        <v>21</v>
      </c>
      <c r="B27" s="18" t="s">
        <v>43</v>
      </c>
      <c r="C27" s="17" t="s">
        <v>16</v>
      </c>
      <c r="D27" s="15">
        <v>0</v>
      </c>
      <c r="E27" s="15"/>
      <c r="F27" s="15"/>
      <c r="G27" s="27"/>
      <c r="H27" s="30">
        <f t="shared" si="4"/>
        <v>0</v>
      </c>
      <c r="I27" s="15"/>
      <c r="J27" s="15">
        <f t="shared" si="0"/>
        <v>0</v>
      </c>
      <c r="K27" s="15"/>
      <c r="L27" s="13">
        <f t="shared" si="1"/>
        <v>0</v>
      </c>
      <c r="M27" s="20"/>
      <c r="N27" s="20"/>
      <c r="O27" s="14">
        <v>0</v>
      </c>
      <c r="P27" s="20"/>
      <c r="Q27" s="20"/>
      <c r="R27" s="20"/>
      <c r="S27" s="20"/>
      <c r="T27" s="20"/>
      <c r="U27" s="31"/>
      <c r="V27" s="29"/>
    </row>
    <row r="28" spans="1:24" s="1" customFormat="1" ht="15.95" customHeight="1">
      <c r="A28" s="17">
        <f t="shared" si="3"/>
        <v>22</v>
      </c>
      <c r="B28" s="31" t="s">
        <v>44</v>
      </c>
      <c r="C28" s="17" t="s">
        <v>45</v>
      </c>
      <c r="D28" s="15">
        <v>-2</v>
      </c>
      <c r="E28" s="37">
        <v>32</v>
      </c>
      <c r="F28" s="24"/>
      <c r="G28" s="27">
        <v>49000</v>
      </c>
      <c r="H28" s="28">
        <f t="shared" si="4"/>
        <v>1568000</v>
      </c>
      <c r="I28" s="17">
        <v>22</v>
      </c>
      <c r="J28" s="15">
        <f t="shared" si="0"/>
        <v>8</v>
      </c>
      <c r="K28" s="37">
        <v>21</v>
      </c>
      <c r="L28" s="13">
        <f t="shared" si="1"/>
        <v>29</v>
      </c>
      <c r="M28" s="38">
        <v>49000</v>
      </c>
      <c r="N28" s="38">
        <v>29</v>
      </c>
      <c r="O28" s="14">
        <v>0</v>
      </c>
      <c r="P28" s="14">
        <f>M28*K28</f>
        <v>1029000</v>
      </c>
      <c r="Q28" s="14">
        <v>50</v>
      </c>
      <c r="R28" s="14">
        <v>49000</v>
      </c>
      <c r="S28" s="20">
        <f t="shared" ref="S28:S75" si="5">Q28*R28</f>
        <v>2450000</v>
      </c>
      <c r="T28" s="32" t="s">
        <v>46</v>
      </c>
      <c r="U28" s="39" t="s">
        <v>47</v>
      </c>
      <c r="V28" s="29"/>
      <c r="W28" s="40">
        <v>18</v>
      </c>
      <c r="X28" s="40">
        <v>3</v>
      </c>
    </row>
    <row r="29" spans="1:24" s="1" customFormat="1" ht="15.95" customHeight="1">
      <c r="A29" s="17">
        <f t="shared" si="3"/>
        <v>23</v>
      </c>
      <c r="B29" s="31" t="s">
        <v>48</v>
      </c>
      <c r="C29" s="17" t="s">
        <v>28</v>
      </c>
      <c r="D29" s="15">
        <v>3</v>
      </c>
      <c r="E29" s="15"/>
      <c r="F29" s="24"/>
      <c r="G29" s="27"/>
      <c r="H29" s="30">
        <f t="shared" si="4"/>
        <v>0</v>
      </c>
      <c r="I29" s="17">
        <v>3</v>
      </c>
      <c r="J29" s="15">
        <f t="shared" si="0"/>
        <v>0</v>
      </c>
      <c r="K29" s="15">
        <v>10</v>
      </c>
      <c r="L29" s="13">
        <f t="shared" si="1"/>
        <v>10</v>
      </c>
      <c r="M29" s="20">
        <v>2700</v>
      </c>
      <c r="N29" s="14">
        <v>8</v>
      </c>
      <c r="O29" s="14">
        <v>2</v>
      </c>
      <c r="P29" s="14">
        <f t="shared" ref="P29:P30" si="6">M29*K29</f>
        <v>27000</v>
      </c>
      <c r="Q29" s="14"/>
      <c r="R29" s="14"/>
      <c r="S29" s="20">
        <f t="shared" si="5"/>
        <v>0</v>
      </c>
      <c r="T29" s="32"/>
      <c r="U29" s="32" t="s">
        <v>50</v>
      </c>
      <c r="V29" s="29"/>
    </row>
    <row r="30" spans="1:24" s="1" customFormat="1" ht="15.95" customHeight="1">
      <c r="A30" s="17">
        <f t="shared" si="3"/>
        <v>24</v>
      </c>
      <c r="B30" s="31" t="s">
        <v>51</v>
      </c>
      <c r="C30" s="17" t="s">
        <v>45</v>
      </c>
      <c r="D30" s="15">
        <v>1</v>
      </c>
      <c r="E30" s="15"/>
      <c r="F30" s="24"/>
      <c r="G30" s="27"/>
      <c r="H30" s="30">
        <f t="shared" si="4"/>
        <v>0</v>
      </c>
      <c r="I30" s="17">
        <v>1</v>
      </c>
      <c r="J30" s="15">
        <f t="shared" si="0"/>
        <v>0</v>
      </c>
      <c r="K30" s="15">
        <v>2</v>
      </c>
      <c r="L30" s="13">
        <f t="shared" si="1"/>
        <v>2</v>
      </c>
      <c r="M30" s="20">
        <v>98000</v>
      </c>
      <c r="N30" s="14">
        <v>2</v>
      </c>
      <c r="O30" s="14">
        <v>0</v>
      </c>
      <c r="P30" s="14">
        <f t="shared" si="6"/>
        <v>196000</v>
      </c>
      <c r="Q30" s="14">
        <v>1</v>
      </c>
      <c r="R30" s="14">
        <v>98000</v>
      </c>
      <c r="S30" s="20">
        <f t="shared" si="5"/>
        <v>98000</v>
      </c>
      <c r="T30" s="14" t="s">
        <v>52</v>
      </c>
      <c r="U30" s="17" t="s">
        <v>53</v>
      </c>
      <c r="V30" s="29"/>
      <c r="W30" s="1">
        <v>1</v>
      </c>
    </row>
    <row r="31" spans="1:24" s="1" customFormat="1" ht="15.95" customHeight="1">
      <c r="A31" s="17">
        <f t="shared" si="3"/>
        <v>25</v>
      </c>
      <c r="B31" s="31" t="s">
        <v>54</v>
      </c>
      <c r="C31" s="17" t="s">
        <v>55</v>
      </c>
      <c r="D31" s="15">
        <v>1</v>
      </c>
      <c r="E31" s="15"/>
      <c r="F31" s="24"/>
      <c r="G31" s="27"/>
      <c r="H31" s="30">
        <f t="shared" si="4"/>
        <v>0</v>
      </c>
      <c r="I31" s="17">
        <v>1</v>
      </c>
      <c r="J31" s="15">
        <f t="shared" si="0"/>
        <v>0</v>
      </c>
      <c r="K31" s="15"/>
      <c r="L31" s="13">
        <f t="shared" si="1"/>
        <v>0</v>
      </c>
      <c r="M31" s="20"/>
      <c r="N31" s="20"/>
      <c r="O31" s="14">
        <v>0</v>
      </c>
      <c r="P31" s="20"/>
      <c r="Q31" s="20">
        <v>1</v>
      </c>
      <c r="R31" s="20">
        <v>40000</v>
      </c>
      <c r="S31" s="20">
        <f t="shared" si="5"/>
        <v>40000</v>
      </c>
      <c r="T31" s="20" t="s">
        <v>67</v>
      </c>
      <c r="U31" s="17"/>
      <c r="V31" s="29"/>
      <c r="X31" s="35"/>
    </row>
    <row r="32" spans="1:24" s="1" customFormat="1" ht="15.95" customHeight="1">
      <c r="A32" s="17">
        <f t="shared" si="3"/>
        <v>26</v>
      </c>
      <c r="B32" s="31" t="s">
        <v>56</v>
      </c>
      <c r="C32" s="17" t="s">
        <v>28</v>
      </c>
      <c r="D32" s="15">
        <v>0</v>
      </c>
      <c r="E32" s="15"/>
      <c r="F32" s="21"/>
      <c r="G32" s="41"/>
      <c r="H32" s="28">
        <f t="shared" si="4"/>
        <v>0</v>
      </c>
      <c r="I32" s="17"/>
      <c r="J32" s="15">
        <f t="shared" si="0"/>
        <v>0</v>
      </c>
      <c r="K32" s="15"/>
      <c r="L32" s="13">
        <f t="shared" si="1"/>
        <v>0</v>
      </c>
      <c r="M32" s="20"/>
      <c r="N32" s="20"/>
      <c r="O32" s="14">
        <v>0</v>
      </c>
      <c r="P32" s="20"/>
      <c r="Q32" s="20"/>
      <c r="R32" s="20"/>
      <c r="S32" s="20">
        <f t="shared" si="5"/>
        <v>0</v>
      </c>
      <c r="T32" s="20"/>
      <c r="U32" s="17"/>
      <c r="V32" s="29"/>
      <c r="X32" s="35"/>
    </row>
    <row r="33" spans="1:25" s="1" customFormat="1" ht="15.95" customHeight="1">
      <c r="A33" s="17">
        <f t="shared" si="3"/>
        <v>27</v>
      </c>
      <c r="B33" s="31" t="s">
        <v>57</v>
      </c>
      <c r="C33" s="17" t="s">
        <v>28</v>
      </c>
      <c r="D33" s="15">
        <v>1</v>
      </c>
      <c r="E33" s="15">
        <v>3</v>
      </c>
      <c r="F33" s="21"/>
      <c r="G33" s="41">
        <v>3100</v>
      </c>
      <c r="H33" s="28">
        <f t="shared" si="4"/>
        <v>9300</v>
      </c>
      <c r="I33" s="17">
        <v>3</v>
      </c>
      <c r="J33" s="15">
        <f t="shared" si="0"/>
        <v>1</v>
      </c>
      <c r="K33" s="15">
        <v>20</v>
      </c>
      <c r="L33" s="13">
        <f t="shared" si="1"/>
        <v>21</v>
      </c>
      <c r="M33" s="20">
        <v>3100</v>
      </c>
      <c r="N33" s="14">
        <v>20</v>
      </c>
      <c r="O33" s="14">
        <v>1</v>
      </c>
      <c r="P33" s="14">
        <f>M33*K33</f>
        <v>62000</v>
      </c>
      <c r="Q33" s="14">
        <v>5</v>
      </c>
      <c r="R33" s="14">
        <v>3100</v>
      </c>
      <c r="S33" s="20">
        <f t="shared" si="5"/>
        <v>15500</v>
      </c>
      <c r="T33" s="42" t="s">
        <v>114</v>
      </c>
      <c r="U33" s="32" t="s">
        <v>59</v>
      </c>
      <c r="V33" s="29"/>
      <c r="W33" s="40"/>
    </row>
    <row r="34" spans="1:25" s="1" customFormat="1" ht="15.95" customHeight="1">
      <c r="A34" s="17">
        <f t="shared" si="3"/>
        <v>28</v>
      </c>
      <c r="B34" s="31" t="s">
        <v>60</v>
      </c>
      <c r="C34" s="17" t="s">
        <v>40</v>
      </c>
      <c r="D34" s="15">
        <v>0</v>
      </c>
      <c r="E34" s="15"/>
      <c r="F34" s="21"/>
      <c r="G34" s="41"/>
      <c r="H34" s="28">
        <f t="shared" si="4"/>
        <v>0</v>
      </c>
      <c r="I34" s="17"/>
      <c r="J34" s="15">
        <f t="shared" si="0"/>
        <v>0</v>
      </c>
      <c r="K34" s="15"/>
      <c r="L34" s="13">
        <f t="shared" si="1"/>
        <v>0</v>
      </c>
      <c r="M34" s="20"/>
      <c r="N34" s="20"/>
      <c r="O34" s="14">
        <v>0</v>
      </c>
      <c r="P34" s="20"/>
      <c r="Q34" s="20">
        <v>1</v>
      </c>
      <c r="R34" s="20">
        <v>26000</v>
      </c>
      <c r="S34" s="20">
        <f t="shared" si="5"/>
        <v>26000</v>
      </c>
      <c r="T34" s="20" t="s">
        <v>142</v>
      </c>
      <c r="U34" s="17"/>
      <c r="V34" s="29"/>
    </row>
    <row r="35" spans="1:25" s="1" customFormat="1" ht="15.95" customHeight="1">
      <c r="A35" s="17">
        <f t="shared" si="3"/>
        <v>29</v>
      </c>
      <c r="B35" s="31" t="s">
        <v>61</v>
      </c>
      <c r="C35" s="17" t="s">
        <v>62</v>
      </c>
      <c r="D35" s="15">
        <v>0</v>
      </c>
      <c r="E35" s="24">
        <v>2</v>
      </c>
      <c r="F35" s="21"/>
      <c r="G35" s="41">
        <v>31000</v>
      </c>
      <c r="H35" s="28">
        <f t="shared" si="4"/>
        <v>62000</v>
      </c>
      <c r="I35" s="17">
        <v>2</v>
      </c>
      <c r="J35" s="15">
        <f t="shared" si="0"/>
        <v>0</v>
      </c>
      <c r="K35" s="24">
        <v>4</v>
      </c>
      <c r="L35" s="13">
        <f t="shared" si="1"/>
        <v>4</v>
      </c>
      <c r="M35" s="20">
        <v>31000</v>
      </c>
      <c r="N35" s="14">
        <v>4</v>
      </c>
      <c r="O35" s="14">
        <v>0</v>
      </c>
      <c r="P35" s="14">
        <f t="shared" ref="P35:P42" si="7">M35*K35</f>
        <v>124000</v>
      </c>
      <c r="Q35" s="14">
        <v>6</v>
      </c>
      <c r="R35" s="14">
        <v>31000</v>
      </c>
      <c r="S35" s="20">
        <f t="shared" si="5"/>
        <v>186000</v>
      </c>
      <c r="T35" s="14" t="s">
        <v>63</v>
      </c>
      <c r="U35" s="43" t="s">
        <v>64</v>
      </c>
      <c r="V35" s="29"/>
      <c r="W35" s="1">
        <v>2</v>
      </c>
    </row>
    <row r="36" spans="1:25" s="1" customFormat="1" ht="15.95" customHeight="1">
      <c r="A36" s="17">
        <f t="shared" si="3"/>
        <v>30</v>
      </c>
      <c r="B36" s="31" t="s">
        <v>65</v>
      </c>
      <c r="C36" s="17" t="s">
        <v>62</v>
      </c>
      <c r="D36" s="15">
        <v>0</v>
      </c>
      <c r="E36" s="24">
        <v>1</v>
      </c>
      <c r="F36" s="21"/>
      <c r="G36" s="41">
        <v>27000</v>
      </c>
      <c r="H36" s="28">
        <f t="shared" si="4"/>
        <v>27000</v>
      </c>
      <c r="I36" s="17">
        <v>1</v>
      </c>
      <c r="J36" s="15">
        <f t="shared" si="0"/>
        <v>0</v>
      </c>
      <c r="K36" s="24">
        <v>2</v>
      </c>
      <c r="L36" s="13">
        <f t="shared" si="1"/>
        <v>2</v>
      </c>
      <c r="M36" s="20">
        <v>27000</v>
      </c>
      <c r="N36" s="14">
        <v>2</v>
      </c>
      <c r="O36" s="14">
        <v>0</v>
      </c>
      <c r="P36" s="14">
        <f t="shared" si="7"/>
        <v>54000</v>
      </c>
      <c r="Q36" s="14">
        <v>3</v>
      </c>
      <c r="R36" s="14">
        <v>27000</v>
      </c>
      <c r="S36" s="20">
        <f t="shared" si="5"/>
        <v>81000</v>
      </c>
      <c r="T36" s="14" t="s">
        <v>63</v>
      </c>
      <c r="U36" s="43" t="s">
        <v>64</v>
      </c>
      <c r="V36" s="29"/>
      <c r="W36" s="1">
        <v>1</v>
      </c>
    </row>
    <row r="37" spans="1:25" s="1" customFormat="1" ht="15.95" customHeight="1">
      <c r="A37" s="17">
        <f t="shared" si="3"/>
        <v>31</v>
      </c>
      <c r="B37" s="31" t="s">
        <v>66</v>
      </c>
      <c r="C37" s="17" t="s">
        <v>62</v>
      </c>
      <c r="D37" s="15">
        <v>0</v>
      </c>
      <c r="E37" s="24">
        <v>1</v>
      </c>
      <c r="F37" s="21"/>
      <c r="G37" s="41">
        <v>59000</v>
      </c>
      <c r="H37" s="28">
        <f t="shared" si="4"/>
        <v>59000</v>
      </c>
      <c r="I37" s="17">
        <v>1</v>
      </c>
      <c r="J37" s="15">
        <f t="shared" si="0"/>
        <v>0</v>
      </c>
      <c r="K37" s="24">
        <v>2</v>
      </c>
      <c r="L37" s="13">
        <f t="shared" si="1"/>
        <v>2</v>
      </c>
      <c r="M37" s="20">
        <v>63000</v>
      </c>
      <c r="N37" s="14">
        <v>2</v>
      </c>
      <c r="O37" s="14">
        <v>0</v>
      </c>
      <c r="P37" s="14">
        <f t="shared" si="7"/>
        <v>126000</v>
      </c>
      <c r="Q37" s="14">
        <v>2</v>
      </c>
      <c r="R37" s="14">
        <v>63000</v>
      </c>
      <c r="S37" s="20">
        <f t="shared" si="5"/>
        <v>126000</v>
      </c>
      <c r="T37" s="14" t="s">
        <v>67</v>
      </c>
      <c r="U37" s="43" t="s">
        <v>64</v>
      </c>
      <c r="V37" s="29"/>
    </row>
    <row r="38" spans="1:25" s="1" customFormat="1" ht="15.95" customHeight="1">
      <c r="A38" s="17">
        <f t="shared" si="3"/>
        <v>32</v>
      </c>
      <c r="B38" s="31" t="s">
        <v>68</v>
      </c>
      <c r="C38" s="17" t="s">
        <v>32</v>
      </c>
      <c r="D38" s="15">
        <v>1</v>
      </c>
      <c r="E38" s="24">
        <v>3</v>
      </c>
      <c r="F38" s="21"/>
      <c r="G38" s="41">
        <v>21000</v>
      </c>
      <c r="H38" s="28">
        <f t="shared" si="4"/>
        <v>63000</v>
      </c>
      <c r="I38" s="17">
        <v>4</v>
      </c>
      <c r="J38" s="15">
        <f t="shared" si="0"/>
        <v>0</v>
      </c>
      <c r="K38" s="24">
        <v>2</v>
      </c>
      <c r="L38" s="13">
        <f t="shared" si="1"/>
        <v>2</v>
      </c>
      <c r="M38" s="20">
        <v>21000</v>
      </c>
      <c r="N38" s="20">
        <v>2</v>
      </c>
      <c r="O38" s="14">
        <v>0</v>
      </c>
      <c r="P38" s="20">
        <f t="shared" si="7"/>
        <v>42000</v>
      </c>
      <c r="Q38" s="20">
        <v>3</v>
      </c>
      <c r="R38" s="20">
        <v>21000</v>
      </c>
      <c r="S38" s="20">
        <f t="shared" si="5"/>
        <v>63000</v>
      </c>
      <c r="T38" s="20" t="s">
        <v>69</v>
      </c>
      <c r="U38" s="17" t="s">
        <v>70</v>
      </c>
      <c r="V38" s="29"/>
      <c r="W38" s="1">
        <v>1</v>
      </c>
    </row>
    <row r="39" spans="1:25" s="1" customFormat="1" ht="15.95" customHeight="1">
      <c r="A39" s="17">
        <f t="shared" si="3"/>
        <v>33</v>
      </c>
      <c r="B39" s="31" t="s">
        <v>71</v>
      </c>
      <c r="C39" s="17" t="s">
        <v>72</v>
      </c>
      <c r="D39" s="15">
        <v>0</v>
      </c>
      <c r="E39" s="15">
        <v>5</v>
      </c>
      <c r="F39" s="21"/>
      <c r="G39" s="41">
        <v>17500</v>
      </c>
      <c r="H39" s="28">
        <f t="shared" si="4"/>
        <v>87500</v>
      </c>
      <c r="I39" s="17">
        <v>5</v>
      </c>
      <c r="J39" s="15">
        <f t="shared" si="0"/>
        <v>0</v>
      </c>
      <c r="K39" s="15">
        <v>3</v>
      </c>
      <c r="L39" s="13">
        <f t="shared" si="1"/>
        <v>3</v>
      </c>
      <c r="M39" s="20">
        <v>17500</v>
      </c>
      <c r="N39" s="20">
        <v>3</v>
      </c>
      <c r="O39" s="14">
        <v>0</v>
      </c>
      <c r="P39" s="20">
        <f t="shared" si="7"/>
        <v>52500</v>
      </c>
      <c r="Q39" s="20">
        <v>7</v>
      </c>
      <c r="R39" s="20">
        <v>17500</v>
      </c>
      <c r="S39" s="20">
        <f t="shared" si="5"/>
        <v>122500</v>
      </c>
      <c r="T39" s="14" t="s">
        <v>143</v>
      </c>
      <c r="U39" s="43" t="s">
        <v>64</v>
      </c>
      <c r="V39" s="29"/>
      <c r="W39" s="40">
        <v>2</v>
      </c>
    </row>
    <row r="40" spans="1:25" s="1" customFormat="1" ht="15.95" customHeight="1">
      <c r="A40" s="17">
        <f t="shared" si="3"/>
        <v>34</v>
      </c>
      <c r="B40" s="18" t="s">
        <v>73</v>
      </c>
      <c r="C40" s="17" t="s">
        <v>72</v>
      </c>
      <c r="D40" s="15">
        <v>0</v>
      </c>
      <c r="E40" s="15">
        <v>126</v>
      </c>
      <c r="F40" s="21"/>
      <c r="G40" s="41">
        <v>3700</v>
      </c>
      <c r="H40" s="28">
        <f t="shared" si="4"/>
        <v>466200</v>
      </c>
      <c r="I40" s="15">
        <v>126</v>
      </c>
      <c r="J40" s="15">
        <f t="shared" si="0"/>
        <v>0</v>
      </c>
      <c r="K40" s="15">
        <v>86</v>
      </c>
      <c r="L40" s="13">
        <f t="shared" si="1"/>
        <v>86</v>
      </c>
      <c r="M40" s="20">
        <v>3700</v>
      </c>
      <c r="N40" s="20">
        <v>86</v>
      </c>
      <c r="O40" s="14">
        <v>0</v>
      </c>
      <c r="P40" s="20">
        <f t="shared" si="7"/>
        <v>318200</v>
      </c>
      <c r="Q40" s="20">
        <v>160</v>
      </c>
      <c r="R40" s="20">
        <v>3700</v>
      </c>
      <c r="S40" s="20">
        <f t="shared" si="5"/>
        <v>592000</v>
      </c>
      <c r="T40" s="32" t="s">
        <v>49</v>
      </c>
      <c r="U40" s="32" t="s">
        <v>74</v>
      </c>
      <c r="V40" s="29"/>
      <c r="W40" s="1">
        <v>86</v>
      </c>
      <c r="X40" s="40"/>
    </row>
    <row r="41" spans="1:25" ht="15.95" customHeight="1">
      <c r="A41" s="17">
        <f t="shared" si="3"/>
        <v>35</v>
      </c>
      <c r="B41" s="44" t="s">
        <v>75</v>
      </c>
      <c r="C41" s="17" t="s">
        <v>62</v>
      </c>
      <c r="D41" s="15">
        <v>0</v>
      </c>
      <c r="E41" s="24">
        <v>2</v>
      </c>
      <c r="F41" s="21"/>
      <c r="G41" s="41"/>
      <c r="H41" s="28">
        <f t="shared" si="4"/>
        <v>0</v>
      </c>
      <c r="I41" s="17">
        <v>2</v>
      </c>
      <c r="J41" s="15">
        <f t="shared" si="0"/>
        <v>0</v>
      </c>
      <c r="K41" s="24">
        <v>1</v>
      </c>
      <c r="L41" s="13">
        <f t="shared" si="1"/>
        <v>1</v>
      </c>
      <c r="M41" s="20">
        <v>21000</v>
      </c>
      <c r="N41" s="20">
        <v>1</v>
      </c>
      <c r="O41" s="14">
        <v>0</v>
      </c>
      <c r="P41" s="20">
        <f t="shared" si="7"/>
        <v>21000</v>
      </c>
      <c r="Q41" s="20">
        <v>2</v>
      </c>
      <c r="R41" s="20">
        <v>21000</v>
      </c>
      <c r="S41" s="20">
        <f t="shared" si="5"/>
        <v>42000</v>
      </c>
      <c r="T41" s="20" t="s">
        <v>76</v>
      </c>
      <c r="U41" s="17" t="s">
        <v>70</v>
      </c>
      <c r="V41" s="29"/>
      <c r="W41" s="1"/>
      <c r="X41" s="45"/>
      <c r="Y41">
        <f>18*49000</f>
        <v>882000</v>
      </c>
    </row>
    <row r="42" spans="1:25" ht="15.95" customHeight="1">
      <c r="A42" s="17">
        <f t="shared" si="3"/>
        <v>36</v>
      </c>
      <c r="B42" s="44" t="s">
        <v>77</v>
      </c>
      <c r="C42" s="17" t="s">
        <v>55</v>
      </c>
      <c r="D42" s="15">
        <v>1</v>
      </c>
      <c r="E42" s="24">
        <v>6</v>
      </c>
      <c r="F42" s="21"/>
      <c r="G42" s="41">
        <v>3600</v>
      </c>
      <c r="H42" s="28">
        <f t="shared" si="4"/>
        <v>21600</v>
      </c>
      <c r="I42" s="17">
        <v>6</v>
      </c>
      <c r="J42" s="15">
        <f t="shared" si="0"/>
        <v>1</v>
      </c>
      <c r="K42" s="24">
        <v>7</v>
      </c>
      <c r="L42" s="13">
        <f t="shared" si="1"/>
        <v>8</v>
      </c>
      <c r="M42" s="20">
        <v>3600</v>
      </c>
      <c r="N42" s="20">
        <v>7</v>
      </c>
      <c r="O42" s="14">
        <v>0</v>
      </c>
      <c r="P42" s="20">
        <f t="shared" si="7"/>
        <v>25200</v>
      </c>
      <c r="Q42" s="20">
        <v>6</v>
      </c>
      <c r="R42" s="20">
        <v>3600</v>
      </c>
      <c r="S42" s="20">
        <f t="shared" si="5"/>
        <v>21600</v>
      </c>
      <c r="T42" s="46" t="s">
        <v>144</v>
      </c>
      <c r="U42" s="32" t="s">
        <v>78</v>
      </c>
      <c r="V42" s="47"/>
      <c r="W42" s="1"/>
      <c r="Y42">
        <f>31000*2</f>
        <v>62000</v>
      </c>
    </row>
    <row r="43" spans="1:25" ht="15.95" customHeight="1">
      <c r="A43" s="17">
        <f t="shared" si="3"/>
        <v>37</v>
      </c>
      <c r="B43" s="44" t="s">
        <v>79</v>
      </c>
      <c r="C43" s="17" t="s">
        <v>45</v>
      </c>
      <c r="D43" s="15">
        <v>0</v>
      </c>
      <c r="E43" s="15">
        <v>0</v>
      </c>
      <c r="F43" s="21"/>
      <c r="G43" s="41">
        <v>80000</v>
      </c>
      <c r="H43" s="28">
        <f t="shared" si="4"/>
        <v>0</v>
      </c>
      <c r="I43" s="17"/>
      <c r="J43" s="15">
        <f t="shared" si="0"/>
        <v>0</v>
      </c>
      <c r="K43" s="15"/>
      <c r="L43" s="13">
        <f t="shared" si="1"/>
        <v>0</v>
      </c>
      <c r="M43" s="20"/>
      <c r="N43" s="20"/>
      <c r="O43" s="14">
        <v>0</v>
      </c>
      <c r="P43" s="20"/>
      <c r="Q43" s="20">
        <v>2</v>
      </c>
      <c r="R43" s="20">
        <v>80000</v>
      </c>
      <c r="S43" s="20">
        <f t="shared" si="5"/>
        <v>160000</v>
      </c>
      <c r="T43" s="20" t="s">
        <v>114</v>
      </c>
      <c r="U43" s="17"/>
      <c r="V43" s="48"/>
      <c r="Y43">
        <f>17500*2</f>
        <v>35000</v>
      </c>
    </row>
    <row r="44" spans="1:25" ht="15.95" customHeight="1">
      <c r="A44" s="17">
        <f t="shared" si="3"/>
        <v>38</v>
      </c>
      <c r="B44" s="44" t="s">
        <v>80</v>
      </c>
      <c r="C44" s="17" t="s">
        <v>81</v>
      </c>
      <c r="D44" s="15">
        <v>2</v>
      </c>
      <c r="E44" s="24">
        <v>20</v>
      </c>
      <c r="F44" s="21"/>
      <c r="G44" s="41">
        <v>2900</v>
      </c>
      <c r="H44" s="28">
        <f t="shared" si="4"/>
        <v>58000</v>
      </c>
      <c r="I44" s="17">
        <v>10</v>
      </c>
      <c r="J44" s="15">
        <f t="shared" si="0"/>
        <v>12</v>
      </c>
      <c r="K44" s="24">
        <v>15</v>
      </c>
      <c r="L44" s="13">
        <f t="shared" si="1"/>
        <v>27</v>
      </c>
      <c r="M44" s="20">
        <v>2900</v>
      </c>
      <c r="N44" s="20">
        <v>21</v>
      </c>
      <c r="O44" s="14">
        <v>10</v>
      </c>
      <c r="P44" s="20">
        <f>M44*K44</f>
        <v>43500</v>
      </c>
      <c r="Q44" s="20">
        <v>15</v>
      </c>
      <c r="R44" s="20">
        <v>2900</v>
      </c>
      <c r="S44" s="20">
        <f t="shared" si="5"/>
        <v>43500</v>
      </c>
      <c r="T44" s="32" t="s">
        <v>49</v>
      </c>
      <c r="U44" s="32" t="s">
        <v>74</v>
      </c>
      <c r="V44" s="17"/>
      <c r="Y44">
        <f>86*3700</f>
        <v>318200</v>
      </c>
    </row>
    <row r="45" spans="1:25" ht="15.95" customHeight="1">
      <c r="A45" s="17">
        <f t="shared" si="3"/>
        <v>39</v>
      </c>
      <c r="B45" s="44" t="s">
        <v>139</v>
      </c>
      <c r="C45" s="17" t="s">
        <v>16</v>
      </c>
      <c r="D45" s="15"/>
      <c r="E45" s="24"/>
      <c r="F45" s="21"/>
      <c r="G45" s="41"/>
      <c r="H45" s="28"/>
      <c r="I45" s="17"/>
      <c r="J45" s="15"/>
      <c r="K45" s="24"/>
      <c r="L45" s="13"/>
      <c r="M45" s="20"/>
      <c r="N45" s="20"/>
      <c r="O45" s="14"/>
      <c r="P45" s="20"/>
      <c r="Q45" s="20">
        <v>100</v>
      </c>
      <c r="R45" s="20">
        <v>3700</v>
      </c>
      <c r="S45" s="20">
        <f t="shared" si="5"/>
        <v>370000</v>
      </c>
      <c r="T45" s="32" t="s">
        <v>145</v>
      </c>
      <c r="U45" s="32"/>
      <c r="V45" s="17"/>
    </row>
    <row r="46" spans="1:25" ht="15.95" customHeight="1">
      <c r="A46" s="17">
        <f t="shared" si="3"/>
        <v>40</v>
      </c>
      <c r="B46" s="44" t="s">
        <v>152</v>
      </c>
      <c r="C46" s="17" t="s">
        <v>16</v>
      </c>
      <c r="D46" s="15"/>
      <c r="E46" s="24"/>
      <c r="F46" s="21"/>
      <c r="G46" s="41"/>
      <c r="H46" s="28"/>
      <c r="I46" s="17"/>
      <c r="J46" s="15"/>
      <c r="K46" s="24"/>
      <c r="L46" s="13"/>
      <c r="M46" s="20"/>
      <c r="N46" s="20"/>
      <c r="O46" s="14"/>
      <c r="P46" s="20"/>
      <c r="Q46" s="20">
        <v>38</v>
      </c>
      <c r="R46" s="20">
        <v>900</v>
      </c>
      <c r="S46" s="20">
        <f t="shared" si="5"/>
        <v>34200</v>
      </c>
      <c r="T46" s="32" t="s">
        <v>145</v>
      </c>
      <c r="U46" s="32"/>
      <c r="V46" s="17"/>
    </row>
    <row r="47" spans="1:25" ht="15.95" customHeight="1">
      <c r="A47" s="17">
        <f t="shared" si="3"/>
        <v>41</v>
      </c>
      <c r="B47" s="44" t="s">
        <v>82</v>
      </c>
      <c r="C47" s="17" t="s">
        <v>16</v>
      </c>
      <c r="D47" s="15">
        <v>0</v>
      </c>
      <c r="E47" s="15"/>
      <c r="F47" s="21"/>
      <c r="G47" s="41">
        <v>54000</v>
      </c>
      <c r="H47" s="28">
        <f t="shared" si="4"/>
        <v>0</v>
      </c>
      <c r="I47" s="17"/>
      <c r="J47" s="15">
        <f t="shared" si="0"/>
        <v>0</v>
      </c>
      <c r="K47" s="15"/>
      <c r="L47" s="13">
        <f t="shared" si="1"/>
        <v>0</v>
      </c>
      <c r="M47" s="20"/>
      <c r="N47" s="20"/>
      <c r="O47" s="14">
        <v>0</v>
      </c>
      <c r="P47" s="20">
        <f t="shared" ref="P47:P75" si="8">M47*K47</f>
        <v>0</v>
      </c>
      <c r="Q47" s="20"/>
      <c r="R47" s="20"/>
      <c r="S47" s="20">
        <f t="shared" si="5"/>
        <v>0</v>
      </c>
      <c r="T47" s="32"/>
      <c r="U47" s="17"/>
      <c r="V47" s="17"/>
    </row>
    <row r="48" spans="1:25" s="1" customFormat="1" ht="15.95" customHeight="1">
      <c r="A48" s="17">
        <f t="shared" si="3"/>
        <v>42</v>
      </c>
      <c r="B48" s="31" t="s">
        <v>83</v>
      </c>
      <c r="C48" s="17" t="s">
        <v>40</v>
      </c>
      <c r="D48" s="15">
        <v>0</v>
      </c>
      <c r="E48" s="15"/>
      <c r="F48" s="21"/>
      <c r="G48" s="41">
        <v>5700</v>
      </c>
      <c r="H48" s="28">
        <f t="shared" si="4"/>
        <v>0</v>
      </c>
      <c r="I48" s="17"/>
      <c r="J48" s="15">
        <f t="shared" si="0"/>
        <v>0</v>
      </c>
      <c r="K48" s="15">
        <v>2</v>
      </c>
      <c r="L48" s="13">
        <f t="shared" si="1"/>
        <v>2</v>
      </c>
      <c r="M48" s="20">
        <v>6500</v>
      </c>
      <c r="N48" s="20">
        <v>2</v>
      </c>
      <c r="O48" s="14">
        <v>0</v>
      </c>
      <c r="P48" s="20">
        <f t="shared" si="8"/>
        <v>13000</v>
      </c>
      <c r="Q48" s="20"/>
      <c r="R48" s="20"/>
      <c r="S48" s="20">
        <f t="shared" si="5"/>
        <v>0</v>
      </c>
      <c r="T48" s="20"/>
      <c r="U48" s="17" t="s">
        <v>84</v>
      </c>
      <c r="V48" s="17"/>
      <c r="X48" s="35"/>
    </row>
    <row r="49" spans="1:24" s="1" customFormat="1" ht="15.95" customHeight="1">
      <c r="A49" s="17">
        <f t="shared" si="3"/>
        <v>43</v>
      </c>
      <c r="B49" s="31" t="s">
        <v>85</v>
      </c>
      <c r="C49" s="17" t="s">
        <v>16</v>
      </c>
      <c r="D49" s="15">
        <v>0</v>
      </c>
      <c r="E49" s="15"/>
      <c r="F49" s="21"/>
      <c r="G49" s="41">
        <v>27000</v>
      </c>
      <c r="H49" s="28">
        <f t="shared" si="4"/>
        <v>0</v>
      </c>
      <c r="I49" s="17"/>
      <c r="J49" s="15">
        <f t="shared" si="0"/>
        <v>0</v>
      </c>
      <c r="K49" s="15"/>
      <c r="L49" s="13">
        <f t="shared" si="1"/>
        <v>0</v>
      </c>
      <c r="M49" s="20"/>
      <c r="N49" s="20"/>
      <c r="O49" s="14">
        <v>0</v>
      </c>
      <c r="P49" s="20">
        <f t="shared" si="8"/>
        <v>0</v>
      </c>
      <c r="Q49" s="20"/>
      <c r="R49" s="20"/>
      <c r="S49" s="20">
        <f t="shared" si="5"/>
        <v>0</v>
      </c>
      <c r="T49" s="20"/>
      <c r="U49" s="17"/>
      <c r="V49" s="17"/>
      <c r="X49" s="35"/>
    </row>
    <row r="50" spans="1:24" s="1" customFormat="1" ht="15.95" customHeight="1">
      <c r="A50" s="17">
        <f t="shared" si="3"/>
        <v>44</v>
      </c>
      <c r="B50" s="31" t="s">
        <v>86</v>
      </c>
      <c r="C50" s="17" t="s">
        <v>28</v>
      </c>
      <c r="D50" s="15">
        <v>0</v>
      </c>
      <c r="E50" s="24">
        <v>5</v>
      </c>
      <c r="F50" s="21"/>
      <c r="G50" s="41"/>
      <c r="H50" s="28">
        <f t="shared" si="4"/>
        <v>0</v>
      </c>
      <c r="I50" s="17">
        <v>5</v>
      </c>
      <c r="J50" s="15">
        <f t="shared" si="0"/>
        <v>0</v>
      </c>
      <c r="K50" s="24">
        <v>3</v>
      </c>
      <c r="L50" s="13">
        <f t="shared" si="1"/>
        <v>3</v>
      </c>
      <c r="M50" s="20">
        <v>3200</v>
      </c>
      <c r="N50" s="20">
        <v>3</v>
      </c>
      <c r="O50" s="14">
        <v>0</v>
      </c>
      <c r="P50" s="20">
        <f t="shared" si="8"/>
        <v>9600</v>
      </c>
      <c r="Q50" s="20"/>
      <c r="R50" s="20"/>
      <c r="S50" s="20">
        <f t="shared" si="5"/>
        <v>0</v>
      </c>
      <c r="T50" s="32"/>
      <c r="U50" s="32" t="s">
        <v>88</v>
      </c>
      <c r="V50" s="17"/>
    </row>
    <row r="51" spans="1:24" s="1" customFormat="1" ht="15.95" customHeight="1">
      <c r="A51" s="17">
        <f t="shared" si="3"/>
        <v>45</v>
      </c>
      <c r="B51" s="31" t="s">
        <v>140</v>
      </c>
      <c r="C51" s="17"/>
      <c r="D51" s="15"/>
      <c r="E51" s="24"/>
      <c r="F51" s="21"/>
      <c r="G51" s="41"/>
      <c r="H51" s="28"/>
      <c r="I51" s="17"/>
      <c r="J51" s="15"/>
      <c r="K51" s="24"/>
      <c r="L51" s="13"/>
      <c r="M51" s="20"/>
      <c r="N51" s="20"/>
      <c r="O51" s="14">
        <v>0</v>
      </c>
      <c r="P51" s="20"/>
      <c r="Q51" s="20">
        <v>1</v>
      </c>
      <c r="R51" s="20">
        <v>12000</v>
      </c>
      <c r="S51" s="20">
        <f t="shared" si="5"/>
        <v>12000</v>
      </c>
      <c r="T51" s="32" t="s">
        <v>146</v>
      </c>
      <c r="U51" s="32"/>
      <c r="V51" s="17"/>
    </row>
    <row r="52" spans="1:24" s="1" customFormat="1" ht="15.95" customHeight="1">
      <c r="A52" s="17">
        <f t="shared" si="3"/>
        <v>46</v>
      </c>
      <c r="B52" s="31" t="s">
        <v>141</v>
      </c>
      <c r="C52" s="17"/>
      <c r="D52" s="15"/>
      <c r="E52" s="24"/>
      <c r="F52" s="21"/>
      <c r="G52" s="41"/>
      <c r="H52" s="28"/>
      <c r="I52" s="17"/>
      <c r="J52" s="15"/>
      <c r="K52" s="24"/>
      <c r="L52" s="13"/>
      <c r="M52" s="20"/>
      <c r="N52" s="20"/>
      <c r="O52" s="14">
        <v>0</v>
      </c>
      <c r="P52" s="20"/>
      <c r="Q52" s="20">
        <v>2</v>
      </c>
      <c r="R52" s="20">
        <v>4700</v>
      </c>
      <c r="S52" s="20">
        <f t="shared" si="5"/>
        <v>9400</v>
      </c>
      <c r="T52" s="32" t="s">
        <v>146</v>
      </c>
      <c r="U52" s="32"/>
      <c r="V52" s="17"/>
    </row>
    <row r="53" spans="1:24" s="1" customFormat="1" ht="15.95" customHeight="1">
      <c r="A53" s="17">
        <f t="shared" si="3"/>
        <v>47</v>
      </c>
      <c r="B53" s="31" t="s">
        <v>89</v>
      </c>
      <c r="C53" s="17" t="s">
        <v>90</v>
      </c>
      <c r="D53" s="15">
        <v>0</v>
      </c>
      <c r="E53" s="24">
        <v>2</v>
      </c>
      <c r="F53" s="21"/>
      <c r="G53" s="41">
        <v>7900</v>
      </c>
      <c r="H53" s="28">
        <f t="shared" si="4"/>
        <v>15800</v>
      </c>
      <c r="I53" s="17">
        <v>2</v>
      </c>
      <c r="J53" s="15">
        <f t="shared" si="0"/>
        <v>0</v>
      </c>
      <c r="K53" s="24">
        <v>2</v>
      </c>
      <c r="L53" s="13">
        <f t="shared" si="1"/>
        <v>2</v>
      </c>
      <c r="M53" s="20">
        <v>7900</v>
      </c>
      <c r="N53" s="20">
        <v>2</v>
      </c>
      <c r="O53" s="14">
        <v>0</v>
      </c>
      <c r="P53" s="20">
        <f t="shared" si="8"/>
        <v>15800</v>
      </c>
      <c r="Q53" s="20">
        <v>1</v>
      </c>
      <c r="R53" s="20">
        <v>7900</v>
      </c>
      <c r="S53" s="20">
        <f t="shared" si="5"/>
        <v>7900</v>
      </c>
      <c r="T53" s="32" t="s">
        <v>146</v>
      </c>
      <c r="U53" s="22" t="s">
        <v>91</v>
      </c>
      <c r="V53" s="17"/>
    </row>
    <row r="54" spans="1:24" s="1" customFormat="1" ht="15.95" customHeight="1">
      <c r="A54" s="17">
        <f t="shared" si="3"/>
        <v>48</v>
      </c>
      <c r="B54" s="31" t="s">
        <v>92</v>
      </c>
      <c r="C54" s="17" t="s">
        <v>40</v>
      </c>
      <c r="D54" s="15">
        <v>1</v>
      </c>
      <c r="E54" s="15"/>
      <c r="F54" s="21"/>
      <c r="G54" s="41"/>
      <c r="H54" s="28">
        <f t="shared" si="4"/>
        <v>0</v>
      </c>
      <c r="I54" s="17">
        <v>1</v>
      </c>
      <c r="J54" s="15">
        <f t="shared" si="0"/>
        <v>0</v>
      </c>
      <c r="K54" s="15">
        <v>1</v>
      </c>
      <c r="L54" s="13">
        <f t="shared" si="1"/>
        <v>1</v>
      </c>
      <c r="M54" s="20">
        <v>9000</v>
      </c>
      <c r="N54" s="20">
        <v>1</v>
      </c>
      <c r="O54" s="14">
        <v>0</v>
      </c>
      <c r="P54" s="20">
        <f t="shared" si="8"/>
        <v>9000</v>
      </c>
      <c r="Q54" s="20"/>
      <c r="R54" s="20"/>
      <c r="S54" s="20">
        <f t="shared" si="5"/>
        <v>0</v>
      </c>
      <c r="T54" s="20"/>
      <c r="U54" s="17"/>
      <c r="V54" s="17"/>
    </row>
    <row r="55" spans="1:24" s="1" customFormat="1" ht="15.95" customHeight="1">
      <c r="A55" s="17">
        <f t="shared" si="3"/>
        <v>49</v>
      </c>
      <c r="B55" s="31" t="s">
        <v>93</v>
      </c>
      <c r="C55" s="17" t="s">
        <v>16</v>
      </c>
      <c r="D55" s="15">
        <v>0</v>
      </c>
      <c r="E55" s="15"/>
      <c r="F55" s="21"/>
      <c r="G55" s="41">
        <v>28000</v>
      </c>
      <c r="H55" s="28">
        <f t="shared" si="4"/>
        <v>0</v>
      </c>
      <c r="I55" s="17"/>
      <c r="J55" s="15">
        <f t="shared" si="0"/>
        <v>0</v>
      </c>
      <c r="K55" s="15"/>
      <c r="L55" s="13">
        <f t="shared" si="1"/>
        <v>0</v>
      </c>
      <c r="M55" s="20"/>
      <c r="N55" s="20"/>
      <c r="O55" s="14">
        <v>0</v>
      </c>
      <c r="P55" s="20">
        <f t="shared" si="8"/>
        <v>0</v>
      </c>
      <c r="Q55" s="20"/>
      <c r="R55" s="20"/>
      <c r="S55" s="20">
        <f t="shared" si="5"/>
        <v>0</v>
      </c>
      <c r="T55" s="20"/>
      <c r="U55" s="17"/>
      <c r="V55" s="17"/>
    </row>
    <row r="56" spans="1:24" s="1" customFormat="1" ht="15.95" customHeight="1">
      <c r="A56" s="17">
        <f t="shared" si="3"/>
        <v>50</v>
      </c>
      <c r="B56" s="31" t="s">
        <v>94</v>
      </c>
      <c r="C56" s="17" t="s">
        <v>26</v>
      </c>
      <c r="D56" s="15">
        <v>0</v>
      </c>
      <c r="E56" s="15">
        <v>10</v>
      </c>
      <c r="F56" s="21"/>
      <c r="G56" s="41">
        <v>3200</v>
      </c>
      <c r="H56" s="28">
        <f t="shared" si="4"/>
        <v>32000</v>
      </c>
      <c r="I56" s="17">
        <v>10</v>
      </c>
      <c r="J56" s="15">
        <f t="shared" si="0"/>
        <v>0</v>
      </c>
      <c r="K56" s="15"/>
      <c r="L56" s="13">
        <f t="shared" si="1"/>
        <v>0</v>
      </c>
      <c r="M56" s="20"/>
      <c r="N56" s="20"/>
      <c r="O56" s="14">
        <v>0</v>
      </c>
      <c r="P56" s="20">
        <f t="shared" si="8"/>
        <v>0</v>
      </c>
      <c r="Q56" s="20">
        <v>2</v>
      </c>
      <c r="R56" s="20">
        <v>3200</v>
      </c>
      <c r="S56" s="20">
        <f t="shared" si="5"/>
        <v>6400</v>
      </c>
      <c r="T56" s="20" t="s">
        <v>147</v>
      </c>
      <c r="U56" s="17"/>
      <c r="V56" s="17"/>
    </row>
    <row r="57" spans="1:24" s="1" customFormat="1" ht="15.95" customHeight="1">
      <c r="A57" s="17">
        <f t="shared" si="3"/>
        <v>51</v>
      </c>
      <c r="B57" s="31" t="s">
        <v>97</v>
      </c>
      <c r="C57" s="17" t="s">
        <v>28</v>
      </c>
      <c r="D57" s="15">
        <v>0</v>
      </c>
      <c r="E57" s="15">
        <v>1</v>
      </c>
      <c r="F57" s="21"/>
      <c r="G57" s="41"/>
      <c r="H57" s="28">
        <f t="shared" si="4"/>
        <v>0</v>
      </c>
      <c r="I57" s="17"/>
      <c r="J57" s="15">
        <f t="shared" si="0"/>
        <v>1</v>
      </c>
      <c r="K57" s="15"/>
      <c r="L57" s="13">
        <f t="shared" si="1"/>
        <v>1</v>
      </c>
      <c r="M57" s="20"/>
      <c r="N57" s="20"/>
      <c r="O57" s="14">
        <v>1</v>
      </c>
      <c r="P57" s="20">
        <f t="shared" si="8"/>
        <v>0</v>
      </c>
      <c r="Q57" s="20"/>
      <c r="R57" s="20"/>
      <c r="S57" s="20">
        <f t="shared" si="5"/>
        <v>0</v>
      </c>
      <c r="T57" s="20"/>
      <c r="U57" s="17"/>
      <c r="V57" s="17"/>
      <c r="X57" s="35"/>
    </row>
    <row r="58" spans="1:24" ht="15.95" customHeight="1">
      <c r="A58" s="17">
        <f t="shared" si="3"/>
        <v>52</v>
      </c>
      <c r="B58" s="44" t="s">
        <v>98</v>
      </c>
      <c r="C58" s="17" t="s">
        <v>16</v>
      </c>
      <c r="D58" s="15">
        <v>0</v>
      </c>
      <c r="E58" s="15"/>
      <c r="F58" s="21"/>
      <c r="G58" s="41"/>
      <c r="H58" s="28">
        <f t="shared" si="4"/>
        <v>0</v>
      </c>
      <c r="I58" s="17"/>
      <c r="J58" s="15">
        <f t="shared" si="0"/>
        <v>0</v>
      </c>
      <c r="K58" s="15"/>
      <c r="L58" s="13">
        <f t="shared" si="1"/>
        <v>0</v>
      </c>
      <c r="M58" s="20"/>
      <c r="N58" s="20"/>
      <c r="O58" s="14">
        <v>0</v>
      </c>
      <c r="P58" s="20">
        <f t="shared" si="8"/>
        <v>0</v>
      </c>
      <c r="Q58" s="20"/>
      <c r="R58" s="20"/>
      <c r="S58" s="20">
        <f t="shared" si="5"/>
        <v>0</v>
      </c>
      <c r="T58" s="20"/>
      <c r="U58" s="17"/>
      <c r="V58" s="17"/>
      <c r="X58" s="45"/>
    </row>
    <row r="59" spans="1:24" ht="15.95" customHeight="1">
      <c r="A59" s="17">
        <f t="shared" si="3"/>
        <v>53</v>
      </c>
      <c r="B59" s="44" t="s">
        <v>100</v>
      </c>
      <c r="C59" s="17" t="s">
        <v>72</v>
      </c>
      <c r="D59" s="15">
        <v>0</v>
      </c>
      <c r="E59" s="24">
        <v>2</v>
      </c>
      <c r="F59" s="21"/>
      <c r="G59" s="41"/>
      <c r="H59" s="28">
        <f t="shared" si="4"/>
        <v>0</v>
      </c>
      <c r="I59" s="17">
        <v>2</v>
      </c>
      <c r="J59" s="15">
        <f t="shared" si="0"/>
        <v>0</v>
      </c>
      <c r="K59" s="24">
        <v>6</v>
      </c>
      <c r="L59" s="13">
        <f t="shared" si="1"/>
        <v>6</v>
      </c>
      <c r="M59" s="20">
        <v>1500</v>
      </c>
      <c r="N59" s="20">
        <v>4</v>
      </c>
      <c r="O59" s="14">
        <v>2</v>
      </c>
      <c r="P59" s="20">
        <f t="shared" si="8"/>
        <v>9000</v>
      </c>
      <c r="Q59" s="20">
        <v>6</v>
      </c>
      <c r="R59" s="20">
        <v>1500</v>
      </c>
      <c r="S59" s="20">
        <f t="shared" si="5"/>
        <v>9000</v>
      </c>
      <c r="T59" s="20" t="s">
        <v>148</v>
      </c>
      <c r="U59" s="17" t="s">
        <v>102</v>
      </c>
      <c r="V59" s="17"/>
      <c r="X59" s="45"/>
    </row>
    <row r="60" spans="1:24" ht="15.95" customHeight="1">
      <c r="A60" s="17">
        <f t="shared" si="3"/>
        <v>54</v>
      </c>
      <c r="B60" s="44" t="s">
        <v>103</v>
      </c>
      <c r="C60" s="17" t="s">
        <v>16</v>
      </c>
      <c r="D60" s="15">
        <v>0</v>
      </c>
      <c r="E60" s="15"/>
      <c r="F60" s="21"/>
      <c r="G60" s="41"/>
      <c r="H60" s="28">
        <f t="shared" si="4"/>
        <v>0</v>
      </c>
      <c r="I60" s="17"/>
      <c r="J60" s="15">
        <f t="shared" si="0"/>
        <v>0</v>
      </c>
      <c r="K60" s="15"/>
      <c r="L60" s="13">
        <f t="shared" si="1"/>
        <v>0</v>
      </c>
      <c r="M60" s="20"/>
      <c r="N60" s="20"/>
      <c r="O60" s="14">
        <v>0</v>
      </c>
      <c r="P60" s="20">
        <f t="shared" si="8"/>
        <v>0</v>
      </c>
      <c r="Q60" s="20"/>
      <c r="R60" s="20"/>
      <c r="S60" s="20">
        <f t="shared" si="5"/>
        <v>0</v>
      </c>
      <c r="T60" s="20"/>
      <c r="U60" s="17"/>
      <c r="V60" s="17"/>
      <c r="X60" s="45"/>
    </row>
    <row r="61" spans="1:24" ht="15.95" customHeight="1">
      <c r="A61" s="17">
        <f t="shared" si="3"/>
        <v>55</v>
      </c>
      <c r="B61" s="31" t="s">
        <v>104</v>
      </c>
      <c r="C61" s="17" t="s">
        <v>105</v>
      </c>
      <c r="D61" s="15">
        <v>0</v>
      </c>
      <c r="E61" s="15"/>
      <c r="F61" s="21"/>
      <c r="G61" s="41">
        <v>16000</v>
      </c>
      <c r="H61" s="28">
        <f t="shared" si="4"/>
        <v>0</v>
      </c>
      <c r="I61" s="17"/>
      <c r="J61" s="15">
        <f t="shared" si="0"/>
        <v>0</v>
      </c>
      <c r="K61" s="15"/>
      <c r="L61" s="13">
        <f t="shared" si="1"/>
        <v>0</v>
      </c>
      <c r="M61" s="20"/>
      <c r="N61" s="20"/>
      <c r="O61" s="14">
        <v>0</v>
      </c>
      <c r="P61" s="20">
        <f t="shared" si="8"/>
        <v>0</v>
      </c>
      <c r="Q61" s="20"/>
      <c r="R61" s="20"/>
      <c r="S61" s="20">
        <f t="shared" si="5"/>
        <v>0</v>
      </c>
      <c r="T61" s="20" t="s">
        <v>106</v>
      </c>
      <c r="U61" s="17"/>
      <c r="V61" s="17"/>
      <c r="X61" s="45"/>
    </row>
    <row r="62" spans="1:24" ht="15.95" customHeight="1">
      <c r="A62" s="17">
        <f t="shared" si="3"/>
        <v>56</v>
      </c>
      <c r="B62" s="49" t="s">
        <v>107</v>
      </c>
      <c r="C62" s="50" t="s">
        <v>26</v>
      </c>
      <c r="D62" s="25">
        <v>0</v>
      </c>
      <c r="E62" s="25"/>
      <c r="F62" s="21"/>
      <c r="G62" s="51"/>
      <c r="H62" s="28">
        <f t="shared" si="4"/>
        <v>0</v>
      </c>
      <c r="I62" s="50">
        <v>0</v>
      </c>
      <c r="J62" s="15">
        <f t="shared" si="0"/>
        <v>0</v>
      </c>
      <c r="K62" s="25"/>
      <c r="L62" s="13">
        <f t="shared" si="1"/>
        <v>0</v>
      </c>
      <c r="M62" s="52"/>
      <c r="N62" s="52"/>
      <c r="O62" s="14">
        <v>0</v>
      </c>
      <c r="P62" s="20">
        <f t="shared" si="8"/>
        <v>0</v>
      </c>
      <c r="Q62" s="52"/>
      <c r="R62" s="52"/>
      <c r="S62" s="20">
        <f t="shared" si="5"/>
        <v>0</v>
      </c>
      <c r="T62" s="52"/>
      <c r="U62" s="50"/>
      <c r="V62" s="17"/>
      <c r="X62" s="45"/>
    </row>
    <row r="63" spans="1:24" ht="15.95" customHeight="1">
      <c r="A63" s="17">
        <f t="shared" si="3"/>
        <v>57</v>
      </c>
      <c r="B63" s="49" t="s">
        <v>108</v>
      </c>
      <c r="C63" s="50" t="s">
        <v>72</v>
      </c>
      <c r="D63" s="25">
        <v>0</v>
      </c>
      <c r="E63" s="25"/>
      <c r="F63" s="53"/>
      <c r="G63" s="51"/>
      <c r="H63" s="28">
        <f t="shared" si="4"/>
        <v>0</v>
      </c>
      <c r="I63" s="50"/>
      <c r="J63" s="15">
        <f t="shared" si="0"/>
        <v>0</v>
      </c>
      <c r="K63" s="25"/>
      <c r="L63" s="13">
        <f t="shared" si="1"/>
        <v>0</v>
      </c>
      <c r="M63" s="52"/>
      <c r="N63" s="52"/>
      <c r="O63" s="14">
        <v>0</v>
      </c>
      <c r="P63" s="20">
        <f t="shared" si="8"/>
        <v>0</v>
      </c>
      <c r="Q63" s="52"/>
      <c r="R63" s="52"/>
      <c r="S63" s="20">
        <f t="shared" si="5"/>
        <v>0</v>
      </c>
      <c r="T63" s="52"/>
      <c r="U63" s="50"/>
      <c r="V63" s="17"/>
    </row>
    <row r="64" spans="1:24" s="1" customFormat="1">
      <c r="A64" s="17">
        <f t="shared" si="3"/>
        <v>58</v>
      </c>
      <c r="B64" s="49" t="s">
        <v>109</v>
      </c>
      <c r="C64" s="50" t="s">
        <v>40</v>
      </c>
      <c r="D64" s="25">
        <v>0</v>
      </c>
      <c r="E64" s="54"/>
      <c r="F64" s="53"/>
      <c r="G64" s="51"/>
      <c r="H64" s="55">
        <f t="shared" si="4"/>
        <v>0</v>
      </c>
      <c r="I64" s="50"/>
      <c r="J64" s="15">
        <f t="shared" si="0"/>
        <v>0</v>
      </c>
      <c r="K64" s="54"/>
      <c r="L64" s="13">
        <f t="shared" si="1"/>
        <v>0</v>
      </c>
      <c r="M64" s="56"/>
      <c r="N64" s="56"/>
      <c r="O64" s="14">
        <v>0</v>
      </c>
      <c r="P64" s="57">
        <f t="shared" si="8"/>
        <v>0</v>
      </c>
      <c r="Q64" s="56">
        <v>3</v>
      </c>
      <c r="R64" s="56">
        <v>5700</v>
      </c>
      <c r="S64" s="20">
        <f t="shared" si="5"/>
        <v>17100</v>
      </c>
      <c r="T64" s="56" t="s">
        <v>114</v>
      </c>
      <c r="U64" s="50"/>
      <c r="V64" s="50"/>
    </row>
    <row r="65" spans="1:22" s="1" customFormat="1" ht="15.95" customHeight="1">
      <c r="A65" s="17">
        <f t="shared" si="3"/>
        <v>59</v>
      </c>
      <c r="B65" s="31" t="s">
        <v>110</v>
      </c>
      <c r="C65" s="17" t="s">
        <v>16</v>
      </c>
      <c r="D65" s="15">
        <v>0</v>
      </c>
      <c r="E65" s="24"/>
      <c r="F65" s="21"/>
      <c r="G65" s="41">
        <v>12500</v>
      </c>
      <c r="H65" s="28">
        <f t="shared" si="4"/>
        <v>0</v>
      </c>
      <c r="I65" s="17"/>
      <c r="J65" s="15">
        <f t="shared" si="0"/>
        <v>0</v>
      </c>
      <c r="K65" s="24"/>
      <c r="L65" s="13">
        <f t="shared" si="1"/>
        <v>0</v>
      </c>
      <c r="M65" s="57"/>
      <c r="N65" s="57"/>
      <c r="O65" s="14">
        <v>0</v>
      </c>
      <c r="P65" s="57">
        <f t="shared" si="8"/>
        <v>0</v>
      </c>
      <c r="Q65" s="57"/>
      <c r="R65" s="57"/>
      <c r="S65" s="20">
        <f t="shared" si="5"/>
        <v>0</v>
      </c>
      <c r="T65" s="57"/>
      <c r="U65" s="17"/>
      <c r="V65" s="17"/>
    </row>
    <row r="66" spans="1:22" s="1" customFormat="1" ht="15.95" customHeight="1">
      <c r="A66" s="17">
        <f t="shared" si="3"/>
        <v>60</v>
      </c>
      <c r="B66" s="31" t="s">
        <v>111</v>
      </c>
      <c r="C66" s="17" t="s">
        <v>55</v>
      </c>
      <c r="D66" s="15">
        <v>3</v>
      </c>
      <c r="E66" s="24"/>
      <c r="F66" s="21"/>
      <c r="G66" s="41">
        <v>6500</v>
      </c>
      <c r="H66" s="28">
        <f t="shared" si="4"/>
        <v>0</v>
      </c>
      <c r="I66" s="17"/>
      <c r="J66" s="15">
        <f t="shared" si="0"/>
        <v>3</v>
      </c>
      <c r="K66" s="24"/>
      <c r="L66" s="13">
        <f t="shared" si="1"/>
        <v>3</v>
      </c>
      <c r="M66" s="57"/>
      <c r="N66" s="57">
        <v>1</v>
      </c>
      <c r="O66" s="14">
        <v>2</v>
      </c>
      <c r="P66" s="57">
        <f t="shared" si="8"/>
        <v>0</v>
      </c>
      <c r="Q66" s="57"/>
      <c r="R66" s="57"/>
      <c r="S66" s="20">
        <f t="shared" si="5"/>
        <v>0</v>
      </c>
      <c r="T66" s="57"/>
      <c r="U66" s="17"/>
      <c r="V66" s="17"/>
    </row>
    <row r="67" spans="1:22" s="1" customFormat="1" ht="15.95" customHeight="1">
      <c r="A67" s="17">
        <f t="shared" si="3"/>
        <v>61</v>
      </c>
      <c r="B67" s="49" t="s">
        <v>112</v>
      </c>
      <c r="C67" s="50" t="s">
        <v>16</v>
      </c>
      <c r="D67" s="25">
        <v>0</v>
      </c>
      <c r="E67" s="54"/>
      <c r="F67" s="53"/>
      <c r="G67" s="59">
        <v>10500</v>
      </c>
      <c r="H67" s="55">
        <f t="shared" si="4"/>
        <v>0</v>
      </c>
      <c r="I67" s="50"/>
      <c r="J67" s="25">
        <f t="shared" si="0"/>
        <v>0</v>
      </c>
      <c r="K67" s="54">
        <v>3</v>
      </c>
      <c r="L67" s="37">
        <f t="shared" si="1"/>
        <v>3</v>
      </c>
      <c r="M67" s="56">
        <v>10500</v>
      </c>
      <c r="N67" s="56">
        <v>3</v>
      </c>
      <c r="O67" s="38">
        <v>0</v>
      </c>
      <c r="P67" s="56">
        <f t="shared" si="8"/>
        <v>31500</v>
      </c>
      <c r="Q67" s="56"/>
      <c r="R67" s="56"/>
      <c r="S67" s="52">
        <f t="shared" si="5"/>
        <v>0</v>
      </c>
      <c r="T67" s="56"/>
      <c r="U67" s="50"/>
      <c r="V67" s="50"/>
    </row>
    <row r="68" spans="1:22" s="1" customFormat="1" ht="15.95" customHeight="1">
      <c r="A68" s="17">
        <f t="shared" si="3"/>
        <v>62</v>
      </c>
      <c r="B68" s="31" t="s">
        <v>113</v>
      </c>
      <c r="C68" s="17" t="s">
        <v>45</v>
      </c>
      <c r="D68" s="15">
        <v>0</v>
      </c>
      <c r="E68" s="24"/>
      <c r="F68" s="21"/>
      <c r="G68" s="27">
        <v>81000</v>
      </c>
      <c r="H68" s="28">
        <f t="shared" si="4"/>
        <v>0</v>
      </c>
      <c r="I68" s="17"/>
      <c r="J68" s="15">
        <f t="shared" si="0"/>
        <v>0</v>
      </c>
      <c r="K68" s="24">
        <v>2</v>
      </c>
      <c r="L68" s="15">
        <f t="shared" si="1"/>
        <v>2</v>
      </c>
      <c r="M68" s="57">
        <v>81000</v>
      </c>
      <c r="N68" s="57">
        <v>2</v>
      </c>
      <c r="O68" s="20">
        <v>0</v>
      </c>
      <c r="P68" s="57">
        <f t="shared" si="8"/>
        <v>162000</v>
      </c>
      <c r="Q68" s="57">
        <v>1</v>
      </c>
      <c r="R68" s="57">
        <v>81000</v>
      </c>
      <c r="S68" s="20">
        <f t="shared" si="5"/>
        <v>81000</v>
      </c>
      <c r="T68" s="57" t="s">
        <v>114</v>
      </c>
      <c r="U68" s="17" t="s">
        <v>114</v>
      </c>
      <c r="V68" s="17"/>
    </row>
    <row r="69" spans="1:22" s="1" customFormat="1" ht="15.95" customHeight="1">
      <c r="A69" s="17">
        <f t="shared" si="3"/>
        <v>63</v>
      </c>
      <c r="B69" s="31" t="s">
        <v>115</v>
      </c>
      <c r="C69" s="17" t="s">
        <v>40</v>
      </c>
      <c r="D69" s="15">
        <v>0</v>
      </c>
      <c r="E69" s="24"/>
      <c r="F69" s="21"/>
      <c r="G69" s="27">
        <v>14000</v>
      </c>
      <c r="H69" s="28">
        <f t="shared" si="4"/>
        <v>0</v>
      </c>
      <c r="I69" s="17"/>
      <c r="J69" s="15">
        <f t="shared" si="0"/>
        <v>0</v>
      </c>
      <c r="K69" s="24"/>
      <c r="L69" s="15">
        <f t="shared" si="1"/>
        <v>0</v>
      </c>
      <c r="M69" s="57"/>
      <c r="N69" s="57"/>
      <c r="O69" s="20">
        <v>0</v>
      </c>
      <c r="P69" s="57">
        <f t="shared" si="8"/>
        <v>0</v>
      </c>
      <c r="Q69" s="57"/>
      <c r="R69" s="57"/>
      <c r="S69" s="20">
        <f t="shared" si="5"/>
        <v>0</v>
      </c>
      <c r="T69" s="57"/>
      <c r="U69" s="17"/>
      <c r="V69" s="17"/>
    </row>
    <row r="70" spans="1:22" s="1" customFormat="1" ht="15.95" customHeight="1">
      <c r="A70" s="17">
        <f t="shared" si="3"/>
        <v>64</v>
      </c>
      <c r="B70" s="31" t="s">
        <v>117</v>
      </c>
      <c r="C70" s="17" t="s">
        <v>16</v>
      </c>
      <c r="D70" s="15">
        <v>0</v>
      </c>
      <c r="E70" s="24"/>
      <c r="F70" s="21"/>
      <c r="G70" s="27">
        <v>1700</v>
      </c>
      <c r="H70" s="28">
        <f t="shared" si="4"/>
        <v>0</v>
      </c>
      <c r="I70" s="17"/>
      <c r="J70" s="15">
        <f t="shared" si="0"/>
        <v>0</v>
      </c>
      <c r="K70" s="24"/>
      <c r="L70" s="15">
        <f t="shared" si="1"/>
        <v>0</v>
      </c>
      <c r="M70" s="57"/>
      <c r="N70" s="57"/>
      <c r="O70" s="20">
        <v>0</v>
      </c>
      <c r="P70" s="57">
        <f t="shared" si="8"/>
        <v>0</v>
      </c>
      <c r="Q70" s="57"/>
      <c r="R70" s="57"/>
      <c r="S70" s="20">
        <f t="shared" si="5"/>
        <v>0</v>
      </c>
      <c r="T70" s="57"/>
      <c r="U70" s="17"/>
      <c r="V70" s="17"/>
    </row>
    <row r="71" spans="1:22" s="1" customFormat="1" ht="15.95" customHeight="1">
      <c r="A71" s="17">
        <f t="shared" si="3"/>
        <v>65</v>
      </c>
      <c r="B71" s="31" t="s">
        <v>118</v>
      </c>
      <c r="C71" s="17" t="s">
        <v>26</v>
      </c>
      <c r="D71" s="15"/>
      <c r="E71" s="24"/>
      <c r="F71" s="21"/>
      <c r="G71" s="27"/>
      <c r="H71" s="28"/>
      <c r="I71" s="17"/>
      <c r="J71" s="15">
        <v>0</v>
      </c>
      <c r="K71" s="24">
        <v>2</v>
      </c>
      <c r="L71" s="15">
        <f t="shared" si="1"/>
        <v>2</v>
      </c>
      <c r="M71" s="57">
        <v>3700</v>
      </c>
      <c r="N71" s="57">
        <v>2</v>
      </c>
      <c r="O71" s="20">
        <v>0</v>
      </c>
      <c r="P71" s="57">
        <f t="shared" si="8"/>
        <v>7400</v>
      </c>
      <c r="Q71" s="57"/>
      <c r="R71" s="57"/>
      <c r="S71" s="20">
        <f t="shared" si="5"/>
        <v>0</v>
      </c>
      <c r="T71" s="57"/>
      <c r="U71" s="17" t="s">
        <v>119</v>
      </c>
      <c r="V71" s="17"/>
    </row>
    <row r="72" spans="1:22" s="1" customFormat="1" ht="15.95" customHeight="1">
      <c r="A72" s="17">
        <f t="shared" si="3"/>
        <v>66</v>
      </c>
      <c r="B72" s="31" t="s">
        <v>120</v>
      </c>
      <c r="C72" s="17" t="s">
        <v>16</v>
      </c>
      <c r="D72" s="15"/>
      <c r="E72" s="24"/>
      <c r="F72" s="21"/>
      <c r="G72" s="27"/>
      <c r="H72" s="28"/>
      <c r="I72" s="17"/>
      <c r="J72" s="15">
        <v>0</v>
      </c>
      <c r="K72" s="24">
        <v>1</v>
      </c>
      <c r="L72" s="15">
        <f t="shared" si="1"/>
        <v>1</v>
      </c>
      <c r="M72" s="57">
        <v>38000</v>
      </c>
      <c r="N72" s="57">
        <v>1</v>
      </c>
      <c r="O72" s="20">
        <v>0</v>
      </c>
      <c r="P72" s="57">
        <f t="shared" si="8"/>
        <v>38000</v>
      </c>
      <c r="Q72" s="57"/>
      <c r="R72" s="57"/>
      <c r="S72" s="20">
        <f t="shared" si="5"/>
        <v>0</v>
      </c>
      <c r="T72" s="57"/>
      <c r="U72" s="17" t="s">
        <v>121</v>
      </c>
      <c r="V72" s="17"/>
    </row>
    <row r="73" spans="1:22" s="1" customFormat="1" ht="15.95" customHeight="1">
      <c r="A73" s="17">
        <f t="shared" ref="A73:A75" si="9">A72+1</f>
        <v>67</v>
      </c>
      <c r="B73" s="31" t="s">
        <v>122</v>
      </c>
      <c r="C73" s="17" t="s">
        <v>26</v>
      </c>
      <c r="D73" s="15"/>
      <c r="E73" s="24"/>
      <c r="F73" s="21"/>
      <c r="G73" s="27"/>
      <c r="H73" s="28"/>
      <c r="I73" s="17"/>
      <c r="J73" s="15"/>
      <c r="K73" s="24"/>
      <c r="L73" s="15"/>
      <c r="M73" s="57"/>
      <c r="N73" s="57"/>
      <c r="O73" s="20">
        <v>0</v>
      </c>
      <c r="P73" s="57"/>
      <c r="Q73" s="57">
        <v>4</v>
      </c>
      <c r="R73" s="57">
        <v>3500</v>
      </c>
      <c r="S73" s="20">
        <f t="shared" si="5"/>
        <v>14000</v>
      </c>
      <c r="T73" s="57" t="s">
        <v>123</v>
      </c>
      <c r="U73" s="17"/>
      <c r="V73" s="17"/>
    </row>
    <row r="74" spans="1:22" s="1" customFormat="1" ht="15.95" customHeight="1">
      <c r="A74" s="17">
        <f t="shared" si="9"/>
        <v>68</v>
      </c>
      <c r="B74" s="31" t="s">
        <v>124</v>
      </c>
      <c r="C74" s="17"/>
      <c r="D74" s="15"/>
      <c r="E74" s="24"/>
      <c r="F74" s="21"/>
      <c r="G74" s="27"/>
      <c r="H74" s="28"/>
      <c r="I74" s="17"/>
      <c r="J74" s="15"/>
      <c r="K74" s="24"/>
      <c r="L74" s="15"/>
      <c r="M74" s="57"/>
      <c r="N74" s="57"/>
      <c r="O74" s="20">
        <v>0</v>
      </c>
      <c r="P74" s="57"/>
      <c r="Q74" s="57"/>
      <c r="R74" s="57"/>
      <c r="S74" s="20">
        <f t="shared" si="5"/>
        <v>0</v>
      </c>
      <c r="T74" s="57"/>
      <c r="U74" s="17"/>
      <c r="V74" s="17"/>
    </row>
    <row r="75" spans="1:22" s="1" customFormat="1" ht="15.95" customHeight="1">
      <c r="A75" s="17">
        <f t="shared" si="9"/>
        <v>69</v>
      </c>
      <c r="B75" s="81" t="s">
        <v>126</v>
      </c>
      <c r="C75" s="80" t="s">
        <v>40</v>
      </c>
      <c r="D75" s="82"/>
      <c r="E75" s="76"/>
      <c r="F75" s="83"/>
      <c r="G75" s="84"/>
      <c r="H75" s="85"/>
      <c r="I75" s="80"/>
      <c r="J75" s="37">
        <v>0</v>
      </c>
      <c r="K75" s="76">
        <v>1</v>
      </c>
      <c r="L75" s="13">
        <f t="shared" si="1"/>
        <v>1</v>
      </c>
      <c r="M75" s="66">
        <v>42000</v>
      </c>
      <c r="N75" s="66">
        <v>1</v>
      </c>
      <c r="O75" s="14">
        <v>0</v>
      </c>
      <c r="P75" s="86">
        <f t="shared" si="8"/>
        <v>42000</v>
      </c>
      <c r="Q75" s="66"/>
      <c r="R75" s="66"/>
      <c r="S75" s="14">
        <f t="shared" si="5"/>
        <v>0</v>
      </c>
      <c r="T75" s="66"/>
      <c r="U75" s="80" t="s">
        <v>74</v>
      </c>
      <c r="V75" s="80"/>
    </row>
    <row r="76" spans="1:22">
      <c r="A76" s="87"/>
      <c r="B76" s="88" t="s">
        <v>127</v>
      </c>
      <c r="C76" s="87"/>
      <c r="D76" s="89"/>
      <c r="E76" s="87"/>
      <c r="F76" s="87"/>
      <c r="G76" s="90"/>
      <c r="H76" s="91">
        <f>SUM(H7:H70)</f>
        <v>2555650</v>
      </c>
      <c r="I76" s="89"/>
      <c r="J76" s="89"/>
      <c r="K76" s="92"/>
      <c r="L76" s="92"/>
      <c r="M76" s="93"/>
      <c r="N76" s="93"/>
      <c r="O76" s="93"/>
      <c r="P76" s="93">
        <f>SUM(P7:P75)</f>
        <v>2624380</v>
      </c>
      <c r="Q76" s="93"/>
      <c r="R76" s="93"/>
      <c r="S76" s="94">
        <f>SUM(S8:S75)</f>
        <v>4799610</v>
      </c>
      <c r="T76" s="93"/>
      <c r="U76" s="87"/>
      <c r="V76" s="95"/>
    </row>
    <row r="77" spans="1:22" ht="15.75">
      <c r="A77" s="96"/>
      <c r="B77" s="96"/>
      <c r="C77" s="96"/>
      <c r="D77" s="96"/>
      <c r="E77" s="96"/>
      <c r="F77" s="96"/>
      <c r="G77" s="120" t="s">
        <v>128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</row>
    <row r="78" spans="1:22" ht="15.75">
      <c r="A78" s="96"/>
      <c r="B78" s="96"/>
      <c r="C78" s="96"/>
      <c r="D78" s="96"/>
      <c r="E78" s="96"/>
      <c r="F78" s="96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</row>
    <row r="79" spans="1:22" ht="15.75">
      <c r="A79" s="123" t="s">
        <v>172</v>
      </c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12"/>
      <c r="V79" s="112"/>
    </row>
    <row r="80" spans="1:22" ht="15.75">
      <c r="A80" s="96"/>
      <c r="B80" s="96"/>
      <c r="C80" s="96"/>
      <c r="D80" s="97"/>
      <c r="E80" s="96"/>
      <c r="F80" s="96"/>
      <c r="G80" s="98"/>
      <c r="H80" s="99"/>
      <c r="I80" s="97"/>
      <c r="J80" s="97"/>
      <c r="K80" s="100"/>
      <c r="L80" s="100"/>
      <c r="M80" s="101"/>
      <c r="N80" s="101"/>
      <c r="O80" s="101"/>
      <c r="P80" s="101"/>
      <c r="Q80" s="101"/>
      <c r="R80" s="101"/>
      <c r="S80" s="101"/>
      <c r="T80" s="101"/>
      <c r="U80" s="96"/>
      <c r="V80" s="97"/>
    </row>
    <row r="81" spans="1:22" ht="15.75">
      <c r="A81" s="96"/>
      <c r="B81" s="96"/>
      <c r="C81" s="96"/>
      <c r="D81" s="97"/>
      <c r="E81" s="96"/>
      <c r="F81" s="96"/>
      <c r="G81" s="98"/>
      <c r="H81" s="99"/>
      <c r="I81" s="97"/>
      <c r="J81" s="97"/>
      <c r="K81" s="100"/>
      <c r="L81" s="100"/>
      <c r="M81" s="101"/>
      <c r="N81" s="101"/>
      <c r="O81" s="101"/>
      <c r="P81" s="101"/>
      <c r="Q81" s="101"/>
      <c r="R81" s="101"/>
      <c r="S81" s="101"/>
      <c r="T81" s="101"/>
      <c r="U81" s="96"/>
      <c r="V81" s="97"/>
    </row>
    <row r="82" spans="1:22" ht="15.75">
      <c r="A82" s="96"/>
      <c r="B82" s="96"/>
      <c r="C82" s="96"/>
      <c r="D82" s="97"/>
      <c r="E82" s="96"/>
      <c r="F82" s="96"/>
      <c r="G82" s="98"/>
      <c r="H82" s="99"/>
      <c r="I82" s="97"/>
      <c r="J82" s="97"/>
      <c r="K82" s="100"/>
      <c r="L82" s="100"/>
      <c r="M82" s="101"/>
      <c r="N82" s="101"/>
      <c r="O82" s="101"/>
      <c r="P82" s="101"/>
      <c r="Q82" s="101"/>
      <c r="R82" s="101"/>
      <c r="S82" s="101"/>
      <c r="T82" s="101"/>
      <c r="U82" s="96"/>
      <c r="V82" s="97"/>
    </row>
    <row r="83" spans="1:22" ht="15.75">
      <c r="A83" s="96"/>
      <c r="B83" s="96"/>
      <c r="C83" s="96"/>
      <c r="D83" s="97"/>
      <c r="E83" s="96"/>
      <c r="F83" s="96"/>
      <c r="G83" s="102"/>
      <c r="H83" s="103"/>
      <c r="I83" s="97"/>
      <c r="J83" s="97"/>
      <c r="K83" s="100"/>
      <c r="L83" s="100"/>
      <c r="M83" s="101"/>
      <c r="N83" s="101"/>
      <c r="O83" s="101"/>
      <c r="P83" s="101"/>
      <c r="Q83" s="101"/>
      <c r="R83" s="101"/>
      <c r="S83" s="101"/>
      <c r="T83" s="101"/>
      <c r="U83" s="103"/>
      <c r="V83" s="97"/>
    </row>
    <row r="84" spans="1:22" ht="15.75">
      <c r="A84" s="103" t="s">
        <v>150</v>
      </c>
      <c r="B84" s="103"/>
      <c r="C84" s="103"/>
      <c r="D84" s="96"/>
      <c r="E84" s="96"/>
      <c r="F84" s="96"/>
      <c r="G84" s="103" t="s">
        <v>129</v>
      </c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13" t="s">
        <v>151</v>
      </c>
      <c r="U84" s="103"/>
      <c r="V84" s="103"/>
    </row>
    <row r="85" spans="1:22">
      <c r="A85" s="1"/>
      <c r="B85" s="1"/>
      <c r="C85" s="1"/>
      <c r="D85" s="104"/>
      <c r="E85" s="1"/>
      <c r="F85" s="1"/>
      <c r="G85" s="105"/>
      <c r="H85" s="35"/>
      <c r="I85" s="104"/>
      <c r="J85" s="104"/>
      <c r="K85" s="106"/>
      <c r="L85" s="106"/>
      <c r="M85" s="107"/>
      <c r="N85" s="107"/>
      <c r="O85" s="107"/>
      <c r="P85" s="107"/>
      <c r="Q85" s="107"/>
      <c r="R85" s="107"/>
      <c r="S85" s="107"/>
      <c r="T85" s="107"/>
      <c r="U85" s="1"/>
      <c r="V85" s="104"/>
    </row>
    <row r="90" spans="1:22">
      <c r="B90" s="117" t="s">
        <v>173</v>
      </c>
    </row>
    <row r="91" spans="1:22">
      <c r="B91" s="117" t="s">
        <v>174</v>
      </c>
      <c r="C91">
        <v>3</v>
      </c>
    </row>
    <row r="92" spans="1:22">
      <c r="B92" s="117" t="s">
        <v>180</v>
      </c>
      <c r="C92">
        <v>2</v>
      </c>
    </row>
    <row r="93" spans="1:22">
      <c r="B93" s="117" t="s">
        <v>175</v>
      </c>
      <c r="C93">
        <v>1</v>
      </c>
    </row>
    <row r="94" spans="1:22">
      <c r="B94" s="117" t="s">
        <v>176</v>
      </c>
      <c r="C94">
        <v>2</v>
      </c>
    </row>
    <row r="95" spans="1:22">
      <c r="B95" s="117" t="s">
        <v>65</v>
      </c>
      <c r="C95">
        <v>1</v>
      </c>
    </row>
    <row r="96" spans="1:22">
      <c r="B96" s="117" t="s">
        <v>177</v>
      </c>
      <c r="C96">
        <v>1</v>
      </c>
    </row>
    <row r="97" spans="2:3">
      <c r="B97" s="117" t="s">
        <v>178</v>
      </c>
      <c r="C97">
        <v>2</v>
      </c>
    </row>
    <row r="98" spans="2:3">
      <c r="B98" s="117" t="s">
        <v>179</v>
      </c>
      <c r="C98">
        <v>86</v>
      </c>
    </row>
  </sheetData>
  <mergeCells count="4">
    <mergeCell ref="A5:V5"/>
    <mergeCell ref="G77:V78"/>
    <mergeCell ref="A79:T79"/>
    <mergeCell ref="A4:T4"/>
  </mergeCells>
  <pageMargins left="0.3" right="0.36" top="0.33" bottom="0.43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6.7</vt:lpstr>
      <vt:lpstr>Sheet3</vt:lpstr>
      <vt:lpstr>'6.7'!Print_Titles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</dc:creator>
  <cp:lastModifiedBy>Admin</cp:lastModifiedBy>
  <cp:lastPrinted>2015-06-23T04:08:48Z</cp:lastPrinted>
  <dcterms:created xsi:type="dcterms:W3CDTF">2015-05-13T07:39:31Z</dcterms:created>
  <dcterms:modified xsi:type="dcterms:W3CDTF">2015-07-03T07:29:14Z</dcterms:modified>
</cp:coreProperties>
</file>