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 activeTab="2"/>
  </bookViews>
  <sheets>
    <sheet name="CONGNO_PHUONGANH" sheetId="1" r:id="rId1"/>
    <sheet name="24.9" sheetId="3" r:id="rId2"/>
    <sheet name="BANGKE" sheetId="4" r:id="rId3"/>
    <sheet name="Sheet1" sheetId="5" r:id="rId4"/>
  </sheets>
  <calcPr calcId="124519"/>
</workbook>
</file>

<file path=xl/calcChain.xml><?xml version="1.0" encoding="utf-8"?>
<calcChain xmlns="http://schemas.openxmlformats.org/spreadsheetml/2006/main">
  <c r="F35" i="4"/>
  <c r="J39" i="3" l="1"/>
  <c r="E34" i="4"/>
  <c r="F34" s="1"/>
  <c r="E33"/>
  <c r="F33" s="1"/>
  <c r="F32"/>
  <c r="F31"/>
  <c r="F30"/>
  <c r="F29"/>
  <c r="F28"/>
  <c r="F27"/>
  <c r="F26"/>
  <c r="F25"/>
  <c r="F24"/>
  <c r="F23"/>
  <c r="F22"/>
  <c r="F21"/>
  <c r="F20"/>
  <c r="F19"/>
  <c r="F18"/>
  <c r="F17"/>
  <c r="F16"/>
  <c r="F36" s="1"/>
  <c r="F37" s="1"/>
  <c r="G47" i="3"/>
  <c r="F46"/>
  <c r="G46" s="1"/>
  <c r="F45"/>
  <c r="G45" s="1"/>
  <c r="G44"/>
  <c r="G43"/>
  <c r="G42"/>
  <c r="G41"/>
  <c r="G40"/>
  <c r="A48" s="1"/>
  <c r="G49" l="1"/>
  <c r="G13"/>
  <c r="G14"/>
  <c r="G15"/>
  <c r="G16"/>
  <c r="G17"/>
  <c r="G18"/>
  <c r="G19"/>
  <c r="G20"/>
  <c r="G21"/>
  <c r="G22"/>
  <c r="G23"/>
  <c r="G27"/>
  <c r="G12"/>
  <c r="G13" i="1"/>
  <c r="F18"/>
  <c r="G18" s="1"/>
  <c r="F17"/>
  <c r="G16"/>
  <c r="G14"/>
  <c r="G15"/>
  <c r="G17"/>
  <c r="G19"/>
  <c r="G12"/>
  <c r="G50" i="3" l="1"/>
  <c r="G51"/>
  <c r="G29"/>
  <c r="G30" s="1"/>
  <c r="G31" s="1"/>
  <c r="I31" s="1"/>
  <c r="A28"/>
  <c r="A20" i="1"/>
  <c r="G21"/>
  <c r="G22" s="1"/>
  <c r="G23" s="1"/>
  <c r="H24" s="1"/>
</calcChain>
</file>

<file path=xl/sharedStrings.xml><?xml version="1.0" encoding="utf-8"?>
<sst xmlns="http://schemas.openxmlformats.org/spreadsheetml/2006/main" count="201" uniqueCount="69">
  <si>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</si>
  <si>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</si>
  <si>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</si>
  <si>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</si>
  <si>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</si>
  <si>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19/09/2015 đến ngày 19/09/2015</t>
  </si>
  <si>
    <t xml:space="preserve">CHỊ PHƯƠNG ANH </t>
  </si>
  <si>
    <t xml:space="preserve">Điạ chỉ: Đồng Nai </t>
  </si>
  <si>
    <t>Điện thoại: 0906377884</t>
  </si>
  <si>
    <t>Ngày</t>
  </si>
  <si>
    <t>Số CT</t>
  </si>
  <si>
    <t>Tên hàng</t>
  </si>
  <si>
    <t>ĐVT</t>
  </si>
  <si>
    <t>SL</t>
  </si>
  <si>
    <t>Đơn giá</t>
  </si>
  <si>
    <t>Thành Tiền</t>
  </si>
  <si>
    <t xml:space="preserve"> </t>
  </si>
  <si>
    <t>Bao thư trắng TKK 25x35 (A4), F80</t>
  </si>
  <si>
    <t>Xấp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</si>
  <si>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</si>
  <si>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</si>
  <si>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</si>
  <si>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</si>
  <si>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</si>
  <si>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</si>
  <si>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</si>
  <si>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Bao thư trắng TKK 25x35 (A4), F100</t>
  </si>
  <si>
    <t>Chai xịt sumo</t>
  </si>
  <si>
    <t>Chai</t>
  </si>
  <si>
    <t>đôi</t>
  </si>
  <si>
    <t>Bao tay bao su Hàn Quốc (M)</t>
  </si>
  <si>
    <t>Bao tay bao su Hàn Quốc (L)</t>
  </si>
  <si>
    <t>vĩ</t>
  </si>
  <si>
    <t>gấp</t>
  </si>
  <si>
    <t>Pin 2A Energizer chính hãng ( vỹ 3 viên )</t>
  </si>
  <si>
    <t xml:space="preserve">Pin 3A Energizer chính hãng ( vỹ 3 viên ) </t>
  </si>
  <si>
    <t xml:space="preserve">PHƯƠNG NAM NỢ </t>
  </si>
  <si>
    <t xml:space="preserve">Người giao dịch: Phương Anh </t>
  </si>
  <si>
    <t>Bao thư 12x22cm (80)</t>
  </si>
  <si>
    <t>xấp</t>
  </si>
  <si>
    <t>Rổ xéo nhựa 3 ngăn</t>
  </si>
  <si>
    <t>cái</t>
  </si>
  <si>
    <t>Kim bấm No.3 Plus</t>
  </si>
  <si>
    <t>hộp nhỏ</t>
  </si>
  <si>
    <t xml:space="preserve">Kim bấm No.10-plus </t>
  </si>
  <si>
    <t>hộp lớn</t>
  </si>
  <si>
    <t>Kẹp C.62-Paper clip</t>
  </si>
  <si>
    <t>Kẹp C.32-Paper clip</t>
  </si>
  <si>
    <t>Kẹp bướm 32mm</t>
  </si>
  <si>
    <t>lốc</t>
  </si>
  <si>
    <t>Khăn lau bàn</t>
  </si>
  <si>
    <t>Lau bảng nhung lớn</t>
  </si>
  <si>
    <t>Rổ xéo nhựa 2 ngăn</t>
  </si>
  <si>
    <t>Rổ xéo nhựa 1 ngăn</t>
  </si>
  <si>
    <t>Kẹp bướm 41mm</t>
  </si>
  <si>
    <t xml:space="preserve">XuẤT HĐ DÙM EM 2 LẦN LUÔN NHA </t>
  </si>
  <si>
    <t xml:space="preserve">25/9 </t>
  </si>
  <si>
    <t>STT</t>
  </si>
  <si>
    <t>Địa chỉ: B18/19K - Đường Liên Ấp - Bình Hưng - Bình Chánh - Tp.HCM</t>
  </si>
  <si>
    <t>BẢNG KÊ DANH MỤC HÀNG HÓA</t>
  </si>
  <si>
    <t>Ngày      17     tháng      09      năm     2015</t>
  </si>
  <si>
    <t>(Ký, ghi rõ họ tên)</t>
  </si>
  <si>
    <t>Lê Thị Kim Anh</t>
  </si>
  <si>
    <t>Tên đơn vị: CÔNG TY TNHH MỘT THÀNH VIÊN PHẠM TUẤN</t>
  </si>
  <si>
    <t>Điạ chỉ: Số 17 Tổ 3 , Ấp 4 , Xã Hiệp Phước , Huyện Nhơn Trạch , Tỉnh Đồng Nai</t>
  </si>
  <si>
    <t>MST: 3602237072</t>
  </si>
  <si>
    <t>Số: 1124</t>
  </si>
  <si>
    <t>( Đính kèm hoá đơn số: PN/14P   1124  )</t>
  </si>
  <si>
    <t>Người nhận: Chị Phương Anh    -    SĐT:  0906377884</t>
  </si>
</sst>
</file>

<file path=xl/styles.xml><?xml version="1.0" encoding="utf-8"?>
<styleSheet xmlns="http://schemas.openxmlformats.org/spreadsheetml/2006/main">
  <numFmts count="1">
    <numFmt numFmtId="164" formatCode="#,###"/>
  </numFmts>
  <fonts count="12">
    <font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20"/>
      <color rgb="FFFF0000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0" borderId="0" xfId="0" applyNumberFormat="1" applyFont="1" applyFill="1" applyBorder="1" applyAlignment="1"/>
    <xf numFmtId="14" fontId="0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NumberFormat="1" applyFont="1" applyFill="1" applyBorder="1" applyAlignment="1"/>
    <xf numFmtId="0" fontId="6" fillId="0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/>
    <xf numFmtId="164" fontId="0" fillId="3" borderId="0" xfId="0" applyNumberFormat="1" applyFont="1" applyFill="1" applyBorder="1" applyAlignment="1"/>
    <xf numFmtId="14" fontId="6" fillId="0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4" fillId="4" borderId="5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0" fontId="6" fillId="0" borderId="4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6" fillId="0" borderId="7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164" fontId="0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4" fontId="0" fillId="3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A9" sqref="A9"/>
    </sheetView>
  </sheetViews>
  <sheetFormatPr defaultRowHeight="12.75"/>
  <cols>
    <col min="1" max="1" width="10.140625" bestFit="1" customWidth="1"/>
    <col min="2" max="2" width="13" bestFit="1" customWidth="1"/>
    <col min="3" max="3" width="40" bestFit="1" customWidth="1"/>
    <col min="4" max="5" width="8" bestFit="1" customWidth="1"/>
    <col min="6" max="6" width="13" bestFit="1" customWidth="1"/>
    <col min="7" max="7" width="14" bestFit="1" customWidth="1"/>
  </cols>
  <sheetData>
    <row r="1" spans="1:8" ht="16.5">
      <c r="A1" s="1" t="s">
        <v>0</v>
      </c>
    </row>
    <row r="2" spans="1:8" ht="15.75">
      <c r="A2" s="2" t="s">
        <v>1</v>
      </c>
    </row>
    <row r="3" spans="1:8" ht="15.75">
      <c r="A3" s="2" t="s">
        <v>2</v>
      </c>
    </row>
    <row r="4" spans="1:8" ht="15.75">
      <c r="A4" s="2" t="s">
        <v>3</v>
      </c>
    </row>
    <row r="5" spans="1:8" ht="20.25">
      <c r="A5" s="49" t="s">
        <v>4</v>
      </c>
      <c r="B5" s="48"/>
      <c r="C5" s="48"/>
      <c r="D5" s="48"/>
      <c r="E5" s="48"/>
      <c r="F5" s="48"/>
      <c r="G5" s="48"/>
    </row>
    <row r="6" spans="1:8">
      <c r="A6" s="47" t="s">
        <v>5</v>
      </c>
      <c r="B6" s="48"/>
      <c r="C6" s="48"/>
      <c r="D6" s="48"/>
      <c r="E6" s="48"/>
      <c r="F6" s="48"/>
      <c r="G6" s="48"/>
    </row>
    <row r="7" spans="1:8" ht="16.5">
      <c r="A7" s="1" t="s">
        <v>6</v>
      </c>
    </row>
    <row r="8" spans="1:8" ht="15.75">
      <c r="A8" s="2" t="s">
        <v>7</v>
      </c>
    </row>
    <row r="9" spans="1:8" ht="15.75">
      <c r="A9" s="2" t="s">
        <v>8</v>
      </c>
    </row>
    <row r="10" spans="1:8" ht="15.75">
      <c r="A10" s="2" t="s">
        <v>37</v>
      </c>
    </row>
    <row r="11" spans="1:8" ht="15.75">
      <c r="A11" s="3" t="s">
        <v>9</v>
      </c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3" t="s">
        <v>15</v>
      </c>
    </row>
    <row r="12" spans="1:8">
      <c r="A12" s="12">
        <v>42267</v>
      </c>
      <c r="B12" s="15" t="s">
        <v>33</v>
      </c>
      <c r="C12" s="5" t="s">
        <v>17</v>
      </c>
      <c r="D12" s="4" t="s">
        <v>18</v>
      </c>
      <c r="E12" s="4">
        <v>5</v>
      </c>
      <c r="F12" s="6">
        <v>55000</v>
      </c>
      <c r="G12" s="6">
        <f t="shared" ref="G12:G19" si="0">E12*F12</f>
        <v>275000</v>
      </c>
      <c r="H12">
        <v>5</v>
      </c>
    </row>
    <row r="13" spans="1:8" s="11" customFormat="1">
      <c r="A13" s="12"/>
      <c r="B13" s="4"/>
      <c r="C13" s="9" t="s">
        <v>26</v>
      </c>
      <c r="D13" s="4" t="s">
        <v>18</v>
      </c>
      <c r="E13" s="4">
        <v>4</v>
      </c>
      <c r="F13" s="6">
        <v>65000</v>
      </c>
      <c r="G13" s="6">
        <f t="shared" si="0"/>
        <v>260000</v>
      </c>
      <c r="H13" s="11">
        <v>4</v>
      </c>
    </row>
    <row r="14" spans="1:8">
      <c r="A14" s="4"/>
      <c r="B14" s="4"/>
      <c r="C14" s="9" t="s">
        <v>27</v>
      </c>
      <c r="D14" s="13" t="s">
        <v>28</v>
      </c>
      <c r="E14" s="4">
        <v>5</v>
      </c>
      <c r="F14" s="6">
        <v>28000</v>
      </c>
      <c r="G14" s="6">
        <f t="shared" si="0"/>
        <v>140000</v>
      </c>
    </row>
    <row r="15" spans="1:8">
      <c r="A15" s="4"/>
      <c r="B15" s="4"/>
      <c r="C15" s="10" t="s">
        <v>30</v>
      </c>
      <c r="D15" s="13" t="s">
        <v>29</v>
      </c>
      <c r="E15" s="4">
        <v>6</v>
      </c>
      <c r="F15" s="6">
        <v>14500</v>
      </c>
      <c r="G15" s="6">
        <f t="shared" si="0"/>
        <v>87000</v>
      </c>
      <c r="H15">
        <v>6</v>
      </c>
    </row>
    <row r="16" spans="1:8">
      <c r="A16" s="4" t="s">
        <v>16</v>
      </c>
      <c r="B16" s="4" t="s">
        <v>16</v>
      </c>
      <c r="C16" s="10" t="s">
        <v>31</v>
      </c>
      <c r="D16" s="13" t="s">
        <v>29</v>
      </c>
      <c r="E16" s="4">
        <v>10</v>
      </c>
      <c r="F16" s="6">
        <v>15200</v>
      </c>
      <c r="G16" s="6">
        <f t="shared" si="0"/>
        <v>152000</v>
      </c>
    </row>
    <row r="17" spans="1:11">
      <c r="A17" s="4" t="s">
        <v>16</v>
      </c>
      <c r="B17" s="4" t="s">
        <v>16</v>
      </c>
      <c r="C17" s="9" t="s">
        <v>34</v>
      </c>
      <c r="D17" s="13" t="s">
        <v>32</v>
      </c>
      <c r="E17" s="4">
        <v>10</v>
      </c>
      <c r="F17" s="14">
        <f>22500</f>
        <v>22500</v>
      </c>
      <c r="G17" s="6">
        <f t="shared" si="0"/>
        <v>225000</v>
      </c>
      <c r="H17">
        <v>10</v>
      </c>
    </row>
    <row r="18" spans="1:11">
      <c r="A18" s="4"/>
      <c r="B18" s="4"/>
      <c r="C18" s="9" t="s">
        <v>35</v>
      </c>
      <c r="D18" s="13" t="s">
        <v>32</v>
      </c>
      <c r="E18" s="4">
        <v>24</v>
      </c>
      <c r="F18" s="14">
        <f>22500</f>
        <v>22500</v>
      </c>
      <c r="G18" s="6">
        <f t="shared" si="0"/>
        <v>540000</v>
      </c>
      <c r="H18">
        <v>24</v>
      </c>
    </row>
    <row r="19" spans="1:11">
      <c r="A19" s="4" t="s">
        <v>16</v>
      </c>
      <c r="B19" s="4" t="s">
        <v>16</v>
      </c>
      <c r="C19" s="5"/>
      <c r="D19" s="4"/>
      <c r="E19" s="4"/>
      <c r="F19" s="6"/>
      <c r="G19" s="6">
        <f t="shared" si="0"/>
        <v>0</v>
      </c>
    </row>
    <row r="20" spans="1:11">
      <c r="A20" s="50">
        <f>SUM(G12:G19)</f>
        <v>1679000</v>
      </c>
      <c r="B20" s="51"/>
      <c r="C20" s="51"/>
      <c r="D20" s="51"/>
      <c r="E20" s="51"/>
      <c r="F20" s="51"/>
      <c r="G20" s="52"/>
    </row>
    <row r="21" spans="1:11">
      <c r="A21" s="53" t="s">
        <v>19</v>
      </c>
      <c r="B21" s="54"/>
      <c r="C21" s="54"/>
      <c r="D21" s="54"/>
      <c r="E21" s="54"/>
      <c r="F21" s="55"/>
      <c r="G21" s="7">
        <f>SUM(G12:G20)</f>
        <v>1679000</v>
      </c>
    </row>
    <row r="22" spans="1:11">
      <c r="A22" s="53" t="s">
        <v>20</v>
      </c>
      <c r="B22" s="54"/>
      <c r="C22" s="54"/>
      <c r="D22" s="54"/>
      <c r="E22" s="54"/>
      <c r="F22" s="55"/>
      <c r="G22" s="7">
        <f>G21*0.1</f>
        <v>167900</v>
      </c>
    </row>
    <row r="23" spans="1:11">
      <c r="A23" s="53" t="s">
        <v>21</v>
      </c>
      <c r="B23" s="54"/>
      <c r="C23" s="54"/>
      <c r="D23" s="54"/>
      <c r="E23" s="54"/>
      <c r="F23" s="55"/>
      <c r="G23" s="7">
        <f>G21+G22</f>
        <v>1846900</v>
      </c>
      <c r="I23">
        <v>2571000</v>
      </c>
    </row>
    <row r="24" spans="1:11" ht="15">
      <c r="A24" s="8" t="s">
        <v>22</v>
      </c>
      <c r="H24" s="45">
        <f>I23-G23</f>
        <v>724100</v>
      </c>
      <c r="I24" s="46"/>
      <c r="J24" s="46"/>
      <c r="K24" s="16" t="s">
        <v>36</v>
      </c>
    </row>
    <row r="26" spans="1:11">
      <c r="A26" s="47" t="s">
        <v>23</v>
      </c>
      <c r="B26" s="48"/>
      <c r="C26" s="47" t="s">
        <v>24</v>
      </c>
      <c r="D26" s="48"/>
      <c r="E26" s="47" t="s">
        <v>25</v>
      </c>
      <c r="F26" s="48"/>
      <c r="G26" s="48"/>
    </row>
  </sheetData>
  <mergeCells count="10">
    <mergeCell ref="H24:J24"/>
    <mergeCell ref="A26:B26"/>
    <mergeCell ref="C26:D26"/>
    <mergeCell ref="E26:G26"/>
    <mergeCell ref="A5:G5"/>
    <mergeCell ref="A6:G6"/>
    <mergeCell ref="A20:G20"/>
    <mergeCell ref="A21:F21"/>
    <mergeCell ref="A22:F22"/>
    <mergeCell ref="A23:F23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"/>
  <sheetViews>
    <sheetView topLeftCell="A10" workbookViewId="0">
      <selection activeCell="K40" sqref="K40"/>
    </sheetView>
  </sheetViews>
  <sheetFormatPr defaultRowHeight="12.75"/>
  <cols>
    <col min="1" max="1" width="9.140625" style="17" customWidth="1"/>
    <col min="2" max="2" width="5.85546875" style="17" customWidth="1"/>
    <col min="3" max="3" width="30" style="17" customWidth="1"/>
    <col min="4" max="5" width="8" style="17" bestFit="1" customWidth="1"/>
    <col min="6" max="6" width="13" style="17" bestFit="1" customWidth="1"/>
    <col min="7" max="7" width="14" style="17" bestFit="1" customWidth="1"/>
    <col min="8" max="16384" width="9.140625" style="17"/>
  </cols>
  <sheetData>
    <row r="1" spans="1:8" ht="16.5">
      <c r="A1" s="1" t="s">
        <v>0</v>
      </c>
    </row>
    <row r="2" spans="1:8" ht="15.75">
      <c r="A2" s="2" t="s">
        <v>1</v>
      </c>
    </row>
    <row r="3" spans="1:8" ht="15.75">
      <c r="A3" s="2" t="s">
        <v>2</v>
      </c>
    </row>
    <row r="4" spans="1:8" ht="15.75">
      <c r="A4" s="2" t="s">
        <v>3</v>
      </c>
    </row>
    <row r="5" spans="1:8" ht="20.25">
      <c r="A5" s="49" t="s">
        <v>4</v>
      </c>
      <c r="B5" s="48"/>
      <c r="C5" s="48"/>
      <c r="D5" s="48"/>
      <c r="E5" s="48"/>
      <c r="F5" s="48"/>
      <c r="G5" s="48"/>
    </row>
    <row r="6" spans="1:8">
      <c r="A6" s="47" t="s">
        <v>5</v>
      </c>
      <c r="B6" s="48"/>
      <c r="C6" s="48"/>
      <c r="D6" s="48"/>
      <c r="E6" s="48"/>
      <c r="F6" s="48"/>
      <c r="G6" s="48"/>
    </row>
    <row r="7" spans="1:8" ht="16.5">
      <c r="A7" s="1" t="s">
        <v>6</v>
      </c>
    </row>
    <row r="8" spans="1:8" ht="15.75">
      <c r="A8" s="2" t="s">
        <v>7</v>
      </c>
    </row>
    <row r="9" spans="1:8" ht="15.75">
      <c r="A9" s="2" t="s">
        <v>8</v>
      </c>
    </row>
    <row r="10" spans="1:8" ht="15.75">
      <c r="A10" s="2" t="s">
        <v>37</v>
      </c>
    </row>
    <row r="11" spans="1:8" ht="31.5">
      <c r="A11" s="3" t="s">
        <v>9</v>
      </c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3" t="s">
        <v>15</v>
      </c>
    </row>
    <row r="12" spans="1:8">
      <c r="A12" s="24" t="s">
        <v>56</v>
      </c>
      <c r="B12" s="13"/>
      <c r="C12" s="9" t="s">
        <v>38</v>
      </c>
      <c r="D12" s="18" t="s">
        <v>39</v>
      </c>
      <c r="E12" s="4">
        <v>10</v>
      </c>
      <c r="F12" s="6">
        <v>17000</v>
      </c>
      <c r="G12" s="6">
        <f t="shared" ref="G12:G27" si="0">E12*F12</f>
        <v>170000</v>
      </c>
    </row>
    <row r="13" spans="1:8">
      <c r="A13" s="12"/>
      <c r="B13" s="4"/>
      <c r="C13" s="9" t="s">
        <v>40</v>
      </c>
      <c r="D13" s="18" t="s">
        <v>41</v>
      </c>
      <c r="E13" s="4">
        <v>5</v>
      </c>
      <c r="F13" s="6">
        <v>25700</v>
      </c>
      <c r="G13" s="6">
        <f t="shared" si="0"/>
        <v>128500</v>
      </c>
    </row>
    <row r="14" spans="1:8">
      <c r="A14" s="12"/>
      <c r="B14" s="4"/>
      <c r="C14" s="9" t="s">
        <v>52</v>
      </c>
      <c r="D14" s="18" t="s">
        <v>41</v>
      </c>
      <c r="E14" s="4">
        <v>5</v>
      </c>
      <c r="F14" s="6">
        <v>23000</v>
      </c>
      <c r="G14" s="6">
        <f t="shared" si="0"/>
        <v>115000</v>
      </c>
      <c r="H14" s="16"/>
    </row>
    <row r="15" spans="1:8">
      <c r="A15" s="12"/>
      <c r="B15" s="4"/>
      <c r="C15" s="9" t="s">
        <v>53</v>
      </c>
      <c r="D15" s="18" t="s">
        <v>41</v>
      </c>
      <c r="E15" s="4">
        <v>5</v>
      </c>
      <c r="F15" s="6">
        <v>10300</v>
      </c>
      <c r="G15" s="6">
        <f t="shared" si="0"/>
        <v>51500</v>
      </c>
    </row>
    <row r="16" spans="1:8">
      <c r="A16" s="4"/>
      <c r="B16" s="4"/>
      <c r="C16" s="9" t="s">
        <v>42</v>
      </c>
      <c r="D16" s="18" t="s">
        <v>43</v>
      </c>
      <c r="E16" s="4">
        <v>10</v>
      </c>
      <c r="F16" s="6">
        <v>8200</v>
      </c>
      <c r="G16" s="6">
        <f t="shared" si="0"/>
        <v>82000</v>
      </c>
    </row>
    <row r="17" spans="1:11">
      <c r="A17" s="4"/>
      <c r="B17" s="4"/>
      <c r="C17" s="9" t="s">
        <v>44</v>
      </c>
      <c r="D17" s="13" t="s">
        <v>45</v>
      </c>
      <c r="E17" s="4">
        <v>100</v>
      </c>
      <c r="F17" s="6">
        <v>2400</v>
      </c>
      <c r="G17" s="6">
        <f t="shared" si="0"/>
        <v>240000</v>
      </c>
    </row>
    <row r="18" spans="1:11">
      <c r="A18" s="4" t="s">
        <v>16</v>
      </c>
      <c r="B18" s="4" t="s">
        <v>16</v>
      </c>
      <c r="C18" s="9" t="s">
        <v>46</v>
      </c>
      <c r="D18" s="13" t="s">
        <v>45</v>
      </c>
      <c r="E18" s="4">
        <v>20</v>
      </c>
      <c r="F18" s="6">
        <v>2200</v>
      </c>
      <c r="G18" s="6">
        <f t="shared" si="0"/>
        <v>44000</v>
      </c>
    </row>
    <row r="19" spans="1:11">
      <c r="A19" s="4" t="s">
        <v>16</v>
      </c>
      <c r="B19" s="4" t="s">
        <v>16</v>
      </c>
      <c r="C19" s="9" t="s">
        <v>47</v>
      </c>
      <c r="D19" s="13" t="s">
        <v>45</v>
      </c>
      <c r="E19" s="4">
        <v>20</v>
      </c>
      <c r="F19" s="14">
        <v>2400</v>
      </c>
      <c r="G19" s="6">
        <f t="shared" si="0"/>
        <v>48000</v>
      </c>
    </row>
    <row r="20" spans="1:11">
      <c r="A20" s="4"/>
      <c r="B20" s="4"/>
      <c r="C20" s="9" t="s">
        <v>48</v>
      </c>
      <c r="D20" s="18" t="s">
        <v>49</v>
      </c>
      <c r="E20" s="4">
        <v>60</v>
      </c>
      <c r="F20" s="14">
        <v>7700</v>
      </c>
      <c r="G20" s="6">
        <f t="shared" si="0"/>
        <v>462000</v>
      </c>
    </row>
    <row r="21" spans="1:11">
      <c r="A21" s="4"/>
      <c r="B21" s="4"/>
      <c r="C21" s="9" t="s">
        <v>54</v>
      </c>
      <c r="D21" s="18" t="s">
        <v>43</v>
      </c>
      <c r="E21" s="4">
        <v>10</v>
      </c>
      <c r="F21" s="14">
        <v>11500</v>
      </c>
      <c r="G21" s="6">
        <f t="shared" si="0"/>
        <v>115000</v>
      </c>
    </row>
    <row r="22" spans="1:11">
      <c r="A22" s="4"/>
      <c r="B22" s="4"/>
      <c r="C22" s="9" t="s">
        <v>50</v>
      </c>
      <c r="D22" s="18" t="s">
        <v>41</v>
      </c>
      <c r="E22" s="4">
        <v>50</v>
      </c>
      <c r="F22" s="14">
        <v>3700</v>
      </c>
      <c r="G22" s="6">
        <f t="shared" si="0"/>
        <v>185000</v>
      </c>
    </row>
    <row r="23" spans="1:11">
      <c r="A23" s="4"/>
      <c r="B23" s="4"/>
      <c r="C23" s="9" t="s">
        <v>51</v>
      </c>
      <c r="D23" s="18" t="s">
        <v>41</v>
      </c>
      <c r="E23" s="4">
        <v>5</v>
      </c>
      <c r="F23" s="14">
        <v>7200</v>
      </c>
      <c r="G23" s="6">
        <f t="shared" si="0"/>
        <v>36000</v>
      </c>
    </row>
    <row r="24" spans="1:11">
      <c r="A24" s="4"/>
      <c r="B24" s="4"/>
      <c r="C24" s="19"/>
      <c r="D24" s="20"/>
      <c r="E24" s="21"/>
      <c r="F24" s="14"/>
      <c r="G24" s="6"/>
    </row>
    <row r="25" spans="1:11">
      <c r="A25" s="4"/>
      <c r="B25" s="4"/>
      <c r="C25" s="9"/>
      <c r="D25" s="18"/>
      <c r="E25" s="4"/>
      <c r="F25" s="14"/>
      <c r="G25" s="6"/>
    </row>
    <row r="26" spans="1:11">
      <c r="A26" s="4"/>
      <c r="B26" s="4"/>
      <c r="C26" s="9"/>
      <c r="D26" s="18"/>
      <c r="E26" s="4"/>
      <c r="F26" s="14"/>
      <c r="G26" s="6"/>
    </row>
    <row r="27" spans="1:11">
      <c r="A27" s="4" t="s">
        <v>16</v>
      </c>
      <c r="B27" s="4" t="s">
        <v>16</v>
      </c>
      <c r="C27" s="5"/>
      <c r="D27" s="4"/>
      <c r="E27" s="4"/>
      <c r="F27" s="6"/>
      <c r="G27" s="6">
        <f t="shared" si="0"/>
        <v>0</v>
      </c>
    </row>
    <row r="28" spans="1:11">
      <c r="A28" s="50">
        <f>SUM(G12:G27)</f>
        <v>1677000</v>
      </c>
      <c r="B28" s="51"/>
      <c r="C28" s="51"/>
      <c r="D28" s="51"/>
      <c r="E28" s="51"/>
      <c r="F28" s="51"/>
      <c r="G28" s="52"/>
    </row>
    <row r="29" spans="1:11">
      <c r="A29" s="53" t="s">
        <v>19</v>
      </c>
      <c r="B29" s="54"/>
      <c r="C29" s="54"/>
      <c r="D29" s="54"/>
      <c r="E29" s="54"/>
      <c r="F29" s="55"/>
      <c r="G29" s="7">
        <f>SUM(G12:G28)</f>
        <v>1677000</v>
      </c>
    </row>
    <row r="30" spans="1:11">
      <c r="A30" s="53" t="s">
        <v>20</v>
      </c>
      <c r="B30" s="54"/>
      <c r="C30" s="54"/>
      <c r="D30" s="54"/>
      <c r="E30" s="54"/>
      <c r="F30" s="55"/>
      <c r="G30" s="7">
        <f>G29*0.1</f>
        <v>167700</v>
      </c>
    </row>
    <row r="31" spans="1:11">
      <c r="A31" s="53" t="s">
        <v>21</v>
      </c>
      <c r="B31" s="54"/>
      <c r="C31" s="54"/>
      <c r="D31" s="54"/>
      <c r="E31" s="54"/>
      <c r="F31" s="55"/>
      <c r="G31" s="7">
        <f>G29+G30</f>
        <v>1844700</v>
      </c>
      <c r="H31" s="17">
        <v>1021000</v>
      </c>
      <c r="I31" s="23">
        <f>G31-H31</f>
        <v>823700</v>
      </c>
    </row>
    <row r="32" spans="1:11" ht="15">
      <c r="A32" s="8" t="s">
        <v>22</v>
      </c>
      <c r="H32" s="56"/>
      <c r="I32" s="57"/>
      <c r="J32" s="57"/>
      <c r="K32" s="16"/>
    </row>
    <row r="34" spans="1:10">
      <c r="A34" s="47" t="s">
        <v>23</v>
      </c>
      <c r="B34" s="48"/>
      <c r="C34" s="47" t="s">
        <v>24</v>
      </c>
      <c r="D34" s="48"/>
      <c r="E34" s="47" t="s">
        <v>25</v>
      </c>
      <c r="F34" s="48"/>
      <c r="G34" s="48"/>
    </row>
    <row r="38" spans="1:10" ht="25.5">
      <c r="C38" s="22" t="s">
        <v>55</v>
      </c>
    </row>
    <row r="39" spans="1:10">
      <c r="J39" s="41">
        <f>+G29+G49</f>
        <v>3086000</v>
      </c>
    </row>
    <row r="40" spans="1:10">
      <c r="A40" s="12">
        <v>42267</v>
      </c>
      <c r="B40" s="15" t="s">
        <v>33</v>
      </c>
      <c r="C40" s="5" t="s">
        <v>17</v>
      </c>
      <c r="D40" s="4" t="s">
        <v>18</v>
      </c>
      <c r="E40" s="4">
        <v>5</v>
      </c>
      <c r="F40" s="6">
        <v>55000</v>
      </c>
      <c r="G40" s="6">
        <f t="shared" ref="G40:G47" si="1">E40*F40</f>
        <v>275000</v>
      </c>
    </row>
    <row r="41" spans="1:10">
      <c r="A41" s="12"/>
      <c r="B41" s="4"/>
      <c r="C41" s="10" t="s">
        <v>26</v>
      </c>
      <c r="D41" s="4" t="s">
        <v>18</v>
      </c>
      <c r="E41" s="4">
        <v>4</v>
      </c>
      <c r="F41" s="6">
        <v>65000</v>
      </c>
      <c r="G41" s="6">
        <f t="shared" si="1"/>
        <v>260000</v>
      </c>
    </row>
    <row r="42" spans="1:10">
      <c r="A42" s="4"/>
      <c r="B42" s="4"/>
      <c r="C42" s="9" t="s">
        <v>27</v>
      </c>
      <c r="D42" s="13" t="s">
        <v>28</v>
      </c>
      <c r="E42" s="4">
        <v>5</v>
      </c>
      <c r="F42" s="6">
        <v>28000</v>
      </c>
      <c r="G42" s="6">
        <f t="shared" si="1"/>
        <v>140000</v>
      </c>
    </row>
    <row r="43" spans="1:10">
      <c r="A43" s="4"/>
      <c r="B43" s="4"/>
      <c r="C43" s="10" t="s">
        <v>30</v>
      </c>
      <c r="D43" s="13" t="s">
        <v>29</v>
      </c>
      <c r="E43" s="4">
        <v>6</v>
      </c>
      <c r="F43" s="6">
        <v>14500</v>
      </c>
      <c r="G43" s="6">
        <f t="shared" si="1"/>
        <v>87000</v>
      </c>
    </row>
    <row r="44" spans="1:10">
      <c r="A44" s="4" t="s">
        <v>16</v>
      </c>
      <c r="B44" s="4" t="s">
        <v>16</v>
      </c>
      <c r="C44" s="10" t="s">
        <v>31</v>
      </c>
      <c r="D44" s="13" t="s">
        <v>29</v>
      </c>
      <c r="E44" s="4">
        <v>10</v>
      </c>
      <c r="F44" s="6">
        <v>15200</v>
      </c>
      <c r="G44" s="6">
        <f t="shared" si="1"/>
        <v>152000</v>
      </c>
    </row>
    <row r="45" spans="1:10">
      <c r="A45" s="4" t="s">
        <v>16</v>
      </c>
      <c r="B45" s="4" t="s">
        <v>16</v>
      </c>
      <c r="C45" s="9" t="s">
        <v>34</v>
      </c>
      <c r="D45" s="13" t="s">
        <v>32</v>
      </c>
      <c r="E45" s="4">
        <v>10</v>
      </c>
      <c r="F45" s="14">
        <f>22500</f>
        <v>22500</v>
      </c>
      <c r="G45" s="6">
        <f t="shared" si="1"/>
        <v>225000</v>
      </c>
    </row>
    <row r="46" spans="1:10">
      <c r="A46" s="4"/>
      <c r="B46" s="4"/>
      <c r="C46" s="9" t="s">
        <v>35</v>
      </c>
      <c r="D46" s="13" t="s">
        <v>32</v>
      </c>
      <c r="E46" s="4">
        <v>12</v>
      </c>
      <c r="F46" s="14">
        <f>22500</f>
        <v>22500</v>
      </c>
      <c r="G46" s="6">
        <f t="shared" si="1"/>
        <v>270000</v>
      </c>
    </row>
    <row r="47" spans="1:10">
      <c r="A47" s="4" t="s">
        <v>16</v>
      </c>
      <c r="B47" s="4" t="s">
        <v>16</v>
      </c>
      <c r="C47" s="5"/>
      <c r="D47" s="4"/>
      <c r="E47" s="4"/>
      <c r="F47" s="6"/>
      <c r="G47" s="6">
        <f t="shared" si="1"/>
        <v>0</v>
      </c>
    </row>
    <row r="48" spans="1:10">
      <c r="A48" s="50">
        <f>SUM(G40:G47)</f>
        <v>1409000</v>
      </c>
      <c r="B48" s="51"/>
      <c r="C48" s="51"/>
      <c r="D48" s="51"/>
      <c r="E48" s="51"/>
      <c r="F48" s="51"/>
      <c r="G48" s="52"/>
    </row>
    <row r="49" spans="1:7">
      <c r="A49" s="53" t="s">
        <v>19</v>
      </c>
      <c r="B49" s="54"/>
      <c r="C49" s="54"/>
      <c r="D49" s="54"/>
      <c r="E49" s="54"/>
      <c r="F49" s="55"/>
      <c r="G49" s="7">
        <f>SUM(G40:G48)</f>
        <v>1409000</v>
      </c>
    </row>
    <row r="50" spans="1:7">
      <c r="A50" s="53" t="s">
        <v>20</v>
      </c>
      <c r="B50" s="54"/>
      <c r="C50" s="54"/>
      <c r="D50" s="54"/>
      <c r="E50" s="54"/>
      <c r="F50" s="55"/>
      <c r="G50" s="7">
        <f>G49*0.1</f>
        <v>140900</v>
      </c>
    </row>
    <row r="51" spans="1:7">
      <c r="A51" s="53" t="s">
        <v>21</v>
      </c>
      <c r="B51" s="54"/>
      <c r="C51" s="54"/>
      <c r="D51" s="54"/>
      <c r="E51" s="54"/>
      <c r="F51" s="55"/>
      <c r="G51" s="7">
        <f>G49+G50</f>
        <v>1549900</v>
      </c>
    </row>
  </sheetData>
  <mergeCells count="14">
    <mergeCell ref="A48:G48"/>
    <mergeCell ref="A49:F49"/>
    <mergeCell ref="A50:F50"/>
    <mergeCell ref="A51:F51"/>
    <mergeCell ref="H32:J32"/>
    <mergeCell ref="A34:B34"/>
    <mergeCell ref="C34:D34"/>
    <mergeCell ref="E34:G34"/>
    <mergeCell ref="A31:F31"/>
    <mergeCell ref="A5:G5"/>
    <mergeCell ref="A6:G6"/>
    <mergeCell ref="A28:G28"/>
    <mergeCell ref="A29:F29"/>
    <mergeCell ref="A30:F30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tabSelected="1" topLeftCell="A7" workbookViewId="0">
      <selection activeCell="A13" sqref="A13:XFD13"/>
    </sheetView>
  </sheetViews>
  <sheetFormatPr defaultRowHeight="12.75"/>
  <cols>
    <col min="1" max="1" width="6.42578125" customWidth="1"/>
    <col min="2" max="2" width="35.85546875" customWidth="1"/>
    <col min="4" max="4" width="8.7109375" customWidth="1"/>
    <col min="5" max="5" width="11.28515625" customWidth="1"/>
    <col min="6" max="6" width="14" customWidth="1"/>
  </cols>
  <sheetData>
    <row r="1" spans="1:6" s="25" customFormat="1"/>
    <row r="2" spans="1:6" s="25" customFormat="1" ht="16.5">
      <c r="A2" s="60" t="s">
        <v>0</v>
      </c>
      <c r="B2" s="48"/>
      <c r="C2" s="48"/>
      <c r="D2" s="48"/>
      <c r="E2" s="48"/>
      <c r="F2" s="48"/>
    </row>
    <row r="3" spans="1:6" s="25" customFormat="1" ht="15.75">
      <c r="A3" s="61" t="s">
        <v>58</v>
      </c>
      <c r="B3" s="48"/>
      <c r="C3" s="48"/>
      <c r="D3" s="48"/>
      <c r="E3" s="48"/>
      <c r="F3" s="48"/>
    </row>
    <row r="4" spans="1:6" s="25" customFormat="1" ht="16.5">
      <c r="A4" s="60" t="s">
        <v>3</v>
      </c>
      <c r="B4" s="48"/>
      <c r="C4" s="48"/>
      <c r="D4" s="48"/>
      <c r="E4" s="48"/>
      <c r="F4" s="48"/>
    </row>
    <row r="5" spans="1:6" s="25" customFormat="1"/>
    <row r="6" spans="1:6" s="25" customFormat="1"/>
    <row r="7" spans="1:6" s="25" customFormat="1" ht="20.25">
      <c r="A7" s="49" t="s">
        <v>59</v>
      </c>
      <c r="B7" s="48"/>
      <c r="C7" s="48"/>
      <c r="D7" s="48"/>
      <c r="E7" s="48"/>
      <c r="F7" s="48"/>
    </row>
    <row r="8" spans="1:6" s="25" customFormat="1" ht="15.75">
      <c r="A8" s="58" t="s">
        <v>66</v>
      </c>
      <c r="B8" s="58"/>
      <c r="C8" s="58"/>
      <c r="D8" s="58"/>
      <c r="E8" s="58"/>
      <c r="F8" s="58"/>
    </row>
    <row r="9" spans="1:6" s="25" customFormat="1" ht="15.75">
      <c r="A9" s="62" t="s">
        <v>60</v>
      </c>
      <c r="B9" s="62"/>
      <c r="C9" s="62"/>
      <c r="D9" s="62"/>
      <c r="E9" s="62"/>
      <c r="F9" s="62"/>
    </row>
    <row r="10" spans="1:6" s="25" customFormat="1" ht="15.75">
      <c r="A10" s="58" t="s">
        <v>67</v>
      </c>
      <c r="B10" s="58"/>
      <c r="C10" s="58"/>
      <c r="D10" s="58"/>
      <c r="E10" s="58"/>
      <c r="F10" s="58"/>
    </row>
    <row r="11" spans="1:6" s="25" customFormat="1"/>
    <row r="12" spans="1:6" s="25" customFormat="1" ht="15.75">
      <c r="A12" s="2" t="s">
        <v>63</v>
      </c>
    </row>
    <row r="13" spans="1:6" s="25" customFormat="1" ht="15.75">
      <c r="A13" s="2" t="s">
        <v>64</v>
      </c>
    </row>
    <row r="14" spans="1:6" s="25" customFormat="1" ht="15.75">
      <c r="A14" s="2" t="s">
        <v>65</v>
      </c>
    </row>
    <row r="15" spans="1:6" s="26" customFormat="1" ht="16.5" customHeight="1">
      <c r="A15" s="27" t="s">
        <v>57</v>
      </c>
      <c r="B15" s="28" t="s">
        <v>11</v>
      </c>
      <c r="C15" s="29" t="s">
        <v>12</v>
      </c>
      <c r="D15" s="29" t="s">
        <v>13</v>
      </c>
      <c r="E15" s="29" t="s">
        <v>14</v>
      </c>
      <c r="F15" s="29" t="s">
        <v>15</v>
      </c>
    </row>
    <row r="16" spans="1:6">
      <c r="A16" s="38">
        <v>1</v>
      </c>
      <c r="B16" s="34" t="s">
        <v>38</v>
      </c>
      <c r="C16" s="18" t="s">
        <v>39</v>
      </c>
      <c r="D16" s="4">
        <v>10</v>
      </c>
      <c r="E16" s="6">
        <v>17000</v>
      </c>
      <c r="F16" s="6">
        <f t="shared" ref="F16:F34" si="0">D16*E16</f>
        <v>170000</v>
      </c>
    </row>
    <row r="17" spans="1:6">
      <c r="A17" s="38">
        <v>2</v>
      </c>
      <c r="B17" s="34" t="s">
        <v>40</v>
      </c>
      <c r="C17" s="18" t="s">
        <v>41</v>
      </c>
      <c r="D17" s="4">
        <v>5</v>
      </c>
      <c r="E17" s="6">
        <v>25700</v>
      </c>
      <c r="F17" s="6">
        <f t="shared" si="0"/>
        <v>128500</v>
      </c>
    </row>
    <row r="18" spans="1:6">
      <c r="A18" s="38">
        <v>3</v>
      </c>
      <c r="B18" s="34" t="s">
        <v>52</v>
      </c>
      <c r="C18" s="18" t="s">
        <v>41</v>
      </c>
      <c r="D18" s="4">
        <v>5</v>
      </c>
      <c r="E18" s="6">
        <v>23000</v>
      </c>
      <c r="F18" s="6">
        <f t="shared" si="0"/>
        <v>115000</v>
      </c>
    </row>
    <row r="19" spans="1:6">
      <c r="A19" s="38">
        <v>4</v>
      </c>
      <c r="B19" s="34" t="s">
        <v>53</v>
      </c>
      <c r="C19" s="18" t="s">
        <v>41</v>
      </c>
      <c r="D19" s="4">
        <v>5</v>
      </c>
      <c r="E19" s="6">
        <v>10300</v>
      </c>
      <c r="F19" s="6">
        <f t="shared" si="0"/>
        <v>51500</v>
      </c>
    </row>
    <row r="20" spans="1:6">
      <c r="A20" s="38">
        <v>5</v>
      </c>
      <c r="B20" s="34" t="s">
        <v>42</v>
      </c>
      <c r="C20" s="18" t="s">
        <v>43</v>
      </c>
      <c r="D20" s="4">
        <v>10</v>
      </c>
      <c r="E20" s="6">
        <v>8200</v>
      </c>
      <c r="F20" s="6">
        <f t="shared" si="0"/>
        <v>82000</v>
      </c>
    </row>
    <row r="21" spans="1:6">
      <c r="A21" s="38">
        <v>6</v>
      </c>
      <c r="B21" s="34" t="s">
        <v>44</v>
      </c>
      <c r="C21" s="13" t="s">
        <v>45</v>
      </c>
      <c r="D21" s="4">
        <v>100</v>
      </c>
      <c r="E21" s="6">
        <v>2400</v>
      </c>
      <c r="F21" s="6">
        <f t="shared" si="0"/>
        <v>240000</v>
      </c>
    </row>
    <row r="22" spans="1:6">
      <c r="A22" s="38">
        <v>7</v>
      </c>
      <c r="B22" s="34" t="s">
        <v>46</v>
      </c>
      <c r="C22" s="13" t="s">
        <v>45</v>
      </c>
      <c r="D22" s="4">
        <v>20</v>
      </c>
      <c r="E22" s="6">
        <v>2200</v>
      </c>
      <c r="F22" s="6">
        <f t="shared" si="0"/>
        <v>44000</v>
      </c>
    </row>
    <row r="23" spans="1:6">
      <c r="A23" s="38">
        <v>8</v>
      </c>
      <c r="B23" s="34" t="s">
        <v>47</v>
      </c>
      <c r="C23" s="13" t="s">
        <v>45</v>
      </c>
      <c r="D23" s="4">
        <v>20</v>
      </c>
      <c r="E23" s="14">
        <v>2400</v>
      </c>
      <c r="F23" s="6">
        <f t="shared" si="0"/>
        <v>48000</v>
      </c>
    </row>
    <row r="24" spans="1:6">
      <c r="A24" s="38">
        <v>9</v>
      </c>
      <c r="B24" s="34" t="s">
        <v>48</v>
      </c>
      <c r="C24" s="18" t="s">
        <v>49</v>
      </c>
      <c r="D24" s="4">
        <v>60</v>
      </c>
      <c r="E24" s="14">
        <v>7700</v>
      </c>
      <c r="F24" s="6">
        <f t="shared" si="0"/>
        <v>462000</v>
      </c>
    </row>
    <row r="25" spans="1:6">
      <c r="A25" s="38">
        <v>10</v>
      </c>
      <c r="B25" s="34" t="s">
        <v>54</v>
      </c>
      <c r="C25" s="18" t="s">
        <v>43</v>
      </c>
      <c r="D25" s="4">
        <v>10</v>
      </c>
      <c r="E25" s="14">
        <v>11500</v>
      </c>
      <c r="F25" s="6">
        <f t="shared" si="0"/>
        <v>115000</v>
      </c>
    </row>
    <row r="26" spans="1:6">
      <c r="A26" s="38">
        <v>11</v>
      </c>
      <c r="B26" s="34" t="s">
        <v>50</v>
      </c>
      <c r="C26" s="18" t="s">
        <v>41</v>
      </c>
      <c r="D26" s="4">
        <v>50</v>
      </c>
      <c r="E26" s="14">
        <v>3700</v>
      </c>
      <c r="F26" s="6">
        <f t="shared" si="0"/>
        <v>185000</v>
      </c>
    </row>
    <row r="27" spans="1:6">
      <c r="A27" s="38">
        <v>12</v>
      </c>
      <c r="B27" s="34" t="s">
        <v>51</v>
      </c>
      <c r="C27" s="18" t="s">
        <v>41</v>
      </c>
      <c r="D27" s="4">
        <v>5</v>
      </c>
      <c r="E27" s="14">
        <v>7200</v>
      </c>
      <c r="F27" s="6">
        <f t="shared" si="0"/>
        <v>36000</v>
      </c>
    </row>
    <row r="28" spans="1:6">
      <c r="A28" s="38">
        <v>13</v>
      </c>
      <c r="B28" s="35" t="s">
        <v>17</v>
      </c>
      <c r="C28" s="4" t="s">
        <v>18</v>
      </c>
      <c r="D28" s="4">
        <v>5</v>
      </c>
      <c r="E28" s="6">
        <v>55000</v>
      </c>
      <c r="F28" s="6">
        <f t="shared" si="0"/>
        <v>275000</v>
      </c>
    </row>
    <row r="29" spans="1:6">
      <c r="A29" s="38">
        <v>14</v>
      </c>
      <c r="B29" s="36" t="s">
        <v>26</v>
      </c>
      <c r="C29" s="4" t="s">
        <v>18</v>
      </c>
      <c r="D29" s="4">
        <v>4</v>
      </c>
      <c r="E29" s="6">
        <v>65000</v>
      </c>
      <c r="F29" s="6">
        <f t="shared" si="0"/>
        <v>260000</v>
      </c>
    </row>
    <row r="30" spans="1:6">
      <c r="A30" s="38">
        <v>15</v>
      </c>
      <c r="B30" s="34" t="s">
        <v>27</v>
      </c>
      <c r="C30" s="13" t="s">
        <v>28</v>
      </c>
      <c r="D30" s="4">
        <v>5</v>
      </c>
      <c r="E30" s="6">
        <v>28000</v>
      </c>
      <c r="F30" s="6">
        <f t="shared" si="0"/>
        <v>140000</v>
      </c>
    </row>
    <row r="31" spans="1:6">
      <c r="A31" s="38">
        <v>16</v>
      </c>
      <c r="B31" s="36" t="s">
        <v>30</v>
      </c>
      <c r="C31" s="13" t="s">
        <v>29</v>
      </c>
      <c r="D31" s="4">
        <v>6</v>
      </c>
      <c r="E31" s="6">
        <v>14500</v>
      </c>
      <c r="F31" s="6">
        <f t="shared" si="0"/>
        <v>87000</v>
      </c>
    </row>
    <row r="32" spans="1:6">
      <c r="A32" s="38">
        <v>17</v>
      </c>
      <c r="B32" s="36" t="s">
        <v>31</v>
      </c>
      <c r="C32" s="13" t="s">
        <v>29</v>
      </c>
      <c r="D32" s="4">
        <v>10</v>
      </c>
      <c r="E32" s="6">
        <v>15200</v>
      </c>
      <c r="F32" s="6">
        <f t="shared" si="0"/>
        <v>152000</v>
      </c>
    </row>
    <row r="33" spans="1:6">
      <c r="A33" s="38">
        <v>18</v>
      </c>
      <c r="B33" s="34" t="s">
        <v>34</v>
      </c>
      <c r="C33" s="13" t="s">
        <v>32</v>
      </c>
      <c r="D33" s="4">
        <v>10</v>
      </c>
      <c r="E33" s="14">
        <f>22500</f>
        <v>22500</v>
      </c>
      <c r="F33" s="6">
        <f t="shared" si="0"/>
        <v>225000</v>
      </c>
    </row>
    <row r="34" spans="1:6">
      <c r="A34" s="38">
        <v>19</v>
      </c>
      <c r="B34" s="37" t="s">
        <v>35</v>
      </c>
      <c r="C34" s="30" t="s">
        <v>32</v>
      </c>
      <c r="D34" s="31">
        <v>12</v>
      </c>
      <c r="E34" s="32">
        <f>22500</f>
        <v>22500</v>
      </c>
      <c r="F34" s="33">
        <f t="shared" si="0"/>
        <v>270000</v>
      </c>
    </row>
    <row r="35" spans="1:6">
      <c r="A35" s="63" t="s">
        <v>19</v>
      </c>
      <c r="B35" s="63"/>
      <c r="C35" s="63"/>
      <c r="D35" s="63"/>
      <c r="E35" s="63"/>
      <c r="F35" s="39">
        <f>SUM(F16:F34)</f>
        <v>3086000</v>
      </c>
    </row>
    <row r="36" spans="1:6">
      <c r="A36" s="63" t="s">
        <v>20</v>
      </c>
      <c r="B36" s="63"/>
      <c r="C36" s="63"/>
      <c r="D36" s="63"/>
      <c r="E36" s="63"/>
      <c r="F36" s="40">
        <f>F35*0.1</f>
        <v>308600</v>
      </c>
    </row>
    <row r="37" spans="1:6">
      <c r="A37" s="63" t="s">
        <v>21</v>
      </c>
      <c r="B37" s="63"/>
      <c r="C37" s="63"/>
      <c r="D37" s="63"/>
      <c r="E37" s="63"/>
      <c r="F37" s="39">
        <f>F36+F35</f>
        <v>3394600</v>
      </c>
    </row>
    <row r="40" spans="1:6">
      <c r="E40" s="59" t="s">
        <v>25</v>
      </c>
      <c r="F40" s="48"/>
    </row>
    <row r="41" spans="1:6">
      <c r="E41" s="59" t="s">
        <v>61</v>
      </c>
      <c r="F41" s="48"/>
    </row>
    <row r="42" spans="1:6">
      <c r="E42" s="25"/>
      <c r="F42" s="25"/>
    </row>
    <row r="43" spans="1:6">
      <c r="E43" s="25"/>
      <c r="F43" s="25"/>
    </row>
    <row r="44" spans="1:6">
      <c r="E44" s="25"/>
      <c r="F44" s="25"/>
    </row>
    <row r="45" spans="1:6">
      <c r="E45" s="59" t="s">
        <v>62</v>
      </c>
      <c r="F45" s="48"/>
    </row>
  </sheetData>
  <mergeCells count="13">
    <mergeCell ref="A10:F10"/>
    <mergeCell ref="E40:F40"/>
    <mergeCell ref="E41:F41"/>
    <mergeCell ref="E45:F45"/>
    <mergeCell ref="A2:F2"/>
    <mergeCell ref="A3:F3"/>
    <mergeCell ref="A4:F4"/>
    <mergeCell ref="A7:F7"/>
    <mergeCell ref="A8:F8"/>
    <mergeCell ref="A9:F9"/>
    <mergeCell ref="A35:E35"/>
    <mergeCell ref="A36:E36"/>
    <mergeCell ref="A37:E37"/>
  </mergeCells>
  <pageMargins left="1.1599999999999999" right="0.39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5"/>
  <sheetViews>
    <sheetView workbookViewId="0">
      <selection activeCell="Q12" sqref="Q12"/>
    </sheetView>
  </sheetViews>
  <sheetFormatPr defaultRowHeight="18"/>
  <cols>
    <col min="1" max="16384" width="9.140625" style="43"/>
  </cols>
  <sheetData>
    <row r="3" spans="1:9">
      <c r="A3" s="42" t="s">
        <v>63</v>
      </c>
    </row>
    <row r="4" spans="1:9">
      <c r="A4" s="42" t="s">
        <v>64</v>
      </c>
    </row>
    <row r="5" spans="1:9" s="44" customFormat="1">
      <c r="A5" s="44" t="s">
        <v>68</v>
      </c>
    </row>
    <row r="6" spans="1:9" s="44" customFormat="1"/>
    <row r="8" spans="1:9">
      <c r="A8" s="42" t="s">
        <v>63</v>
      </c>
    </row>
    <row r="9" spans="1:9">
      <c r="A9" s="42" t="s">
        <v>64</v>
      </c>
    </row>
    <row r="10" spans="1:9" s="44" customFormat="1">
      <c r="A10" s="44" t="s">
        <v>68</v>
      </c>
    </row>
    <row r="13" spans="1:9">
      <c r="A13" s="42" t="s">
        <v>63</v>
      </c>
    </row>
    <row r="14" spans="1:9">
      <c r="A14" s="42" t="s">
        <v>64</v>
      </c>
    </row>
    <row r="15" spans="1:9">
      <c r="A15" s="44" t="s">
        <v>68</v>
      </c>
      <c r="B15" s="44"/>
      <c r="C15" s="44"/>
      <c r="D15" s="44"/>
      <c r="E15" s="44"/>
      <c r="F15" s="44"/>
      <c r="G15" s="44"/>
      <c r="H15" s="44"/>
      <c r="I15" s="44"/>
    </row>
    <row r="18" spans="1:9">
      <c r="A18" s="42" t="s">
        <v>63</v>
      </c>
    </row>
    <row r="19" spans="1:9">
      <c r="A19" s="42" t="s">
        <v>64</v>
      </c>
    </row>
    <row r="20" spans="1:9">
      <c r="A20" s="44" t="s">
        <v>68</v>
      </c>
      <c r="B20" s="44"/>
      <c r="C20" s="44"/>
      <c r="D20" s="44"/>
      <c r="E20" s="44"/>
      <c r="F20" s="44"/>
      <c r="G20" s="44"/>
      <c r="H20" s="44"/>
      <c r="I20" s="44"/>
    </row>
    <row r="23" spans="1:9">
      <c r="A23" s="42" t="s">
        <v>63</v>
      </c>
    </row>
    <row r="24" spans="1:9">
      <c r="A24" s="42" t="s">
        <v>64</v>
      </c>
    </row>
    <row r="25" spans="1:9">
      <c r="A25" s="44" t="s">
        <v>68</v>
      </c>
      <c r="B25" s="44"/>
      <c r="C25" s="44"/>
      <c r="D25" s="44"/>
      <c r="E25" s="44"/>
      <c r="F25" s="44"/>
      <c r="G25" s="44"/>
      <c r="H25" s="44"/>
      <c r="I25" s="44"/>
    </row>
  </sheetData>
  <pageMargins left="0.24" right="0.23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CONGNO_PHUONGANH</vt:lpstr>
      <vt:lpstr>24.9</vt:lpstr>
      <vt:lpstr>BANGKE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phuongnam-server</cp:lastModifiedBy>
  <cp:lastPrinted>2015-10-02T06:26:40Z</cp:lastPrinted>
  <dcterms:created xsi:type="dcterms:W3CDTF">2015-09-20T06:10:19Z</dcterms:created>
  <dcterms:modified xsi:type="dcterms:W3CDTF">2015-10-03T02:37:54Z</dcterms:modified>
</cp:coreProperties>
</file>