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HR 2016. LONG\HR\VĂN PHÒNG PHẨM\"/>
    </mc:Choice>
  </mc:AlternateContent>
  <bookViews>
    <workbookView xWindow="0" yWindow="0" windowWidth="24000" windowHeight="95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G36" i="1" s="1"/>
  <c r="D36" i="1"/>
  <c r="C36" i="1"/>
  <c r="E35" i="1"/>
  <c r="G35" i="1" s="1"/>
  <c r="D35" i="1"/>
  <c r="C35" i="1"/>
  <c r="E34" i="1"/>
  <c r="G34" i="1" s="1"/>
  <c r="D34" i="1"/>
  <c r="C34" i="1"/>
  <c r="E33" i="1"/>
  <c r="G33" i="1" s="1"/>
  <c r="D33" i="1"/>
  <c r="C33" i="1"/>
  <c r="E32" i="1"/>
  <c r="G32" i="1" s="1"/>
  <c r="D32" i="1"/>
  <c r="C32" i="1"/>
  <c r="E31" i="1"/>
  <c r="G31" i="1" s="1"/>
  <c r="D31" i="1"/>
  <c r="C31" i="1"/>
  <c r="E30" i="1"/>
  <c r="G30" i="1" s="1"/>
  <c r="D30" i="1"/>
  <c r="C30" i="1"/>
  <c r="E29" i="1"/>
  <c r="G29" i="1" s="1"/>
  <c r="D29" i="1"/>
  <c r="C29" i="1"/>
  <c r="E28" i="1"/>
  <c r="G28" i="1" s="1"/>
  <c r="D28" i="1"/>
  <c r="C28" i="1"/>
  <c r="E27" i="1"/>
  <c r="G27" i="1" s="1"/>
  <c r="D27" i="1"/>
  <c r="C27" i="1"/>
  <c r="E26" i="1"/>
  <c r="G26" i="1" s="1"/>
  <c r="D26" i="1"/>
  <c r="C26" i="1"/>
  <c r="E25" i="1"/>
  <c r="G25" i="1" s="1"/>
  <c r="D25" i="1"/>
  <c r="C25" i="1"/>
  <c r="E24" i="1"/>
  <c r="G24" i="1" s="1"/>
  <c r="D24" i="1"/>
  <c r="C24" i="1"/>
  <c r="E23" i="1"/>
  <c r="G23" i="1" s="1"/>
  <c r="D23" i="1"/>
  <c r="C23" i="1"/>
  <c r="E22" i="1"/>
  <c r="G22" i="1" s="1"/>
  <c r="D22" i="1"/>
  <c r="C22" i="1"/>
  <c r="E21" i="1"/>
  <c r="G21" i="1" s="1"/>
  <c r="D21" i="1"/>
  <c r="C21" i="1"/>
  <c r="E20" i="1"/>
  <c r="G20" i="1" s="1"/>
  <c r="D20" i="1"/>
  <c r="C20" i="1"/>
  <c r="E19" i="1"/>
  <c r="G19" i="1" s="1"/>
  <c r="D19" i="1"/>
  <c r="C19" i="1"/>
  <c r="E18" i="1"/>
  <c r="G18" i="1" s="1"/>
  <c r="D18" i="1"/>
  <c r="C18" i="1"/>
  <c r="E17" i="1"/>
  <c r="G17" i="1" s="1"/>
  <c r="D17" i="1"/>
  <c r="C17" i="1"/>
  <c r="E16" i="1"/>
  <c r="G16" i="1" s="1"/>
  <c r="D16" i="1"/>
  <c r="C16" i="1"/>
  <c r="E15" i="1"/>
  <c r="G15" i="1" s="1"/>
  <c r="D15" i="1"/>
  <c r="C15" i="1"/>
  <c r="E14" i="1"/>
  <c r="G14" i="1" s="1"/>
  <c r="D14" i="1"/>
  <c r="C14" i="1"/>
  <c r="E13" i="1"/>
  <c r="G13" i="1" s="1"/>
  <c r="D13" i="1"/>
  <c r="C13" i="1"/>
  <c r="E12" i="1"/>
  <c r="G12" i="1" s="1"/>
  <c r="D12" i="1"/>
  <c r="C12" i="1"/>
  <c r="E11" i="1"/>
  <c r="G11" i="1" s="1"/>
  <c r="D11" i="1"/>
  <c r="C11" i="1"/>
  <c r="E10" i="1"/>
  <c r="G10" i="1" s="1"/>
  <c r="D10" i="1"/>
  <c r="C10" i="1"/>
  <c r="E9" i="1"/>
  <c r="G9" i="1" s="1"/>
  <c r="D9" i="1"/>
  <c r="C9" i="1"/>
  <c r="E8" i="1"/>
  <c r="G8" i="1" s="1"/>
  <c r="D8" i="1"/>
  <c r="C8" i="1"/>
  <c r="E7" i="1"/>
  <c r="G7" i="1" s="1"/>
  <c r="D7" i="1"/>
  <c r="C7" i="1"/>
  <c r="E6" i="1"/>
  <c r="G6" i="1" s="1"/>
  <c r="D6" i="1"/>
  <c r="C6" i="1"/>
  <c r="E5" i="1"/>
  <c r="G5" i="1" s="1"/>
  <c r="D5" i="1"/>
  <c r="C5" i="1"/>
  <c r="E4" i="1"/>
  <c r="G4" i="1" s="1"/>
  <c r="D4" i="1"/>
  <c r="C4" i="1"/>
  <c r="G37" i="1" l="1"/>
</calcChain>
</file>

<file path=xl/sharedStrings.xml><?xml version="1.0" encoding="utf-8"?>
<sst xmlns="http://schemas.openxmlformats.org/spreadsheetml/2006/main" count="75" uniqueCount="48">
  <si>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</si>
  <si>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</si>
  <si>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</si>
  <si>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</si>
  <si>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</si>
  <si>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</si>
  <si>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</si>
  <si>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</si>
  <si>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ĐỒNG KHỞI</t>
  </si>
  <si>
    <t>VP78</t>
  </si>
  <si>
    <t>VP69</t>
  </si>
  <si>
    <t>VP59</t>
  </si>
  <si>
    <t>VP58</t>
  </si>
  <si>
    <t>VP22</t>
  </si>
  <si>
    <t>VP60</t>
  </si>
  <si>
    <t>VP70</t>
  </si>
  <si>
    <t>VP48</t>
  </si>
  <si>
    <t>VP85</t>
  </si>
  <si>
    <t>VP92</t>
  </si>
  <si>
    <t>VP87</t>
  </si>
  <si>
    <t>TẠP VỤ</t>
  </si>
  <si>
    <t>VP86</t>
  </si>
  <si>
    <t>VP35</t>
  </si>
  <si>
    <t>VP88</t>
  </si>
  <si>
    <t>VP71</t>
  </si>
  <si>
    <t>VP81</t>
  </si>
  <si>
    <t>VP89</t>
  </si>
  <si>
    <t>XƯỞNG</t>
  </si>
  <si>
    <t>VP08</t>
  </si>
  <si>
    <t>VP91</t>
  </si>
  <si>
    <t>VP28</t>
  </si>
  <si>
    <t>VP94</t>
  </si>
  <si>
    <t>VP44</t>
  </si>
  <si>
    <t>KH VẬT TƯ</t>
  </si>
  <si>
    <t>VP80</t>
  </si>
  <si>
    <t>VP01</t>
  </si>
  <si>
    <t>KẾ TOÁN</t>
  </si>
  <si>
    <t>VP54</t>
  </si>
  <si>
    <t>VP55</t>
  </si>
  <si>
    <t>VP42</t>
  </si>
  <si>
    <t>VP67</t>
  </si>
  <si>
    <t>VP09</t>
  </si>
  <si>
    <t>THIẾT KẾ</t>
  </si>
  <si>
    <t>VP74</t>
  </si>
  <si>
    <t>VP45</t>
  </si>
  <si>
    <t>VĂN PHÒNG</t>
  </si>
  <si>
    <t>KẾ TOÁN, VP</t>
  </si>
  <si>
    <t>CAO MINH ĐẶT VĂN PHÒNG PHẨM THÁNG 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</si>
</sst>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&#258;N%20PH&#210;NG%20PH&#7848;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hàng"/>
      <sheetName val="NHẬP KHO"/>
      <sheetName val="XUẤT KHO"/>
      <sheetName val="TỒN KHO VPP"/>
      <sheetName val="file anh vũ"/>
      <sheetName val="ĐX THÁNG 06"/>
      <sheetName val="ĐX THÁNG 07"/>
      <sheetName val="ĐX THÁNG 08"/>
      <sheetName val="ĐX THÁNG 09"/>
      <sheetName val="ĐX THÁNG 10"/>
      <sheetName val="ĐX THÁNG 11"/>
      <sheetName val="ĐX Tháng 12"/>
      <sheetName val="VĂN PHÒNG PHẨM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17500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55000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</row>
        <row r="98">
          <cell r="B98" t="str">
            <v>VP96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2" name="Table11215183" displayName="Table11215183" ref="A3:H37" totalsRowCount="1" headerRowDxfId="20" dataDxfId="18" headerRowBorderDxfId="19" tableBorderDxfId="17" totalsRowBorderDxfId="16">
  <autoFilter ref="A3:H36"/>
  <tableColumns count="8">
    <tableColumn id="1" name="STT" dataDxfId="15" totalsRowDxfId="7"/>
    <tableColumn id="9" name="Mã hàng" dataDxfId="14" totalsRowDxfId="6"/>
    <tableColumn id="2" name="NỘI DUNG" dataDxfId="13" totalsRowDxfId="5"/>
    <tableColumn id="3" name="ĐƠN VỊ" dataDxfId="12" totalsRowDxfId="4"/>
    <tableColumn id="7" name="ĐƠN GIÁ" dataDxfId="11" totalsRowDxfId="3"/>
    <tableColumn id="4" name="SỐ LƯỢNG" dataDxfId="10" totalsRowDxfId="2"/>
    <tableColumn id="6" name="THÀNH TIỀN" totalsRowFunction="sum" dataDxfId="9" totalsRowDxfId="1">
      <calculatedColumnFormula>PRODUCT([1]!Table112[[#This Row],[ĐƠN GIÁ]:[SỐ LƯỢNG]])</calculatedColumnFormula>
    </tableColumn>
    <tableColumn id="8" name="BỘ PHẬN" dataDxfId="8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workbookViewId="0">
      <selection activeCell="D42" sqref="D42"/>
    </sheetView>
  </sheetViews>
  <sheetFormatPr defaultColWidth="9.140625" defaultRowHeight="18" x14ac:dyDescent="0.25"/>
  <cols>
    <col min="1" max="1" width="11.28515625" style="1" customWidth="1"/>
    <col min="2" max="2" width="15.140625" style="1" customWidth="1"/>
    <col min="3" max="3" width="42.140625" style="1" customWidth="1"/>
    <col min="4" max="4" width="14.7109375" style="2" customWidth="1"/>
    <col min="5" max="5" width="16.42578125" style="13" customWidth="1"/>
    <col min="6" max="6" width="18.7109375" style="1" customWidth="1"/>
    <col min="7" max="7" width="20.85546875" style="13" customWidth="1"/>
    <col min="8" max="8" width="22.42578125" style="1" customWidth="1"/>
    <col min="9" max="16384" width="9.140625" style="1"/>
  </cols>
  <sheetData>
    <row r="1" spans="1:8" ht="24.95" customHeight="1" x14ac:dyDescent="0.25">
      <c r="A1" s="17" t="s">
        <v>47</v>
      </c>
      <c r="B1" s="17"/>
      <c r="C1" s="17"/>
      <c r="D1" s="17"/>
      <c r="E1" s="17"/>
      <c r="F1" s="17"/>
      <c r="G1" s="17"/>
      <c r="H1" s="17"/>
    </row>
    <row r="2" spans="1:8" ht="24.95" customHeight="1" x14ac:dyDescent="0.25">
      <c r="A2" s="17"/>
      <c r="B2" s="17"/>
      <c r="C2" s="17"/>
      <c r="D2" s="17"/>
      <c r="E2" s="17"/>
      <c r="F2" s="17"/>
      <c r="G2" s="17"/>
      <c r="H2" s="17"/>
    </row>
    <row r="3" spans="1:8" ht="24.9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3" t="s">
        <v>6</v>
      </c>
      <c r="H3" s="2" t="s">
        <v>7</v>
      </c>
    </row>
    <row r="4" spans="1:8" ht="24.95" customHeight="1" x14ac:dyDescent="0.25">
      <c r="A4" s="4">
        <v>1</v>
      </c>
      <c r="B4" s="4" t="s">
        <v>9</v>
      </c>
      <c r="C4" s="5" t="str">
        <f>VLOOKUP(Table11215183[[#This Row],[Mã hàng]],'[1]Mã hàng'!$B$3:$E$217,2,0)</f>
        <v>Sáp thơm Glade 200g</v>
      </c>
      <c r="D4" s="6" t="str">
        <f>VLOOKUP(Table11215183[[#This Row],[Mã hàng]],'[1]Mã hàng'!$B$3:$E$217,3,0)</f>
        <v>Cục</v>
      </c>
      <c r="E4" s="7">
        <f>VLOOKUP(Table11215183[[#This Row],[Mã hàng]],'[1]Mã hàng'!$B$3:$E$217,4,0)</f>
        <v>47000</v>
      </c>
      <c r="F4" s="6">
        <v>2</v>
      </c>
      <c r="G4" s="7">
        <f>PRODUCT(Table11215183[[#This Row],[ĐƠN GIÁ]:[SỐ LƯỢNG]])</f>
        <v>94000</v>
      </c>
      <c r="H4" s="2" t="s">
        <v>8</v>
      </c>
    </row>
    <row r="5" spans="1:8" ht="24.95" customHeight="1" x14ac:dyDescent="0.25">
      <c r="A5" s="4">
        <v>2</v>
      </c>
      <c r="B5" s="4" t="s">
        <v>10</v>
      </c>
      <c r="C5" s="5" t="str">
        <f>VLOOKUP(Table11215183[[#This Row],[Mã hàng]],'[1]Mã hàng'!$B$3:$E$217,2,0)</f>
        <v>Nước rửa chén Sunlight  800g</v>
      </c>
      <c r="D5" s="6" t="str">
        <f>VLOOKUP(Table11215183[[#This Row],[Mã hàng]],'[1]Mã hàng'!$B$3:$E$217,3,0)</f>
        <v>Chai</v>
      </c>
      <c r="E5" s="7">
        <f>VLOOKUP(Table11215183[[#This Row],[Mã hàng]],'[1]Mã hàng'!$B$3:$E$217,4,0)</f>
        <v>23000</v>
      </c>
      <c r="F5" s="6">
        <v>1</v>
      </c>
      <c r="G5" s="7">
        <f>PRODUCT(Table11215183[[#This Row],[ĐƠN GIÁ]:[SỐ LƯỢNG]])</f>
        <v>23000</v>
      </c>
      <c r="H5" s="2" t="s">
        <v>8</v>
      </c>
    </row>
    <row r="6" spans="1:8" ht="24.95" customHeight="1" x14ac:dyDescent="0.25">
      <c r="A6" s="4">
        <v>3</v>
      </c>
      <c r="B6" s="4" t="s">
        <v>11</v>
      </c>
      <c r="C6" s="5" t="str">
        <f>VLOOKUP(Table11215183[[#This Row],[Mã hàng]],'[1]Mã hàng'!$B$3:$E$217,2,0)</f>
        <v>Khăn vuông puply</v>
      </c>
      <c r="D6" s="6" t="str">
        <f>VLOOKUP(Table11215183[[#This Row],[Mã hàng]],'[1]Mã hàng'!$B$3:$E$217,3,0)</f>
        <v>Bịch</v>
      </c>
      <c r="E6" s="7">
        <f>VLOOKUP(Table11215183[[#This Row],[Mã hàng]],'[1]Mã hàng'!$B$3:$E$217,4,0)</f>
        <v>15000</v>
      </c>
      <c r="F6" s="6">
        <v>1</v>
      </c>
      <c r="G6" s="7">
        <f>PRODUCT(Table11215183[[#This Row],[ĐƠN GIÁ]:[SỐ LƯỢNG]])</f>
        <v>15000</v>
      </c>
      <c r="H6" s="2" t="s">
        <v>8</v>
      </c>
    </row>
    <row r="7" spans="1:8" ht="24.95" customHeight="1" x14ac:dyDescent="0.25">
      <c r="A7" s="4">
        <v>4</v>
      </c>
      <c r="B7" s="4" t="s">
        <v>12</v>
      </c>
      <c r="C7" s="5" t="str">
        <f>VLOOKUP(Table11215183[[#This Row],[Mã hàng]],'[1]Mã hàng'!$B$3:$E$217,2,0)</f>
        <v>Khăn hộp Puply New Supreme 180sh</v>
      </c>
      <c r="D7" s="6" t="str">
        <f>VLOOKUP(Table11215183[[#This Row],[Mã hàng]],'[1]Mã hàng'!$B$3:$E$217,3,0)</f>
        <v>Hộp</v>
      </c>
      <c r="E7" s="7">
        <f>VLOOKUP(Table11215183[[#This Row],[Mã hàng]],'[1]Mã hàng'!$B$3:$E$217,4,0)</f>
        <v>21000</v>
      </c>
      <c r="F7" s="6">
        <v>3</v>
      </c>
      <c r="G7" s="7">
        <f>PRODUCT(Table11215183[[#This Row],[ĐƠN GIÁ]:[SỐ LƯỢNG]])</f>
        <v>63000</v>
      </c>
      <c r="H7" s="2" t="s">
        <v>8</v>
      </c>
    </row>
    <row r="8" spans="1:8" ht="24.95" customHeight="1" x14ac:dyDescent="0.25">
      <c r="A8" s="4">
        <v>5</v>
      </c>
      <c r="B8" s="4" t="s">
        <v>13</v>
      </c>
      <c r="C8" s="5" t="str">
        <f>VLOOKUP(Table11215183[[#This Row],[Mã hàng]],'[1]Mã hàng'!$B$3:$E$217,2,0)</f>
        <v>Bột giặc Omo 800 gr</v>
      </c>
      <c r="D8" s="6" t="str">
        <f>VLOOKUP(Table11215183[[#This Row],[Mã hàng]],'[1]Mã hàng'!$B$3:$E$217,3,0)</f>
        <v>Bịch</v>
      </c>
      <c r="E8" s="7">
        <f>VLOOKUP(Table11215183[[#This Row],[Mã hàng]],'[1]Mã hàng'!$B$3:$E$217,4,0)</f>
        <v>34000</v>
      </c>
      <c r="F8" s="6">
        <v>1</v>
      </c>
      <c r="G8" s="7">
        <f>PRODUCT(Table11215183[[#This Row],[ĐƠN GIÁ]:[SỐ LƯỢNG]])</f>
        <v>34000</v>
      </c>
      <c r="H8" s="2" t="s">
        <v>8</v>
      </c>
    </row>
    <row r="9" spans="1:8" ht="24.95" customHeight="1" x14ac:dyDescent="0.25">
      <c r="A9" s="4">
        <v>6</v>
      </c>
      <c r="B9" s="4" t="s">
        <v>14</v>
      </c>
      <c r="C9" s="5" t="str">
        <f>VLOOKUP(Table11215183[[#This Row],[Mã hàng]],'[1]Mã hàng'!$B$3:$E$217,2,0)</f>
        <v>Lau sàn Sunlight 4L</v>
      </c>
      <c r="D9" s="6" t="str">
        <f>VLOOKUP(Table11215183[[#This Row],[Mã hàng]],'[1]Mã hàng'!$B$3:$E$217,3,0)</f>
        <v>Can</v>
      </c>
      <c r="E9" s="7">
        <f>VLOOKUP(Table11215183[[#This Row],[Mã hàng]],'[1]Mã hàng'!$B$3:$E$217,4,0)</f>
        <v>88000</v>
      </c>
      <c r="F9" s="2">
        <v>1</v>
      </c>
      <c r="G9" s="7">
        <f>PRODUCT(Table11215183[[#This Row],[ĐƠN GIÁ]:[SỐ LƯỢNG]])</f>
        <v>88000</v>
      </c>
      <c r="H9" s="2" t="s">
        <v>8</v>
      </c>
    </row>
    <row r="10" spans="1:8" ht="24.95" customHeight="1" x14ac:dyDescent="0.25">
      <c r="A10" s="4">
        <v>7</v>
      </c>
      <c r="B10" s="4" t="s">
        <v>15</v>
      </c>
      <c r="C10" s="5" t="str">
        <f>VLOOKUP(Table11215183[[#This Row],[Mã hàng]],'[1]Mã hàng'!$B$3:$E$217,2,0)</f>
        <v>Nước rửa tay Lifebuoy 180ml</v>
      </c>
      <c r="D10" s="6" t="str">
        <f>VLOOKUP(Table11215183[[#This Row],[Mã hàng]],'[1]Mã hàng'!$B$3:$E$217,3,0)</f>
        <v>Chai</v>
      </c>
      <c r="E10" s="7">
        <f>VLOOKUP(Table11215183[[#This Row],[Mã hàng]],'[1]Mã hàng'!$B$3:$E$217,4,0)</f>
        <v>20000</v>
      </c>
      <c r="F10" s="2">
        <v>1</v>
      </c>
      <c r="G10" s="7">
        <f>PRODUCT(Table11215183[[#This Row],[ĐƠN GIÁ]:[SỐ LƯỢNG]])</f>
        <v>20000</v>
      </c>
      <c r="H10" s="2" t="s">
        <v>8</v>
      </c>
    </row>
    <row r="11" spans="1:8" ht="24.95" customHeight="1" x14ac:dyDescent="0.25">
      <c r="A11" s="4">
        <v>8</v>
      </c>
      <c r="B11" s="4" t="s">
        <v>16</v>
      </c>
      <c r="C11" s="5" t="str">
        <f>VLOOKUP(Table11215183[[#This Row],[Mã hàng]],'[1]Mã hàng'!$B$3:$E$217,2,0)</f>
        <v>Gift glass cleaner 580ml</v>
      </c>
      <c r="D11" s="6" t="str">
        <f>VLOOKUP(Table11215183[[#This Row],[Mã hàng]],'[1]Mã hàng'!$B$3:$E$217,3,0)</f>
        <v>Chai</v>
      </c>
      <c r="E11" s="7">
        <f>VLOOKUP(Table11215183[[#This Row],[Mã hàng]],'[1]Mã hàng'!$B$3:$E$217,4,0)</f>
        <v>21000</v>
      </c>
      <c r="F11" s="6">
        <v>1</v>
      </c>
      <c r="G11" s="7">
        <f>PRODUCT(Table11215183[[#This Row],[ĐƠN GIÁ]:[SỐ LƯỢNG]])</f>
        <v>21000</v>
      </c>
      <c r="H11" s="2" t="s">
        <v>8</v>
      </c>
    </row>
    <row r="12" spans="1:8" ht="24.95" customHeight="1" x14ac:dyDescent="0.25">
      <c r="A12" s="4">
        <v>9</v>
      </c>
      <c r="B12" s="4" t="s">
        <v>17</v>
      </c>
      <c r="C12" s="5" t="str">
        <f>VLOOKUP(Table11215183[[#This Row],[Mã hàng]],'[1]Mã hàng'!$B$3:$E$217,2,0)</f>
        <v>Trà xanh túi lọc Phúc Long ( 25 gói )</v>
      </c>
      <c r="D12" s="6" t="str">
        <f>VLOOKUP(Table11215183[[#This Row],[Mã hàng]],'[1]Mã hàng'!$B$3:$E$217,3,0)</f>
        <v>Hộp</v>
      </c>
      <c r="E12" s="7">
        <f>VLOOKUP(Table11215183[[#This Row],[Mã hàng]],'[1]Mã hàng'!$B$3:$E$217,4,0)</f>
        <v>35000</v>
      </c>
      <c r="F12" s="10">
        <v>4</v>
      </c>
      <c r="G12" s="7">
        <f>PRODUCT(Table11215183[[#This Row],[ĐƠN GIÁ]:[SỐ LƯỢNG]])</f>
        <v>140000</v>
      </c>
      <c r="H12" s="2" t="s">
        <v>8</v>
      </c>
    </row>
    <row r="13" spans="1:8" ht="24.95" customHeight="1" x14ac:dyDescent="0.25">
      <c r="A13" s="4">
        <v>10</v>
      </c>
      <c r="B13" s="4" t="s">
        <v>18</v>
      </c>
      <c r="C13" s="5" t="str">
        <f>VLOOKUP(Table11215183[[#This Row],[Mã hàng]],'[1]Mã hàng'!$B$3:$E$217,2,0)</f>
        <v>Miếng rửa chén 2 lớp</v>
      </c>
      <c r="D13" s="6" t="str">
        <f>VLOOKUP(Table11215183[[#This Row],[Mã hàng]],'[1]Mã hàng'!$B$3:$E$217,3,0)</f>
        <v>Miếng</v>
      </c>
      <c r="E13" s="7">
        <f>VLOOKUP(Table11215183[[#This Row],[Mã hàng]],'[1]Mã hàng'!$B$3:$E$217,4,0)</f>
        <v>3500</v>
      </c>
      <c r="F13" s="8">
        <v>2</v>
      </c>
      <c r="G13" s="7">
        <f>PRODUCT(Table11215183[[#This Row],[ĐƠN GIÁ]:[SỐ LƯỢNG]])</f>
        <v>7000</v>
      </c>
      <c r="H13" s="2" t="s">
        <v>8</v>
      </c>
    </row>
    <row r="14" spans="1:8" ht="24.95" customHeight="1" x14ac:dyDescent="0.25">
      <c r="A14" s="4">
        <v>11</v>
      </c>
      <c r="B14" s="4" t="s">
        <v>19</v>
      </c>
      <c r="C14" s="5" t="str">
        <f>VLOOKUP(Table11215183[[#This Row],[Mã hàng]],'[1]Mã hàng'!$B$3:$E$217,2,0)</f>
        <v>Khăn lau tay cao cấp 1 màu</v>
      </c>
      <c r="D14" s="6" t="str">
        <f>VLOOKUP(Table11215183[[#This Row],[Mã hàng]],'[1]Mã hàng'!$B$3:$E$217,3,0)</f>
        <v>Cái</v>
      </c>
      <c r="E14" s="7">
        <f>VLOOKUP(Table11215183[[#This Row],[Mã hàng]],'[1]Mã hàng'!$B$3:$E$217,4,0)</f>
        <v>14300</v>
      </c>
      <c r="F14" s="6">
        <v>7</v>
      </c>
      <c r="G14" s="7">
        <f>PRODUCT(Table11215183[[#This Row],[ĐƠN GIÁ]:[SỐ LƯỢNG]])</f>
        <v>100100</v>
      </c>
      <c r="H14" s="2" t="s">
        <v>8</v>
      </c>
    </row>
    <row r="15" spans="1:8" ht="24.95" customHeight="1" x14ac:dyDescent="0.25">
      <c r="A15" s="4">
        <v>12</v>
      </c>
      <c r="B15" s="4" t="s">
        <v>21</v>
      </c>
      <c r="C15" s="5" t="str">
        <f>VLOOKUP(Table11215183[[#This Row],[Mã hàng]],'[1]Mã hàng'!$B$3:$E$217,2,0)</f>
        <v>Xịt mũi Raid  600 ml</v>
      </c>
      <c r="D15" s="6" t="str">
        <f>VLOOKUP(Table11215183[[#This Row],[Mã hàng]],'[1]Mã hàng'!$B$3:$E$217,3,0)</f>
        <v>Chai</v>
      </c>
      <c r="E15" s="7">
        <f>VLOOKUP(Table11215183[[#This Row],[Mã hàng]],'[1]Mã hàng'!$B$3:$E$217,4,0)</f>
        <v>60000</v>
      </c>
      <c r="F15" s="6">
        <v>2</v>
      </c>
      <c r="G15" s="7">
        <f>PRODUCT(Table11215183[[#This Row],[ĐƠN GIÁ]:[SỐ LƯỢNG]])</f>
        <v>120000</v>
      </c>
      <c r="H15" s="2" t="s">
        <v>20</v>
      </c>
    </row>
    <row r="16" spans="1:8" ht="24.95" customHeight="1" x14ac:dyDescent="0.25">
      <c r="A16" s="4">
        <v>13</v>
      </c>
      <c r="B16" s="4" t="s">
        <v>13</v>
      </c>
      <c r="C16" s="5" t="str">
        <f>VLOOKUP(Table11215183[[#This Row],[Mã hàng]],'[1]Mã hàng'!$B$3:$E$217,2,0)</f>
        <v>Bột giặc Omo 800 gr</v>
      </c>
      <c r="D16" s="6" t="str">
        <f>VLOOKUP(Table11215183[[#This Row],[Mã hàng]],'[1]Mã hàng'!$B$3:$E$217,3,0)</f>
        <v>Bịch</v>
      </c>
      <c r="E16" s="7">
        <f>VLOOKUP(Table11215183[[#This Row],[Mã hàng]],'[1]Mã hàng'!$B$3:$E$217,4,0)</f>
        <v>34000</v>
      </c>
      <c r="F16" s="6">
        <v>2</v>
      </c>
      <c r="G16" s="7">
        <f>PRODUCT(Table11215183[[#This Row],[ĐƠN GIÁ]:[SỐ LƯỢNG]])</f>
        <v>68000</v>
      </c>
      <c r="H16" s="2" t="s">
        <v>20</v>
      </c>
    </row>
    <row r="17" spans="1:8" ht="24.95" customHeight="1" x14ac:dyDescent="0.25">
      <c r="A17" s="4">
        <v>14</v>
      </c>
      <c r="B17" s="4" t="s">
        <v>22</v>
      </c>
      <c r="C17" s="5" t="str">
        <f>VLOOKUP(Table11215183[[#This Row],[Mã hàng]],'[1]Mã hàng'!$B$3:$E$217,2,0)</f>
        <v xml:space="preserve">Cuộn rác ba màu tiểu  Trí Quang </v>
      </c>
      <c r="D17" s="6" t="str">
        <f>VLOOKUP(Table11215183[[#This Row],[Mã hàng]],'[1]Mã hàng'!$B$3:$E$217,3,0)</f>
        <v>Kg</v>
      </c>
      <c r="E17" s="7">
        <f>VLOOKUP(Table11215183[[#This Row],[Mã hàng]],'[1]Mã hàng'!$B$3:$E$217,4,0)</f>
        <v>37000</v>
      </c>
      <c r="F17" s="6">
        <v>1</v>
      </c>
      <c r="G17" s="7">
        <f>PRODUCT(Table11215183[[#This Row],[ĐƠN GIÁ]:[SỐ LƯỢNG]])</f>
        <v>37000</v>
      </c>
      <c r="H17" s="2" t="s">
        <v>20</v>
      </c>
    </row>
    <row r="18" spans="1:8" ht="24.95" customHeight="1" x14ac:dyDescent="0.25">
      <c r="A18" s="4">
        <v>15</v>
      </c>
      <c r="B18" s="4" t="s">
        <v>23</v>
      </c>
      <c r="C18" s="5" t="str">
        <f>VLOOKUP(Table11215183[[#This Row],[Mã hàng]],'[1]Mã hàng'!$B$3:$E$217,2,0)</f>
        <v xml:space="preserve">Cuộn rác ba màu đại  Trí Quang </v>
      </c>
      <c r="D18" s="6" t="str">
        <f>VLOOKUP(Table11215183[[#This Row],[Mã hàng]],'[1]Mã hàng'!$B$3:$E$217,3,0)</f>
        <v>Kg</v>
      </c>
      <c r="E18" s="7">
        <f>VLOOKUP(Table11215183[[#This Row],[Mã hàng]],'[1]Mã hàng'!$B$3:$E$217,4,0)</f>
        <v>37000</v>
      </c>
      <c r="F18" s="6">
        <v>2</v>
      </c>
      <c r="G18" s="7">
        <f>PRODUCT(Table11215183[[#This Row],[ĐƠN GIÁ]:[SỐ LƯỢNG]])</f>
        <v>74000</v>
      </c>
      <c r="H18" s="2" t="s">
        <v>20</v>
      </c>
    </row>
    <row r="19" spans="1:8" ht="24.95" customHeight="1" x14ac:dyDescent="0.25">
      <c r="A19" s="4">
        <v>16</v>
      </c>
      <c r="B19" s="4" t="s">
        <v>24</v>
      </c>
      <c r="C19" s="5" t="str">
        <f>VLOOKUP(Table11215183[[#This Row],[Mã hàng]],'[1]Mã hàng'!$B$3:$E$217,2,0)</f>
        <v>Nước rửa tay thường</v>
      </c>
      <c r="D19" s="6" t="str">
        <f>VLOOKUP(Table11215183[[#This Row],[Mã hàng]],'[1]Mã hàng'!$B$3:$E$217,3,0)</f>
        <v>Can</v>
      </c>
      <c r="E19" s="7">
        <f>VLOOKUP(Table11215183[[#This Row],[Mã hàng]],'[1]Mã hàng'!$B$3:$E$217,4,0)</f>
        <v>85000</v>
      </c>
      <c r="F19" s="6">
        <v>1</v>
      </c>
      <c r="G19" s="7">
        <f>PRODUCT(Table11215183[[#This Row],[ĐƠN GIÁ]:[SỐ LƯỢNG]])</f>
        <v>85000</v>
      </c>
      <c r="H19" s="2" t="s">
        <v>20</v>
      </c>
    </row>
    <row r="20" spans="1:8" ht="24.95" customHeight="1" x14ac:dyDescent="0.25">
      <c r="A20" s="4">
        <v>17</v>
      </c>
      <c r="B20" s="4" t="s">
        <v>9</v>
      </c>
      <c r="C20" s="5" t="str">
        <f>VLOOKUP(Table11215183[[#This Row],[Mã hàng]],'[1]Mã hàng'!$B$3:$E$217,2,0)</f>
        <v>Sáp thơm Glade 200g</v>
      </c>
      <c r="D20" s="6" t="str">
        <f>VLOOKUP(Table11215183[[#This Row],[Mã hàng]],'[1]Mã hàng'!$B$3:$E$217,3,0)</f>
        <v>Cục</v>
      </c>
      <c r="E20" s="7">
        <f>VLOOKUP(Table11215183[[#This Row],[Mã hàng]],'[1]Mã hàng'!$B$3:$E$217,4,0)</f>
        <v>47000</v>
      </c>
      <c r="F20" s="6">
        <v>2</v>
      </c>
      <c r="G20" s="7">
        <f>PRODUCT(Table11215183[[#This Row],[ĐƠN GIÁ]:[SỐ LƯỢNG]])</f>
        <v>94000</v>
      </c>
      <c r="H20" s="2" t="s">
        <v>20</v>
      </c>
    </row>
    <row r="21" spans="1:8" ht="24.95" customHeight="1" x14ac:dyDescent="0.25">
      <c r="A21" s="4">
        <v>18</v>
      </c>
      <c r="B21" s="4" t="s">
        <v>25</v>
      </c>
      <c r="C21" s="5" t="str">
        <f>VLOOKUP(Table11215183[[#This Row],[Mã hàng]],'[1]Mã hàng'!$B$3:$E$217,2,0)</f>
        <v>Tẩy bồn cầu Vim 900ml</v>
      </c>
      <c r="D21" s="6" t="str">
        <f>VLOOKUP(Table11215183[[#This Row],[Mã hàng]],'[1]Mã hàng'!$B$3:$E$217,3,0)</f>
        <v>Chai</v>
      </c>
      <c r="E21" s="7">
        <f>VLOOKUP(Table11215183[[#This Row],[Mã hàng]],'[1]Mã hàng'!$B$3:$E$217,4,0)</f>
        <v>30000</v>
      </c>
      <c r="F21" s="6">
        <v>1</v>
      </c>
      <c r="G21" s="7">
        <f>PRODUCT(Table11215183[[#This Row],[ĐƠN GIÁ]:[SỐ LƯỢNG]])</f>
        <v>30000</v>
      </c>
      <c r="H21" s="2" t="s">
        <v>20</v>
      </c>
    </row>
    <row r="22" spans="1:8" ht="24.95" customHeight="1" x14ac:dyDescent="0.25">
      <c r="A22" s="4">
        <v>19</v>
      </c>
      <c r="B22" s="4" t="s">
        <v>26</v>
      </c>
      <c r="C22" s="5" t="str">
        <f>VLOOKUP(Table11215183[[#This Row],[Mã hàng]],'[1]Mã hàng'!$B$3:$E$217,2,0)</f>
        <v>Kính lúp 7cm</v>
      </c>
      <c r="D22" s="6" t="str">
        <f>VLOOKUP(Table11215183[[#This Row],[Mã hàng]],'[1]Mã hàng'!$B$3:$E$217,3,0)</f>
        <v>Cái</v>
      </c>
      <c r="E22" s="7">
        <f>VLOOKUP(Table11215183[[#This Row],[Mã hàng]],'[1]Mã hàng'!$B$3:$E$217,4,0)</f>
        <v>70000</v>
      </c>
      <c r="F22" s="6">
        <v>1</v>
      </c>
      <c r="G22" s="7">
        <f>PRODUCT(Table11215183[[#This Row],[ĐƠN GIÁ]:[SỐ LƯỢNG]])</f>
        <v>70000</v>
      </c>
      <c r="H22" s="9" t="s">
        <v>27</v>
      </c>
    </row>
    <row r="23" spans="1:8" ht="24.95" customHeight="1" x14ac:dyDescent="0.25">
      <c r="A23" s="4">
        <v>20</v>
      </c>
      <c r="B23" s="4" t="s">
        <v>28</v>
      </c>
      <c r="C23" s="5" t="str">
        <f>VLOOKUP(Table11215183[[#This Row],[Mã hàng]],'[1]Mã hàng'!$B$3:$E$217,2,0)</f>
        <v>Băng keo trong 48m/m x 80Y</v>
      </c>
      <c r="D23" s="6" t="str">
        <f>VLOOKUP(Table11215183[[#This Row],[Mã hàng]],'[1]Mã hàng'!$B$3:$E$217,3,0)</f>
        <v>Cuộn</v>
      </c>
      <c r="E23" s="7">
        <f>VLOOKUP(Table11215183[[#This Row],[Mã hàng]],'[1]Mã hàng'!$B$3:$E$217,4,0)</f>
        <v>11000</v>
      </c>
      <c r="F23" s="9">
        <v>12</v>
      </c>
      <c r="G23" s="7">
        <f>PRODUCT(Table11215183[[#This Row],[ĐƠN GIÁ]:[SỐ LƯỢNG]])</f>
        <v>132000</v>
      </c>
      <c r="H23" s="9" t="s">
        <v>27</v>
      </c>
    </row>
    <row r="24" spans="1:8" ht="24.95" customHeight="1" x14ac:dyDescent="0.25">
      <c r="A24" s="4">
        <v>21</v>
      </c>
      <c r="B24" s="4" t="s">
        <v>29</v>
      </c>
      <c r="C24" s="5" t="str">
        <f>VLOOKUP(Table11215183[[#This Row],[Mã hàng]],'[1]Mã hàng'!$B$3:$E$217,2,0)</f>
        <v>Bút chì 2B STEADTLER</v>
      </c>
      <c r="D24" s="6" t="str">
        <f>VLOOKUP(Table11215183[[#This Row],[Mã hàng]],'[1]Mã hàng'!$B$3:$E$217,3,0)</f>
        <v>Cây</v>
      </c>
      <c r="E24" s="7">
        <f>VLOOKUP(Table11215183[[#This Row],[Mã hàng]],'[1]Mã hàng'!$B$3:$E$217,4,0)</f>
        <v>3400</v>
      </c>
      <c r="F24" s="9">
        <v>10</v>
      </c>
      <c r="G24" s="7">
        <f>PRODUCT(Table11215183[[#This Row],[ĐƠN GIÁ]:[SỐ LƯỢNG]])</f>
        <v>34000</v>
      </c>
      <c r="H24" s="9" t="s">
        <v>27</v>
      </c>
    </row>
    <row r="25" spans="1:8" ht="24.95" customHeight="1" x14ac:dyDescent="0.25">
      <c r="A25" s="4">
        <v>22</v>
      </c>
      <c r="B25" s="4" t="s">
        <v>30</v>
      </c>
      <c r="C25" s="5" t="str">
        <f>VLOOKUP(Table11215183[[#This Row],[Mã hàng]],'[1]Mã hàng'!$B$3:$E$217,2,0)</f>
        <v>Bút xoá  kéo Plus WhiperV WH-105T 42-207</v>
      </c>
      <c r="D25" s="6" t="str">
        <f>VLOOKUP(Table11215183[[#This Row],[Mã hàng]],'[1]Mã hàng'!$B$3:$E$217,3,0)</f>
        <v>Cây</v>
      </c>
      <c r="E25" s="7">
        <f>VLOOKUP(Table11215183[[#This Row],[Mã hàng]],'[1]Mã hàng'!$B$3:$E$217,4,0)</f>
        <v>17000</v>
      </c>
      <c r="F25" s="9">
        <v>3</v>
      </c>
      <c r="G25" s="7">
        <f>PRODUCT(Table11215183[[#This Row],[ĐƠN GIÁ]:[SỐ LƯỢNG]])</f>
        <v>51000</v>
      </c>
      <c r="H25" s="9" t="s">
        <v>27</v>
      </c>
    </row>
    <row r="26" spans="1:8" ht="24.95" customHeight="1" x14ac:dyDescent="0.25">
      <c r="A26" s="4">
        <v>23</v>
      </c>
      <c r="B26" s="4" t="s">
        <v>31</v>
      </c>
      <c r="C26" s="5" t="str">
        <f>VLOOKUP(Table11215183[[#This Row],[Mã hàng]],'[1]Mã hàng'!$B$3:$E$217,2,0)</f>
        <v>Thước eke lớn</v>
      </c>
      <c r="D26" s="6" t="str">
        <f>VLOOKUP(Table11215183[[#This Row],[Mã hàng]],'[1]Mã hàng'!$B$3:$E$217,3,0)</f>
        <v>Bộ</v>
      </c>
      <c r="E26" s="7">
        <f>VLOOKUP(Table11215183[[#This Row],[Mã hàng]],'[1]Mã hàng'!$B$3:$E$217,4,0)</f>
        <v>95000</v>
      </c>
      <c r="F26" s="9">
        <v>1</v>
      </c>
      <c r="G26" s="7">
        <f>PRODUCT(Table11215183[[#This Row],[ĐƠN GIÁ]:[SỐ LƯỢNG]])</f>
        <v>95000</v>
      </c>
      <c r="H26" s="9" t="s">
        <v>27</v>
      </c>
    </row>
    <row r="27" spans="1:8" ht="24.95" customHeight="1" x14ac:dyDescent="0.25">
      <c r="A27" s="4">
        <v>24</v>
      </c>
      <c r="B27" s="4" t="s">
        <v>32</v>
      </c>
      <c r="C27" s="5" t="str">
        <f>VLOOKUP(Table11215183[[#This Row],[Mã hàng]],'[1]Mã hàng'!$B$3:$E$217,2,0)</f>
        <v>Giấy than xanh G-Star</v>
      </c>
      <c r="D27" s="6" t="str">
        <f>VLOOKUP(Table11215183[[#This Row],[Mã hàng]],'[1]Mã hàng'!$B$3:$E$217,3,0)</f>
        <v>Xấp</v>
      </c>
      <c r="E27" s="7">
        <f>VLOOKUP(Table11215183[[#This Row],[Mã hàng]],'[1]Mã hàng'!$B$3:$E$217,4,0)</f>
        <v>60000</v>
      </c>
      <c r="F27" s="9">
        <v>1</v>
      </c>
      <c r="G27" s="7">
        <f>PRODUCT(Table11215183[[#This Row],[ĐƠN GIÁ]:[SỐ LƯỢNG]])</f>
        <v>60000</v>
      </c>
      <c r="H27" s="9" t="s">
        <v>33</v>
      </c>
    </row>
    <row r="28" spans="1:8" ht="24.95" customHeight="1" x14ac:dyDescent="0.25">
      <c r="A28" s="4">
        <v>25</v>
      </c>
      <c r="B28" s="4" t="s">
        <v>34</v>
      </c>
      <c r="C28" s="5" t="str">
        <f>VLOOKUP(Table11215183[[#This Row],[Mã hàng]],'[1]Mã hàng'!$B$3:$E$217,2,0)</f>
        <v xml:space="preserve">Tập VT 96T </v>
      </c>
      <c r="D28" s="6" t="str">
        <f>VLOOKUP(Table11215183[[#This Row],[Mã hàng]],'[1]Mã hàng'!$B$3:$E$217,3,0)</f>
        <v>Quyển</v>
      </c>
      <c r="E28" s="7">
        <f>VLOOKUP(Table11215183[[#This Row],[Mã hàng]],'[1]Mã hàng'!$B$3:$E$217,4,0)</f>
        <v>4500</v>
      </c>
      <c r="F28" s="9">
        <v>4</v>
      </c>
      <c r="G28" s="7">
        <f>PRODUCT(Table11215183[[#This Row],[ĐƠN GIÁ]:[SỐ LƯỢNG]])</f>
        <v>18000</v>
      </c>
      <c r="H28" s="9" t="s">
        <v>33</v>
      </c>
    </row>
    <row r="29" spans="1:8" ht="24.95" customHeight="1" x14ac:dyDescent="0.25">
      <c r="A29" s="4">
        <v>26</v>
      </c>
      <c r="B29" s="8" t="s">
        <v>35</v>
      </c>
      <c r="C29" s="5" t="str">
        <f>VLOOKUP(Table11215183[[#This Row],[Mã hàng]],'[1]Mã hàng'!$B$3:$E$217,2,0)</f>
        <v>Bấm kim PS 10 E  Plus</v>
      </c>
      <c r="D29" s="6" t="str">
        <f>VLOOKUP(Table11215183[[#This Row],[Mã hàng]],'[1]Mã hàng'!$B$3:$E$217,3,0)</f>
        <v>Cái</v>
      </c>
      <c r="E29" s="7">
        <f>VLOOKUP(Table11215183[[#This Row],[Mã hàng]],'[1]Mã hàng'!$B$3:$E$217,4,0)</f>
        <v>26000</v>
      </c>
      <c r="F29" s="11">
        <v>2</v>
      </c>
      <c r="G29" s="7">
        <f>PRODUCT(Table11215183[[#This Row],[ĐƠN GIÁ]:[SỐ LƯỢNG]])</f>
        <v>52000</v>
      </c>
      <c r="H29" s="9" t="s">
        <v>36</v>
      </c>
    </row>
    <row r="30" spans="1:8" ht="24.95" customHeight="1" x14ac:dyDescent="0.25">
      <c r="A30" s="4">
        <v>27</v>
      </c>
      <c r="B30" s="12" t="s">
        <v>37</v>
      </c>
      <c r="C30" s="5" t="str">
        <f>VLOOKUP(Table11215183[[#This Row],[Mã hàng]],'[1]Mã hàng'!$B$3:$E$217,2,0)</f>
        <v>Kẹp bướm 19 mm</v>
      </c>
      <c r="D30" s="6" t="str">
        <f>VLOOKUP(Table11215183[[#This Row],[Mã hàng]],'[1]Mã hàng'!$B$3:$E$217,3,0)</f>
        <v>Hộp</v>
      </c>
      <c r="E30" s="7">
        <f>VLOOKUP(Table11215183[[#This Row],[Mã hàng]],'[1]Mã hàng'!$B$3:$E$217,4,0)</f>
        <v>3900</v>
      </c>
      <c r="F30" s="11">
        <v>3</v>
      </c>
      <c r="G30" s="7">
        <f>PRODUCT(Table11215183[[#This Row],[ĐƠN GIÁ]:[SỐ LƯỢNG]])</f>
        <v>11700</v>
      </c>
      <c r="H30" s="9" t="s">
        <v>46</v>
      </c>
    </row>
    <row r="31" spans="1:8" ht="24.95" customHeight="1" x14ac:dyDescent="0.25">
      <c r="A31" s="4">
        <v>28</v>
      </c>
      <c r="B31" s="12" t="s">
        <v>38</v>
      </c>
      <c r="C31" s="5" t="str">
        <f>VLOOKUP(Table11215183[[#This Row],[Mã hàng]],'[1]Mã hàng'!$B$3:$E$217,2,0)</f>
        <v>Kẹp bướm 25 mm</v>
      </c>
      <c r="D31" s="6" t="str">
        <f>VLOOKUP(Table11215183[[#This Row],[Mã hàng]],'[1]Mã hàng'!$B$3:$E$217,3,0)</f>
        <v>Hộp</v>
      </c>
      <c r="E31" s="7">
        <f>VLOOKUP(Table11215183[[#This Row],[Mã hàng]],'[1]Mã hàng'!$B$3:$E$217,4,0)</f>
        <v>6500</v>
      </c>
      <c r="F31" s="8">
        <v>2</v>
      </c>
      <c r="G31" s="7">
        <f>PRODUCT(Table11215183[[#This Row],[ĐƠN GIÁ]:[SỐ LƯỢNG]])</f>
        <v>13000</v>
      </c>
      <c r="H31" s="9" t="s">
        <v>36</v>
      </c>
    </row>
    <row r="32" spans="1:8" ht="24.95" customHeight="1" x14ac:dyDescent="0.25">
      <c r="A32" s="4">
        <v>29</v>
      </c>
      <c r="B32" s="12" t="s">
        <v>40</v>
      </c>
      <c r="C32" s="5" t="str">
        <f>VLOOKUP(Table11215183[[#This Row],[Mã hàng]],'[1]Mã hàng'!$B$3:$E$217,2,0)</f>
        <v>Note đánh dấu 5 màu mũi tên pronoti</v>
      </c>
      <c r="D32" s="6" t="str">
        <f>VLOOKUP(Table11215183[[#This Row],[Mã hàng]],'[1]Mã hàng'!$B$3:$E$217,3,0)</f>
        <v>Xấp</v>
      </c>
      <c r="E32" s="7">
        <f>VLOOKUP(Table11215183[[#This Row],[Mã hàng]],'[1]Mã hàng'!$B$3:$E$217,4,0)</f>
        <v>11500</v>
      </c>
      <c r="F32" s="8">
        <v>1</v>
      </c>
      <c r="G32" s="7">
        <f>PRODUCT(Table11215183[[#This Row],[ĐƠN GIÁ]:[SỐ LƯỢNG]])</f>
        <v>11500</v>
      </c>
      <c r="H32" s="9" t="s">
        <v>36</v>
      </c>
    </row>
    <row r="33" spans="1:8" ht="24.95" customHeight="1" x14ac:dyDescent="0.25">
      <c r="A33" s="4">
        <v>30</v>
      </c>
      <c r="B33" s="12" t="s">
        <v>41</v>
      </c>
      <c r="C33" s="5" t="str">
        <f>VLOOKUP(Table11215183[[#This Row],[Mã hàng]],'[1]Mã hàng'!$B$3:$E$217,2,0)</f>
        <v>Bìa 1 nút My Clear khổ F</v>
      </c>
      <c r="D33" s="6" t="str">
        <f>VLOOKUP(Table11215183[[#This Row],[Mã hàng]],'[1]Mã hàng'!$B$3:$E$217,3,0)</f>
        <v>Cái</v>
      </c>
      <c r="E33" s="7">
        <f>VLOOKUP(Table11215183[[#This Row],[Mã hàng]],'[1]Mã hàng'!$B$3:$E$217,4,0)</f>
        <v>2900</v>
      </c>
      <c r="F33" s="12">
        <v>10</v>
      </c>
      <c r="G33" s="7">
        <f>PRODUCT(Table11215183[[#This Row],[ĐƠN GIÁ]:[SỐ LƯỢNG]])</f>
        <v>29000</v>
      </c>
      <c r="H33" s="9" t="s">
        <v>36</v>
      </c>
    </row>
    <row r="34" spans="1:8" x14ac:dyDescent="0.25">
      <c r="A34" s="4">
        <v>31</v>
      </c>
      <c r="B34" s="4" t="s">
        <v>39</v>
      </c>
      <c r="C34" s="5" t="str">
        <f>VLOOKUP(Table11215183[[#This Row],[Mã hàng]],'[1]Mã hàng'!$B$3:$E$217,2,0)</f>
        <v>Giấy Double A4 80</v>
      </c>
      <c r="D34" s="6" t="str">
        <f>VLOOKUP(Table11215183[[#This Row],[Mã hàng]],'[1]Mã hàng'!$B$3:$E$217,3,0)</f>
        <v>Ram</v>
      </c>
      <c r="E34" s="7">
        <f>VLOOKUP(Table11215183[[#This Row],[Mã hàng]],'[1]Mã hàng'!$B$3:$E$217,4,0)</f>
        <v>75000</v>
      </c>
      <c r="F34" s="8">
        <v>2</v>
      </c>
      <c r="G34" s="7">
        <f>PRODUCT(Table11215183[[#This Row],[ĐƠN GIÁ]:[SỐ LƯỢNG]])</f>
        <v>150000</v>
      </c>
      <c r="H34" s="9" t="s">
        <v>42</v>
      </c>
    </row>
    <row r="35" spans="1:8" x14ac:dyDescent="0.25">
      <c r="A35" s="4">
        <v>32</v>
      </c>
      <c r="B35" s="4" t="s">
        <v>43</v>
      </c>
      <c r="C35" s="5" t="str">
        <f>VLOOKUP(Table11215183[[#This Row],[Mã hàng]],'[1]Mã hàng'!$B$3:$E$217,2,0)</f>
        <v>Pin 2 A Enizeger</v>
      </c>
      <c r="D35" s="6" t="str">
        <f>VLOOKUP(Table11215183[[#This Row],[Mã hàng]],'[1]Mã hàng'!$B$3:$E$217,3,0)</f>
        <v>Vỹ</v>
      </c>
      <c r="E35" s="7">
        <f>VLOOKUP(Table11215183[[#This Row],[Mã hàng]],'[1]Mã hàng'!$B$3:$E$217,4,0)</f>
        <v>26000</v>
      </c>
      <c r="F35" s="8">
        <v>4</v>
      </c>
      <c r="G35" s="7">
        <f>PRODUCT(Table11215183[[#This Row],[ĐƠN GIÁ]:[SỐ LƯỢNG]])</f>
        <v>104000</v>
      </c>
      <c r="H35" s="9" t="s">
        <v>42</v>
      </c>
    </row>
    <row r="36" spans="1:8" x14ac:dyDescent="0.25">
      <c r="A36" s="4">
        <v>33</v>
      </c>
      <c r="B36" s="4" t="s">
        <v>44</v>
      </c>
      <c r="C36" s="5" t="str">
        <f>VLOOKUP(Table11215183[[#This Row],[Mã hàng]],'[1]Mã hàng'!$B$3:$E$217,2,0)</f>
        <v>Giấy trắng A4 82 Excel</v>
      </c>
      <c r="D36" s="6" t="str">
        <f>VLOOKUP(Table11215183[[#This Row],[Mã hàng]],'[1]Mã hàng'!$B$3:$E$217,3,0)</f>
        <v>Ram</v>
      </c>
      <c r="E36" s="7">
        <f>VLOOKUP(Table11215183[[#This Row],[Mã hàng]],'[1]Mã hàng'!$B$3:$E$217,4,0)</f>
        <v>52000</v>
      </c>
      <c r="F36" s="9">
        <v>10</v>
      </c>
      <c r="G36" s="7">
        <f>PRODUCT(Table11215183[[#This Row],[ĐƠN GIÁ]:[SỐ LƯỢNG]])</f>
        <v>520000</v>
      </c>
      <c r="H36" s="16" t="s">
        <v>45</v>
      </c>
    </row>
    <row r="37" spans="1:8" x14ac:dyDescent="0.25">
      <c r="A37" s="9"/>
      <c r="B37" s="4"/>
      <c r="C37" s="14"/>
      <c r="D37" s="9"/>
      <c r="E37" s="15"/>
      <c r="F37" s="9"/>
      <c r="G37" s="15">
        <f>SUBTOTAL(109,Table11215183[THÀNH TIỀN])</f>
        <v>2464300</v>
      </c>
      <c r="H37" s="16"/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NhanSu</cp:lastModifiedBy>
  <dcterms:created xsi:type="dcterms:W3CDTF">2016-11-30T06:34:48Z</dcterms:created>
  <dcterms:modified xsi:type="dcterms:W3CDTF">2016-11-30T06:57:36Z</dcterms:modified>
</cp:coreProperties>
</file>