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4805" windowHeight="8010" firstSheet="5" activeTab="8"/>
  </bookViews>
  <sheets>
    <sheet name="Vpp CMT8 11-2016" sheetId="4" r:id="rId1"/>
    <sheet name="Vpp HO 9-2016" sheetId="5" r:id="rId2"/>
    <sheet name="Vpp HO 11-2016" sheetId="6" r:id="rId3"/>
    <sheet name="Vpp GU CMT8 11-2016" sheetId="7" r:id="rId4"/>
    <sheet name="Grocery GU CMT8 11-2016" sheetId="8" r:id="rId5"/>
    <sheet name="Grocery CMT8 (2) 11-2016 " sheetId="9" r:id="rId6"/>
    <sheet name="Vpp Tran Nao 11-2016" sheetId="10" r:id="rId7"/>
    <sheet name="hot dog for Familympic" sheetId="11" r:id="rId8"/>
    <sheet name="Vpp CMT8 12-2016" sheetId="12" r:id="rId9"/>
  </sheets>
  <definedNames>
    <definedName name="_xlnm.Print_Area" localSheetId="5">'Grocery CMT8 (2) 11-2016 '!$A$1:$T$49</definedName>
    <definedName name="_xlnm.Print_Area" localSheetId="4">'Grocery GU CMT8 11-2016'!$A$1:$T$49</definedName>
    <definedName name="_xlnm.Print_Area" localSheetId="7">'hot dog for Familympic'!$A$1:$T$38</definedName>
    <definedName name="_xlnm.Print_Area" localSheetId="0">'Vpp CMT8 11-2016'!$A$1:$T$51</definedName>
    <definedName name="_xlnm.Print_Area" localSheetId="8">'Vpp CMT8 12-2016'!$A$1:$T$50</definedName>
    <definedName name="_xlnm.Print_Area" localSheetId="3">'Vpp GU CMT8 11-2016'!$A$1:$T$65</definedName>
    <definedName name="_xlnm.Print_Area" localSheetId="2">'Vpp HO 11-2016'!$A$1:$T$62</definedName>
    <definedName name="_xlnm.Print_Area" localSheetId="1">'Vpp HO 9-2016'!$A$1:$T$70</definedName>
    <definedName name="_xlnm.Print_Area" localSheetId="6">'Vpp Tran Nao 11-2016'!$A$1:$T$65</definedName>
  </definedNames>
  <calcPr calcId="124519"/>
</workbook>
</file>

<file path=xl/calcChain.xml><?xml version="1.0" encoding="utf-8"?>
<calcChain xmlns="http://schemas.openxmlformats.org/spreadsheetml/2006/main">
  <c r="R34" i="12"/>
  <c r="E50" l="1"/>
  <c r="N50" s="1"/>
  <c r="S50" s="1"/>
  <c r="R33"/>
  <c r="S33" s="1"/>
  <c r="R32"/>
  <c r="S32" s="1"/>
  <c r="R31"/>
  <c r="S31" s="1"/>
  <c r="R30"/>
  <c r="R29"/>
  <c r="S29" s="1"/>
  <c r="R28"/>
  <c r="S28" s="1"/>
  <c r="R27"/>
  <c r="S27" s="1"/>
  <c r="R26"/>
  <c r="R25"/>
  <c r="S25" s="1"/>
  <c r="R24"/>
  <c r="S24" s="1"/>
  <c r="R23"/>
  <c r="S23" s="1"/>
  <c r="R22"/>
  <c r="R21"/>
  <c r="S21" s="1"/>
  <c r="R20"/>
  <c r="R19"/>
  <c r="S19" s="1"/>
  <c r="R18"/>
  <c r="T24" l="1"/>
  <c r="S26"/>
  <c r="T26" s="1"/>
  <c r="T28"/>
  <c r="S30"/>
  <c r="T30" s="1"/>
  <c r="T32"/>
  <c r="S18"/>
  <c r="T19"/>
  <c r="S20"/>
  <c r="T20" s="1"/>
  <c r="T21"/>
  <c r="S22"/>
  <c r="T22" s="1"/>
  <c r="T23"/>
  <c r="T25"/>
  <c r="T27"/>
  <c r="T29"/>
  <c r="T31"/>
  <c r="T33"/>
  <c r="E38" i="11"/>
  <c r="N38" s="1"/>
  <c r="R18"/>
  <c r="S34" i="12" l="1"/>
  <c r="T18"/>
  <c r="T34" s="1"/>
  <c r="R22" i="11"/>
  <c r="S18"/>
  <c r="T18" s="1"/>
  <c r="N65" i="10"/>
  <c r="S65" s="1"/>
  <c r="E65"/>
  <c r="S48"/>
  <c r="R48"/>
  <c r="T48" s="1"/>
  <c r="R47"/>
  <c r="S47" s="1"/>
  <c r="S46"/>
  <c r="R46"/>
  <c r="T46" s="1"/>
  <c r="R45"/>
  <c r="S45" s="1"/>
  <c r="S44"/>
  <c r="R44"/>
  <c r="T44" s="1"/>
  <c r="R43"/>
  <c r="S43" s="1"/>
  <c r="S42"/>
  <c r="R42"/>
  <c r="T42" s="1"/>
  <c r="R41"/>
  <c r="S41" s="1"/>
  <c r="S40"/>
  <c r="R40"/>
  <c r="T40" s="1"/>
  <c r="R39"/>
  <c r="S39" s="1"/>
  <c r="S38"/>
  <c r="R38"/>
  <c r="T38" s="1"/>
  <c r="R37"/>
  <c r="S37" s="1"/>
  <c r="S36"/>
  <c r="R36"/>
  <c r="T36" s="1"/>
  <c r="R35"/>
  <c r="S35" s="1"/>
  <c r="S34"/>
  <c r="R34"/>
  <c r="T34" s="1"/>
  <c r="R33"/>
  <c r="S33" s="1"/>
  <c r="S32"/>
  <c r="R32"/>
  <c r="T32" s="1"/>
  <c r="R31"/>
  <c r="S31" s="1"/>
  <c r="S30"/>
  <c r="R30"/>
  <c r="T30" s="1"/>
  <c r="R29"/>
  <c r="S29" s="1"/>
  <c r="S28"/>
  <c r="R28"/>
  <c r="T28" s="1"/>
  <c r="R27"/>
  <c r="S27" s="1"/>
  <c r="S26"/>
  <c r="R26"/>
  <c r="T26" s="1"/>
  <c r="R25"/>
  <c r="S25" s="1"/>
  <c r="S24"/>
  <c r="R24"/>
  <c r="T24" s="1"/>
  <c r="R23"/>
  <c r="S23" s="1"/>
  <c r="S22"/>
  <c r="R22"/>
  <c r="T22" s="1"/>
  <c r="R21"/>
  <c r="S21" s="1"/>
  <c r="S20"/>
  <c r="R20"/>
  <c r="T20" s="1"/>
  <c r="R19"/>
  <c r="S19" s="1"/>
  <c r="S18"/>
  <c r="R18"/>
  <c r="T18" s="1"/>
  <c r="S22" i="11" l="1"/>
  <c r="T22" s="1"/>
  <c r="S49" i="10"/>
  <c r="T19"/>
  <c r="T49" s="1"/>
  <c r="T21"/>
  <c r="T23"/>
  <c r="T25"/>
  <c r="T27"/>
  <c r="T29"/>
  <c r="T31"/>
  <c r="T33"/>
  <c r="T35"/>
  <c r="T37"/>
  <c r="T39"/>
  <c r="T41"/>
  <c r="T43"/>
  <c r="T45"/>
  <c r="T47"/>
  <c r="R49"/>
  <c r="N49" i="9" l="1"/>
  <c r="E49"/>
  <c r="Q32"/>
  <c r="R32" s="1"/>
  <c r="S32" s="1"/>
  <c r="T32" s="1"/>
  <c r="Q31"/>
  <c r="R31" s="1"/>
  <c r="S31" s="1"/>
  <c r="T31" s="1"/>
  <c r="Q30"/>
  <c r="R30" s="1"/>
  <c r="S30" s="1"/>
  <c r="T30" s="1"/>
  <c r="Q29"/>
  <c r="R29" s="1"/>
  <c r="S29" s="1"/>
  <c r="T29" s="1"/>
  <c r="Q28"/>
  <c r="R28" s="1"/>
  <c r="S28" s="1"/>
  <c r="T28" s="1"/>
  <c r="Q27"/>
  <c r="R27" s="1"/>
  <c r="S27" s="1"/>
  <c r="T27" s="1"/>
  <c r="Q26"/>
  <c r="R26" s="1"/>
  <c r="S26" s="1"/>
  <c r="T26" s="1"/>
  <c r="Q25"/>
  <c r="R25" s="1"/>
  <c r="S25" s="1"/>
  <c r="T25" s="1"/>
  <c r="Q24"/>
  <c r="R24" s="1"/>
  <c r="S24" s="1"/>
  <c r="T24" s="1"/>
  <c r="Q23"/>
  <c r="R23" s="1"/>
  <c r="S23" s="1"/>
  <c r="T23" s="1"/>
  <c r="Q22"/>
  <c r="R22" s="1"/>
  <c r="S22" s="1"/>
  <c r="T22" s="1"/>
  <c r="Q21"/>
  <c r="R21" s="1"/>
  <c r="S21" s="1"/>
  <c r="T21" s="1"/>
  <c r="Q20"/>
  <c r="R20" s="1"/>
  <c r="S20" s="1"/>
  <c r="T20" s="1"/>
  <c r="Q19"/>
  <c r="R19" s="1"/>
  <c r="S19" s="1"/>
  <c r="T19" s="1"/>
  <c r="Q18"/>
  <c r="R18" s="1"/>
  <c r="Q32" i="8"/>
  <c r="R32" s="1"/>
  <c r="S32" s="1"/>
  <c r="T32" s="1"/>
  <c r="Q31"/>
  <c r="R31" s="1"/>
  <c r="S31" s="1"/>
  <c r="T31" s="1"/>
  <c r="Q30"/>
  <c r="R30" s="1"/>
  <c r="S30" s="1"/>
  <c r="T30" s="1"/>
  <c r="Q29"/>
  <c r="R29" s="1"/>
  <c r="S29" s="1"/>
  <c r="T29" s="1"/>
  <c r="Q28"/>
  <c r="R28" s="1"/>
  <c r="S28" s="1"/>
  <c r="T28" s="1"/>
  <c r="Q27"/>
  <c r="R27" s="1"/>
  <c r="S27" s="1"/>
  <c r="T27" s="1"/>
  <c r="Q26"/>
  <c r="R26" s="1"/>
  <c r="S26" s="1"/>
  <c r="T26" s="1"/>
  <c r="Q25"/>
  <c r="R25" s="1"/>
  <c r="S25" s="1"/>
  <c r="T25" s="1"/>
  <c r="Q24"/>
  <c r="R24" s="1"/>
  <c r="S24" s="1"/>
  <c r="T24" s="1"/>
  <c r="Q23"/>
  <c r="R23" s="1"/>
  <c r="S23" s="1"/>
  <c r="T23" s="1"/>
  <c r="Q22"/>
  <c r="R22" s="1"/>
  <c r="S22" s="1"/>
  <c r="T22" s="1"/>
  <c r="Q21"/>
  <c r="R21" s="1"/>
  <c r="S21" s="1"/>
  <c r="T21" s="1"/>
  <c r="Q20"/>
  <c r="R20" s="1"/>
  <c r="S20" s="1"/>
  <c r="T20" s="1"/>
  <c r="Q19"/>
  <c r="R19" s="1"/>
  <c r="S19" s="1"/>
  <c r="T19" s="1"/>
  <c r="Q18"/>
  <c r="R18" s="1"/>
  <c r="S18" s="1"/>
  <c r="T18" s="1"/>
  <c r="R33" i="9" l="1"/>
  <c r="S18"/>
  <c r="T18" s="1"/>
  <c r="E49" i="8"/>
  <c r="N49" s="1"/>
  <c r="E65" i="7"/>
  <c r="N65" s="1"/>
  <c r="S65" s="1"/>
  <c r="S48"/>
  <c r="R48"/>
  <c r="T48" s="1"/>
  <c r="R47"/>
  <c r="S47" s="1"/>
  <c r="S46"/>
  <c r="R46"/>
  <c r="T46" s="1"/>
  <c r="R45"/>
  <c r="S45" s="1"/>
  <c r="S44"/>
  <c r="R44"/>
  <c r="T44" s="1"/>
  <c r="R43"/>
  <c r="S43" s="1"/>
  <c r="S42"/>
  <c r="R42"/>
  <c r="T42" s="1"/>
  <c r="R41"/>
  <c r="S41" s="1"/>
  <c r="S40"/>
  <c r="R40"/>
  <c r="T40" s="1"/>
  <c r="R39"/>
  <c r="S39" s="1"/>
  <c r="S38"/>
  <c r="R38"/>
  <c r="T38" s="1"/>
  <c r="R37"/>
  <c r="S37" s="1"/>
  <c r="S36"/>
  <c r="R36"/>
  <c r="T36" s="1"/>
  <c r="R35"/>
  <c r="S35" s="1"/>
  <c r="S34"/>
  <c r="R34"/>
  <c r="T34" s="1"/>
  <c r="R33"/>
  <c r="S33" s="1"/>
  <c r="S32"/>
  <c r="R32"/>
  <c r="T32" s="1"/>
  <c r="R31"/>
  <c r="S31" s="1"/>
  <c r="S30"/>
  <c r="R30"/>
  <c r="T30" s="1"/>
  <c r="R29"/>
  <c r="S29" s="1"/>
  <c r="S28"/>
  <c r="R28"/>
  <c r="T28" s="1"/>
  <c r="R27"/>
  <c r="S27" s="1"/>
  <c r="S26"/>
  <c r="R26"/>
  <c r="T26" s="1"/>
  <c r="R25"/>
  <c r="S25" s="1"/>
  <c r="S24"/>
  <c r="R24"/>
  <c r="T24" s="1"/>
  <c r="R23"/>
  <c r="S23" s="1"/>
  <c r="S22"/>
  <c r="R22"/>
  <c r="T22" s="1"/>
  <c r="R21"/>
  <c r="S21" s="1"/>
  <c r="S20"/>
  <c r="R20"/>
  <c r="T20" s="1"/>
  <c r="R19"/>
  <c r="S19" s="1"/>
  <c r="S18"/>
  <c r="R18"/>
  <c r="T18" s="1"/>
  <c r="S33" i="9" l="1"/>
  <c r="T33" s="1"/>
  <c r="R33" i="8"/>
  <c r="S49" i="7"/>
  <c r="T21"/>
  <c r="T25"/>
  <c r="T29"/>
  <c r="T35"/>
  <c r="T43"/>
  <c r="T45"/>
  <c r="T19"/>
  <c r="T49" s="1"/>
  <c r="T23"/>
  <c r="T27"/>
  <c r="T31"/>
  <c r="T33"/>
  <c r="T37"/>
  <c r="T39"/>
  <c r="T41"/>
  <c r="T47"/>
  <c r="R49"/>
  <c r="S33" i="8" l="1"/>
  <c r="T33" s="1"/>
  <c r="R43" i="6" l="1"/>
  <c r="S43" s="1"/>
  <c r="R42"/>
  <c r="S42" s="1"/>
  <c r="R41"/>
  <c r="S41" s="1"/>
  <c r="R40"/>
  <c r="S40" s="1"/>
  <c r="R39"/>
  <c r="S39" s="1"/>
  <c r="R38"/>
  <c r="S38" s="1"/>
  <c r="T38" s="1"/>
  <c r="T43" l="1"/>
  <c r="T42"/>
  <c r="T41"/>
  <c r="T40"/>
  <c r="T39"/>
  <c r="R22" l="1"/>
  <c r="S22" s="1"/>
  <c r="T22" s="1"/>
  <c r="N62"/>
  <c r="S62" s="1"/>
  <c r="E62"/>
  <c r="S45"/>
  <c r="R45"/>
  <c r="R37"/>
  <c r="S37" s="1"/>
  <c r="R36"/>
  <c r="R35"/>
  <c r="S35" s="1"/>
  <c r="R34"/>
  <c r="S34" s="1"/>
  <c r="R33"/>
  <c r="S33" s="1"/>
  <c r="R32"/>
  <c r="R31"/>
  <c r="S31" s="1"/>
  <c r="R30"/>
  <c r="S30" s="1"/>
  <c r="R29"/>
  <c r="S29" s="1"/>
  <c r="R28"/>
  <c r="R27"/>
  <c r="S27" s="1"/>
  <c r="R26"/>
  <c r="S26" s="1"/>
  <c r="R25"/>
  <c r="S25" s="1"/>
  <c r="R24"/>
  <c r="R23"/>
  <c r="S23" s="1"/>
  <c r="R21"/>
  <c r="S21" s="1"/>
  <c r="R20"/>
  <c r="S20" s="1"/>
  <c r="R19"/>
  <c r="R18"/>
  <c r="S18" s="1"/>
  <c r="S19" l="1"/>
  <c r="T21"/>
  <c r="S24"/>
  <c r="T24" s="1"/>
  <c r="T26"/>
  <c r="S28"/>
  <c r="T28" s="1"/>
  <c r="T30"/>
  <c r="S32"/>
  <c r="T32" s="1"/>
  <c r="T34"/>
  <c r="S36"/>
  <c r="T36" s="1"/>
  <c r="T45"/>
  <c r="T18"/>
  <c r="T20"/>
  <c r="T23"/>
  <c r="T25"/>
  <c r="T27"/>
  <c r="T29"/>
  <c r="T31"/>
  <c r="T33"/>
  <c r="T35"/>
  <c r="T37"/>
  <c r="R46"/>
  <c r="S46" l="1"/>
  <c r="T19"/>
  <c r="T46" s="1"/>
  <c r="R53" i="5" l="1"/>
  <c r="S53" s="1"/>
  <c r="T53" s="1"/>
  <c r="R49"/>
  <c r="S49" s="1"/>
  <c r="T49" s="1"/>
  <c r="R50"/>
  <c r="S50" s="1"/>
  <c r="T50" s="1"/>
  <c r="R51"/>
  <c r="S51" s="1"/>
  <c r="T51" s="1"/>
  <c r="R52"/>
  <c r="S52" s="1"/>
  <c r="T52" s="1"/>
  <c r="R37"/>
  <c r="S37" s="1"/>
  <c r="T37" s="1"/>
  <c r="R38"/>
  <c r="S38" s="1"/>
  <c r="T38" s="1"/>
  <c r="R39"/>
  <c r="S39" s="1"/>
  <c r="T39" s="1"/>
  <c r="R40"/>
  <c r="S40" s="1"/>
  <c r="T40" s="1"/>
  <c r="R41"/>
  <c r="S41" s="1"/>
  <c r="T41" s="1"/>
  <c r="R42"/>
  <c r="S42" s="1"/>
  <c r="T42" s="1"/>
  <c r="R43"/>
  <c r="S43" s="1"/>
  <c r="T43" s="1"/>
  <c r="R44"/>
  <c r="S44" s="1"/>
  <c r="T44" s="1"/>
  <c r="R45"/>
  <c r="S45" s="1"/>
  <c r="T45" s="1"/>
  <c r="R46"/>
  <c r="S46" s="1"/>
  <c r="T46" s="1"/>
  <c r="R47"/>
  <c r="S47" s="1"/>
  <c r="T47" s="1"/>
  <c r="R48"/>
  <c r="S48" s="1"/>
  <c r="T48" s="1"/>
  <c r="R19"/>
  <c r="S19" s="1"/>
  <c r="T19" s="1"/>
  <c r="R20"/>
  <c r="S20" s="1"/>
  <c r="T20" s="1"/>
  <c r="R21"/>
  <c r="S21" s="1"/>
  <c r="T21" s="1"/>
  <c r="R22"/>
  <c r="S22" s="1"/>
  <c r="T22" s="1"/>
  <c r="R23"/>
  <c r="S23" s="1"/>
  <c r="T23" s="1"/>
  <c r="R24"/>
  <c r="S24" s="1"/>
  <c r="T24" s="1"/>
  <c r="R25"/>
  <c r="S25" s="1"/>
  <c r="T25" s="1"/>
  <c r="R26"/>
  <c r="S26" s="1"/>
  <c r="T26" s="1"/>
  <c r="R27"/>
  <c r="S27" s="1"/>
  <c r="T27" s="1"/>
  <c r="R28"/>
  <c r="S28" s="1"/>
  <c r="T28" s="1"/>
  <c r="R29"/>
  <c r="S29" s="1"/>
  <c r="T29" s="1"/>
  <c r="R30"/>
  <c r="S30" s="1"/>
  <c r="T30" s="1"/>
  <c r="R31"/>
  <c r="S31" s="1"/>
  <c r="T31" s="1"/>
  <c r="R32"/>
  <c r="S32" s="1"/>
  <c r="T32" s="1"/>
  <c r="R33"/>
  <c r="S33" s="1"/>
  <c r="T33" s="1"/>
  <c r="R34"/>
  <c r="S34" s="1"/>
  <c r="T34" s="1"/>
  <c r="R35"/>
  <c r="S35" s="1"/>
  <c r="T35" s="1"/>
  <c r="R36"/>
  <c r="S36" s="1"/>
  <c r="T36" s="1"/>
  <c r="E70"/>
  <c r="N70" s="1"/>
  <c r="S70" s="1"/>
  <c r="R18"/>
  <c r="S18" l="1"/>
  <c r="R54"/>
  <c r="E51" i="4"/>
  <c r="N51"/>
  <c r="S51" s="1"/>
  <c r="R34"/>
  <c r="S34" s="1"/>
  <c r="T34" s="1"/>
  <c r="R33"/>
  <c r="S33" s="1"/>
  <c r="T33" s="1"/>
  <c r="R32"/>
  <c r="S32" s="1"/>
  <c r="T32" s="1"/>
  <c r="R31"/>
  <c r="R30"/>
  <c r="S30"/>
  <c r="R29"/>
  <c r="S29"/>
  <c r="R28"/>
  <c r="S28"/>
  <c r="R27"/>
  <c r="R26"/>
  <c r="S26" s="1"/>
  <c r="T26" s="1"/>
  <c r="R25"/>
  <c r="S25" s="1"/>
  <c r="T25" s="1"/>
  <c r="R24"/>
  <c r="S24" s="1"/>
  <c r="T24" s="1"/>
  <c r="R23"/>
  <c r="S23" s="1"/>
  <c r="T23" s="1"/>
  <c r="R22"/>
  <c r="S22" s="1"/>
  <c r="T22" s="1"/>
  <c r="R21"/>
  <c r="S21" s="1"/>
  <c r="R20"/>
  <c r="R35" s="1"/>
  <c r="R19"/>
  <c r="S19"/>
  <c r="R18"/>
  <c r="S18"/>
  <c r="S20"/>
  <c r="T20" s="1"/>
  <c r="S27"/>
  <c r="T29"/>
  <c r="S31"/>
  <c r="T31" s="1"/>
  <c r="T19"/>
  <c r="T28"/>
  <c r="T30"/>
  <c r="T18"/>
  <c r="T27"/>
  <c r="T21" l="1"/>
  <c r="T35" s="1"/>
  <c r="S35"/>
  <c r="S54" i="5"/>
  <c r="T18"/>
  <c r="T54" s="1"/>
</calcChain>
</file>

<file path=xl/sharedStrings.xml><?xml version="1.0" encoding="utf-8"?>
<sst xmlns="http://schemas.openxmlformats.org/spreadsheetml/2006/main" count="971" uniqueCount="259">
  <si>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</si>
  <si>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</si>
  <si>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</si>
  <si>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</si>
  <si>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</si>
  <si>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</si>
  <si>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</si>
  <si>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</si>
  <si>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</si>
  <si>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</si>
  <si>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</si>
  <si>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</si>
  <si>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</si>
  <si>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</si>
  <si>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</si>
  <si>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</si>
  <si>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</si>
  <si>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</si>
  <si>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</si>
  <si>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Văn phòng CMT8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</si>
  <si>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</si>
  <si>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</si>
  <si>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2/F, 260 CMT8, P.10, Q.3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</si>
  <si>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</si>
  <si>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</si>
  <si>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Mr. Ân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</si>
  <si>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</si>
  <si>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</si>
  <si>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</si>
  <si>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</si>
  <si>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</si>
  <si>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</si>
  <si>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</si>
  <si>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</si>
  <si>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</si>
  <si>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</si>
  <si>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</si>
  <si>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 xml:space="preserve">Hộp </t>
  </si>
  <si>
    <t>cây</t>
  </si>
  <si>
    <t>xấp</t>
  </si>
  <si>
    <t>Kẹp giấy  (25mm)</t>
  </si>
  <si>
    <t>Kẹp giấy  (19mm)</t>
  </si>
  <si>
    <t>Kẹp giấy  (32mm)</t>
  </si>
  <si>
    <t xml:space="preserve">Băng keo lớn </t>
  </si>
  <si>
    <t xml:space="preserve">cuộn </t>
  </si>
  <si>
    <t xml:space="preserve">Băng keo nhỏ </t>
  </si>
  <si>
    <t xml:space="preserve">cái </t>
  </si>
  <si>
    <t xml:space="preserve">hộp 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</si>
  <si>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</si>
  <si>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</si>
  <si>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</si>
  <si>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</si>
  <si>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</si>
  <si>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</si>
  <si>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</si>
  <si>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</si>
  <si>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</si>
  <si>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</si>
  <si>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Lý Trọng Nghĩa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</si>
  <si>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</si>
  <si>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</si>
  <si>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Financial Controller</t>
  </si>
  <si>
    <t>Director</t>
  </si>
  <si>
    <r>
      <t>Date/ N</t>
    </r>
    <r>
      <rPr>
        <sz val="10"/>
        <rFont val="Arial"/>
        <family val="2"/>
      </rPr>
      <t>gày:</t>
    </r>
  </si>
  <si>
    <t>0000090</t>
  </si>
  <si>
    <t>Kim bấm số 10</t>
  </si>
  <si>
    <t>Viết bi xanh TL-079( Ngòi nhỏ)</t>
  </si>
  <si>
    <t>Viết bi xanh  TL-008 ( Ngòi lớn)</t>
  </si>
  <si>
    <t>Giấy note nhỏ 4 màu</t>
  </si>
  <si>
    <t>ram</t>
  </si>
  <si>
    <t>Nguyễn Ngọc Hoài Như</t>
  </si>
  <si>
    <t>Admin Executive</t>
  </si>
  <si>
    <t>Giấy note lớn 3x3</t>
  </si>
  <si>
    <t>Sáp  đém tiền</t>
  </si>
  <si>
    <t>Đồ bấm lớn No.3</t>
  </si>
  <si>
    <t>Bút dạ quang HL03</t>
  </si>
  <si>
    <t>Kim bấm No.3 Việt Đức</t>
  </si>
  <si>
    <t>Mực dấu xanh</t>
  </si>
  <si>
    <t>giấy A4 72gsm</t>
  </si>
  <si>
    <t>Văn phòng Liên Á Châu</t>
  </si>
  <si>
    <t>506 Nguyen Dinh Chieu, P.4, Q.3</t>
  </si>
  <si>
    <t>Ms. Phụng</t>
  </si>
  <si>
    <t>Nhãn Tomy 122</t>
  </si>
  <si>
    <t xml:space="preserve">Giấy ghi chú Pronoti 3 x 3 </t>
  </si>
  <si>
    <t>Nhãn có keo dán đủ cỡ Tomy 107</t>
  </si>
  <si>
    <t>Giấy ghi chú 4 màu giấy   pronoti</t>
  </si>
  <si>
    <t>Pin 2 A Enizeger</t>
  </si>
  <si>
    <t>Bìa còng bật 2 mặt 7P F4 GL</t>
  </si>
  <si>
    <t>Bìa còng cua si 3.5P A4</t>
  </si>
  <si>
    <t>Bút bi TL-089 ( xanh, đỏ, đen )</t>
  </si>
  <si>
    <t xml:space="preserve">Bút chì gỗ Staedtler 134   2 B </t>
  </si>
  <si>
    <t>Bìa lá A4 TL</t>
  </si>
  <si>
    <t>Kéo đồi mồi S120</t>
  </si>
  <si>
    <t>Bấm kim PS 10 E  Plus</t>
  </si>
  <si>
    <t>Kim bấm N.10 Plus</t>
  </si>
  <si>
    <t>Bấm 2 lỗ Eagle 837 (20 tờ)</t>
  </si>
  <si>
    <t>Kẹp bướm 19 mm</t>
  </si>
  <si>
    <t>Kẹp bướm 25 mm</t>
  </si>
  <si>
    <t>Kẹp bướm 32 mm</t>
  </si>
  <si>
    <t>Mực dấu Shindy ( xanh,đỏ, đen)</t>
  </si>
  <si>
    <t xml:space="preserve">Dây thun XK </t>
  </si>
  <si>
    <t>Băng keo trong 4p7- 100Y</t>
  </si>
  <si>
    <t>Bìa lỗ A4 (4.5)</t>
  </si>
  <si>
    <t>Sổ Name Card A5 Plus nhựa 120</t>
  </si>
  <si>
    <t xml:space="preserve">Chuốt chì SDI </t>
  </si>
  <si>
    <t>Gôm đen</t>
  </si>
  <si>
    <t>Keo khô G-05 TL 8gr</t>
  </si>
  <si>
    <t xml:space="preserve">Ly nhựa 140 ml </t>
  </si>
  <si>
    <t>Khay 2 tầng mica XK 169</t>
  </si>
  <si>
    <t>Cắt keo cầm tay 5p</t>
  </si>
  <si>
    <t>Giấy trắng A4 82 Excel</t>
  </si>
  <si>
    <t xml:space="preserve">Băng keo 2 mặt 0.5mM 9 YA </t>
  </si>
  <si>
    <t>Bao thư trắng TKK 25x35 (A4), F100</t>
  </si>
  <si>
    <t>Xấp</t>
  </si>
  <si>
    <t xml:space="preserve">Xấp </t>
  </si>
  <si>
    <t>Vỹ</t>
  </si>
  <si>
    <t>Cái</t>
  </si>
  <si>
    <t>Cây</t>
  </si>
  <si>
    <t>Hộp</t>
  </si>
  <si>
    <t>Chai</t>
  </si>
  <si>
    <t>Bịch</t>
  </si>
  <si>
    <t>Cuộn</t>
  </si>
  <si>
    <t>Cục</t>
  </si>
  <si>
    <t>Thỏi</t>
  </si>
  <si>
    <t xml:space="preserve">Cái </t>
  </si>
  <si>
    <t>Ram</t>
  </si>
  <si>
    <t>Bìa 1 nút My Clear khổ F</t>
  </si>
  <si>
    <t>Quách Tiểu Phụng</t>
  </si>
  <si>
    <t>Receptionist</t>
  </si>
  <si>
    <t>001</t>
  </si>
  <si>
    <t>/1016/ADM2</t>
  </si>
  <si>
    <t>002</t>
  </si>
  <si>
    <t>Ms. Như</t>
  </si>
  <si>
    <t>Khay nhựa Mica 3 tầng</t>
  </si>
  <si>
    <t>cái</t>
  </si>
  <si>
    <t>Máy tính Casio</t>
  </si>
  <si>
    <t>Keo khô</t>
  </si>
  <si>
    <t>Băng keo trong nhỏ</t>
  </si>
  <si>
    <t>cuộn</t>
  </si>
  <si>
    <t>Giấy gói quà</t>
  </si>
  <si>
    <t>tờ</t>
  </si>
  <si>
    <t>bấm 2 lỗ K.W- Trio 978 (30)</t>
  </si>
  <si>
    <t>Bấm kim N.10 Kwtrio 5270</t>
  </si>
  <si>
    <t>thỏi</t>
  </si>
  <si>
    <t>Bìa còng xanh lật hai mặt 5 phân</t>
  </si>
  <si>
    <t>Bìa còng bật 10 phân</t>
  </si>
  <si>
    <t>Ly nhựa 140ml</t>
  </si>
  <si>
    <t>Note đánh dấu 5 màu mũi tên Pronoti</t>
  </si>
  <si>
    <t>Bút lông dầu</t>
  </si>
  <si>
    <t>Pin 3A</t>
  </si>
  <si>
    <t>vỉ</t>
  </si>
  <si>
    <t>Tẩy (lấy loại đen)</t>
  </si>
  <si>
    <t>cục</t>
  </si>
  <si>
    <t>Bìa accord</t>
  </si>
  <si>
    <t>hộp</t>
  </si>
  <si>
    <t>Cây accord</t>
  </si>
  <si>
    <t>Nhựa kẹp accord</t>
  </si>
  <si>
    <t>Phân trang 10 màu</t>
  </si>
  <si>
    <t>phân trang 12 màu</t>
  </si>
  <si>
    <t>Bút bi Thiên Long TL-089 xanh</t>
  </si>
  <si>
    <t>Bút bi Thiên Long TL- 089 đen</t>
  </si>
  <si>
    <t>Bìa lỗ A4 (xấp 100 cái)</t>
  </si>
  <si>
    <t>Thước mica dẻo 20cm</t>
  </si>
  <si>
    <t>Thước mica dẻo 30cm</t>
  </si>
  <si>
    <t>Bìa còng 2 mặt 7 phân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</si>
  <si>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</si>
  <si>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</si>
  <si>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</si>
  <si>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</si>
  <si>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</si>
  <si>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</si>
  <si>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</si>
  <si>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</si>
  <si>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</si>
  <si>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</si>
  <si>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Bấm lỗ Eagle 837</t>
  </si>
  <si>
    <t>Cắt băng keo 5p cầm tay</t>
  </si>
  <si>
    <t>Băng keo trong 2cm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</si>
  <si>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</si>
  <si>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</si>
  <si>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</si>
  <si>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</si>
  <si>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</si>
  <si>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</si>
  <si>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</si>
  <si>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</si>
  <si>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</si>
  <si>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</si>
  <si>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</si>
  <si>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</si>
  <si>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</si>
  <si>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</si>
  <si>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</si>
  <si>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</si>
  <si>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</si>
  <si>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Giấy note Pronoti 4 màu</t>
  </si>
  <si>
    <t>Bộ viết đôi để bàn Thiên Long</t>
  </si>
  <si>
    <t>bộ</t>
  </si>
  <si>
    <t>Giấy A4</t>
  </si>
  <si>
    <t>ream</t>
  </si>
  <si>
    <t>Siêu thị Giant</t>
  </si>
  <si>
    <t>101 Tôn Dật Tiên, P. Tân Phong, Q.7</t>
  </si>
  <si>
    <t>08 5412 1416</t>
  </si>
  <si>
    <t>Chổi cỏ Phước Lộc Thọ</t>
  </si>
  <si>
    <t>Ky rác trung</t>
  </si>
  <si>
    <t>Thùng rác trung Duy Tân (chân đạp) – size trung</t>
  </si>
  <si>
    <t>Nước lau sàn 3,8kg hoa hạ</t>
  </si>
  <si>
    <t>Nước lau kiếng lớn (Sumo 800ml)</t>
  </si>
  <si>
    <t>chai</t>
  </si>
  <si>
    <t>Chổi nylong nhỏ</t>
  </si>
  <si>
    <t xml:space="preserve">Túi đựng rác trung – DP đen </t>
  </si>
  <si>
    <t>Thảm chùi chân Welcome (40X60cm)</t>
  </si>
  <si>
    <t>lốc</t>
  </si>
  <si>
    <t>Tẩy sumo nhỏ (1000ml)</t>
  </si>
  <si>
    <t>Cây lau nhà 360</t>
  </si>
  <si>
    <t>Miếng rửa chén mỏng xanh</t>
  </si>
  <si>
    <t>Ly Trong Nghĩa</t>
  </si>
  <si>
    <t>Fianancial Controller</t>
  </si>
  <si>
    <t xml:space="preserve"> </t>
  </si>
  <si>
    <t>0000003</t>
  </si>
  <si>
    <t>/1116/ ADM2</t>
  </si>
  <si>
    <t>/1116/ADM2</t>
  </si>
  <si>
    <t>000004</t>
  </si>
  <si>
    <t>Guardian CMT8-(2)</t>
  </si>
  <si>
    <t>400 CMT8 , P.11, Quận 3</t>
  </si>
  <si>
    <t>Ms. Hằng - 0122.96 93 009</t>
  </si>
  <si>
    <t>Guardian CMT8 (2)</t>
  </si>
  <si>
    <t>400 CMT8,  P.11, Quận 3</t>
  </si>
  <si>
    <t>Xô đựng nước 20 lit không nắp Duy Tân</t>
  </si>
  <si>
    <t>Khăn nén (mua 2 tính tiền 1 nên em sữa số lượng là 5 thôi nhé )</t>
  </si>
  <si>
    <t>Giấy Anan Lốc 10</t>
  </si>
  <si>
    <t>Bộ lau nhà 360 độ Ohima (215)</t>
  </si>
  <si>
    <t>000005</t>
  </si>
  <si>
    <t>Guardian Tran Nao</t>
  </si>
  <si>
    <t>56 Trần Não, KP2, P. Bình An, Quận 2</t>
  </si>
  <si>
    <t xml:space="preserve">Ms. Trang - 0938 749 636 </t>
  </si>
  <si>
    <t>0000006</t>
  </si>
  <si>
    <t>56 Trần Não, KP2, P. Bình An , Quận 2</t>
  </si>
  <si>
    <t>MS Trang - 0903 137 303</t>
  </si>
  <si>
    <t>Nguyễn Thị Ngọc Hoài</t>
  </si>
  <si>
    <t>HR &amp; Admin Manager</t>
  </si>
  <si>
    <t>000007</t>
  </si>
  <si>
    <t>Ms Như</t>
  </si>
  <si>
    <t>10 Mai Chí Thọ</t>
  </si>
  <si>
    <t>Ms. Như 0902730586</t>
  </si>
  <si>
    <t>Bánh Hotdog</t>
  </si>
  <si>
    <t>Head of HR</t>
  </si>
  <si>
    <t>0000008</t>
  </si>
  <si>
    <t>Viết bi xanh TL-008 ( Ngòi lớn)</t>
  </si>
  <si>
    <t>Viết bi xanh TL -079 ( Ngòi nhỏ)</t>
  </si>
  <si>
    <t xml:space="preserve">Giấy note nhỏ 4 màu </t>
  </si>
  <si>
    <t>Thun</t>
  </si>
  <si>
    <t>Viết chì Bấm</t>
  </si>
  <si>
    <t xml:space="preserve">Ruột viết chì </t>
  </si>
  <si>
    <t xml:space="preserve">Kim Bấm lớn </t>
  </si>
  <si>
    <t xml:space="preserve">Mực xanh </t>
  </si>
  <si>
    <t>Giấy A4  75grms</t>
  </si>
  <si>
    <t>Kéo đồi mồi</t>
  </si>
  <si>
    <t>gam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</si>
</sst>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&quot; &quot;#,##0.00&quot; &quot;;&quot; (&quot;#,##0.00&quot;)&quot;;&quot; -&quot;#&quot; &quot;;&quot; &quot;@&quot; &quot;"/>
    <numFmt numFmtId="168" formatCode="&quot; &quot;#,##0&quot; &quot;;&quot; (&quot;#,##0&quot;)&quot;;&quot; -&quot;#&quot; &quot;;&quot; &quot;@&quot; &quot;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  <charset val="1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24" fillId="0" borderId="0"/>
  </cellStyleXfs>
  <cellXfs count="198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17" fillId="0" borderId="12" xfId="0" applyFont="1" applyBorder="1" applyAlignment="1">
      <alignment horizontal="center"/>
    </xf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0" fillId="0" borderId="0" xfId="0" applyFont="1"/>
    <xf numFmtId="0" fontId="22" fillId="0" borderId="0" xfId="0" quotePrefix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164" fontId="22" fillId="0" borderId="0" xfId="3" applyNumberFormat="1" applyFont="1" applyBorder="1"/>
    <xf numFmtId="164" fontId="22" fillId="0" borderId="0" xfId="3" applyNumberFormat="1" applyFont="1"/>
    <xf numFmtId="9" fontId="22" fillId="0" borderId="0" xfId="2" applyNumberFormat="1" applyFont="1"/>
    <xf numFmtId="164" fontId="22" fillId="0" borderId="0" xfId="3" applyNumberFormat="1" applyFont="1" applyAlignment="1">
      <alignment horizontal="left"/>
    </xf>
    <xf numFmtId="165" fontId="22" fillId="0" borderId="0" xfId="1" applyNumberFormat="1" applyFont="1"/>
    <xf numFmtId="0" fontId="22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4" fillId="0" borderId="2" xfId="0" applyFont="1" applyBorder="1" applyAlignment="1"/>
    <xf numFmtId="0" fontId="4" fillId="0" borderId="10" xfId="0" applyFont="1" applyBorder="1" applyAlignment="1"/>
    <xf numFmtId="164" fontId="3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165" fontId="6" fillId="0" borderId="0" xfId="1" quotePrefix="1" applyNumberFormat="1" applyFont="1"/>
    <xf numFmtId="0" fontId="4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4" fillId="2" borderId="2" xfId="0" applyFont="1" applyFill="1" applyBorder="1" applyAlignment="1"/>
    <xf numFmtId="164" fontId="4" fillId="2" borderId="2" xfId="3" applyNumberFormat="1" applyFont="1" applyFill="1" applyBorder="1"/>
    <xf numFmtId="164" fontId="4" fillId="2" borderId="11" xfId="3" applyNumberFormat="1" applyFont="1" applyFill="1" applyBorder="1"/>
    <xf numFmtId="0" fontId="0" fillId="2" borderId="12" xfId="0" applyFill="1" applyBorder="1" applyAlignment="1">
      <alignment horizontal="center"/>
    </xf>
    <xf numFmtId="165" fontId="4" fillId="2" borderId="12" xfId="1" applyNumberFormat="1" applyFont="1" applyFill="1" applyBorder="1" applyAlignment="1">
      <alignment horizontal="center"/>
    </xf>
    <xf numFmtId="165" fontId="4" fillId="2" borderId="12" xfId="1" applyNumberFormat="1" applyFont="1" applyFill="1" applyBorder="1"/>
    <xf numFmtId="165" fontId="4" fillId="2" borderId="12" xfId="1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/>
    <xf numFmtId="0" fontId="4" fillId="0" borderId="2" xfId="0" applyFont="1" applyFill="1" applyBorder="1" applyAlignment="1"/>
    <xf numFmtId="164" fontId="4" fillId="0" borderId="2" xfId="3" applyNumberFormat="1" applyFont="1" applyFill="1" applyBorder="1"/>
    <xf numFmtId="164" fontId="4" fillId="0" borderId="11" xfId="3" applyNumberFormat="1" applyFont="1" applyFill="1" applyBorder="1"/>
    <xf numFmtId="0" fontId="0" fillId="0" borderId="12" xfId="0" applyFill="1" applyBorder="1" applyAlignment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0" borderId="12" xfId="1" applyNumberFormat="1" applyFont="1" applyFill="1" applyBorder="1"/>
    <xf numFmtId="165" fontId="4" fillId="0" borderId="12" xfId="1" applyNumberFormat="1" applyFont="1" applyFill="1" applyBorder="1" applyAlignment="1">
      <alignment horizontal="left"/>
    </xf>
    <xf numFmtId="0" fontId="11" fillId="0" borderId="0" xfId="0" applyFont="1" applyFill="1"/>
    <xf numFmtId="0" fontId="25" fillId="0" borderId="1" xfId="0" applyFont="1" applyBorder="1"/>
    <xf numFmtId="0" fontId="11" fillId="0" borderId="2" xfId="0" applyFont="1" applyBorder="1" applyAlignment="1">
      <alignment wrapText="1"/>
    </xf>
    <xf numFmtId="0" fontId="0" fillId="0" borderId="13" xfId="0" applyFont="1" applyBorder="1" applyAlignment="1"/>
    <xf numFmtId="0" fontId="26" fillId="0" borderId="14" xfId="0" applyFont="1" applyBorder="1"/>
    <xf numFmtId="164" fontId="4" fillId="0" borderId="12" xfId="1" applyNumberFormat="1" applyFont="1" applyBorder="1"/>
    <xf numFmtId="168" fontId="27" fillId="3" borderId="0" xfId="4" applyNumberFormat="1" applyFont="1" applyFill="1" applyBorder="1" applyAlignment="1" applyProtection="1"/>
    <xf numFmtId="0" fontId="28" fillId="0" borderId="0" xfId="0" applyFont="1"/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right" wrapText="1"/>
    </xf>
    <xf numFmtId="165" fontId="18" fillId="0" borderId="2" xfId="1" applyNumberFormat="1" applyFont="1" applyBorder="1" applyAlignment="1">
      <alignment horizontal="right" wrapText="1"/>
    </xf>
    <xf numFmtId="165" fontId="18" fillId="0" borderId="11" xfId="1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0" fillId="0" borderId="5" xfId="0" applyFont="1" applyBorder="1" applyAlignment="1">
      <alignment horizontal="left" wrapText="1"/>
    </xf>
  </cellXfs>
  <cellStyles count="5">
    <cellStyle name="Comma" xfId="1" builtinId="3"/>
    <cellStyle name="Comma_Purchase Order (non trade)" xfId="3"/>
    <cellStyle name="Excel Built-in Comma" xf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65"/>
  <sheetViews>
    <sheetView topLeftCell="A10" workbookViewId="0">
      <selection activeCell="Q11" sqref="Q11:Q13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2" width="9.140625" style="23"/>
    <col min="23" max="23" width="9.7109375" style="23" bestFit="1" customWidth="1"/>
    <col min="24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64</v>
      </c>
      <c r="T5" s="20" t="s">
        <v>11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66" t="s">
        <v>14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</row>
    <row r="9" spans="1:24" s="22" customFormat="1" ht="23.25">
      <c r="A9" s="167" t="s">
        <v>15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4" ht="18.75">
      <c r="L10" s="24"/>
      <c r="Q10" s="27"/>
    </row>
    <row r="11" spans="1:24" ht="15">
      <c r="A11" s="168" t="s">
        <v>16</v>
      </c>
      <c r="B11" s="168"/>
      <c r="C11" s="168"/>
      <c r="D11" s="168"/>
      <c r="E11" s="31" t="s">
        <v>17</v>
      </c>
      <c r="F11" s="31"/>
      <c r="G11" s="31"/>
      <c r="H11" s="31"/>
      <c r="I11" s="31"/>
      <c r="J11" s="31"/>
      <c r="K11" s="31"/>
      <c r="L11" s="31"/>
      <c r="M11" s="32"/>
      <c r="N11" s="33"/>
      <c r="O11" s="168" t="s">
        <v>18</v>
      </c>
      <c r="P11" s="168"/>
      <c r="Q11" s="34" t="s">
        <v>19</v>
      </c>
      <c r="R11" s="35"/>
      <c r="S11" s="36"/>
      <c r="T11" s="37"/>
      <c r="U11" s="25"/>
      <c r="V11" s="25"/>
      <c r="W11" s="25"/>
      <c r="X11" s="25"/>
    </row>
    <row r="12" spans="1:24" ht="15">
      <c r="A12" s="168" t="s">
        <v>20</v>
      </c>
      <c r="B12" s="168"/>
      <c r="C12" s="168"/>
      <c r="D12" s="168"/>
      <c r="E12" s="38" t="s">
        <v>21</v>
      </c>
      <c r="F12" s="38"/>
      <c r="G12" s="38"/>
      <c r="H12" s="38"/>
      <c r="I12" s="38"/>
      <c r="J12" s="38"/>
      <c r="K12" s="38"/>
      <c r="L12" s="38"/>
      <c r="M12" s="39"/>
      <c r="N12" s="33"/>
      <c r="O12" s="168" t="s">
        <v>20</v>
      </c>
      <c r="P12" s="168"/>
      <c r="Q12" s="40" t="s">
        <v>22</v>
      </c>
      <c r="R12" s="38"/>
      <c r="S12" s="38"/>
      <c r="T12" s="38"/>
      <c r="U12" s="41"/>
      <c r="V12" s="42"/>
      <c r="W12" s="25"/>
      <c r="X12" s="25"/>
    </row>
    <row r="13" spans="1:24" ht="15">
      <c r="A13" s="168" t="s">
        <v>23</v>
      </c>
      <c r="B13" s="168"/>
      <c r="C13" s="168"/>
      <c r="D13" s="168"/>
      <c r="E13" s="38" t="s">
        <v>24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68" t="s">
        <v>23</v>
      </c>
      <c r="P13" s="168"/>
      <c r="Q13" s="43" t="s">
        <v>25</v>
      </c>
      <c r="R13" s="44"/>
      <c r="S13" s="45"/>
      <c r="T13" s="46"/>
      <c r="U13" s="47"/>
      <c r="V13" s="25"/>
      <c r="W13" s="25"/>
      <c r="X13" s="25"/>
    </row>
    <row r="14" spans="1:24" ht="15">
      <c r="A14" s="168" t="s">
        <v>26</v>
      </c>
      <c r="B14" s="168"/>
      <c r="C14" s="168"/>
      <c r="D14" s="168"/>
      <c r="E14" s="38" t="s">
        <v>27</v>
      </c>
      <c r="F14" s="38"/>
      <c r="G14" s="38"/>
      <c r="H14" s="38"/>
      <c r="I14" s="38"/>
      <c r="J14" s="38"/>
      <c r="K14" s="38"/>
      <c r="L14" s="38"/>
      <c r="M14" s="39"/>
      <c r="N14" s="33"/>
      <c r="O14" s="168" t="s">
        <v>28</v>
      </c>
      <c r="P14" s="168"/>
      <c r="Q14" s="48">
        <v>42669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72" t="s">
        <v>29</v>
      </c>
      <c r="B16" s="174" t="s">
        <v>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172" t="s">
        <v>31</v>
      </c>
      <c r="P16" s="180" t="s">
        <v>32</v>
      </c>
      <c r="Q16" s="180" t="s">
        <v>33</v>
      </c>
      <c r="R16" s="180" t="s">
        <v>34</v>
      </c>
      <c r="S16" s="182" t="s">
        <v>35</v>
      </c>
      <c r="T16" s="182" t="s">
        <v>36</v>
      </c>
    </row>
    <row r="17" spans="1:20">
      <c r="A17" s="173"/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9"/>
      <c r="O17" s="173"/>
      <c r="P17" s="181"/>
      <c r="Q17" s="181"/>
      <c r="R17" s="181"/>
      <c r="S17" s="183"/>
      <c r="T17" s="183"/>
    </row>
    <row r="18" spans="1:20" s="61" customFormat="1" ht="15.75">
      <c r="A18" s="53">
        <v>1</v>
      </c>
      <c r="B18" s="114" t="s">
        <v>65</v>
      </c>
      <c r="C18" s="113"/>
      <c r="D18" s="113"/>
      <c r="E18" s="113"/>
      <c r="F18" s="113"/>
      <c r="G18" s="113"/>
      <c r="H18" s="113"/>
      <c r="I18" s="38"/>
      <c r="J18" s="38"/>
      <c r="K18" s="38"/>
      <c r="L18" s="38"/>
      <c r="M18" s="55"/>
      <c r="N18" s="56"/>
      <c r="O18" s="57" t="s">
        <v>37</v>
      </c>
      <c r="P18" s="57">
        <v>40</v>
      </c>
      <c r="Q18" s="58">
        <v>2400</v>
      </c>
      <c r="R18" s="59">
        <f>Q18*P18</f>
        <v>96000</v>
      </c>
      <c r="S18" s="58">
        <f>R18*0.1</f>
        <v>9600</v>
      </c>
      <c r="T18" s="60">
        <f>R18+S18</f>
        <v>105600</v>
      </c>
    </row>
    <row r="19" spans="1:20" s="61" customFormat="1" ht="15.75">
      <c r="A19" s="53">
        <v>2</v>
      </c>
      <c r="B19" s="114" t="s">
        <v>66</v>
      </c>
      <c r="C19" s="113"/>
      <c r="D19" s="113"/>
      <c r="E19" s="113"/>
      <c r="F19" s="113"/>
      <c r="G19" s="113"/>
      <c r="H19" s="113"/>
      <c r="I19" s="38"/>
      <c r="J19" s="38"/>
      <c r="K19" s="38"/>
      <c r="L19" s="38"/>
      <c r="M19" s="55"/>
      <c r="N19" s="56"/>
      <c r="O19" s="62" t="s">
        <v>38</v>
      </c>
      <c r="P19" s="62">
        <v>6</v>
      </c>
      <c r="Q19" s="58">
        <v>2100</v>
      </c>
      <c r="R19" s="59">
        <f>Q19*P19</f>
        <v>12600</v>
      </c>
      <c r="S19" s="58">
        <f t="shared" ref="S19:S34" si="0">R19*0.1</f>
        <v>1260</v>
      </c>
      <c r="T19" s="60">
        <f t="shared" ref="T19:T34" si="1">R19+S19</f>
        <v>13860</v>
      </c>
    </row>
    <row r="20" spans="1:20" s="61" customFormat="1" ht="15.75">
      <c r="A20" s="53">
        <v>3</v>
      </c>
      <c r="B20" s="114" t="s">
        <v>67</v>
      </c>
      <c r="C20" s="113"/>
      <c r="D20" s="113"/>
      <c r="E20" s="113"/>
      <c r="F20" s="113"/>
      <c r="G20" s="113"/>
      <c r="H20" s="113"/>
      <c r="I20" s="38"/>
      <c r="J20" s="38"/>
      <c r="K20" s="38"/>
      <c r="L20" s="38"/>
      <c r="M20" s="55"/>
      <c r="N20" s="56"/>
      <c r="O20" s="62" t="s">
        <v>38</v>
      </c>
      <c r="P20" s="62">
        <v>9</v>
      </c>
      <c r="Q20" s="58">
        <v>1800</v>
      </c>
      <c r="R20" s="59">
        <f>Q20*P20</f>
        <v>16200</v>
      </c>
      <c r="S20" s="58">
        <f t="shared" si="0"/>
        <v>1620</v>
      </c>
      <c r="T20" s="60">
        <f t="shared" si="1"/>
        <v>17820</v>
      </c>
    </row>
    <row r="21" spans="1:20" s="61" customFormat="1" ht="15.75">
      <c r="A21" s="53">
        <v>4</v>
      </c>
      <c r="B21" s="114" t="s">
        <v>68</v>
      </c>
      <c r="C21" s="113"/>
      <c r="D21" s="113"/>
      <c r="E21" s="113"/>
      <c r="F21" s="113"/>
      <c r="G21" s="113"/>
      <c r="H21" s="113"/>
      <c r="I21" s="38"/>
      <c r="J21" s="38"/>
      <c r="K21" s="38"/>
      <c r="L21" s="38"/>
      <c r="M21" s="55"/>
      <c r="N21" s="56"/>
      <c r="O21" s="62" t="s">
        <v>39</v>
      </c>
      <c r="P21" s="62">
        <v>5</v>
      </c>
      <c r="Q21" s="58">
        <v>10200</v>
      </c>
      <c r="R21" s="59">
        <f t="shared" ref="R21:R34" si="2">Q21*P21</f>
        <v>51000</v>
      </c>
      <c r="S21" s="58">
        <f t="shared" si="0"/>
        <v>5100</v>
      </c>
      <c r="T21" s="60">
        <f t="shared" si="1"/>
        <v>56100</v>
      </c>
    </row>
    <row r="22" spans="1:20" s="61" customFormat="1" ht="15.75">
      <c r="A22" s="53">
        <v>5</v>
      </c>
      <c r="B22" s="114" t="s">
        <v>72</v>
      </c>
      <c r="C22" s="113"/>
      <c r="D22" s="113"/>
      <c r="E22" s="113"/>
      <c r="F22" s="113"/>
      <c r="G22" s="113"/>
      <c r="H22" s="113"/>
      <c r="I22" s="38"/>
      <c r="J22" s="38"/>
      <c r="K22" s="38"/>
      <c r="L22" s="38"/>
      <c r="M22" s="55"/>
      <c r="N22" s="56"/>
      <c r="O22" s="62" t="s">
        <v>39</v>
      </c>
      <c r="P22" s="62">
        <v>5</v>
      </c>
      <c r="Q22" s="58">
        <v>4900</v>
      </c>
      <c r="R22" s="59">
        <f t="shared" si="2"/>
        <v>24500</v>
      </c>
      <c r="S22" s="58">
        <f t="shared" si="0"/>
        <v>2450</v>
      </c>
      <c r="T22" s="60">
        <f t="shared" si="1"/>
        <v>26950</v>
      </c>
    </row>
    <row r="23" spans="1:20" s="61" customFormat="1" ht="15.75">
      <c r="A23" s="53">
        <v>6</v>
      </c>
      <c r="B23" s="114" t="s">
        <v>40</v>
      </c>
      <c r="C23" s="113"/>
      <c r="D23" s="113"/>
      <c r="E23" s="113"/>
      <c r="F23" s="113"/>
      <c r="G23" s="113"/>
      <c r="H23" s="113"/>
      <c r="I23" s="38"/>
      <c r="J23" s="38"/>
      <c r="K23" s="38"/>
      <c r="L23" s="38"/>
      <c r="M23" s="55"/>
      <c r="N23" s="56"/>
      <c r="O23" s="62" t="s">
        <v>37</v>
      </c>
      <c r="P23" s="62">
        <v>10</v>
      </c>
      <c r="Q23" s="58">
        <v>5500</v>
      </c>
      <c r="R23" s="59">
        <f t="shared" si="2"/>
        <v>55000</v>
      </c>
      <c r="S23" s="58">
        <f t="shared" si="0"/>
        <v>5500</v>
      </c>
      <c r="T23" s="60">
        <f t="shared" si="1"/>
        <v>60500</v>
      </c>
    </row>
    <row r="24" spans="1:20" s="61" customFormat="1" ht="15.75">
      <c r="A24" s="53">
        <v>7</v>
      </c>
      <c r="B24" s="114" t="s">
        <v>41</v>
      </c>
      <c r="C24" s="113"/>
      <c r="D24" s="113"/>
      <c r="E24" s="113"/>
      <c r="F24" s="113"/>
      <c r="G24" s="113"/>
      <c r="H24" s="113"/>
      <c r="I24" s="38"/>
      <c r="J24" s="38"/>
      <c r="K24" s="38"/>
      <c r="L24" s="38"/>
      <c r="M24" s="55"/>
      <c r="N24" s="56"/>
      <c r="O24" s="62" t="s">
        <v>37</v>
      </c>
      <c r="P24" s="62">
        <v>10</v>
      </c>
      <c r="Q24" s="58">
        <v>3400</v>
      </c>
      <c r="R24" s="59">
        <f t="shared" si="2"/>
        <v>34000</v>
      </c>
      <c r="S24" s="58">
        <f t="shared" si="0"/>
        <v>3400</v>
      </c>
      <c r="T24" s="60">
        <f t="shared" si="1"/>
        <v>37400</v>
      </c>
    </row>
    <row r="25" spans="1:20" s="61" customFormat="1" ht="15.75">
      <c r="A25" s="53">
        <v>8</v>
      </c>
      <c r="B25" s="114" t="s">
        <v>42</v>
      </c>
      <c r="C25" s="113"/>
      <c r="D25" s="113"/>
      <c r="E25" s="113"/>
      <c r="F25" s="113"/>
      <c r="G25" s="113"/>
      <c r="H25" s="113"/>
      <c r="I25" s="38"/>
      <c r="J25" s="38"/>
      <c r="K25" s="38"/>
      <c r="L25" s="38"/>
      <c r="M25" s="55"/>
      <c r="N25" s="56"/>
      <c r="O25" s="62" t="s">
        <v>37</v>
      </c>
      <c r="P25" s="62">
        <v>10</v>
      </c>
      <c r="Q25" s="58">
        <v>8000</v>
      </c>
      <c r="R25" s="59">
        <f t="shared" si="2"/>
        <v>80000</v>
      </c>
      <c r="S25" s="58">
        <f t="shared" si="0"/>
        <v>8000</v>
      </c>
      <c r="T25" s="60">
        <f t="shared" si="1"/>
        <v>88000</v>
      </c>
    </row>
    <row r="26" spans="1:20" s="61" customFormat="1" ht="15.75">
      <c r="A26" s="53">
        <v>9</v>
      </c>
      <c r="B26" s="114" t="s">
        <v>43</v>
      </c>
      <c r="C26" s="113"/>
      <c r="D26" s="113"/>
      <c r="E26" s="113"/>
      <c r="F26" s="113"/>
      <c r="G26" s="113"/>
      <c r="H26" s="113"/>
      <c r="I26" s="38"/>
      <c r="J26" s="38"/>
      <c r="K26" s="38"/>
      <c r="L26" s="38"/>
      <c r="M26" s="55"/>
      <c r="N26" s="56"/>
      <c r="O26" s="62" t="s">
        <v>44</v>
      </c>
      <c r="P26" s="62">
        <v>5</v>
      </c>
      <c r="Q26" s="58">
        <v>9500</v>
      </c>
      <c r="R26" s="59">
        <f t="shared" si="2"/>
        <v>47500</v>
      </c>
      <c r="S26" s="58">
        <f t="shared" si="0"/>
        <v>4750</v>
      </c>
      <c r="T26" s="60">
        <f t="shared" si="1"/>
        <v>52250</v>
      </c>
    </row>
    <row r="27" spans="1:20" s="61" customFormat="1" ht="15.75">
      <c r="A27" s="53">
        <v>10</v>
      </c>
      <c r="B27" s="114" t="s">
        <v>45</v>
      </c>
      <c r="C27" s="113"/>
      <c r="D27" s="113"/>
      <c r="E27" s="113"/>
      <c r="F27" s="113"/>
      <c r="G27" s="113"/>
      <c r="H27" s="113"/>
      <c r="I27" s="38"/>
      <c r="J27" s="38"/>
      <c r="K27" s="38"/>
      <c r="L27" s="38"/>
      <c r="M27" s="55"/>
      <c r="N27" s="56"/>
      <c r="O27" s="62" t="s">
        <v>46</v>
      </c>
      <c r="P27" s="62">
        <v>5</v>
      </c>
      <c r="Q27" s="58">
        <v>1200</v>
      </c>
      <c r="R27" s="59">
        <f t="shared" si="2"/>
        <v>6000</v>
      </c>
      <c r="S27" s="58">
        <f t="shared" si="0"/>
        <v>600</v>
      </c>
      <c r="T27" s="60">
        <f t="shared" si="1"/>
        <v>6600</v>
      </c>
    </row>
    <row r="28" spans="1:20" s="61" customFormat="1" ht="15.75">
      <c r="A28" s="53">
        <v>11</v>
      </c>
      <c r="B28" s="114" t="s">
        <v>73</v>
      </c>
      <c r="C28" s="113"/>
      <c r="D28" s="113"/>
      <c r="E28" s="113"/>
      <c r="F28" s="113"/>
      <c r="G28" s="113"/>
      <c r="H28" s="113"/>
      <c r="I28" s="38"/>
      <c r="J28" s="38"/>
      <c r="K28" s="38"/>
      <c r="L28" s="38"/>
      <c r="M28" s="55"/>
      <c r="N28" s="56"/>
      <c r="O28" s="62" t="s">
        <v>47</v>
      </c>
      <c r="P28" s="62">
        <v>10</v>
      </c>
      <c r="Q28" s="58">
        <v>4000</v>
      </c>
      <c r="R28" s="59">
        <f t="shared" si="2"/>
        <v>40000</v>
      </c>
      <c r="S28" s="58">
        <f t="shared" si="0"/>
        <v>4000</v>
      </c>
      <c r="T28" s="60">
        <f t="shared" si="1"/>
        <v>44000</v>
      </c>
    </row>
    <row r="29" spans="1:20" s="61" customFormat="1" ht="15.75">
      <c r="A29" s="53">
        <v>12</v>
      </c>
      <c r="B29" s="114" t="s">
        <v>74</v>
      </c>
      <c r="C29" s="113"/>
      <c r="D29" s="113"/>
      <c r="E29" s="113"/>
      <c r="F29" s="113"/>
      <c r="G29" s="113"/>
      <c r="H29" s="113"/>
      <c r="I29" s="38"/>
      <c r="J29" s="38"/>
      <c r="K29" s="38"/>
      <c r="L29" s="38"/>
      <c r="M29" s="55"/>
      <c r="N29" s="56"/>
      <c r="O29" s="62" t="s">
        <v>46</v>
      </c>
      <c r="P29" s="62">
        <v>1</v>
      </c>
      <c r="Q29" s="58">
        <v>48500</v>
      </c>
      <c r="R29" s="59">
        <f t="shared" si="2"/>
        <v>48500</v>
      </c>
      <c r="S29" s="58">
        <f t="shared" si="0"/>
        <v>4850</v>
      </c>
      <c r="T29" s="60">
        <f t="shared" si="1"/>
        <v>53350</v>
      </c>
    </row>
    <row r="30" spans="1:20" s="61" customFormat="1" ht="15.75">
      <c r="A30" s="53">
        <v>13</v>
      </c>
      <c r="B30" s="114" t="s">
        <v>75</v>
      </c>
      <c r="C30" s="113"/>
      <c r="D30" s="113"/>
      <c r="E30" s="113"/>
      <c r="F30" s="113"/>
      <c r="G30" s="113"/>
      <c r="H30" s="113"/>
      <c r="I30" s="38"/>
      <c r="J30" s="38"/>
      <c r="K30" s="38"/>
      <c r="L30" s="38"/>
      <c r="M30" s="55"/>
      <c r="N30" s="56"/>
      <c r="O30" s="62" t="s">
        <v>38</v>
      </c>
      <c r="P30" s="62">
        <v>5</v>
      </c>
      <c r="Q30" s="58">
        <v>5500</v>
      </c>
      <c r="R30" s="59">
        <f t="shared" si="2"/>
        <v>27500</v>
      </c>
      <c r="S30" s="58">
        <f t="shared" si="0"/>
        <v>2750</v>
      </c>
      <c r="T30" s="60">
        <f t="shared" si="1"/>
        <v>30250</v>
      </c>
    </row>
    <row r="31" spans="1:20" s="61" customFormat="1" ht="15.75">
      <c r="A31" s="53">
        <v>14</v>
      </c>
      <c r="B31" s="114" t="s">
        <v>76</v>
      </c>
      <c r="C31" s="113"/>
      <c r="D31" s="113"/>
      <c r="E31" s="113"/>
      <c r="F31" s="113"/>
      <c r="G31" s="113"/>
      <c r="H31" s="113"/>
      <c r="I31" s="38"/>
      <c r="J31" s="38"/>
      <c r="K31" s="38"/>
      <c r="L31" s="38"/>
      <c r="M31" s="55"/>
      <c r="N31" s="56"/>
      <c r="O31" s="62" t="s">
        <v>37</v>
      </c>
      <c r="P31" s="62">
        <v>5</v>
      </c>
      <c r="Q31" s="58">
        <v>4800</v>
      </c>
      <c r="R31" s="59">
        <f t="shared" si="2"/>
        <v>24000</v>
      </c>
      <c r="S31" s="58">
        <f t="shared" si="0"/>
        <v>2400</v>
      </c>
      <c r="T31" s="60">
        <f t="shared" si="1"/>
        <v>26400</v>
      </c>
    </row>
    <row r="32" spans="1:20" s="61" customFormat="1" ht="15.75">
      <c r="A32" s="53">
        <v>15</v>
      </c>
      <c r="B32" s="114" t="s">
        <v>77</v>
      </c>
      <c r="C32" s="113"/>
      <c r="D32" s="113"/>
      <c r="E32" s="113"/>
      <c r="F32" s="113"/>
      <c r="G32" s="113"/>
      <c r="H32" s="113"/>
      <c r="I32" s="38"/>
      <c r="J32" s="38"/>
      <c r="K32" s="38"/>
      <c r="L32" s="38"/>
      <c r="M32" s="55"/>
      <c r="N32" s="56"/>
      <c r="O32" s="62" t="s">
        <v>37</v>
      </c>
      <c r="P32" s="62">
        <v>5</v>
      </c>
      <c r="Q32" s="58">
        <v>32500</v>
      </c>
      <c r="R32" s="59">
        <f t="shared" si="2"/>
        <v>162500</v>
      </c>
      <c r="S32" s="58">
        <f t="shared" si="0"/>
        <v>16250</v>
      </c>
      <c r="T32" s="60">
        <f t="shared" si="1"/>
        <v>178750</v>
      </c>
    </row>
    <row r="33" spans="1:20" s="61" customFormat="1" ht="15.75">
      <c r="A33" s="53">
        <v>16</v>
      </c>
      <c r="B33" s="114" t="s">
        <v>78</v>
      </c>
      <c r="C33" s="113"/>
      <c r="D33" s="113"/>
      <c r="E33" s="113"/>
      <c r="F33" s="113"/>
      <c r="G33" s="113"/>
      <c r="H33" s="113"/>
      <c r="I33" s="38"/>
      <c r="J33" s="38"/>
      <c r="K33" s="38"/>
      <c r="L33" s="38"/>
      <c r="M33" s="55"/>
      <c r="N33" s="56"/>
      <c r="O33" s="57" t="s">
        <v>69</v>
      </c>
      <c r="P33" s="57">
        <v>50</v>
      </c>
      <c r="Q33" s="58">
        <v>38500</v>
      </c>
      <c r="R33" s="59">
        <f t="shared" si="2"/>
        <v>1925000</v>
      </c>
      <c r="S33" s="58">
        <f t="shared" si="0"/>
        <v>192500</v>
      </c>
      <c r="T33" s="60">
        <f t="shared" si="1"/>
        <v>2117500</v>
      </c>
    </row>
    <row r="34" spans="1:20" s="61" customFormat="1" ht="15.75">
      <c r="A34" s="53">
        <v>17</v>
      </c>
      <c r="B34" s="54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5"/>
      <c r="N34" s="56"/>
      <c r="O34" s="62"/>
      <c r="P34" s="62"/>
      <c r="Q34" s="58"/>
      <c r="R34" s="59">
        <f t="shared" si="2"/>
        <v>0</v>
      </c>
      <c r="S34" s="58">
        <f t="shared" si="0"/>
        <v>0</v>
      </c>
      <c r="T34" s="60">
        <f t="shared" si="1"/>
        <v>0</v>
      </c>
    </row>
    <row r="35" spans="1:20" ht="15.75" customHeight="1">
      <c r="O35" s="184" t="s">
        <v>48</v>
      </c>
      <c r="P35" s="185"/>
      <c r="Q35" s="186"/>
      <c r="R35" s="63">
        <f>SUM(R18:R34)</f>
        <v>2650300</v>
      </c>
      <c r="S35" s="63">
        <f t="shared" ref="S35:T35" si="3">SUM(S18:S34)</f>
        <v>265030</v>
      </c>
      <c r="T35" s="63">
        <f t="shared" si="3"/>
        <v>2915330</v>
      </c>
    </row>
    <row r="36" spans="1:20">
      <c r="A36" s="64"/>
      <c r="B36" s="64"/>
      <c r="C36" s="64"/>
      <c r="D36" s="64"/>
      <c r="E36" s="64"/>
      <c r="F36" s="64"/>
      <c r="G36" s="64"/>
      <c r="H36" s="64"/>
      <c r="I36" s="65"/>
      <c r="J36" s="66"/>
      <c r="K36" s="66"/>
      <c r="L36" s="66"/>
      <c r="M36" s="67"/>
      <c r="N36" s="41"/>
      <c r="O36" s="67"/>
      <c r="P36" s="67"/>
      <c r="Q36" s="67"/>
      <c r="R36" s="68"/>
      <c r="S36" s="69"/>
    </row>
    <row r="37" spans="1:20">
      <c r="A37" s="70" t="s">
        <v>49</v>
      </c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O37" s="74"/>
      <c r="P37" s="74"/>
      <c r="Q37" s="75"/>
      <c r="R37" s="76"/>
      <c r="S37" s="77"/>
      <c r="T37" s="78"/>
    </row>
    <row r="38" spans="1:20" ht="15">
      <c r="A38" s="72"/>
      <c r="B38" s="169" t="s">
        <v>50</v>
      </c>
      <c r="C38" s="170"/>
      <c r="D38" s="170"/>
      <c r="E38" s="170"/>
      <c r="F38" s="170"/>
      <c r="G38" s="79" t="s">
        <v>51</v>
      </c>
      <c r="H38" s="80"/>
      <c r="I38" s="80"/>
      <c r="J38" s="31"/>
      <c r="K38" s="31"/>
      <c r="L38" s="31"/>
      <c r="M38" s="81"/>
      <c r="N38" s="171"/>
      <c r="O38" s="171"/>
      <c r="P38" s="82"/>
      <c r="Q38" s="83"/>
      <c r="R38" s="84"/>
      <c r="S38" s="83"/>
      <c r="T38" s="85"/>
    </row>
    <row r="39" spans="1:20" ht="15">
      <c r="A39" s="72"/>
      <c r="B39" s="169" t="s">
        <v>52</v>
      </c>
      <c r="C39" s="170"/>
      <c r="D39" s="170"/>
      <c r="E39" s="170"/>
      <c r="F39" s="170"/>
      <c r="G39" s="79" t="s">
        <v>51</v>
      </c>
      <c r="H39" s="86"/>
      <c r="I39" s="86"/>
      <c r="J39" s="87"/>
      <c r="K39" s="87"/>
      <c r="L39" s="87"/>
      <c r="M39" s="87"/>
      <c r="N39" s="187"/>
      <c r="O39" s="187"/>
      <c r="P39" s="88"/>
      <c r="Q39" s="55"/>
      <c r="R39" s="89"/>
      <c r="S39" s="55"/>
      <c r="T39" s="90"/>
    </row>
    <row r="40" spans="1:20" ht="15">
      <c r="A40" s="72"/>
      <c r="B40" s="169" t="s">
        <v>53</v>
      </c>
      <c r="C40" s="169"/>
      <c r="D40" s="169"/>
      <c r="E40" s="169"/>
      <c r="F40" s="169"/>
      <c r="G40" s="79" t="s">
        <v>51</v>
      </c>
      <c r="H40" s="80"/>
      <c r="I40" s="80"/>
      <c r="J40" s="80"/>
      <c r="K40" s="80"/>
      <c r="L40" s="80"/>
      <c r="M40" s="80"/>
      <c r="N40" s="31"/>
      <c r="O40" s="83"/>
      <c r="P40" s="83"/>
      <c r="Q40" s="83"/>
      <c r="R40" s="84"/>
      <c r="S40" s="36"/>
      <c r="T40" s="37"/>
    </row>
    <row r="41" spans="1:20" s="61" customFormat="1" ht="14.25">
      <c r="N41" s="91"/>
      <c r="O41" s="92"/>
      <c r="P41" s="92"/>
      <c r="Q41" s="92"/>
      <c r="R41" s="93"/>
      <c r="S41" s="94"/>
      <c r="T41" s="95"/>
    </row>
    <row r="42" spans="1:20" s="61" customFormat="1" ht="14.25">
      <c r="N42" s="91"/>
      <c r="O42" s="92"/>
      <c r="P42" s="92"/>
      <c r="Q42" s="92"/>
      <c r="R42" s="93"/>
      <c r="S42" s="94"/>
      <c r="T42" s="95"/>
    </row>
    <row r="43" spans="1:20" s="97" customFormat="1" ht="14.25">
      <c r="A43" s="91" t="s">
        <v>54</v>
      </c>
      <c r="B43" s="91"/>
      <c r="C43" s="91"/>
      <c r="D43" s="91"/>
      <c r="E43" s="91"/>
      <c r="F43" s="91"/>
      <c r="G43" s="91"/>
      <c r="H43" s="91"/>
      <c r="I43" s="91"/>
      <c r="J43" s="91"/>
      <c r="K43" s="96" t="s">
        <v>55</v>
      </c>
      <c r="L43" s="91"/>
      <c r="M43" s="91"/>
      <c r="N43" s="91"/>
      <c r="O43" s="91"/>
      <c r="P43" s="91"/>
      <c r="Q43" s="91"/>
      <c r="R43" s="188" t="s">
        <v>56</v>
      </c>
      <c r="S43" s="188"/>
      <c r="T43" s="188"/>
    </row>
    <row r="44" spans="1:20" s="25" customFormat="1">
      <c r="K44" s="98"/>
      <c r="L44" s="98"/>
      <c r="R44" s="98"/>
      <c r="S44" s="98"/>
      <c r="T44" s="99"/>
    </row>
    <row r="45" spans="1:20" s="25" customFormat="1">
      <c r="K45" s="98"/>
      <c r="L45" s="98"/>
      <c r="R45" s="98"/>
      <c r="S45" s="98"/>
      <c r="T45" s="99"/>
    </row>
    <row r="46" spans="1:20" s="25" customFormat="1">
      <c r="K46" s="98"/>
      <c r="L46" s="98"/>
      <c r="R46" s="98"/>
      <c r="S46" s="98"/>
      <c r="T46" s="99"/>
    </row>
    <row r="47" spans="1:20" s="25" customFormat="1">
      <c r="K47" s="100"/>
      <c r="L47" s="98"/>
      <c r="R47" s="100"/>
      <c r="S47" s="98"/>
      <c r="T47" s="99"/>
    </row>
    <row r="48" spans="1:20" s="25" customFormat="1">
      <c r="A48" s="101"/>
      <c r="B48" s="101"/>
      <c r="C48" s="101"/>
      <c r="D48" s="101"/>
      <c r="E48" s="101"/>
      <c r="F48" s="101"/>
      <c r="G48" s="101"/>
      <c r="H48" s="101"/>
      <c r="K48" s="102"/>
      <c r="L48" s="102"/>
      <c r="M48" s="102"/>
      <c r="N48" s="101"/>
      <c r="O48" s="101"/>
      <c r="P48" s="101"/>
      <c r="R48" s="102"/>
      <c r="S48" s="102"/>
      <c r="T48" s="103"/>
    </row>
    <row r="49" spans="1:20" s="25" customFormat="1">
      <c r="A49" s="104" t="s">
        <v>57</v>
      </c>
      <c r="B49" s="104"/>
      <c r="C49" s="104"/>
      <c r="D49" s="104"/>
      <c r="E49" s="189" t="s">
        <v>70</v>
      </c>
      <c r="F49" s="189"/>
      <c r="G49" s="189"/>
      <c r="H49" s="189"/>
      <c r="K49" s="104" t="s">
        <v>57</v>
      </c>
      <c r="L49" s="104"/>
      <c r="M49" s="104"/>
      <c r="N49" s="189" t="s">
        <v>58</v>
      </c>
      <c r="O49" s="189"/>
      <c r="P49" s="189"/>
      <c r="R49" s="105" t="s">
        <v>57</v>
      </c>
      <c r="S49" s="190" t="s">
        <v>59</v>
      </c>
      <c r="T49" s="190"/>
    </row>
    <row r="50" spans="1:20" s="25" customFormat="1">
      <c r="A50" s="106" t="s">
        <v>60</v>
      </c>
      <c r="B50" s="106"/>
      <c r="C50" s="106"/>
      <c r="D50" s="106"/>
      <c r="E50" s="191" t="s">
        <v>71</v>
      </c>
      <c r="F50" s="191"/>
      <c r="G50" s="191"/>
      <c r="H50" s="191"/>
      <c r="K50" s="106" t="s">
        <v>60</v>
      </c>
      <c r="L50" s="106"/>
      <c r="M50" s="106"/>
      <c r="N50" s="192" t="s">
        <v>61</v>
      </c>
      <c r="O50" s="192"/>
      <c r="P50" s="192"/>
      <c r="R50" s="107" t="s">
        <v>60</v>
      </c>
      <c r="S50" s="193" t="s">
        <v>62</v>
      </c>
      <c r="T50" s="193"/>
    </row>
    <row r="51" spans="1:20" s="25" customFormat="1">
      <c r="A51" s="106" t="s">
        <v>63</v>
      </c>
      <c r="B51" s="106"/>
      <c r="C51" s="106"/>
      <c r="D51" s="106"/>
      <c r="E51" s="194">
        <f>Q14</f>
        <v>42669</v>
      </c>
      <c r="F51" s="195"/>
      <c r="G51" s="195"/>
      <c r="H51" s="195"/>
      <c r="K51" s="106" t="s">
        <v>63</v>
      </c>
      <c r="L51" s="106"/>
      <c r="M51" s="108"/>
      <c r="N51" s="196">
        <f>E51</f>
        <v>42669</v>
      </c>
      <c r="O51" s="192"/>
      <c r="P51" s="192"/>
      <c r="R51" s="107" t="s">
        <v>63</v>
      </c>
      <c r="S51" s="196">
        <f>N51</f>
        <v>42669</v>
      </c>
      <c r="T51" s="192"/>
    </row>
    <row r="62" spans="1:20">
      <c r="N62" s="23"/>
      <c r="O62" s="23"/>
      <c r="P62" s="23"/>
      <c r="Q62" s="23"/>
      <c r="R62" s="23"/>
      <c r="S62" s="23"/>
      <c r="T62" s="23"/>
    </row>
    <row r="63" spans="1:20">
      <c r="N63" s="23"/>
      <c r="O63" s="23"/>
      <c r="P63" s="23"/>
      <c r="Q63" s="23"/>
      <c r="R63" s="23"/>
      <c r="S63" s="23"/>
      <c r="T63" s="23"/>
    </row>
    <row r="64" spans="1:20">
      <c r="N64" s="23"/>
      <c r="O64" s="23"/>
      <c r="P64" s="23"/>
      <c r="Q64" s="23"/>
      <c r="R64" s="23"/>
      <c r="S64" s="23"/>
      <c r="T64" s="23"/>
    </row>
    <row r="65" spans="14:20">
      <c r="N65" s="23"/>
      <c r="O65" s="23"/>
      <c r="P65" s="23"/>
      <c r="Q65" s="23"/>
      <c r="R65" s="23"/>
      <c r="S65" s="23"/>
      <c r="T65" s="23"/>
    </row>
  </sheetData>
  <mergeCells count="34">
    <mergeCell ref="E50:H50"/>
    <mergeCell ref="N50:P50"/>
    <mergeCell ref="S50:T50"/>
    <mergeCell ref="E51:H51"/>
    <mergeCell ref="N51:P51"/>
    <mergeCell ref="S51:T51"/>
    <mergeCell ref="B39:F39"/>
    <mergeCell ref="N39:O39"/>
    <mergeCell ref="B40:F40"/>
    <mergeCell ref="R43:T43"/>
    <mergeCell ref="E49:H49"/>
    <mergeCell ref="N49:P49"/>
    <mergeCell ref="S49:T49"/>
    <mergeCell ref="Q16:Q17"/>
    <mergeCell ref="R16:R17"/>
    <mergeCell ref="S16:S17"/>
    <mergeCell ref="T16:T17"/>
    <mergeCell ref="O35:Q35"/>
    <mergeCell ref="B38:F38"/>
    <mergeCell ref="N38:O38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84"/>
  <sheetViews>
    <sheetView topLeftCell="A31" workbookViewId="0">
      <selection activeCell="B18" sqref="B18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2" width="9.140625" style="23"/>
    <col min="23" max="23" width="9.7109375" style="23" bestFit="1" customWidth="1"/>
    <col min="24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19" t="s">
        <v>129</v>
      </c>
      <c r="T5" s="20" t="s">
        <v>130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66" t="s">
        <v>14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</row>
    <row r="9" spans="1:24" s="22" customFormat="1" ht="23.25">
      <c r="A9" s="167" t="s">
        <v>15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4" ht="18.75">
      <c r="L10" s="24"/>
      <c r="Q10" s="27"/>
    </row>
    <row r="11" spans="1:24" ht="15">
      <c r="A11" s="168" t="s">
        <v>16</v>
      </c>
      <c r="B11" s="168"/>
      <c r="C11" s="168"/>
      <c r="D11" s="168"/>
      <c r="E11" s="31" t="s">
        <v>17</v>
      </c>
      <c r="F11" s="31"/>
      <c r="G11" s="31"/>
      <c r="H11" s="31"/>
      <c r="I11" s="31"/>
      <c r="J11" s="31"/>
      <c r="K11" s="31"/>
      <c r="L11" s="31"/>
      <c r="M11" s="32"/>
      <c r="N11" s="33"/>
      <c r="O11" s="168" t="s">
        <v>18</v>
      </c>
      <c r="P11" s="168"/>
      <c r="Q11" s="34" t="s">
        <v>79</v>
      </c>
      <c r="R11" s="35"/>
      <c r="S11" s="36"/>
      <c r="T11" s="37"/>
      <c r="U11" s="25"/>
      <c r="V11" s="25"/>
      <c r="W11" s="25"/>
      <c r="X11" s="25"/>
    </row>
    <row r="12" spans="1:24" ht="15">
      <c r="A12" s="168" t="s">
        <v>20</v>
      </c>
      <c r="B12" s="168"/>
      <c r="C12" s="168"/>
      <c r="D12" s="168"/>
      <c r="E12" s="113" t="s">
        <v>21</v>
      </c>
      <c r="F12" s="113"/>
      <c r="G12" s="113"/>
      <c r="H12" s="113"/>
      <c r="I12" s="113"/>
      <c r="J12" s="113"/>
      <c r="K12" s="113"/>
      <c r="L12" s="113"/>
      <c r="M12" s="39"/>
      <c r="N12" s="33"/>
      <c r="O12" s="168" t="s">
        <v>20</v>
      </c>
      <c r="P12" s="168"/>
      <c r="Q12" s="40" t="s">
        <v>80</v>
      </c>
      <c r="R12" s="113"/>
      <c r="S12" s="113"/>
      <c r="T12" s="113"/>
      <c r="U12" s="41"/>
      <c r="V12" s="42"/>
      <c r="W12" s="25"/>
      <c r="X12" s="25"/>
    </row>
    <row r="13" spans="1:24" ht="15">
      <c r="A13" s="168" t="s">
        <v>23</v>
      </c>
      <c r="B13" s="168"/>
      <c r="C13" s="168"/>
      <c r="D13" s="168"/>
      <c r="E13" s="113" t="s">
        <v>24</v>
      </c>
      <c r="F13" s="113"/>
      <c r="G13" s="113"/>
      <c r="H13" s="113"/>
      <c r="I13" s="113" t="s">
        <v>8</v>
      </c>
      <c r="J13" s="113"/>
      <c r="K13" s="113"/>
      <c r="L13" s="113"/>
      <c r="M13" s="39"/>
      <c r="N13" s="33"/>
      <c r="O13" s="168" t="s">
        <v>23</v>
      </c>
      <c r="P13" s="168"/>
      <c r="Q13" s="43" t="s">
        <v>81</v>
      </c>
      <c r="R13" s="44"/>
      <c r="S13" s="45"/>
      <c r="T13" s="46"/>
      <c r="U13" s="47"/>
      <c r="V13" s="25"/>
      <c r="W13" s="25"/>
      <c r="X13" s="25"/>
    </row>
    <row r="14" spans="1:24" ht="15">
      <c r="A14" s="168" t="s">
        <v>26</v>
      </c>
      <c r="B14" s="168"/>
      <c r="C14" s="168"/>
      <c r="D14" s="168"/>
      <c r="E14" s="113" t="s">
        <v>27</v>
      </c>
      <c r="F14" s="113"/>
      <c r="G14" s="113"/>
      <c r="H14" s="113"/>
      <c r="I14" s="113"/>
      <c r="J14" s="113"/>
      <c r="K14" s="113"/>
      <c r="L14" s="113"/>
      <c r="M14" s="39"/>
      <c r="N14" s="33"/>
      <c r="O14" s="168" t="s">
        <v>28</v>
      </c>
      <c r="P14" s="168"/>
      <c r="Q14" s="48">
        <v>42643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72" t="s">
        <v>29</v>
      </c>
      <c r="B16" s="174" t="s">
        <v>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172" t="s">
        <v>31</v>
      </c>
      <c r="P16" s="180" t="s">
        <v>32</v>
      </c>
      <c r="Q16" s="180" t="s">
        <v>33</v>
      </c>
      <c r="R16" s="180" t="s">
        <v>34</v>
      </c>
      <c r="S16" s="182" t="s">
        <v>35</v>
      </c>
      <c r="T16" s="182" t="s">
        <v>36</v>
      </c>
    </row>
    <row r="17" spans="1:20">
      <c r="A17" s="173"/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9"/>
      <c r="O17" s="173"/>
      <c r="P17" s="181"/>
      <c r="Q17" s="181"/>
      <c r="R17" s="181"/>
      <c r="S17" s="183"/>
      <c r="T17" s="183"/>
    </row>
    <row r="18" spans="1:20" s="61" customFormat="1" ht="15.75">
      <c r="A18" s="53">
        <v>1</v>
      </c>
      <c r="B18" s="114" t="s">
        <v>82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55"/>
      <c r="N18" s="56"/>
      <c r="O18" s="57" t="s">
        <v>113</v>
      </c>
      <c r="P18" s="57">
        <v>4</v>
      </c>
      <c r="Q18" s="58">
        <v>7200</v>
      </c>
      <c r="R18" s="59">
        <f>Q18*P18</f>
        <v>28800</v>
      </c>
      <c r="S18" s="58">
        <f>R18*0.1</f>
        <v>2880</v>
      </c>
      <c r="T18" s="60">
        <f>R18+S18</f>
        <v>31680</v>
      </c>
    </row>
    <row r="19" spans="1:20" s="61" customFormat="1" ht="15.75">
      <c r="A19" s="53">
        <v>2</v>
      </c>
      <c r="B19" s="114" t="s">
        <v>83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55"/>
      <c r="N19" s="56"/>
      <c r="O19" s="57" t="s">
        <v>114</v>
      </c>
      <c r="P19" s="57">
        <v>20</v>
      </c>
      <c r="Q19" s="58">
        <v>4900</v>
      </c>
      <c r="R19" s="59">
        <f t="shared" ref="R19:R48" si="0">Q19*P19</f>
        <v>98000</v>
      </c>
      <c r="S19" s="58">
        <f t="shared" ref="S19:S53" si="1">R19*0.1</f>
        <v>9800</v>
      </c>
      <c r="T19" s="60">
        <f t="shared" ref="T19:T36" si="2">R19+S19</f>
        <v>107800</v>
      </c>
    </row>
    <row r="20" spans="1:20" s="61" customFormat="1" ht="15.75">
      <c r="A20" s="53">
        <v>3</v>
      </c>
      <c r="B20" s="114" t="s">
        <v>84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55"/>
      <c r="N20" s="56"/>
      <c r="O20" s="57" t="s">
        <v>113</v>
      </c>
      <c r="P20" s="57">
        <v>4</v>
      </c>
      <c r="Q20" s="58">
        <v>7200</v>
      </c>
      <c r="R20" s="59">
        <f t="shared" si="0"/>
        <v>28800</v>
      </c>
      <c r="S20" s="58">
        <f t="shared" si="1"/>
        <v>2880</v>
      </c>
      <c r="T20" s="60">
        <f t="shared" si="2"/>
        <v>31680</v>
      </c>
    </row>
    <row r="21" spans="1:20" s="61" customFormat="1" ht="15.75">
      <c r="A21" s="53">
        <v>4</v>
      </c>
      <c r="B21" s="114" t="s">
        <v>85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55"/>
      <c r="N21" s="56"/>
      <c r="O21" s="57" t="s">
        <v>113</v>
      </c>
      <c r="P21" s="57">
        <v>20</v>
      </c>
      <c r="Q21" s="58">
        <v>10200</v>
      </c>
      <c r="R21" s="59">
        <f t="shared" si="0"/>
        <v>204000</v>
      </c>
      <c r="S21" s="58">
        <f t="shared" si="1"/>
        <v>20400</v>
      </c>
      <c r="T21" s="60">
        <f t="shared" si="2"/>
        <v>224400</v>
      </c>
    </row>
    <row r="22" spans="1:20" s="61" customFormat="1" ht="15.75">
      <c r="A22" s="53">
        <v>5</v>
      </c>
      <c r="B22" s="114" t="s">
        <v>86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55"/>
      <c r="N22" s="56"/>
      <c r="O22" s="57" t="s">
        <v>115</v>
      </c>
      <c r="P22" s="57">
        <v>10</v>
      </c>
      <c r="Q22" s="58">
        <v>21500</v>
      </c>
      <c r="R22" s="59">
        <f t="shared" si="0"/>
        <v>215000</v>
      </c>
      <c r="S22" s="58">
        <f t="shared" si="1"/>
        <v>21500</v>
      </c>
      <c r="T22" s="60">
        <f t="shared" si="2"/>
        <v>236500</v>
      </c>
    </row>
    <row r="23" spans="1:20" s="61" customFormat="1" ht="15.75">
      <c r="A23" s="53">
        <v>6</v>
      </c>
      <c r="B23" s="114" t="s">
        <v>87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55"/>
      <c r="N23" s="56"/>
      <c r="O23" s="57" t="s">
        <v>116</v>
      </c>
      <c r="P23" s="57">
        <v>20</v>
      </c>
      <c r="Q23" s="58">
        <v>21000</v>
      </c>
      <c r="R23" s="59">
        <f t="shared" si="0"/>
        <v>420000</v>
      </c>
      <c r="S23" s="58">
        <f t="shared" si="1"/>
        <v>42000</v>
      </c>
      <c r="T23" s="60">
        <f t="shared" si="2"/>
        <v>462000</v>
      </c>
    </row>
    <row r="24" spans="1:20" s="61" customFormat="1" ht="15.75">
      <c r="A24" s="53">
        <v>7</v>
      </c>
      <c r="B24" s="114" t="s">
        <v>88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55"/>
      <c r="N24" s="56"/>
      <c r="O24" s="57" t="s">
        <v>116</v>
      </c>
      <c r="P24" s="57">
        <v>4</v>
      </c>
      <c r="Q24" s="58">
        <v>19000</v>
      </c>
      <c r="R24" s="59">
        <f t="shared" si="0"/>
        <v>76000</v>
      </c>
      <c r="S24" s="58">
        <f t="shared" si="1"/>
        <v>7600</v>
      </c>
      <c r="T24" s="60">
        <f t="shared" si="2"/>
        <v>83600</v>
      </c>
    </row>
    <row r="25" spans="1:20" s="61" customFormat="1" ht="15.75">
      <c r="A25" s="53">
        <v>8</v>
      </c>
      <c r="B25" s="114" t="s">
        <v>89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55"/>
      <c r="N25" s="56"/>
      <c r="O25" s="57" t="s">
        <v>117</v>
      </c>
      <c r="P25" s="57">
        <v>20</v>
      </c>
      <c r="Q25" s="58">
        <v>2000</v>
      </c>
      <c r="R25" s="59">
        <f t="shared" si="0"/>
        <v>40000</v>
      </c>
      <c r="S25" s="58">
        <f t="shared" si="1"/>
        <v>4000</v>
      </c>
      <c r="T25" s="60">
        <f t="shared" si="2"/>
        <v>44000</v>
      </c>
    </row>
    <row r="26" spans="1:20" s="61" customFormat="1" ht="15.75">
      <c r="A26" s="53">
        <v>9</v>
      </c>
      <c r="B26" s="114" t="s">
        <v>89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55"/>
      <c r="N26" s="56"/>
      <c r="O26" s="57" t="s">
        <v>117</v>
      </c>
      <c r="P26" s="57">
        <v>10</v>
      </c>
      <c r="Q26" s="58">
        <v>2000</v>
      </c>
      <c r="R26" s="59">
        <f t="shared" si="0"/>
        <v>20000</v>
      </c>
      <c r="S26" s="58">
        <f t="shared" si="1"/>
        <v>2000</v>
      </c>
      <c r="T26" s="60">
        <f t="shared" si="2"/>
        <v>22000</v>
      </c>
    </row>
    <row r="27" spans="1:20" s="61" customFormat="1" ht="15.75">
      <c r="A27" s="53">
        <v>10</v>
      </c>
      <c r="B27" s="114" t="s">
        <v>89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55"/>
      <c r="N27" s="56"/>
      <c r="O27" s="57" t="s">
        <v>117</v>
      </c>
      <c r="P27" s="57">
        <v>10</v>
      </c>
      <c r="Q27" s="58">
        <v>2000</v>
      </c>
      <c r="R27" s="59">
        <f t="shared" si="0"/>
        <v>20000</v>
      </c>
      <c r="S27" s="58">
        <f t="shared" si="1"/>
        <v>2000</v>
      </c>
      <c r="T27" s="60">
        <f t="shared" si="2"/>
        <v>22000</v>
      </c>
    </row>
    <row r="28" spans="1:20" s="61" customFormat="1" ht="15.75">
      <c r="A28" s="53">
        <v>11</v>
      </c>
      <c r="B28" s="114" t="s">
        <v>90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55"/>
      <c r="N28" s="56"/>
      <c r="O28" s="57" t="s">
        <v>117</v>
      </c>
      <c r="P28" s="57">
        <v>20</v>
      </c>
      <c r="Q28" s="58">
        <v>2300</v>
      </c>
      <c r="R28" s="59">
        <f t="shared" si="0"/>
        <v>46000</v>
      </c>
      <c r="S28" s="58">
        <f t="shared" si="1"/>
        <v>4600</v>
      </c>
      <c r="T28" s="60">
        <f t="shared" si="2"/>
        <v>50600</v>
      </c>
    </row>
    <row r="29" spans="1:20" s="61" customFormat="1" ht="15.75">
      <c r="A29" s="53">
        <v>12</v>
      </c>
      <c r="B29" s="114" t="s">
        <v>91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55"/>
      <c r="N29" s="56"/>
      <c r="O29" s="57" t="s">
        <v>116</v>
      </c>
      <c r="P29" s="57">
        <v>20</v>
      </c>
      <c r="Q29" s="58">
        <v>1600</v>
      </c>
      <c r="R29" s="59">
        <f t="shared" si="0"/>
        <v>32000</v>
      </c>
      <c r="S29" s="58">
        <f t="shared" si="1"/>
        <v>3200</v>
      </c>
      <c r="T29" s="60">
        <f t="shared" si="2"/>
        <v>35200</v>
      </c>
    </row>
    <row r="30" spans="1:20" s="61" customFormat="1" ht="15.75">
      <c r="A30" s="53">
        <v>13</v>
      </c>
      <c r="B30" s="114" t="s">
        <v>92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55"/>
      <c r="N30" s="56"/>
      <c r="O30" s="57" t="s">
        <v>117</v>
      </c>
      <c r="P30" s="57">
        <v>10</v>
      </c>
      <c r="Q30" s="58">
        <v>6000</v>
      </c>
      <c r="R30" s="59">
        <f t="shared" si="0"/>
        <v>60000</v>
      </c>
      <c r="S30" s="58">
        <f t="shared" si="1"/>
        <v>6000</v>
      </c>
      <c r="T30" s="60">
        <f t="shared" si="2"/>
        <v>66000</v>
      </c>
    </row>
    <row r="31" spans="1:20" s="61" customFormat="1" ht="15.75">
      <c r="A31" s="53">
        <v>14</v>
      </c>
      <c r="B31" s="114" t="s">
        <v>93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55"/>
      <c r="N31" s="56"/>
      <c r="O31" s="57" t="s">
        <v>116</v>
      </c>
      <c r="P31" s="57">
        <v>5</v>
      </c>
      <c r="Q31" s="58">
        <v>21500</v>
      </c>
      <c r="R31" s="59">
        <f t="shared" si="0"/>
        <v>107500</v>
      </c>
      <c r="S31" s="58">
        <f t="shared" si="1"/>
        <v>10750</v>
      </c>
      <c r="T31" s="60">
        <f t="shared" si="2"/>
        <v>118250</v>
      </c>
    </row>
    <row r="32" spans="1:20" s="61" customFormat="1" ht="15.75">
      <c r="A32" s="53">
        <v>15</v>
      </c>
      <c r="B32" s="114" t="s">
        <v>94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55"/>
      <c r="N32" s="56"/>
      <c r="O32" s="57" t="s">
        <v>118</v>
      </c>
      <c r="P32" s="57">
        <v>40</v>
      </c>
      <c r="Q32" s="58">
        <v>2400</v>
      </c>
      <c r="R32" s="59">
        <f t="shared" si="0"/>
        <v>96000</v>
      </c>
      <c r="S32" s="58">
        <f t="shared" si="1"/>
        <v>9600</v>
      </c>
      <c r="T32" s="60">
        <f t="shared" si="2"/>
        <v>105600</v>
      </c>
    </row>
    <row r="33" spans="1:20" s="61" customFormat="1" ht="15.75">
      <c r="A33" s="53">
        <v>16</v>
      </c>
      <c r="B33" s="114" t="s">
        <v>95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55"/>
      <c r="N33" s="56"/>
      <c r="O33" s="57" t="s">
        <v>116</v>
      </c>
      <c r="P33" s="57">
        <v>3</v>
      </c>
      <c r="Q33" s="58">
        <v>29000</v>
      </c>
      <c r="R33" s="59">
        <f t="shared" si="0"/>
        <v>87000</v>
      </c>
      <c r="S33" s="58">
        <f t="shared" si="1"/>
        <v>8700</v>
      </c>
      <c r="T33" s="60">
        <f t="shared" si="2"/>
        <v>95700</v>
      </c>
    </row>
    <row r="34" spans="1:20" s="61" customFormat="1" ht="15.75">
      <c r="A34" s="53">
        <v>17</v>
      </c>
      <c r="B34" s="114" t="s">
        <v>96</v>
      </c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55"/>
      <c r="N34" s="56"/>
      <c r="O34" s="57" t="s">
        <v>118</v>
      </c>
      <c r="P34" s="57">
        <v>36</v>
      </c>
      <c r="Q34" s="58">
        <v>3400</v>
      </c>
      <c r="R34" s="59">
        <f t="shared" si="0"/>
        <v>122400</v>
      </c>
      <c r="S34" s="58">
        <f t="shared" si="1"/>
        <v>12240</v>
      </c>
      <c r="T34" s="60">
        <f t="shared" si="2"/>
        <v>134640</v>
      </c>
    </row>
    <row r="35" spans="1:20" s="61" customFormat="1" ht="15.75">
      <c r="A35" s="53">
        <v>18</v>
      </c>
      <c r="B35" s="114" t="s">
        <v>97</v>
      </c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55"/>
      <c r="N35" s="56"/>
      <c r="O35" s="57" t="s">
        <v>118</v>
      </c>
      <c r="P35" s="57">
        <v>36</v>
      </c>
      <c r="Q35" s="58">
        <v>5500</v>
      </c>
      <c r="R35" s="59">
        <f t="shared" si="0"/>
        <v>198000</v>
      </c>
      <c r="S35" s="58">
        <f t="shared" si="1"/>
        <v>19800</v>
      </c>
      <c r="T35" s="60">
        <f t="shared" si="2"/>
        <v>217800</v>
      </c>
    </row>
    <row r="36" spans="1:20" s="61" customFormat="1" ht="15.75">
      <c r="A36" s="53">
        <v>19</v>
      </c>
      <c r="B36" s="114" t="s">
        <v>98</v>
      </c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55"/>
      <c r="N36" s="56"/>
      <c r="O36" s="57" t="s">
        <v>118</v>
      </c>
      <c r="P36" s="57">
        <v>12</v>
      </c>
      <c r="Q36" s="58">
        <v>8000</v>
      </c>
      <c r="R36" s="59">
        <f t="shared" si="0"/>
        <v>96000</v>
      </c>
      <c r="S36" s="58">
        <f t="shared" si="1"/>
        <v>9600</v>
      </c>
      <c r="T36" s="60">
        <f t="shared" si="2"/>
        <v>105600</v>
      </c>
    </row>
    <row r="37" spans="1:20" s="61" customFormat="1" ht="15.75">
      <c r="A37" s="53">
        <v>20</v>
      </c>
      <c r="B37" s="114" t="s">
        <v>99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55"/>
      <c r="N37" s="56"/>
      <c r="O37" s="62" t="s">
        <v>119</v>
      </c>
      <c r="P37" s="62">
        <v>3</v>
      </c>
      <c r="Q37" s="58">
        <v>32500</v>
      </c>
      <c r="R37" s="59">
        <f>Q37*P37</f>
        <v>97500</v>
      </c>
      <c r="S37" s="58">
        <f>R37*0.1</f>
        <v>9750</v>
      </c>
      <c r="T37" s="60">
        <f>R37+S37</f>
        <v>107250</v>
      </c>
    </row>
    <row r="38" spans="1:20" s="61" customFormat="1" ht="15.75">
      <c r="A38" s="53">
        <v>21</v>
      </c>
      <c r="B38" s="114" t="s">
        <v>99</v>
      </c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55"/>
      <c r="N38" s="56"/>
      <c r="O38" s="62" t="s">
        <v>119</v>
      </c>
      <c r="P38" s="62">
        <v>3</v>
      </c>
      <c r="Q38" s="58">
        <v>32500</v>
      </c>
      <c r="R38" s="59">
        <f t="shared" si="0"/>
        <v>97500</v>
      </c>
      <c r="S38" s="58">
        <f t="shared" si="1"/>
        <v>9750</v>
      </c>
      <c r="T38" s="60">
        <f t="shared" ref="T38:T48" si="3">R38+S38</f>
        <v>107250</v>
      </c>
    </row>
    <row r="39" spans="1:20" s="61" customFormat="1" ht="15.75">
      <c r="A39" s="53">
        <v>22</v>
      </c>
      <c r="B39" s="114" t="s">
        <v>100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55"/>
      <c r="N39" s="56"/>
      <c r="O39" s="62" t="s">
        <v>120</v>
      </c>
      <c r="P39" s="62">
        <v>1</v>
      </c>
      <c r="Q39" s="58">
        <v>28500</v>
      </c>
      <c r="R39" s="59">
        <f t="shared" si="0"/>
        <v>28500</v>
      </c>
      <c r="S39" s="58">
        <f t="shared" si="1"/>
        <v>2850</v>
      </c>
      <c r="T39" s="60">
        <f t="shared" si="3"/>
        <v>31350</v>
      </c>
    </row>
    <row r="40" spans="1:20" s="61" customFormat="1" ht="15.75">
      <c r="A40" s="53">
        <v>23</v>
      </c>
      <c r="B40" s="114" t="s">
        <v>101</v>
      </c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55"/>
      <c r="N40" s="56"/>
      <c r="O40" s="62" t="s">
        <v>121</v>
      </c>
      <c r="P40" s="62">
        <v>20</v>
      </c>
      <c r="Q40" s="58">
        <v>9500</v>
      </c>
      <c r="R40" s="59">
        <f t="shared" si="0"/>
        <v>190000</v>
      </c>
      <c r="S40" s="58">
        <f t="shared" si="1"/>
        <v>19000</v>
      </c>
      <c r="T40" s="60">
        <f t="shared" si="3"/>
        <v>209000</v>
      </c>
    </row>
    <row r="41" spans="1:20" s="61" customFormat="1" ht="15.75">
      <c r="A41" s="53">
        <v>24</v>
      </c>
      <c r="B41" s="114" t="s">
        <v>102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55"/>
      <c r="N41" s="56"/>
      <c r="O41" s="62" t="s">
        <v>113</v>
      </c>
      <c r="P41" s="62">
        <v>5</v>
      </c>
      <c r="Q41" s="58">
        <v>28000</v>
      </c>
      <c r="R41" s="59">
        <f t="shared" si="0"/>
        <v>140000</v>
      </c>
      <c r="S41" s="58">
        <f t="shared" si="1"/>
        <v>14000</v>
      </c>
      <c r="T41" s="60">
        <f t="shared" si="3"/>
        <v>154000</v>
      </c>
    </row>
    <row r="42" spans="1:20" s="61" customFormat="1" ht="15.75">
      <c r="A42" s="53">
        <v>25</v>
      </c>
      <c r="B42" s="114" t="s">
        <v>103</v>
      </c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55"/>
      <c r="N42" s="56"/>
      <c r="O42" s="62" t="s">
        <v>116</v>
      </c>
      <c r="P42" s="62">
        <v>3</v>
      </c>
      <c r="Q42" s="58">
        <v>28500</v>
      </c>
      <c r="R42" s="59">
        <f t="shared" si="0"/>
        <v>85500</v>
      </c>
      <c r="S42" s="58">
        <f t="shared" si="1"/>
        <v>8550</v>
      </c>
      <c r="T42" s="60">
        <f t="shared" si="3"/>
        <v>94050</v>
      </c>
    </row>
    <row r="43" spans="1:20" s="61" customFormat="1" ht="15.75">
      <c r="A43" s="53">
        <v>26</v>
      </c>
      <c r="B43" s="114" t="s">
        <v>104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55"/>
      <c r="N43" s="56"/>
      <c r="O43" s="62" t="s">
        <v>116</v>
      </c>
      <c r="P43" s="62">
        <v>20</v>
      </c>
      <c r="Q43" s="58">
        <v>4000</v>
      </c>
      <c r="R43" s="59">
        <f t="shared" si="0"/>
        <v>80000</v>
      </c>
      <c r="S43" s="58">
        <f t="shared" si="1"/>
        <v>8000</v>
      </c>
      <c r="T43" s="60">
        <f t="shared" si="3"/>
        <v>88000</v>
      </c>
    </row>
    <row r="44" spans="1:20" s="61" customFormat="1" ht="15.75">
      <c r="A44" s="53">
        <v>27</v>
      </c>
      <c r="B44" s="114" t="s">
        <v>105</v>
      </c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55"/>
      <c r="N44" s="56"/>
      <c r="O44" s="62" t="s">
        <v>122</v>
      </c>
      <c r="P44" s="62">
        <v>5</v>
      </c>
      <c r="Q44" s="58">
        <v>4500</v>
      </c>
      <c r="R44" s="59">
        <f t="shared" si="0"/>
        <v>22500</v>
      </c>
      <c r="S44" s="58">
        <f t="shared" si="1"/>
        <v>2250</v>
      </c>
      <c r="T44" s="60">
        <f t="shared" si="3"/>
        <v>24750</v>
      </c>
    </row>
    <row r="45" spans="1:20" s="61" customFormat="1" ht="15.75">
      <c r="A45" s="53">
        <v>28</v>
      </c>
      <c r="B45" s="114" t="s">
        <v>106</v>
      </c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55"/>
      <c r="N45" s="56"/>
      <c r="O45" s="62" t="s">
        <v>123</v>
      </c>
      <c r="P45" s="62">
        <v>5</v>
      </c>
      <c r="Q45" s="58">
        <v>6200</v>
      </c>
      <c r="R45" s="59">
        <f t="shared" si="0"/>
        <v>31000</v>
      </c>
      <c r="S45" s="58">
        <f t="shared" si="1"/>
        <v>3100</v>
      </c>
      <c r="T45" s="60">
        <f t="shared" si="3"/>
        <v>34100</v>
      </c>
    </row>
    <row r="46" spans="1:20" s="61" customFormat="1" ht="15.75">
      <c r="A46" s="53">
        <v>29</v>
      </c>
      <c r="B46" s="114" t="s">
        <v>107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55"/>
      <c r="N46" s="56"/>
      <c r="O46" s="62" t="s">
        <v>124</v>
      </c>
      <c r="P46" s="62">
        <v>250</v>
      </c>
      <c r="Q46" s="58">
        <v>170</v>
      </c>
      <c r="R46" s="59">
        <f t="shared" si="0"/>
        <v>42500</v>
      </c>
      <c r="S46" s="58">
        <f t="shared" si="1"/>
        <v>4250</v>
      </c>
      <c r="T46" s="60">
        <f t="shared" si="3"/>
        <v>46750</v>
      </c>
    </row>
    <row r="47" spans="1:20" s="61" customFormat="1" ht="15.75">
      <c r="A47" s="53">
        <v>30</v>
      </c>
      <c r="B47" s="114" t="s">
        <v>108</v>
      </c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55"/>
      <c r="N47" s="56"/>
      <c r="O47" s="62" t="s">
        <v>116</v>
      </c>
      <c r="P47" s="62">
        <v>1</v>
      </c>
      <c r="Q47" s="58">
        <v>90000</v>
      </c>
      <c r="R47" s="59">
        <f t="shared" si="0"/>
        <v>90000</v>
      </c>
      <c r="S47" s="58">
        <f t="shared" si="1"/>
        <v>9000</v>
      </c>
      <c r="T47" s="60">
        <f t="shared" si="3"/>
        <v>99000</v>
      </c>
    </row>
    <row r="48" spans="1:20" s="61" customFormat="1" ht="15.75">
      <c r="A48" s="53">
        <v>31</v>
      </c>
      <c r="B48" s="114" t="s">
        <v>109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55"/>
      <c r="N48" s="56"/>
      <c r="O48" s="62" t="s">
        <v>116</v>
      </c>
      <c r="P48" s="62">
        <v>1</v>
      </c>
      <c r="Q48" s="58">
        <v>13000</v>
      </c>
      <c r="R48" s="59">
        <f t="shared" si="0"/>
        <v>13000</v>
      </c>
      <c r="S48" s="58">
        <f t="shared" si="1"/>
        <v>1300</v>
      </c>
      <c r="T48" s="60">
        <f t="shared" si="3"/>
        <v>14300</v>
      </c>
    </row>
    <row r="49" spans="1:20" s="61" customFormat="1" ht="15.75">
      <c r="A49" s="53">
        <v>32</v>
      </c>
      <c r="B49" s="114" t="s">
        <v>110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55"/>
      <c r="N49" s="56"/>
      <c r="O49" s="62" t="s">
        <v>125</v>
      </c>
      <c r="P49" s="62">
        <v>60</v>
      </c>
      <c r="Q49" s="58">
        <v>44800</v>
      </c>
      <c r="R49" s="59">
        <f t="shared" ref="R49:R52" si="4">Q49*P49</f>
        <v>2688000</v>
      </c>
      <c r="S49" s="58">
        <f t="shared" si="1"/>
        <v>268800</v>
      </c>
      <c r="T49" s="60">
        <f t="shared" ref="T49:T52" si="5">R49+S49</f>
        <v>2956800</v>
      </c>
    </row>
    <row r="50" spans="1:20" s="61" customFormat="1" ht="15.75">
      <c r="A50" s="53">
        <v>33</v>
      </c>
      <c r="B50" s="114" t="s">
        <v>82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55"/>
      <c r="N50" s="56"/>
      <c r="O50" s="62" t="s">
        <v>113</v>
      </c>
      <c r="P50" s="62">
        <v>1</v>
      </c>
      <c r="Q50" s="58">
        <v>7200</v>
      </c>
      <c r="R50" s="59">
        <f t="shared" si="4"/>
        <v>7200</v>
      </c>
      <c r="S50" s="58">
        <f t="shared" si="1"/>
        <v>720</v>
      </c>
      <c r="T50" s="60">
        <f t="shared" si="5"/>
        <v>7920</v>
      </c>
    </row>
    <row r="51" spans="1:20" s="61" customFormat="1" ht="15.75">
      <c r="A51" s="53">
        <v>34</v>
      </c>
      <c r="B51" s="114" t="s">
        <v>111</v>
      </c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55"/>
      <c r="N51" s="56"/>
      <c r="O51" s="62" t="s">
        <v>121</v>
      </c>
      <c r="P51" s="62">
        <v>10</v>
      </c>
      <c r="Q51" s="58">
        <v>1000</v>
      </c>
      <c r="R51" s="59">
        <f t="shared" si="4"/>
        <v>10000</v>
      </c>
      <c r="S51" s="58">
        <f t="shared" si="1"/>
        <v>1000</v>
      </c>
      <c r="T51" s="60">
        <f t="shared" si="5"/>
        <v>11000</v>
      </c>
    </row>
    <row r="52" spans="1:20" s="61" customFormat="1" ht="15.75">
      <c r="A52" s="53">
        <v>35</v>
      </c>
      <c r="B52" s="114" t="s">
        <v>112</v>
      </c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55"/>
      <c r="N52" s="56"/>
      <c r="O52" s="62" t="s">
        <v>116</v>
      </c>
      <c r="P52" s="62">
        <v>130</v>
      </c>
      <c r="Q52" s="58">
        <v>750</v>
      </c>
      <c r="R52" s="59">
        <f t="shared" si="4"/>
        <v>97500</v>
      </c>
      <c r="S52" s="58">
        <f t="shared" si="1"/>
        <v>9750</v>
      </c>
      <c r="T52" s="60">
        <f t="shared" si="5"/>
        <v>107250</v>
      </c>
    </row>
    <row r="53" spans="1:20" s="61" customFormat="1" ht="15.75">
      <c r="A53" s="53">
        <v>36</v>
      </c>
      <c r="B53" s="114" t="s">
        <v>126</v>
      </c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55"/>
      <c r="N53" s="56"/>
      <c r="O53" s="62" t="s">
        <v>116</v>
      </c>
      <c r="P53" s="62">
        <v>20</v>
      </c>
      <c r="Q53" s="58">
        <v>2600</v>
      </c>
      <c r="R53" s="59">
        <f t="shared" ref="R53" si="6">Q53*P53</f>
        <v>52000</v>
      </c>
      <c r="S53" s="58">
        <f t="shared" si="1"/>
        <v>5200</v>
      </c>
      <c r="T53" s="60">
        <f t="shared" ref="T53" si="7">R53+S53</f>
        <v>57200</v>
      </c>
    </row>
    <row r="54" spans="1:20" ht="15.75" customHeight="1">
      <c r="O54" s="184" t="s">
        <v>48</v>
      </c>
      <c r="P54" s="185"/>
      <c r="Q54" s="186"/>
      <c r="R54" s="63">
        <f>SUM(R18:R53)</f>
        <v>5768200</v>
      </c>
      <c r="S54" s="63">
        <f>SUM(S18:S53)</f>
        <v>576820</v>
      </c>
      <c r="T54" s="63">
        <f>SUM(T18:T53)</f>
        <v>6345020</v>
      </c>
    </row>
    <row r="55" spans="1:20">
      <c r="A55" s="64"/>
      <c r="B55" s="64"/>
      <c r="C55" s="64"/>
      <c r="D55" s="64"/>
      <c r="E55" s="64"/>
      <c r="F55" s="64"/>
      <c r="G55" s="64"/>
      <c r="H55" s="64"/>
      <c r="I55" s="65"/>
      <c r="J55" s="66"/>
      <c r="K55" s="66"/>
      <c r="L55" s="66"/>
      <c r="M55" s="67"/>
      <c r="N55" s="41"/>
      <c r="O55" s="67"/>
      <c r="P55" s="67"/>
      <c r="Q55" s="67"/>
      <c r="R55" s="68"/>
      <c r="S55" s="69"/>
    </row>
    <row r="56" spans="1:20">
      <c r="A56" s="70" t="s">
        <v>49</v>
      </c>
      <c r="B56" s="71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3"/>
      <c r="O56" s="74"/>
      <c r="P56" s="74"/>
      <c r="Q56" s="75"/>
      <c r="R56" s="76"/>
      <c r="S56" s="77"/>
      <c r="T56" s="78"/>
    </row>
    <row r="57" spans="1:20" ht="15">
      <c r="A57" s="72"/>
      <c r="B57" s="169" t="s">
        <v>50</v>
      </c>
      <c r="C57" s="170"/>
      <c r="D57" s="170"/>
      <c r="E57" s="170"/>
      <c r="F57" s="170"/>
      <c r="G57" s="79" t="s">
        <v>51</v>
      </c>
      <c r="H57" s="80"/>
      <c r="I57" s="80"/>
      <c r="J57" s="31"/>
      <c r="K57" s="31"/>
      <c r="L57" s="31"/>
      <c r="M57" s="81"/>
      <c r="N57" s="171"/>
      <c r="O57" s="171"/>
      <c r="P57" s="109"/>
      <c r="Q57" s="83"/>
      <c r="R57" s="84"/>
      <c r="S57" s="83"/>
      <c r="T57" s="85"/>
    </row>
    <row r="58" spans="1:20" ht="15">
      <c r="A58" s="72"/>
      <c r="B58" s="169" t="s">
        <v>52</v>
      </c>
      <c r="C58" s="170"/>
      <c r="D58" s="170"/>
      <c r="E58" s="170"/>
      <c r="F58" s="170"/>
      <c r="G58" s="79" t="s">
        <v>51</v>
      </c>
      <c r="H58" s="86"/>
      <c r="I58" s="86"/>
      <c r="J58" s="87"/>
      <c r="K58" s="87"/>
      <c r="L58" s="87"/>
      <c r="M58" s="87"/>
      <c r="N58" s="187"/>
      <c r="O58" s="187"/>
      <c r="P58" s="110"/>
      <c r="Q58" s="55"/>
      <c r="R58" s="89"/>
      <c r="S58" s="55"/>
      <c r="T58" s="90"/>
    </row>
    <row r="59" spans="1:20" ht="15">
      <c r="A59" s="72"/>
      <c r="B59" s="169" t="s">
        <v>53</v>
      </c>
      <c r="C59" s="169"/>
      <c r="D59" s="169"/>
      <c r="E59" s="169"/>
      <c r="F59" s="169"/>
      <c r="G59" s="79" t="s">
        <v>51</v>
      </c>
      <c r="H59" s="80"/>
      <c r="I59" s="80"/>
      <c r="J59" s="80"/>
      <c r="K59" s="80"/>
      <c r="L59" s="80"/>
      <c r="M59" s="80"/>
      <c r="N59" s="31"/>
      <c r="O59" s="83"/>
      <c r="P59" s="83"/>
      <c r="Q59" s="83"/>
      <c r="R59" s="84"/>
      <c r="S59" s="36"/>
      <c r="T59" s="37"/>
    </row>
    <row r="60" spans="1:20" s="61" customFormat="1" ht="14.25">
      <c r="N60" s="91"/>
      <c r="O60" s="92"/>
      <c r="P60" s="92"/>
      <c r="Q60" s="92"/>
      <c r="R60" s="93"/>
      <c r="S60" s="111"/>
      <c r="T60" s="95"/>
    </row>
    <row r="61" spans="1:20" s="61" customFormat="1" ht="14.25">
      <c r="N61" s="91"/>
      <c r="O61" s="92"/>
      <c r="P61" s="92"/>
      <c r="Q61" s="92"/>
      <c r="R61" s="93"/>
      <c r="S61" s="111"/>
      <c r="T61" s="95"/>
    </row>
    <row r="62" spans="1:20" s="97" customFormat="1" ht="14.25">
      <c r="A62" s="91" t="s">
        <v>54</v>
      </c>
      <c r="B62" s="91"/>
      <c r="C62" s="91"/>
      <c r="D62" s="91"/>
      <c r="E62" s="91"/>
      <c r="F62" s="91"/>
      <c r="G62" s="91"/>
      <c r="H62" s="91"/>
      <c r="I62" s="91"/>
      <c r="J62" s="91"/>
      <c r="K62" s="96" t="s">
        <v>55</v>
      </c>
      <c r="L62" s="91"/>
      <c r="M62" s="91"/>
      <c r="N62" s="91"/>
      <c r="O62" s="91"/>
      <c r="P62" s="91"/>
      <c r="Q62" s="91"/>
      <c r="R62" s="188" t="s">
        <v>56</v>
      </c>
      <c r="S62" s="188"/>
      <c r="T62" s="188"/>
    </row>
    <row r="63" spans="1:20" s="25" customFormat="1">
      <c r="K63" s="98"/>
      <c r="L63" s="98"/>
      <c r="R63" s="98"/>
      <c r="S63" s="98"/>
      <c r="T63" s="99"/>
    </row>
    <row r="64" spans="1:20" s="25" customFormat="1">
      <c r="K64" s="98"/>
      <c r="L64" s="98"/>
      <c r="R64" s="98"/>
      <c r="S64" s="98"/>
      <c r="T64" s="99"/>
    </row>
    <row r="65" spans="1:20" s="25" customFormat="1">
      <c r="K65" s="98"/>
      <c r="L65" s="98"/>
      <c r="R65" s="98"/>
      <c r="S65" s="98"/>
      <c r="T65" s="99"/>
    </row>
    <row r="66" spans="1:20" s="25" customFormat="1">
      <c r="K66" s="112"/>
      <c r="L66" s="98"/>
      <c r="R66" s="112"/>
      <c r="S66" s="98"/>
      <c r="T66" s="99"/>
    </row>
    <row r="67" spans="1:20" s="25" customFormat="1">
      <c r="A67" s="101"/>
      <c r="B67" s="101"/>
      <c r="C67" s="101"/>
      <c r="D67" s="101"/>
      <c r="E67" s="101"/>
      <c r="F67" s="101"/>
      <c r="G67" s="101"/>
      <c r="H67" s="101"/>
      <c r="K67" s="102"/>
      <c r="L67" s="102"/>
      <c r="M67" s="102"/>
      <c r="N67" s="101"/>
      <c r="O67" s="101"/>
      <c r="P67" s="101"/>
      <c r="R67" s="102"/>
      <c r="S67" s="102"/>
      <c r="T67" s="103"/>
    </row>
    <row r="68" spans="1:20" s="25" customFormat="1">
      <c r="A68" s="104" t="s">
        <v>57</v>
      </c>
      <c r="B68" s="104"/>
      <c r="C68" s="104"/>
      <c r="D68" s="104"/>
      <c r="E68" s="189" t="s">
        <v>127</v>
      </c>
      <c r="F68" s="189"/>
      <c r="G68" s="189"/>
      <c r="H68" s="189"/>
      <c r="K68" s="104" t="s">
        <v>57</v>
      </c>
      <c r="L68" s="104"/>
      <c r="M68" s="104"/>
      <c r="N68" s="189" t="s">
        <v>58</v>
      </c>
      <c r="O68" s="189"/>
      <c r="P68" s="189"/>
      <c r="R68" s="105" t="s">
        <v>57</v>
      </c>
      <c r="S68" s="190" t="s">
        <v>59</v>
      </c>
      <c r="T68" s="190"/>
    </row>
    <row r="69" spans="1:20" s="25" customFormat="1">
      <c r="A69" s="106" t="s">
        <v>60</v>
      </c>
      <c r="B69" s="106"/>
      <c r="C69" s="106"/>
      <c r="D69" s="106"/>
      <c r="E69" s="191" t="s">
        <v>128</v>
      </c>
      <c r="F69" s="191"/>
      <c r="G69" s="191"/>
      <c r="H69" s="191"/>
      <c r="K69" s="106" t="s">
        <v>60</v>
      </c>
      <c r="L69" s="106"/>
      <c r="M69" s="106"/>
      <c r="N69" s="192" t="s">
        <v>61</v>
      </c>
      <c r="O69" s="192"/>
      <c r="P69" s="192"/>
      <c r="R69" s="107" t="s">
        <v>60</v>
      </c>
      <c r="S69" s="193" t="s">
        <v>62</v>
      </c>
      <c r="T69" s="193"/>
    </row>
    <row r="70" spans="1:20" s="25" customFormat="1">
      <c r="A70" s="106" t="s">
        <v>63</v>
      </c>
      <c r="B70" s="106"/>
      <c r="C70" s="106"/>
      <c r="D70" s="106"/>
      <c r="E70" s="194">
        <f>Q14</f>
        <v>42643</v>
      </c>
      <c r="F70" s="195"/>
      <c r="G70" s="195"/>
      <c r="H70" s="195"/>
      <c r="K70" s="106" t="s">
        <v>63</v>
      </c>
      <c r="L70" s="106"/>
      <c r="M70" s="108"/>
      <c r="N70" s="196">
        <f>E70</f>
        <v>42643</v>
      </c>
      <c r="O70" s="192"/>
      <c r="P70" s="192"/>
      <c r="R70" s="107" t="s">
        <v>63</v>
      </c>
      <c r="S70" s="196">
        <f>N70</f>
        <v>42643</v>
      </c>
      <c r="T70" s="192"/>
    </row>
    <row r="81" spans="14:20">
      <c r="N81" s="23"/>
      <c r="O81" s="23"/>
      <c r="P81" s="23"/>
      <c r="Q81" s="23"/>
      <c r="R81" s="23"/>
      <c r="S81" s="23"/>
      <c r="T81" s="23"/>
    </row>
    <row r="82" spans="14:20">
      <c r="N82" s="23"/>
      <c r="O82" s="23"/>
      <c r="P82" s="23"/>
      <c r="Q82" s="23"/>
      <c r="R82" s="23"/>
      <c r="S82" s="23"/>
      <c r="T82" s="23"/>
    </row>
    <row r="83" spans="14:20">
      <c r="N83" s="23"/>
      <c r="O83" s="23"/>
      <c r="P83" s="23"/>
      <c r="Q83" s="23"/>
      <c r="R83" s="23"/>
      <c r="S83" s="23"/>
      <c r="T83" s="23"/>
    </row>
    <row r="84" spans="14:20">
      <c r="N84" s="23"/>
      <c r="O84" s="23"/>
      <c r="P84" s="23"/>
      <c r="Q84" s="23"/>
      <c r="R84" s="23"/>
      <c r="S84" s="23"/>
      <c r="T84" s="23"/>
    </row>
  </sheetData>
  <mergeCells count="34">
    <mergeCell ref="A8:T8"/>
    <mergeCell ref="A9:T9"/>
    <mergeCell ref="A11:D11"/>
    <mergeCell ref="O11:P11"/>
    <mergeCell ref="A12:D12"/>
    <mergeCell ref="O12:P12"/>
    <mergeCell ref="B57:F57"/>
    <mergeCell ref="N57:O57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54:Q54"/>
    <mergeCell ref="B58:F58"/>
    <mergeCell ref="N58:O58"/>
    <mergeCell ref="B59:F59"/>
    <mergeCell ref="R62:T62"/>
    <mergeCell ref="E68:H68"/>
    <mergeCell ref="N68:P68"/>
    <mergeCell ref="S68:T68"/>
    <mergeCell ref="E69:H69"/>
    <mergeCell ref="N69:P69"/>
    <mergeCell ref="S69:T69"/>
    <mergeCell ref="E70:H70"/>
    <mergeCell ref="N70:P70"/>
    <mergeCell ref="S70:T70"/>
  </mergeCells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6"/>
  <sheetViews>
    <sheetView topLeftCell="A13" workbookViewId="0">
      <selection activeCell="Q31" sqref="Q31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2" width="9.140625" style="23"/>
    <col min="23" max="23" width="9.7109375" style="23" bestFit="1" customWidth="1"/>
    <col min="24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19" t="s">
        <v>131</v>
      </c>
      <c r="T5" s="20" t="s">
        <v>221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66" t="s">
        <v>14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</row>
    <row r="9" spans="1:24" s="22" customFormat="1" ht="23.25">
      <c r="A9" s="167" t="s">
        <v>15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4" ht="18.75">
      <c r="L10" s="24"/>
      <c r="Q10" s="27"/>
    </row>
    <row r="11" spans="1:24" ht="15">
      <c r="A11" s="168" t="s">
        <v>16</v>
      </c>
      <c r="B11" s="168"/>
      <c r="C11" s="168"/>
      <c r="D11" s="168"/>
      <c r="E11" s="31" t="s">
        <v>17</v>
      </c>
      <c r="F11" s="31"/>
      <c r="G11" s="31"/>
      <c r="H11" s="31"/>
      <c r="I11" s="31"/>
      <c r="J11" s="31"/>
      <c r="K11" s="31"/>
      <c r="L11" s="31"/>
      <c r="M11" s="32"/>
      <c r="N11" s="33"/>
      <c r="O11" s="168" t="s">
        <v>18</v>
      </c>
      <c r="P11" s="168"/>
      <c r="Q11" s="34" t="s">
        <v>79</v>
      </c>
      <c r="R11" s="35"/>
      <c r="S11" s="36"/>
      <c r="T11" s="37"/>
      <c r="U11" s="25"/>
      <c r="V11" s="25"/>
      <c r="W11" s="25"/>
      <c r="X11" s="25"/>
    </row>
    <row r="12" spans="1:24" ht="15">
      <c r="A12" s="168" t="s">
        <v>20</v>
      </c>
      <c r="B12" s="168"/>
      <c r="C12" s="168"/>
      <c r="D12" s="168"/>
      <c r="E12" s="113" t="s">
        <v>21</v>
      </c>
      <c r="F12" s="113"/>
      <c r="G12" s="113"/>
      <c r="H12" s="113"/>
      <c r="I12" s="113"/>
      <c r="J12" s="113"/>
      <c r="K12" s="113"/>
      <c r="L12" s="113"/>
      <c r="M12" s="39"/>
      <c r="N12" s="33"/>
      <c r="O12" s="168" t="s">
        <v>20</v>
      </c>
      <c r="P12" s="168"/>
      <c r="Q12" s="40" t="s">
        <v>80</v>
      </c>
      <c r="R12" s="113"/>
      <c r="S12" s="113"/>
      <c r="T12" s="113"/>
      <c r="U12" s="41"/>
      <c r="V12" s="42"/>
      <c r="W12" s="25"/>
      <c r="X12" s="25"/>
    </row>
    <row r="13" spans="1:24" ht="15">
      <c r="A13" s="168" t="s">
        <v>23</v>
      </c>
      <c r="B13" s="168"/>
      <c r="C13" s="168"/>
      <c r="D13" s="168"/>
      <c r="E13" s="113" t="s">
        <v>24</v>
      </c>
      <c r="F13" s="113"/>
      <c r="G13" s="113"/>
      <c r="H13" s="113"/>
      <c r="I13" s="113" t="s">
        <v>8</v>
      </c>
      <c r="J13" s="113"/>
      <c r="K13" s="113"/>
      <c r="L13" s="113"/>
      <c r="M13" s="39"/>
      <c r="N13" s="33"/>
      <c r="O13" s="168" t="s">
        <v>23</v>
      </c>
      <c r="P13" s="168"/>
      <c r="Q13" s="43" t="s">
        <v>132</v>
      </c>
      <c r="R13" s="44"/>
      <c r="S13" s="45"/>
      <c r="T13" s="46"/>
      <c r="U13" s="47"/>
      <c r="V13" s="25"/>
      <c r="W13" s="25"/>
      <c r="X13" s="25"/>
    </row>
    <row r="14" spans="1:24" ht="15">
      <c r="A14" s="168" t="s">
        <v>26</v>
      </c>
      <c r="B14" s="168"/>
      <c r="C14" s="168"/>
      <c r="D14" s="168"/>
      <c r="E14" s="113" t="s">
        <v>27</v>
      </c>
      <c r="F14" s="113"/>
      <c r="G14" s="113"/>
      <c r="H14" s="113"/>
      <c r="I14" s="113"/>
      <c r="J14" s="113"/>
      <c r="K14" s="113"/>
      <c r="L14" s="113"/>
      <c r="M14" s="39"/>
      <c r="N14" s="33"/>
      <c r="O14" s="168" t="s">
        <v>28</v>
      </c>
      <c r="P14" s="168"/>
      <c r="Q14" s="48">
        <v>42675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72" t="s">
        <v>29</v>
      </c>
      <c r="B16" s="174" t="s">
        <v>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172" t="s">
        <v>31</v>
      </c>
      <c r="P16" s="180" t="s">
        <v>32</v>
      </c>
      <c r="Q16" s="180" t="s">
        <v>33</v>
      </c>
      <c r="R16" s="180" t="s">
        <v>34</v>
      </c>
      <c r="S16" s="182" t="s">
        <v>35</v>
      </c>
      <c r="T16" s="182" t="s">
        <v>36</v>
      </c>
    </row>
    <row r="17" spans="1:20">
      <c r="A17" s="173"/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9"/>
      <c r="O17" s="173"/>
      <c r="P17" s="181"/>
      <c r="Q17" s="181"/>
      <c r="R17" s="181"/>
      <c r="S17" s="183"/>
      <c r="T17" s="183"/>
    </row>
    <row r="18" spans="1:20" s="142" customFormat="1" ht="15.75">
      <c r="A18" s="133">
        <v>1</v>
      </c>
      <c r="B18" s="134" t="s">
        <v>133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6"/>
      <c r="N18" s="137"/>
      <c r="O18" s="138" t="s">
        <v>134</v>
      </c>
      <c r="P18" s="138">
        <v>2</v>
      </c>
      <c r="Q18" s="139">
        <v>120000</v>
      </c>
      <c r="R18" s="140">
        <f>Q18*P18</f>
        <v>240000</v>
      </c>
      <c r="S18" s="139">
        <f>R18*0.1</f>
        <v>24000</v>
      </c>
      <c r="T18" s="141">
        <f>R18+S18</f>
        <v>264000</v>
      </c>
    </row>
    <row r="19" spans="1:20" s="142" customFormat="1" ht="15.75">
      <c r="A19" s="133">
        <v>2</v>
      </c>
      <c r="B19" s="134" t="s">
        <v>135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6"/>
      <c r="N19" s="137"/>
      <c r="O19" s="138" t="s">
        <v>134</v>
      </c>
      <c r="P19" s="138">
        <v>5</v>
      </c>
      <c r="Q19" s="139">
        <v>75000</v>
      </c>
      <c r="R19" s="140">
        <f t="shared" ref="R19:R43" si="0">Q19*P19</f>
        <v>375000</v>
      </c>
      <c r="S19" s="139">
        <f t="shared" ref="S19:S43" si="1">R19*0.1</f>
        <v>37500</v>
      </c>
      <c r="T19" s="141">
        <f t="shared" ref="T19:T43" si="2">R19+S19</f>
        <v>412500</v>
      </c>
    </row>
    <row r="20" spans="1:20" s="142" customFormat="1" ht="15.75">
      <c r="A20" s="133">
        <v>3</v>
      </c>
      <c r="B20" s="134" t="s">
        <v>136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6"/>
      <c r="N20" s="137"/>
      <c r="O20" s="138" t="s">
        <v>143</v>
      </c>
      <c r="P20" s="138">
        <v>5</v>
      </c>
      <c r="Q20" s="139">
        <v>6200</v>
      </c>
      <c r="R20" s="140">
        <f t="shared" si="0"/>
        <v>31000</v>
      </c>
      <c r="S20" s="139">
        <f t="shared" si="1"/>
        <v>3100</v>
      </c>
      <c r="T20" s="141">
        <f t="shared" si="2"/>
        <v>34100</v>
      </c>
    </row>
    <row r="21" spans="1:20" s="142" customFormat="1" ht="15.75">
      <c r="A21" s="133">
        <v>4</v>
      </c>
      <c r="B21" s="134" t="s">
        <v>137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8" t="s">
        <v>138</v>
      </c>
      <c r="P21" s="138">
        <v>10</v>
      </c>
      <c r="Q21" s="139">
        <v>1200</v>
      </c>
      <c r="R21" s="140">
        <f t="shared" si="0"/>
        <v>12000</v>
      </c>
      <c r="S21" s="139">
        <f t="shared" si="1"/>
        <v>1200</v>
      </c>
      <c r="T21" s="141">
        <f t="shared" si="2"/>
        <v>13200</v>
      </c>
    </row>
    <row r="22" spans="1:20" s="142" customFormat="1" ht="15.75">
      <c r="A22" s="133">
        <v>5</v>
      </c>
      <c r="B22" s="134" t="s">
        <v>144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6"/>
      <c r="N22" s="137"/>
      <c r="O22" s="138" t="s">
        <v>46</v>
      </c>
      <c r="P22" s="138">
        <v>10</v>
      </c>
      <c r="Q22" s="139">
        <v>21000</v>
      </c>
      <c r="R22" s="140">
        <f t="shared" si="0"/>
        <v>210000</v>
      </c>
      <c r="S22" s="139">
        <f t="shared" si="1"/>
        <v>21000</v>
      </c>
      <c r="T22" s="141">
        <f t="shared" si="2"/>
        <v>231000</v>
      </c>
    </row>
    <row r="23" spans="1:20" s="61" customFormat="1" ht="15.75">
      <c r="A23" s="53">
        <v>6</v>
      </c>
      <c r="B23" s="114" t="s">
        <v>139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55"/>
      <c r="N23" s="56"/>
      <c r="O23" s="57" t="s">
        <v>140</v>
      </c>
      <c r="P23" s="57">
        <v>50</v>
      </c>
      <c r="Q23" s="58">
        <v>2400</v>
      </c>
      <c r="R23" s="59">
        <f t="shared" si="0"/>
        <v>120000</v>
      </c>
      <c r="S23" s="58">
        <f t="shared" si="1"/>
        <v>12000</v>
      </c>
      <c r="T23" s="60">
        <f t="shared" si="2"/>
        <v>132000</v>
      </c>
    </row>
    <row r="24" spans="1:20" s="61" customFormat="1" ht="15.75">
      <c r="A24" s="53">
        <v>7</v>
      </c>
      <c r="B24" s="114" t="s">
        <v>110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55"/>
      <c r="N24" s="56"/>
      <c r="O24" s="57" t="s">
        <v>69</v>
      </c>
      <c r="P24" s="57">
        <v>80</v>
      </c>
      <c r="Q24" s="58">
        <v>44800</v>
      </c>
      <c r="R24" s="59">
        <f t="shared" si="0"/>
        <v>3584000</v>
      </c>
      <c r="S24" s="58">
        <f t="shared" si="1"/>
        <v>358400</v>
      </c>
      <c r="T24" s="60">
        <f t="shared" si="2"/>
        <v>3942400</v>
      </c>
    </row>
    <row r="25" spans="1:20" s="61" customFormat="1" ht="15.75">
      <c r="A25" s="53">
        <v>8</v>
      </c>
      <c r="B25" s="114" t="s">
        <v>141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55"/>
      <c r="N25" s="56"/>
      <c r="O25" s="57" t="s">
        <v>134</v>
      </c>
      <c r="P25" s="57">
        <v>1</v>
      </c>
      <c r="Q25" s="58">
        <v>98000</v>
      </c>
      <c r="R25" s="59">
        <f t="shared" si="0"/>
        <v>98000</v>
      </c>
      <c r="S25" s="58">
        <f t="shared" si="1"/>
        <v>9800</v>
      </c>
      <c r="T25" s="60">
        <f t="shared" si="2"/>
        <v>107800</v>
      </c>
    </row>
    <row r="26" spans="1:20" s="61" customFormat="1" ht="15.75">
      <c r="A26" s="53">
        <v>9</v>
      </c>
      <c r="B26" s="114" t="s">
        <v>142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55"/>
      <c r="N26" s="56"/>
      <c r="O26" s="57" t="s">
        <v>46</v>
      </c>
      <c r="P26" s="57">
        <v>1</v>
      </c>
      <c r="Q26" s="58">
        <v>15000</v>
      </c>
      <c r="R26" s="59">
        <f t="shared" si="0"/>
        <v>15000</v>
      </c>
      <c r="S26" s="58">
        <f t="shared" si="1"/>
        <v>1500</v>
      </c>
      <c r="T26" s="60">
        <f t="shared" si="2"/>
        <v>16500</v>
      </c>
    </row>
    <row r="27" spans="1:20" s="61" customFormat="1" ht="15.75">
      <c r="A27" s="53">
        <v>10</v>
      </c>
      <c r="B27" s="114" t="s">
        <v>145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55"/>
      <c r="N27" s="56"/>
      <c r="O27" s="57" t="s">
        <v>134</v>
      </c>
      <c r="P27" s="57">
        <v>3</v>
      </c>
      <c r="Q27" s="58">
        <v>40000</v>
      </c>
      <c r="R27" s="59">
        <f t="shared" si="0"/>
        <v>120000</v>
      </c>
      <c r="S27" s="58">
        <f t="shared" si="1"/>
        <v>12000</v>
      </c>
      <c r="T27" s="60">
        <f t="shared" si="2"/>
        <v>132000</v>
      </c>
    </row>
    <row r="28" spans="1:20" s="61" customFormat="1" ht="15.75">
      <c r="A28" s="120">
        <v>11</v>
      </c>
      <c r="B28" s="121" t="s">
        <v>146</v>
      </c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3"/>
      <c r="N28" s="124"/>
      <c r="O28" s="125" t="s">
        <v>38</v>
      </c>
      <c r="P28" s="125">
        <v>2</v>
      </c>
      <c r="Q28" s="126"/>
      <c r="R28" s="127">
        <f t="shared" si="0"/>
        <v>0</v>
      </c>
      <c r="S28" s="126">
        <f t="shared" si="1"/>
        <v>0</v>
      </c>
      <c r="T28" s="128">
        <f t="shared" si="2"/>
        <v>0</v>
      </c>
    </row>
    <row r="29" spans="1:20" s="61" customFormat="1" ht="15.75">
      <c r="A29" s="120">
        <v>12</v>
      </c>
      <c r="B29" s="121" t="s">
        <v>147</v>
      </c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3"/>
      <c r="N29" s="124"/>
      <c r="O29" s="125" t="s">
        <v>39</v>
      </c>
      <c r="P29" s="125">
        <v>10</v>
      </c>
      <c r="Q29" s="126"/>
      <c r="R29" s="127">
        <f t="shared" si="0"/>
        <v>0</v>
      </c>
      <c r="S29" s="126">
        <f t="shared" si="1"/>
        <v>0</v>
      </c>
      <c r="T29" s="128">
        <f t="shared" si="2"/>
        <v>0</v>
      </c>
    </row>
    <row r="30" spans="1:20" s="61" customFormat="1" ht="15.75">
      <c r="A30" s="120">
        <v>13</v>
      </c>
      <c r="B30" s="121" t="s">
        <v>148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3"/>
      <c r="N30" s="124"/>
      <c r="O30" s="125" t="s">
        <v>38</v>
      </c>
      <c r="P30" s="125">
        <v>2</v>
      </c>
      <c r="Q30" s="126"/>
      <c r="R30" s="127">
        <f t="shared" si="0"/>
        <v>0</v>
      </c>
      <c r="S30" s="126">
        <f t="shared" si="1"/>
        <v>0</v>
      </c>
      <c r="T30" s="128">
        <f t="shared" si="2"/>
        <v>0</v>
      </c>
    </row>
    <row r="31" spans="1:20" s="61" customFormat="1" ht="15.75">
      <c r="A31" s="120">
        <v>14</v>
      </c>
      <c r="B31" s="121" t="s">
        <v>149</v>
      </c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3"/>
      <c r="N31" s="124"/>
      <c r="O31" s="125" t="s">
        <v>150</v>
      </c>
      <c r="P31" s="125">
        <v>5</v>
      </c>
      <c r="Q31" s="126"/>
      <c r="R31" s="127">
        <f t="shared" si="0"/>
        <v>0</v>
      </c>
      <c r="S31" s="126">
        <f t="shared" si="1"/>
        <v>0</v>
      </c>
      <c r="T31" s="128">
        <f t="shared" si="2"/>
        <v>0</v>
      </c>
    </row>
    <row r="32" spans="1:20" s="61" customFormat="1" ht="15.75">
      <c r="A32" s="120">
        <v>15</v>
      </c>
      <c r="B32" s="121" t="s">
        <v>151</v>
      </c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3"/>
      <c r="N32" s="124"/>
      <c r="O32" s="125" t="s">
        <v>152</v>
      </c>
      <c r="P32" s="125">
        <v>5</v>
      </c>
      <c r="Q32" s="126"/>
      <c r="R32" s="127">
        <f t="shared" si="0"/>
        <v>0</v>
      </c>
      <c r="S32" s="126">
        <f t="shared" si="1"/>
        <v>0</v>
      </c>
      <c r="T32" s="128">
        <f t="shared" si="2"/>
        <v>0</v>
      </c>
    </row>
    <row r="33" spans="1:20" s="61" customFormat="1" ht="15.75">
      <c r="A33" s="120">
        <v>16</v>
      </c>
      <c r="B33" s="121" t="s">
        <v>153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3"/>
      <c r="N33" s="124"/>
      <c r="O33" s="125" t="s">
        <v>134</v>
      </c>
      <c r="P33" s="125">
        <v>20</v>
      </c>
      <c r="Q33" s="126"/>
      <c r="R33" s="127">
        <f t="shared" si="0"/>
        <v>0</v>
      </c>
      <c r="S33" s="126">
        <f t="shared" si="1"/>
        <v>0</v>
      </c>
      <c r="T33" s="128">
        <f t="shared" si="2"/>
        <v>0</v>
      </c>
    </row>
    <row r="34" spans="1:20" s="61" customFormat="1" ht="15.75">
      <c r="A34" s="120">
        <v>17</v>
      </c>
      <c r="B34" s="121" t="s">
        <v>156</v>
      </c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3"/>
      <c r="N34" s="124"/>
      <c r="O34" s="125" t="s">
        <v>154</v>
      </c>
      <c r="P34" s="125">
        <v>1</v>
      </c>
      <c r="Q34" s="126"/>
      <c r="R34" s="127">
        <f t="shared" si="0"/>
        <v>0</v>
      </c>
      <c r="S34" s="126">
        <f t="shared" si="1"/>
        <v>0</v>
      </c>
      <c r="T34" s="128">
        <f t="shared" si="2"/>
        <v>0</v>
      </c>
    </row>
    <row r="35" spans="1:20" s="61" customFormat="1" ht="15.75">
      <c r="A35" s="120">
        <v>18</v>
      </c>
      <c r="B35" s="121" t="s">
        <v>155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3"/>
      <c r="N35" s="124"/>
      <c r="O35" s="125" t="s">
        <v>154</v>
      </c>
      <c r="P35" s="125">
        <v>1</v>
      </c>
      <c r="Q35" s="126"/>
      <c r="R35" s="127">
        <f t="shared" si="0"/>
        <v>0</v>
      </c>
      <c r="S35" s="126">
        <f t="shared" si="1"/>
        <v>0</v>
      </c>
      <c r="T35" s="128">
        <f t="shared" si="2"/>
        <v>0</v>
      </c>
    </row>
    <row r="36" spans="1:20" s="61" customFormat="1" ht="15.75">
      <c r="A36" s="120">
        <v>19</v>
      </c>
      <c r="B36" s="121" t="s">
        <v>157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3"/>
      <c r="N36" s="124"/>
      <c r="O36" s="125" t="s">
        <v>39</v>
      </c>
      <c r="P36" s="125">
        <v>3</v>
      </c>
      <c r="Q36" s="126"/>
      <c r="R36" s="127">
        <f t="shared" si="0"/>
        <v>0</v>
      </c>
      <c r="S36" s="126">
        <f t="shared" si="1"/>
        <v>0</v>
      </c>
      <c r="T36" s="128">
        <f t="shared" si="2"/>
        <v>0</v>
      </c>
    </row>
    <row r="37" spans="1:20" s="61" customFormat="1" ht="15.75">
      <c r="A37" s="120">
        <v>20</v>
      </c>
      <c r="B37" s="121" t="s">
        <v>158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3"/>
      <c r="N37" s="124"/>
      <c r="O37" s="125" t="s">
        <v>39</v>
      </c>
      <c r="P37" s="125">
        <v>4</v>
      </c>
      <c r="Q37" s="126"/>
      <c r="R37" s="127">
        <f t="shared" si="0"/>
        <v>0</v>
      </c>
      <c r="S37" s="126">
        <f t="shared" si="1"/>
        <v>0</v>
      </c>
      <c r="T37" s="128">
        <f t="shared" si="2"/>
        <v>0</v>
      </c>
    </row>
    <row r="38" spans="1:20" s="61" customFormat="1" ht="15.75">
      <c r="A38" s="120">
        <v>21</v>
      </c>
      <c r="B38" s="121" t="s">
        <v>159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3"/>
      <c r="N38" s="124"/>
      <c r="O38" s="125" t="s">
        <v>38</v>
      </c>
      <c r="P38" s="125">
        <v>40</v>
      </c>
      <c r="Q38" s="126"/>
      <c r="R38" s="127">
        <f t="shared" si="0"/>
        <v>0</v>
      </c>
      <c r="S38" s="126">
        <f t="shared" si="1"/>
        <v>0</v>
      </c>
      <c r="T38" s="128">
        <f t="shared" si="2"/>
        <v>0</v>
      </c>
    </row>
    <row r="39" spans="1:20" s="61" customFormat="1" ht="15.75">
      <c r="A39" s="120">
        <v>22</v>
      </c>
      <c r="B39" s="121" t="s">
        <v>160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3"/>
      <c r="N39" s="124"/>
      <c r="O39" s="125" t="s">
        <v>38</v>
      </c>
      <c r="P39" s="125">
        <v>10</v>
      </c>
      <c r="Q39" s="126"/>
      <c r="R39" s="127">
        <f t="shared" si="0"/>
        <v>0</v>
      </c>
      <c r="S39" s="126">
        <f t="shared" si="1"/>
        <v>0</v>
      </c>
      <c r="T39" s="128">
        <f t="shared" si="2"/>
        <v>0</v>
      </c>
    </row>
    <row r="40" spans="1:20" s="61" customFormat="1" ht="15.75">
      <c r="A40" s="120">
        <v>23</v>
      </c>
      <c r="B40" s="121" t="s">
        <v>161</v>
      </c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3"/>
      <c r="N40" s="124"/>
      <c r="O40" s="125" t="s">
        <v>39</v>
      </c>
      <c r="P40" s="125">
        <v>2</v>
      </c>
      <c r="Q40" s="126"/>
      <c r="R40" s="127">
        <f t="shared" si="0"/>
        <v>0</v>
      </c>
      <c r="S40" s="126">
        <f t="shared" si="1"/>
        <v>0</v>
      </c>
      <c r="T40" s="128">
        <f t="shared" si="2"/>
        <v>0</v>
      </c>
    </row>
    <row r="41" spans="1:20" s="61" customFormat="1" ht="15.75">
      <c r="A41" s="120">
        <v>24</v>
      </c>
      <c r="B41" s="121" t="s">
        <v>162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3"/>
      <c r="N41" s="124"/>
      <c r="O41" s="125" t="s">
        <v>38</v>
      </c>
      <c r="P41" s="125">
        <v>5</v>
      </c>
      <c r="Q41" s="126"/>
      <c r="R41" s="127">
        <f t="shared" si="0"/>
        <v>0</v>
      </c>
      <c r="S41" s="126">
        <f t="shared" si="1"/>
        <v>0</v>
      </c>
      <c r="T41" s="128">
        <f t="shared" si="2"/>
        <v>0</v>
      </c>
    </row>
    <row r="42" spans="1:20" s="61" customFormat="1" ht="15.75">
      <c r="A42" s="120">
        <v>25</v>
      </c>
      <c r="B42" s="121" t="s">
        <v>163</v>
      </c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3"/>
      <c r="N42" s="124"/>
      <c r="O42" s="125" t="s">
        <v>38</v>
      </c>
      <c r="P42" s="125">
        <v>5</v>
      </c>
      <c r="Q42" s="126"/>
      <c r="R42" s="127">
        <f t="shared" si="0"/>
        <v>0</v>
      </c>
      <c r="S42" s="126">
        <f t="shared" si="1"/>
        <v>0</v>
      </c>
      <c r="T42" s="128">
        <f t="shared" si="2"/>
        <v>0</v>
      </c>
    </row>
    <row r="43" spans="1:20" s="61" customFormat="1" ht="15.75">
      <c r="A43" s="120">
        <v>26</v>
      </c>
      <c r="B43" s="121" t="s">
        <v>164</v>
      </c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3"/>
      <c r="N43" s="124"/>
      <c r="O43" s="125" t="s">
        <v>134</v>
      </c>
      <c r="P43" s="125">
        <v>10</v>
      </c>
      <c r="Q43" s="126"/>
      <c r="R43" s="127">
        <f t="shared" si="0"/>
        <v>0</v>
      </c>
      <c r="S43" s="126">
        <f t="shared" si="1"/>
        <v>0</v>
      </c>
      <c r="T43" s="128">
        <f t="shared" si="2"/>
        <v>0</v>
      </c>
    </row>
    <row r="44" spans="1:20" s="61" customFormat="1" ht="15.75">
      <c r="A44" s="120">
        <v>27</v>
      </c>
      <c r="B44" s="114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55"/>
      <c r="N44" s="56"/>
      <c r="O44" s="57"/>
      <c r="P44" s="57"/>
      <c r="Q44" s="58"/>
      <c r="R44" s="59"/>
      <c r="S44" s="58"/>
      <c r="T44" s="60"/>
    </row>
    <row r="45" spans="1:20" s="61" customFormat="1" ht="15.75">
      <c r="A45" s="120">
        <v>28</v>
      </c>
      <c r="B45" s="114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55"/>
      <c r="N45" s="56"/>
      <c r="O45" s="62"/>
      <c r="P45" s="62"/>
      <c r="Q45" s="58"/>
      <c r="R45" s="59">
        <f>Q45*P45</f>
        <v>0</v>
      </c>
      <c r="S45" s="58">
        <f>R45*0.1</f>
        <v>0</v>
      </c>
      <c r="T45" s="60">
        <f>R45+S45</f>
        <v>0</v>
      </c>
    </row>
    <row r="46" spans="1:20" ht="15.75" customHeight="1">
      <c r="O46" s="184" t="s">
        <v>48</v>
      </c>
      <c r="P46" s="185"/>
      <c r="Q46" s="186"/>
      <c r="R46" s="63">
        <f>SUM(R18:R45)</f>
        <v>4805000</v>
      </c>
      <c r="S46" s="63">
        <f>SUM(S18:S45)</f>
        <v>480500</v>
      </c>
      <c r="T46" s="63">
        <f>SUM(T18:T45)</f>
        <v>5285500</v>
      </c>
    </row>
    <row r="47" spans="1:20">
      <c r="A47" s="64"/>
      <c r="B47" s="64"/>
      <c r="C47" s="64"/>
      <c r="D47" s="64"/>
      <c r="E47" s="64"/>
      <c r="F47" s="64"/>
      <c r="G47" s="64"/>
      <c r="H47" s="64"/>
      <c r="I47" s="65"/>
      <c r="J47" s="66"/>
      <c r="K47" s="66"/>
      <c r="L47" s="66"/>
      <c r="M47" s="67"/>
      <c r="N47" s="41"/>
      <c r="O47" s="67"/>
      <c r="P47" s="67"/>
      <c r="Q47" s="67"/>
      <c r="R47" s="68"/>
      <c r="S47" s="69"/>
    </row>
    <row r="48" spans="1:20">
      <c r="A48" s="70" t="s">
        <v>49</v>
      </c>
      <c r="B48" s="71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3"/>
      <c r="O48" s="74"/>
      <c r="P48" s="74"/>
      <c r="Q48" s="75"/>
      <c r="R48" s="76"/>
      <c r="S48" s="77"/>
      <c r="T48" s="78"/>
    </row>
    <row r="49" spans="1:20" ht="15">
      <c r="A49" s="72"/>
      <c r="B49" s="169" t="s">
        <v>50</v>
      </c>
      <c r="C49" s="170"/>
      <c r="D49" s="170"/>
      <c r="E49" s="170"/>
      <c r="F49" s="170"/>
      <c r="G49" s="79" t="s">
        <v>51</v>
      </c>
      <c r="H49" s="80"/>
      <c r="I49" s="80"/>
      <c r="J49" s="31"/>
      <c r="K49" s="31"/>
      <c r="L49" s="31"/>
      <c r="M49" s="81"/>
      <c r="N49" s="171"/>
      <c r="O49" s="171"/>
      <c r="P49" s="118"/>
      <c r="Q49" s="83"/>
      <c r="R49" s="84"/>
      <c r="S49" s="83"/>
      <c r="T49" s="85"/>
    </row>
    <row r="50" spans="1:20" ht="15">
      <c r="A50" s="72"/>
      <c r="B50" s="169" t="s">
        <v>52</v>
      </c>
      <c r="C50" s="170"/>
      <c r="D50" s="170"/>
      <c r="E50" s="170"/>
      <c r="F50" s="170"/>
      <c r="G50" s="79" t="s">
        <v>51</v>
      </c>
      <c r="H50" s="86"/>
      <c r="I50" s="86"/>
      <c r="J50" s="87"/>
      <c r="K50" s="87"/>
      <c r="L50" s="87"/>
      <c r="M50" s="87"/>
      <c r="N50" s="187"/>
      <c r="O50" s="187"/>
      <c r="P50" s="116"/>
      <c r="Q50" s="55"/>
      <c r="R50" s="89"/>
      <c r="S50" s="55"/>
      <c r="T50" s="90"/>
    </row>
    <row r="51" spans="1:20" ht="15">
      <c r="A51" s="72"/>
      <c r="B51" s="169" t="s">
        <v>53</v>
      </c>
      <c r="C51" s="169"/>
      <c r="D51" s="169"/>
      <c r="E51" s="169"/>
      <c r="F51" s="169"/>
      <c r="G51" s="79" t="s">
        <v>51</v>
      </c>
      <c r="H51" s="80"/>
      <c r="I51" s="80"/>
      <c r="J51" s="80"/>
      <c r="K51" s="80"/>
      <c r="L51" s="80"/>
      <c r="M51" s="80"/>
      <c r="N51" s="31"/>
      <c r="O51" s="83"/>
      <c r="P51" s="83"/>
      <c r="Q51" s="83"/>
      <c r="R51" s="84"/>
      <c r="S51" s="36"/>
      <c r="T51" s="37"/>
    </row>
    <row r="52" spans="1:20" s="61" customFormat="1" ht="14.25">
      <c r="N52" s="91"/>
      <c r="O52" s="92"/>
      <c r="P52" s="92"/>
      <c r="Q52" s="92"/>
      <c r="R52" s="93"/>
      <c r="S52" s="117"/>
      <c r="T52" s="95"/>
    </row>
    <row r="53" spans="1:20" s="61" customFormat="1" ht="14.25">
      <c r="N53" s="91"/>
      <c r="O53" s="92"/>
      <c r="P53" s="92"/>
      <c r="Q53" s="92"/>
      <c r="R53" s="93"/>
      <c r="S53" s="117"/>
      <c r="T53" s="95"/>
    </row>
    <row r="54" spans="1:20" s="97" customFormat="1" ht="14.25">
      <c r="A54" s="91" t="s">
        <v>54</v>
      </c>
      <c r="B54" s="91"/>
      <c r="C54" s="91"/>
      <c r="D54" s="91"/>
      <c r="E54" s="91"/>
      <c r="F54" s="91"/>
      <c r="G54" s="91"/>
      <c r="H54" s="91"/>
      <c r="I54" s="91"/>
      <c r="J54" s="91"/>
      <c r="K54" s="96" t="s">
        <v>55</v>
      </c>
      <c r="L54" s="91"/>
      <c r="M54" s="91"/>
      <c r="N54" s="91"/>
      <c r="O54" s="91"/>
      <c r="P54" s="91"/>
      <c r="Q54" s="91"/>
      <c r="R54" s="188" t="s">
        <v>56</v>
      </c>
      <c r="S54" s="188"/>
      <c r="T54" s="188"/>
    </row>
    <row r="55" spans="1:20" s="25" customFormat="1">
      <c r="K55" s="98"/>
      <c r="L55" s="98"/>
      <c r="R55" s="98"/>
      <c r="S55" s="98"/>
      <c r="T55" s="99"/>
    </row>
    <row r="56" spans="1:20" s="25" customFormat="1">
      <c r="K56" s="98"/>
      <c r="L56" s="98"/>
      <c r="R56" s="98"/>
      <c r="S56" s="98"/>
      <c r="T56" s="99"/>
    </row>
    <row r="57" spans="1:20" s="25" customFormat="1">
      <c r="K57" s="98"/>
      <c r="L57" s="98"/>
      <c r="R57" s="98"/>
      <c r="S57" s="98"/>
      <c r="T57" s="99"/>
    </row>
    <row r="58" spans="1:20" s="25" customFormat="1">
      <c r="K58" s="115"/>
      <c r="L58" s="98"/>
      <c r="R58" s="115"/>
      <c r="S58" s="98"/>
      <c r="T58" s="99"/>
    </row>
    <row r="59" spans="1:20" s="25" customFormat="1">
      <c r="A59" s="101"/>
      <c r="B59" s="101"/>
      <c r="C59" s="101"/>
      <c r="D59" s="101"/>
      <c r="E59" s="101"/>
      <c r="F59" s="101"/>
      <c r="G59" s="101"/>
      <c r="H59" s="101"/>
      <c r="K59" s="102"/>
      <c r="L59" s="102"/>
      <c r="M59" s="102"/>
      <c r="N59" s="101"/>
      <c r="O59" s="101"/>
      <c r="P59" s="101"/>
      <c r="R59" s="102"/>
      <c r="S59" s="102"/>
      <c r="T59" s="103"/>
    </row>
    <row r="60" spans="1:20" s="25" customFormat="1">
      <c r="A60" s="104" t="s">
        <v>57</v>
      </c>
      <c r="B60" s="104"/>
      <c r="C60" s="104"/>
      <c r="D60" s="104"/>
      <c r="E60" s="189" t="s">
        <v>70</v>
      </c>
      <c r="F60" s="189"/>
      <c r="G60" s="189"/>
      <c r="H60" s="189"/>
      <c r="K60" s="104" t="s">
        <v>57</v>
      </c>
      <c r="L60" s="104"/>
      <c r="M60" s="104"/>
      <c r="N60" s="189" t="s">
        <v>58</v>
      </c>
      <c r="O60" s="189"/>
      <c r="P60" s="189"/>
      <c r="R60" s="105" t="s">
        <v>57</v>
      </c>
      <c r="S60" s="190" t="s">
        <v>59</v>
      </c>
      <c r="T60" s="190"/>
    </row>
    <row r="61" spans="1:20" s="25" customFormat="1">
      <c r="A61" s="106" t="s">
        <v>60</v>
      </c>
      <c r="B61" s="106"/>
      <c r="C61" s="106"/>
      <c r="D61" s="106"/>
      <c r="E61" s="191" t="s">
        <v>71</v>
      </c>
      <c r="F61" s="191"/>
      <c r="G61" s="191"/>
      <c r="H61" s="191"/>
      <c r="K61" s="106" t="s">
        <v>60</v>
      </c>
      <c r="L61" s="106"/>
      <c r="M61" s="106"/>
      <c r="N61" s="192" t="s">
        <v>61</v>
      </c>
      <c r="O61" s="192"/>
      <c r="P61" s="192"/>
      <c r="R61" s="107" t="s">
        <v>60</v>
      </c>
      <c r="S61" s="193" t="s">
        <v>62</v>
      </c>
      <c r="T61" s="193"/>
    </row>
    <row r="62" spans="1:20" s="25" customFormat="1">
      <c r="A62" s="106" t="s">
        <v>63</v>
      </c>
      <c r="B62" s="106"/>
      <c r="C62" s="106"/>
      <c r="D62" s="106"/>
      <c r="E62" s="194">
        <f>Q14</f>
        <v>42675</v>
      </c>
      <c r="F62" s="195"/>
      <c r="G62" s="195"/>
      <c r="H62" s="195"/>
      <c r="K62" s="106" t="s">
        <v>63</v>
      </c>
      <c r="L62" s="106"/>
      <c r="M62" s="108"/>
      <c r="N62" s="196">
        <f>E62</f>
        <v>42675</v>
      </c>
      <c r="O62" s="192"/>
      <c r="P62" s="192"/>
      <c r="R62" s="107" t="s">
        <v>63</v>
      </c>
      <c r="S62" s="196">
        <f>N62</f>
        <v>42675</v>
      </c>
      <c r="T62" s="192"/>
    </row>
    <row r="73" spans="14:20">
      <c r="N73" s="23"/>
      <c r="O73" s="23"/>
      <c r="P73" s="23"/>
      <c r="Q73" s="23"/>
      <c r="R73" s="23"/>
      <c r="S73" s="23"/>
      <c r="T73" s="23"/>
    </row>
    <row r="74" spans="14:20">
      <c r="N74" s="23"/>
      <c r="O74" s="23"/>
      <c r="P74" s="23"/>
      <c r="Q74" s="23"/>
      <c r="R74" s="23"/>
      <c r="S74" s="23"/>
      <c r="T74" s="23"/>
    </row>
    <row r="75" spans="14:20">
      <c r="N75" s="23"/>
      <c r="O75" s="23"/>
      <c r="P75" s="23"/>
      <c r="Q75" s="23"/>
      <c r="R75" s="23"/>
      <c r="S75" s="23"/>
      <c r="T75" s="23"/>
    </row>
    <row r="76" spans="14:20">
      <c r="N76" s="23"/>
      <c r="O76" s="23"/>
      <c r="P76" s="23"/>
      <c r="Q76" s="23"/>
      <c r="R76" s="23"/>
      <c r="S76" s="23"/>
      <c r="T76" s="23"/>
    </row>
  </sheetData>
  <mergeCells count="34">
    <mergeCell ref="E61:H61"/>
    <mergeCell ref="N61:P61"/>
    <mergeCell ref="S61:T61"/>
    <mergeCell ref="E62:H62"/>
    <mergeCell ref="N62:P62"/>
    <mergeCell ref="S62:T62"/>
    <mergeCell ref="B50:F50"/>
    <mergeCell ref="N50:O50"/>
    <mergeCell ref="B51:F51"/>
    <mergeCell ref="R54:T54"/>
    <mergeCell ref="E60:H60"/>
    <mergeCell ref="N60:P60"/>
    <mergeCell ref="S60:T60"/>
    <mergeCell ref="Q16:Q17"/>
    <mergeCell ref="R16:R17"/>
    <mergeCell ref="S16:S17"/>
    <mergeCell ref="T16:T17"/>
    <mergeCell ref="O46:Q46"/>
    <mergeCell ref="B49:F49"/>
    <mergeCell ref="N49:O49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9"/>
  <sheetViews>
    <sheetView topLeftCell="A19" workbookViewId="0">
      <selection activeCell="N65" sqref="N65:P65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219</v>
      </c>
      <c r="T5" s="20" t="s">
        <v>220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66" t="s">
        <v>14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</row>
    <row r="9" spans="1:24" s="22" customFormat="1" ht="23.25">
      <c r="A9" s="167" t="s">
        <v>15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4" ht="18.75">
      <c r="L10" s="24"/>
      <c r="Q10" s="27"/>
    </row>
    <row r="11" spans="1:24" ht="15">
      <c r="A11" s="168" t="s">
        <v>16</v>
      </c>
      <c r="B11" s="168"/>
      <c r="C11" s="168"/>
      <c r="D11" s="168"/>
      <c r="E11" s="31" t="s">
        <v>17</v>
      </c>
      <c r="F11" s="31"/>
      <c r="G11" s="31"/>
      <c r="H11" s="31"/>
      <c r="I11" s="31"/>
      <c r="J11" s="31"/>
      <c r="K11" s="31"/>
      <c r="L11" s="31"/>
      <c r="M11" s="32"/>
      <c r="N11" s="33"/>
      <c r="O11" s="168" t="s">
        <v>18</v>
      </c>
      <c r="P11" s="168"/>
      <c r="Q11" s="34" t="s">
        <v>223</v>
      </c>
      <c r="R11" s="35"/>
      <c r="S11" s="36"/>
      <c r="T11" s="37"/>
      <c r="U11" s="25"/>
      <c r="V11" s="25"/>
      <c r="W11" s="25"/>
      <c r="X11" s="25"/>
    </row>
    <row r="12" spans="1:24" ht="15">
      <c r="A12" s="168" t="s">
        <v>20</v>
      </c>
      <c r="B12" s="168"/>
      <c r="C12" s="168"/>
      <c r="D12" s="168"/>
      <c r="E12" s="113" t="s">
        <v>21</v>
      </c>
      <c r="F12" s="113"/>
      <c r="G12" s="113"/>
      <c r="H12" s="113"/>
      <c r="I12" s="113"/>
      <c r="J12" s="113"/>
      <c r="K12" s="113"/>
      <c r="L12" s="113"/>
      <c r="M12" s="39"/>
      <c r="N12" s="33"/>
      <c r="O12" s="168" t="s">
        <v>20</v>
      </c>
      <c r="P12" s="168"/>
      <c r="Q12" s="40" t="s">
        <v>224</v>
      </c>
      <c r="R12" s="113"/>
      <c r="S12" s="113"/>
      <c r="T12" s="113"/>
      <c r="U12" s="41"/>
      <c r="V12" s="42"/>
      <c r="W12" s="25"/>
      <c r="X12" s="25"/>
    </row>
    <row r="13" spans="1:24" ht="15">
      <c r="A13" s="168" t="s">
        <v>23</v>
      </c>
      <c r="B13" s="168"/>
      <c r="C13" s="168"/>
      <c r="D13" s="168"/>
      <c r="E13" s="113" t="s">
        <v>24</v>
      </c>
      <c r="F13" s="113"/>
      <c r="G13" s="113"/>
      <c r="H13" s="113"/>
      <c r="I13" s="113" t="s">
        <v>8</v>
      </c>
      <c r="J13" s="113"/>
      <c r="K13" s="113"/>
      <c r="L13" s="113"/>
      <c r="M13" s="39"/>
      <c r="N13" s="33"/>
      <c r="O13" s="168" t="s">
        <v>23</v>
      </c>
      <c r="P13" s="168"/>
      <c r="Q13" s="43" t="s">
        <v>225</v>
      </c>
      <c r="R13" s="44"/>
      <c r="S13" s="45"/>
      <c r="T13" s="46"/>
      <c r="U13" s="47"/>
      <c r="V13" s="25"/>
      <c r="W13" s="25"/>
      <c r="X13" s="25"/>
    </row>
    <row r="14" spans="1:24" ht="15">
      <c r="A14" s="168" t="s">
        <v>26</v>
      </c>
      <c r="B14" s="168"/>
      <c r="C14" s="168"/>
      <c r="D14" s="168"/>
      <c r="E14" s="113" t="s">
        <v>27</v>
      </c>
      <c r="F14" s="113"/>
      <c r="G14" s="113"/>
      <c r="H14" s="113"/>
      <c r="I14" s="113"/>
      <c r="J14" s="113"/>
      <c r="K14" s="113"/>
      <c r="L14" s="113"/>
      <c r="M14" s="39"/>
      <c r="N14" s="33"/>
      <c r="O14" s="168" t="s">
        <v>28</v>
      </c>
      <c r="P14" s="168"/>
      <c r="Q14" s="48">
        <v>42683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72" t="s">
        <v>29</v>
      </c>
      <c r="B16" s="174" t="s">
        <v>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172" t="s">
        <v>31</v>
      </c>
      <c r="P16" s="180" t="s">
        <v>32</v>
      </c>
      <c r="Q16" s="180" t="s">
        <v>33</v>
      </c>
      <c r="R16" s="180" t="s">
        <v>34</v>
      </c>
      <c r="S16" s="182" t="s">
        <v>35</v>
      </c>
      <c r="T16" s="182" t="s">
        <v>36</v>
      </c>
    </row>
    <row r="17" spans="1:20">
      <c r="A17" s="173"/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9"/>
      <c r="O17" s="173"/>
      <c r="P17" s="181"/>
      <c r="Q17" s="181"/>
      <c r="R17" s="181"/>
      <c r="S17" s="183"/>
      <c r="T17" s="183"/>
    </row>
    <row r="18" spans="1:20" s="61" customFormat="1" ht="15.75">
      <c r="A18" s="53">
        <v>1</v>
      </c>
      <c r="B18" s="114" t="s">
        <v>165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55"/>
      <c r="N18" s="56"/>
      <c r="O18" s="57" t="s">
        <v>38</v>
      </c>
      <c r="P18" s="57">
        <v>2</v>
      </c>
      <c r="Q18" s="58">
        <v>2800</v>
      </c>
      <c r="R18" s="59">
        <f>Q18*P18</f>
        <v>5600</v>
      </c>
      <c r="S18" s="58">
        <f>R18*0.1</f>
        <v>560</v>
      </c>
      <c r="T18" s="60">
        <f>R18+S18</f>
        <v>6160</v>
      </c>
    </row>
    <row r="19" spans="1:20" s="61" customFormat="1" ht="15.75">
      <c r="A19" s="53">
        <v>2</v>
      </c>
      <c r="B19" s="114" t="s">
        <v>166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55"/>
      <c r="N19" s="56"/>
      <c r="O19" s="62" t="s">
        <v>38</v>
      </c>
      <c r="P19" s="62">
        <v>6</v>
      </c>
      <c r="Q19" s="58">
        <v>2100</v>
      </c>
      <c r="R19" s="59">
        <f t="shared" ref="R19:R48" si="0">Q19*P19</f>
        <v>12600</v>
      </c>
      <c r="S19" s="58">
        <f t="shared" ref="S19:S48" si="1">R19*0.1</f>
        <v>1260</v>
      </c>
      <c r="T19" s="60">
        <f t="shared" ref="T19:T48" si="2">R19+S19</f>
        <v>13860</v>
      </c>
    </row>
    <row r="20" spans="1:20" s="61" customFormat="1" ht="15.75">
      <c r="A20" s="53">
        <v>3</v>
      </c>
      <c r="B20" s="114" t="s">
        <v>167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55"/>
      <c r="N20" s="56"/>
      <c r="O20" s="62" t="s">
        <v>38</v>
      </c>
      <c r="P20" s="62">
        <v>2</v>
      </c>
      <c r="Q20" s="58">
        <v>2100</v>
      </c>
      <c r="R20" s="59">
        <f t="shared" si="0"/>
        <v>4200</v>
      </c>
      <c r="S20" s="58">
        <f t="shared" si="1"/>
        <v>420</v>
      </c>
      <c r="T20" s="60">
        <f t="shared" si="2"/>
        <v>4620</v>
      </c>
    </row>
    <row r="21" spans="1:20" s="61" customFormat="1" ht="15.75">
      <c r="A21" s="53">
        <v>4</v>
      </c>
      <c r="B21" s="114" t="s">
        <v>168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55"/>
      <c r="N21" s="56"/>
      <c r="O21" s="62" t="s">
        <v>134</v>
      </c>
      <c r="P21" s="62">
        <v>2</v>
      </c>
      <c r="Q21" s="58">
        <v>75000</v>
      </c>
      <c r="R21" s="59">
        <f t="shared" si="0"/>
        <v>150000</v>
      </c>
      <c r="S21" s="58">
        <f t="shared" si="1"/>
        <v>15000</v>
      </c>
      <c r="T21" s="60">
        <f t="shared" si="2"/>
        <v>165000</v>
      </c>
    </row>
    <row r="22" spans="1:20" s="61" customFormat="1" ht="15.75">
      <c r="A22" s="53">
        <v>5</v>
      </c>
      <c r="B22" s="114" t="s">
        <v>169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55"/>
      <c r="N22" s="56"/>
      <c r="O22" s="62" t="s">
        <v>134</v>
      </c>
      <c r="P22" s="62">
        <v>2</v>
      </c>
      <c r="Q22" s="58">
        <v>9200</v>
      </c>
      <c r="R22" s="59">
        <f t="shared" si="0"/>
        <v>18400</v>
      </c>
      <c r="S22" s="58">
        <f t="shared" si="1"/>
        <v>1840</v>
      </c>
      <c r="T22" s="60">
        <f t="shared" si="2"/>
        <v>20240</v>
      </c>
    </row>
    <row r="23" spans="1:20" s="61" customFormat="1" ht="15.75">
      <c r="A23" s="53">
        <v>6</v>
      </c>
      <c r="B23" s="114" t="s">
        <v>170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55"/>
      <c r="N23" s="56"/>
      <c r="O23" s="62" t="s">
        <v>134</v>
      </c>
      <c r="P23" s="62">
        <v>2</v>
      </c>
      <c r="Q23" s="58">
        <v>21000</v>
      </c>
      <c r="R23" s="59">
        <f t="shared" si="0"/>
        <v>42000</v>
      </c>
      <c r="S23" s="58">
        <f t="shared" si="1"/>
        <v>4200</v>
      </c>
      <c r="T23" s="60">
        <f t="shared" si="2"/>
        <v>46200</v>
      </c>
    </row>
    <row r="24" spans="1:20" s="61" customFormat="1" ht="15.75">
      <c r="A24" s="53">
        <v>7</v>
      </c>
      <c r="B24" s="114" t="s">
        <v>171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55"/>
      <c r="N24" s="56"/>
      <c r="O24" s="62" t="s">
        <v>38</v>
      </c>
      <c r="P24" s="62">
        <v>5</v>
      </c>
      <c r="Q24" s="58">
        <v>2300</v>
      </c>
      <c r="R24" s="59">
        <f t="shared" si="0"/>
        <v>11500</v>
      </c>
      <c r="S24" s="58">
        <f t="shared" si="1"/>
        <v>1150</v>
      </c>
      <c r="T24" s="60">
        <f t="shared" si="2"/>
        <v>12650</v>
      </c>
    </row>
    <row r="25" spans="1:20" s="61" customFormat="1" ht="15.75">
      <c r="A25" s="53">
        <v>8</v>
      </c>
      <c r="B25" s="114" t="s">
        <v>172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55"/>
      <c r="N25" s="56"/>
      <c r="O25" s="62" t="s">
        <v>134</v>
      </c>
      <c r="P25" s="62">
        <v>20</v>
      </c>
      <c r="Q25" s="58">
        <v>1600</v>
      </c>
      <c r="R25" s="59">
        <f t="shared" si="0"/>
        <v>32000</v>
      </c>
      <c r="S25" s="58">
        <f t="shared" si="1"/>
        <v>3200</v>
      </c>
      <c r="T25" s="60">
        <f t="shared" si="2"/>
        <v>35200</v>
      </c>
    </row>
    <row r="26" spans="1:20" s="61" customFormat="1" ht="15.75">
      <c r="A26" s="53">
        <v>9</v>
      </c>
      <c r="B26" s="114" t="s">
        <v>173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55"/>
      <c r="N26" s="56"/>
      <c r="O26" s="62" t="s">
        <v>134</v>
      </c>
      <c r="P26" s="62">
        <v>2</v>
      </c>
      <c r="Q26" s="58">
        <v>21500</v>
      </c>
      <c r="R26" s="59">
        <f t="shared" si="0"/>
        <v>43000</v>
      </c>
      <c r="S26" s="58">
        <f t="shared" si="1"/>
        <v>4300</v>
      </c>
      <c r="T26" s="60">
        <f t="shared" si="2"/>
        <v>47300</v>
      </c>
    </row>
    <row r="27" spans="1:20" s="61" customFormat="1" ht="15.75">
      <c r="A27" s="53">
        <v>10</v>
      </c>
      <c r="B27" s="114" t="s">
        <v>174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55"/>
      <c r="N27" s="56"/>
      <c r="O27" s="62" t="s">
        <v>154</v>
      </c>
      <c r="P27" s="62">
        <v>5</v>
      </c>
      <c r="Q27" s="58">
        <v>2400</v>
      </c>
      <c r="R27" s="59">
        <f t="shared" si="0"/>
        <v>12000</v>
      </c>
      <c r="S27" s="58">
        <f t="shared" si="1"/>
        <v>1200</v>
      </c>
      <c r="T27" s="60">
        <f t="shared" si="2"/>
        <v>13200</v>
      </c>
    </row>
    <row r="28" spans="1:20" s="61" customFormat="1" ht="15.75">
      <c r="A28" s="53">
        <v>11</v>
      </c>
      <c r="B28" s="114" t="s">
        <v>175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55"/>
      <c r="N28" s="56"/>
      <c r="O28" s="62" t="s">
        <v>134</v>
      </c>
      <c r="P28" s="62">
        <v>1</v>
      </c>
      <c r="Q28" s="58">
        <v>29000</v>
      </c>
      <c r="R28" s="59">
        <f t="shared" si="0"/>
        <v>29000</v>
      </c>
      <c r="S28" s="58">
        <f t="shared" si="1"/>
        <v>2900</v>
      </c>
      <c r="T28" s="60">
        <f t="shared" si="2"/>
        <v>31900</v>
      </c>
    </row>
    <row r="29" spans="1:20" s="61" customFormat="1" ht="15.75">
      <c r="A29" s="53">
        <v>12</v>
      </c>
      <c r="B29" s="114" t="s">
        <v>176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55"/>
      <c r="N29" s="56"/>
      <c r="O29" s="62" t="s">
        <v>134</v>
      </c>
      <c r="P29" s="62">
        <v>1</v>
      </c>
      <c r="Q29" s="58">
        <v>13000</v>
      </c>
      <c r="R29" s="59">
        <f t="shared" si="0"/>
        <v>13000</v>
      </c>
      <c r="S29" s="58">
        <f t="shared" si="1"/>
        <v>1300</v>
      </c>
      <c r="T29" s="60">
        <f t="shared" si="2"/>
        <v>14300</v>
      </c>
    </row>
    <row r="30" spans="1:20" s="61" customFormat="1" ht="15.75">
      <c r="A30" s="53">
        <v>13</v>
      </c>
      <c r="B30" s="114" t="s">
        <v>177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55"/>
      <c r="N30" s="56"/>
      <c r="O30" s="62" t="s">
        <v>138</v>
      </c>
      <c r="P30" s="62">
        <v>10</v>
      </c>
      <c r="Q30" s="58">
        <v>1200</v>
      </c>
      <c r="R30" s="59">
        <f t="shared" si="0"/>
        <v>12000</v>
      </c>
      <c r="S30" s="58">
        <f t="shared" si="1"/>
        <v>1200</v>
      </c>
      <c r="T30" s="60">
        <f t="shared" si="2"/>
        <v>13200</v>
      </c>
    </row>
    <row r="31" spans="1:20" s="61" customFormat="1" ht="15.75">
      <c r="A31" s="53">
        <v>14</v>
      </c>
      <c r="B31" s="114" t="s">
        <v>178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55"/>
      <c r="N31" s="56"/>
      <c r="O31" s="62" t="s">
        <v>134</v>
      </c>
      <c r="P31" s="62">
        <v>2</v>
      </c>
      <c r="Q31" s="58">
        <v>10500</v>
      </c>
      <c r="R31" s="59">
        <f t="shared" si="0"/>
        <v>21000</v>
      </c>
      <c r="S31" s="58">
        <f t="shared" si="1"/>
        <v>2100</v>
      </c>
      <c r="T31" s="60">
        <f t="shared" si="2"/>
        <v>23100</v>
      </c>
    </row>
    <row r="32" spans="1:20" s="61" customFormat="1" ht="15.75">
      <c r="A32" s="53">
        <v>15</v>
      </c>
      <c r="B32" s="114" t="s">
        <v>179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55"/>
      <c r="N32" s="56"/>
      <c r="O32" s="57" t="s">
        <v>154</v>
      </c>
      <c r="P32" s="57">
        <v>5</v>
      </c>
      <c r="Q32" s="58">
        <v>3400</v>
      </c>
      <c r="R32" s="59">
        <f t="shared" si="0"/>
        <v>17000</v>
      </c>
      <c r="S32" s="58">
        <f t="shared" si="1"/>
        <v>1700</v>
      </c>
      <c r="T32" s="60">
        <f t="shared" si="2"/>
        <v>18700</v>
      </c>
    </row>
    <row r="33" spans="1:20" s="61" customFormat="1" ht="15.75">
      <c r="A33" s="53">
        <v>16</v>
      </c>
      <c r="B33" s="114" t="s">
        <v>180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55"/>
      <c r="N33" s="56"/>
      <c r="O33" s="62" t="s">
        <v>154</v>
      </c>
      <c r="P33" s="62">
        <v>2</v>
      </c>
      <c r="Q33" s="58">
        <v>8000</v>
      </c>
      <c r="R33" s="59">
        <f t="shared" si="0"/>
        <v>16000</v>
      </c>
      <c r="S33" s="58">
        <f t="shared" si="1"/>
        <v>1600</v>
      </c>
      <c r="T33" s="60">
        <f t="shared" si="2"/>
        <v>17600</v>
      </c>
    </row>
    <row r="34" spans="1:20" s="61" customFormat="1" ht="15.75">
      <c r="A34" s="53">
        <v>17</v>
      </c>
      <c r="B34" s="114" t="s">
        <v>181</v>
      </c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55"/>
      <c r="N34" s="56"/>
      <c r="O34" s="62" t="s">
        <v>134</v>
      </c>
      <c r="P34" s="62">
        <v>2</v>
      </c>
      <c r="Q34" s="58">
        <v>4000</v>
      </c>
      <c r="R34" s="59">
        <f t="shared" si="0"/>
        <v>8000</v>
      </c>
      <c r="S34" s="58">
        <f t="shared" si="1"/>
        <v>800</v>
      </c>
      <c r="T34" s="60">
        <f t="shared" si="2"/>
        <v>8800</v>
      </c>
    </row>
    <row r="35" spans="1:20" s="61" customFormat="1" ht="15.75">
      <c r="A35" s="53">
        <v>18</v>
      </c>
      <c r="B35" s="114" t="s">
        <v>182</v>
      </c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55"/>
      <c r="N35" s="56"/>
      <c r="O35" s="62" t="s">
        <v>154</v>
      </c>
      <c r="P35" s="62">
        <v>5</v>
      </c>
      <c r="Q35" s="58">
        <v>2300</v>
      </c>
      <c r="R35" s="59">
        <f t="shared" si="0"/>
        <v>11500</v>
      </c>
      <c r="S35" s="58">
        <f t="shared" si="1"/>
        <v>1150</v>
      </c>
      <c r="T35" s="60">
        <f t="shared" si="2"/>
        <v>12650</v>
      </c>
    </row>
    <row r="36" spans="1:20" s="61" customFormat="1" ht="15.75">
      <c r="A36" s="53">
        <v>19</v>
      </c>
      <c r="B36" s="114" t="s">
        <v>183</v>
      </c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55"/>
      <c r="N36" s="56"/>
      <c r="O36" s="62" t="s">
        <v>38</v>
      </c>
      <c r="P36" s="62">
        <v>2</v>
      </c>
      <c r="Q36" s="58">
        <v>18500</v>
      </c>
      <c r="R36" s="59">
        <f t="shared" si="0"/>
        <v>37000</v>
      </c>
      <c r="S36" s="58">
        <f t="shared" si="1"/>
        <v>3700</v>
      </c>
      <c r="T36" s="60">
        <f t="shared" si="2"/>
        <v>40700</v>
      </c>
    </row>
    <row r="37" spans="1:20" s="61" customFormat="1" ht="15.75">
      <c r="A37" s="53">
        <v>20</v>
      </c>
      <c r="B37" s="114" t="s">
        <v>184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55"/>
      <c r="N37" s="56"/>
      <c r="O37" s="62" t="s">
        <v>38</v>
      </c>
      <c r="P37" s="62">
        <v>2</v>
      </c>
      <c r="Q37" s="58">
        <v>41000</v>
      </c>
      <c r="R37" s="59">
        <f t="shared" si="0"/>
        <v>82000</v>
      </c>
      <c r="S37" s="58">
        <f t="shared" si="1"/>
        <v>8200</v>
      </c>
      <c r="T37" s="60">
        <f t="shared" si="2"/>
        <v>90200</v>
      </c>
    </row>
    <row r="38" spans="1:20" s="61" customFormat="1" ht="15.75">
      <c r="A38" s="53">
        <v>21</v>
      </c>
      <c r="B38" s="114" t="s">
        <v>185</v>
      </c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55"/>
      <c r="N38" s="56"/>
      <c r="O38" s="62" t="s">
        <v>38</v>
      </c>
      <c r="P38" s="62">
        <v>2</v>
      </c>
      <c r="Q38" s="58">
        <v>21000</v>
      </c>
      <c r="R38" s="59">
        <f t="shared" si="0"/>
        <v>42000</v>
      </c>
      <c r="S38" s="58">
        <f t="shared" si="1"/>
        <v>4200</v>
      </c>
      <c r="T38" s="60">
        <f t="shared" si="2"/>
        <v>46200</v>
      </c>
    </row>
    <row r="39" spans="1:20" s="61" customFormat="1" ht="15.75">
      <c r="A39" s="53">
        <v>22</v>
      </c>
      <c r="B39" s="114" t="s">
        <v>186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55"/>
      <c r="N39" s="56"/>
      <c r="O39" s="62" t="s">
        <v>187</v>
      </c>
      <c r="P39" s="62">
        <v>1</v>
      </c>
      <c r="Q39" s="58">
        <v>32000</v>
      </c>
      <c r="R39" s="59">
        <f t="shared" si="0"/>
        <v>32000</v>
      </c>
      <c r="S39" s="58">
        <f t="shared" si="1"/>
        <v>3200</v>
      </c>
      <c r="T39" s="60">
        <f t="shared" si="2"/>
        <v>35200</v>
      </c>
    </row>
    <row r="40" spans="1:20" s="61" customFormat="1" ht="15.75">
      <c r="A40" s="53">
        <v>23</v>
      </c>
      <c r="B40" s="114" t="s">
        <v>188</v>
      </c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55"/>
      <c r="N40" s="56"/>
      <c r="O40" s="57" t="s">
        <v>38</v>
      </c>
      <c r="P40" s="57">
        <v>2</v>
      </c>
      <c r="Q40" s="58">
        <v>9500</v>
      </c>
      <c r="R40" s="59">
        <f t="shared" si="0"/>
        <v>19000</v>
      </c>
      <c r="S40" s="58">
        <f t="shared" si="1"/>
        <v>1900</v>
      </c>
      <c r="T40" s="60">
        <f t="shared" si="2"/>
        <v>20900</v>
      </c>
    </row>
    <row r="41" spans="1:20" s="61" customFormat="1" ht="15.75">
      <c r="A41" s="53">
        <v>24</v>
      </c>
      <c r="B41" s="114" t="s">
        <v>189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55"/>
      <c r="N41" s="56"/>
      <c r="O41" s="57" t="s">
        <v>134</v>
      </c>
      <c r="P41" s="57">
        <v>2</v>
      </c>
      <c r="Q41" s="58">
        <v>5200</v>
      </c>
      <c r="R41" s="59">
        <f t="shared" si="0"/>
        <v>10400</v>
      </c>
      <c r="S41" s="58">
        <f t="shared" si="1"/>
        <v>1040</v>
      </c>
      <c r="T41" s="60">
        <f t="shared" si="2"/>
        <v>11440</v>
      </c>
    </row>
    <row r="42" spans="1:20" s="61" customFormat="1" ht="15.75">
      <c r="A42" s="53">
        <v>25</v>
      </c>
      <c r="B42" s="114" t="s">
        <v>190</v>
      </c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55"/>
      <c r="N42" s="56"/>
      <c r="O42" s="57" t="s">
        <v>154</v>
      </c>
      <c r="P42" s="57">
        <v>1</v>
      </c>
      <c r="Q42" s="58">
        <v>29000</v>
      </c>
      <c r="R42" s="59">
        <f t="shared" si="0"/>
        <v>29000</v>
      </c>
      <c r="S42" s="58">
        <f t="shared" si="1"/>
        <v>2900</v>
      </c>
      <c r="T42" s="60">
        <f t="shared" si="2"/>
        <v>31900</v>
      </c>
    </row>
    <row r="43" spans="1:20" s="61" customFormat="1" ht="15.75">
      <c r="A43" s="53">
        <v>26</v>
      </c>
      <c r="B43" s="114" t="s">
        <v>191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55"/>
      <c r="N43" s="56"/>
      <c r="O43" s="57" t="s">
        <v>38</v>
      </c>
      <c r="P43" s="57">
        <v>2</v>
      </c>
      <c r="Q43" s="58">
        <v>12500</v>
      </c>
      <c r="R43" s="59">
        <f t="shared" si="0"/>
        <v>25000</v>
      </c>
      <c r="S43" s="58">
        <f t="shared" si="1"/>
        <v>2500</v>
      </c>
      <c r="T43" s="60">
        <f t="shared" si="2"/>
        <v>27500</v>
      </c>
    </row>
    <row r="44" spans="1:20" s="61" customFormat="1" ht="15.75">
      <c r="A44" s="53">
        <v>27</v>
      </c>
      <c r="B44" s="114" t="s">
        <v>192</v>
      </c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55"/>
      <c r="N44" s="56"/>
      <c r="O44" s="57" t="s">
        <v>193</v>
      </c>
      <c r="P44" s="57">
        <v>3</v>
      </c>
      <c r="Q44" s="58">
        <v>2500</v>
      </c>
      <c r="R44" s="59">
        <f t="shared" si="0"/>
        <v>7500</v>
      </c>
      <c r="S44" s="58">
        <f t="shared" si="1"/>
        <v>750</v>
      </c>
      <c r="T44" s="60">
        <f t="shared" si="2"/>
        <v>8250</v>
      </c>
    </row>
    <row r="45" spans="1:20" s="61" customFormat="1" ht="15.75">
      <c r="A45" s="53">
        <v>28</v>
      </c>
      <c r="B45" s="114" t="s">
        <v>194</v>
      </c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55"/>
      <c r="N45" s="56"/>
      <c r="O45" s="57" t="s">
        <v>39</v>
      </c>
      <c r="P45" s="57">
        <v>2</v>
      </c>
      <c r="Q45" s="58">
        <v>4900</v>
      </c>
      <c r="R45" s="59">
        <f t="shared" si="0"/>
        <v>9800</v>
      </c>
      <c r="S45" s="58">
        <f t="shared" si="1"/>
        <v>980</v>
      </c>
      <c r="T45" s="60">
        <f t="shared" si="2"/>
        <v>10780</v>
      </c>
    </row>
    <row r="46" spans="1:20" s="61" customFormat="1" ht="15.75">
      <c r="A46" s="53">
        <v>29</v>
      </c>
      <c r="B46" s="114" t="s">
        <v>195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55"/>
      <c r="N46" s="56"/>
      <c r="O46" s="57" t="s">
        <v>39</v>
      </c>
      <c r="P46" s="57">
        <v>1</v>
      </c>
      <c r="Q46" s="58">
        <v>10200</v>
      </c>
      <c r="R46" s="59">
        <f t="shared" si="0"/>
        <v>10200</v>
      </c>
      <c r="S46" s="58">
        <f t="shared" si="1"/>
        <v>1020</v>
      </c>
      <c r="T46" s="60">
        <f t="shared" si="2"/>
        <v>11220</v>
      </c>
    </row>
    <row r="47" spans="1:20" s="61" customFormat="1" ht="15.75">
      <c r="A47" s="53">
        <v>30</v>
      </c>
      <c r="B47" s="114" t="s">
        <v>196</v>
      </c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55"/>
      <c r="N47" s="56"/>
      <c r="O47" s="57" t="s">
        <v>197</v>
      </c>
      <c r="P47" s="57">
        <v>2</v>
      </c>
      <c r="Q47" s="58">
        <v>11300</v>
      </c>
      <c r="R47" s="59">
        <f t="shared" si="0"/>
        <v>22600</v>
      </c>
      <c r="S47" s="58">
        <f t="shared" si="1"/>
        <v>2260</v>
      </c>
      <c r="T47" s="60">
        <f t="shared" si="2"/>
        <v>24860</v>
      </c>
    </row>
    <row r="48" spans="1:20" s="61" customFormat="1" ht="15.75">
      <c r="A48" s="53">
        <v>31</v>
      </c>
      <c r="B48" s="114" t="s">
        <v>198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55"/>
      <c r="N48" s="56"/>
      <c r="O48" s="57" t="s">
        <v>199</v>
      </c>
      <c r="P48" s="57">
        <v>3</v>
      </c>
      <c r="Q48" s="59">
        <v>38500</v>
      </c>
      <c r="R48" s="59">
        <f t="shared" si="0"/>
        <v>115500</v>
      </c>
      <c r="S48" s="58">
        <f t="shared" si="1"/>
        <v>11550</v>
      </c>
      <c r="T48" s="60">
        <f t="shared" si="2"/>
        <v>127050</v>
      </c>
    </row>
    <row r="49" spans="1:20" ht="15.75">
      <c r="O49" s="184" t="s">
        <v>48</v>
      </c>
      <c r="P49" s="185"/>
      <c r="Q49" s="186"/>
      <c r="R49" s="63">
        <f>SUM(R18:R48)</f>
        <v>900800</v>
      </c>
      <c r="S49" s="63">
        <f>SUM(S18:S48)</f>
        <v>90080</v>
      </c>
      <c r="T49" s="63">
        <f>SUM(T18:T48)</f>
        <v>990880</v>
      </c>
    </row>
    <row r="50" spans="1:20">
      <c r="A50" s="64"/>
      <c r="B50" s="64"/>
      <c r="C50" s="64"/>
      <c r="D50" s="64"/>
      <c r="E50" s="64"/>
      <c r="F50" s="64"/>
      <c r="G50" s="64"/>
      <c r="H50" s="64"/>
      <c r="I50" s="65"/>
      <c r="J50" s="66"/>
      <c r="K50" s="66"/>
      <c r="L50" s="66"/>
      <c r="M50" s="67"/>
      <c r="N50" s="41"/>
      <c r="O50" s="67"/>
      <c r="P50" s="67"/>
      <c r="Q50" s="67"/>
      <c r="R50" s="68"/>
      <c r="S50" s="69"/>
    </row>
    <row r="51" spans="1:20">
      <c r="A51" s="70" t="s">
        <v>49</v>
      </c>
      <c r="B51" s="71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3"/>
      <c r="O51" s="74"/>
      <c r="P51" s="74"/>
      <c r="Q51" s="75"/>
      <c r="R51" s="76"/>
      <c r="S51" s="77"/>
      <c r="T51" s="78"/>
    </row>
    <row r="52" spans="1:20" ht="15">
      <c r="A52" s="72"/>
      <c r="B52" s="169" t="s">
        <v>50</v>
      </c>
      <c r="C52" s="170"/>
      <c r="D52" s="170"/>
      <c r="E52" s="170"/>
      <c r="F52" s="170"/>
      <c r="G52" s="79" t="s">
        <v>51</v>
      </c>
      <c r="H52" s="80"/>
      <c r="I52" s="80"/>
      <c r="J52" s="31"/>
      <c r="K52" s="31"/>
      <c r="L52" s="31"/>
      <c r="M52" s="81"/>
      <c r="N52" s="171"/>
      <c r="O52" s="171"/>
      <c r="P52" s="129"/>
      <c r="Q52" s="83"/>
      <c r="R52" s="84"/>
      <c r="S52" s="83"/>
      <c r="T52" s="85"/>
    </row>
    <row r="53" spans="1:20" ht="15">
      <c r="A53" s="72"/>
      <c r="B53" s="169" t="s">
        <v>52</v>
      </c>
      <c r="C53" s="170"/>
      <c r="D53" s="170"/>
      <c r="E53" s="170"/>
      <c r="F53" s="170"/>
      <c r="G53" s="79" t="s">
        <v>51</v>
      </c>
      <c r="H53" s="86"/>
      <c r="I53" s="86"/>
      <c r="J53" s="87"/>
      <c r="K53" s="87"/>
      <c r="L53" s="87"/>
      <c r="M53" s="87"/>
      <c r="N53" s="187"/>
      <c r="O53" s="187"/>
      <c r="P53" s="130"/>
      <c r="Q53" s="55"/>
      <c r="R53" s="89"/>
      <c r="S53" s="55"/>
      <c r="T53" s="90"/>
    </row>
    <row r="54" spans="1:20" ht="15">
      <c r="A54" s="72"/>
      <c r="B54" s="169" t="s">
        <v>53</v>
      </c>
      <c r="C54" s="169"/>
      <c r="D54" s="169"/>
      <c r="E54" s="169"/>
      <c r="F54" s="169"/>
      <c r="G54" s="79" t="s">
        <v>51</v>
      </c>
      <c r="H54" s="80"/>
      <c r="I54" s="80"/>
      <c r="J54" s="80"/>
      <c r="K54" s="80"/>
      <c r="L54" s="80"/>
      <c r="M54" s="80"/>
      <c r="N54" s="31"/>
      <c r="O54" s="83"/>
      <c r="P54" s="83"/>
      <c r="Q54" s="83"/>
      <c r="R54" s="84"/>
      <c r="S54" s="36"/>
      <c r="T54" s="37"/>
    </row>
    <row r="55" spans="1:20" s="61" customFormat="1" ht="14.25">
      <c r="N55" s="91"/>
      <c r="O55" s="92"/>
      <c r="P55" s="92"/>
      <c r="Q55" s="92"/>
      <c r="R55" s="93"/>
      <c r="S55" s="131"/>
      <c r="T55" s="95"/>
    </row>
    <row r="56" spans="1:20" s="61" customFormat="1" ht="14.25">
      <c r="N56" s="91"/>
      <c r="O56" s="92"/>
      <c r="P56" s="92"/>
      <c r="Q56" s="92"/>
      <c r="R56" s="93"/>
      <c r="S56" s="131"/>
      <c r="T56" s="95"/>
    </row>
    <row r="57" spans="1:20" s="97" customFormat="1" ht="14.25">
      <c r="A57" s="91" t="s">
        <v>54</v>
      </c>
      <c r="B57" s="91"/>
      <c r="C57" s="91"/>
      <c r="D57" s="91"/>
      <c r="E57" s="91"/>
      <c r="F57" s="91"/>
      <c r="G57" s="91"/>
      <c r="H57" s="91"/>
      <c r="I57" s="91"/>
      <c r="J57" s="91"/>
      <c r="K57" s="96" t="s">
        <v>55</v>
      </c>
      <c r="L57" s="91"/>
      <c r="M57" s="91"/>
      <c r="N57" s="91"/>
      <c r="O57" s="91"/>
      <c r="P57" s="91"/>
      <c r="Q57" s="91"/>
      <c r="R57" s="188" t="s">
        <v>56</v>
      </c>
      <c r="S57" s="188"/>
      <c r="T57" s="188"/>
    </row>
    <row r="58" spans="1:20" s="25" customFormat="1">
      <c r="K58" s="98"/>
      <c r="L58" s="98"/>
      <c r="R58" s="98"/>
      <c r="S58" s="98"/>
      <c r="T58" s="99"/>
    </row>
    <row r="59" spans="1:20" s="25" customFormat="1">
      <c r="K59" s="98"/>
      <c r="L59" s="98"/>
      <c r="R59" s="98"/>
      <c r="S59" s="98"/>
      <c r="T59" s="99"/>
    </row>
    <row r="60" spans="1:20" s="25" customFormat="1">
      <c r="K60" s="98"/>
      <c r="L60" s="98"/>
      <c r="R60" s="98"/>
      <c r="S60" s="98"/>
      <c r="T60" s="99"/>
    </row>
    <row r="61" spans="1:20" s="25" customFormat="1">
      <c r="K61" s="132"/>
      <c r="L61" s="98"/>
      <c r="R61" s="132"/>
      <c r="S61" s="98"/>
      <c r="T61" s="99"/>
    </row>
    <row r="62" spans="1:20" s="25" customFormat="1">
      <c r="A62" s="101"/>
      <c r="B62" s="101"/>
      <c r="C62" s="101"/>
      <c r="D62" s="101"/>
      <c r="E62" s="101"/>
      <c r="F62" s="101"/>
      <c r="G62" s="101"/>
      <c r="H62" s="101"/>
      <c r="K62" s="102"/>
      <c r="L62" s="102"/>
      <c r="M62" s="102"/>
      <c r="N62" s="101"/>
      <c r="O62" s="101"/>
      <c r="P62" s="101"/>
      <c r="R62" s="102"/>
      <c r="S62" s="102"/>
      <c r="T62" s="103"/>
    </row>
    <row r="63" spans="1:20" s="25" customFormat="1">
      <c r="A63" s="104" t="s">
        <v>57</v>
      </c>
      <c r="B63" s="104"/>
      <c r="C63" s="104"/>
      <c r="D63" s="104"/>
      <c r="E63" s="189" t="s">
        <v>70</v>
      </c>
      <c r="F63" s="189"/>
      <c r="G63" s="189"/>
      <c r="H63" s="189"/>
      <c r="K63" s="104" t="s">
        <v>57</v>
      </c>
      <c r="L63" s="104"/>
      <c r="M63" s="104"/>
      <c r="N63" s="189" t="s">
        <v>58</v>
      </c>
      <c r="O63" s="189"/>
      <c r="P63" s="189"/>
      <c r="R63" s="105" t="s">
        <v>57</v>
      </c>
      <c r="S63" s="190" t="s">
        <v>59</v>
      </c>
      <c r="T63" s="190"/>
    </row>
    <row r="64" spans="1:20" s="25" customFormat="1">
      <c r="A64" s="106" t="s">
        <v>60</v>
      </c>
      <c r="B64" s="106"/>
      <c r="C64" s="106"/>
      <c r="D64" s="106"/>
      <c r="E64" s="191" t="s">
        <v>71</v>
      </c>
      <c r="F64" s="191"/>
      <c r="G64" s="191"/>
      <c r="H64" s="191"/>
      <c r="K64" s="106" t="s">
        <v>60</v>
      </c>
      <c r="L64" s="106"/>
      <c r="M64" s="106"/>
      <c r="N64" s="192" t="s">
        <v>61</v>
      </c>
      <c r="O64" s="192"/>
      <c r="P64" s="192"/>
      <c r="R64" s="107" t="s">
        <v>60</v>
      </c>
      <c r="S64" s="193" t="s">
        <v>62</v>
      </c>
      <c r="T64" s="193"/>
    </row>
    <row r="65" spans="1:20" s="25" customFormat="1">
      <c r="A65" s="106" t="s">
        <v>63</v>
      </c>
      <c r="B65" s="106"/>
      <c r="C65" s="106"/>
      <c r="D65" s="106"/>
      <c r="E65" s="194">
        <f>Q14</f>
        <v>42683</v>
      </c>
      <c r="F65" s="195"/>
      <c r="G65" s="195"/>
      <c r="H65" s="195"/>
      <c r="K65" s="106" t="s">
        <v>63</v>
      </c>
      <c r="L65" s="106"/>
      <c r="M65" s="108"/>
      <c r="N65" s="196">
        <f>E65</f>
        <v>42683</v>
      </c>
      <c r="O65" s="192"/>
      <c r="P65" s="192"/>
      <c r="R65" s="107" t="s">
        <v>63</v>
      </c>
      <c r="S65" s="196">
        <f>N65</f>
        <v>42683</v>
      </c>
      <c r="T65" s="192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A8:T8"/>
    <mergeCell ref="A9:T9"/>
    <mergeCell ref="A11:D11"/>
    <mergeCell ref="O11:P11"/>
    <mergeCell ref="A12:D12"/>
    <mergeCell ref="O12:P12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9:Q49"/>
    <mergeCell ref="B53:F53"/>
    <mergeCell ref="N53:O53"/>
    <mergeCell ref="B54:F54"/>
    <mergeCell ref="R57:T57"/>
    <mergeCell ref="E63:H63"/>
    <mergeCell ref="N63:P63"/>
    <mergeCell ref="S63:T63"/>
    <mergeCell ref="E64:H64"/>
    <mergeCell ref="N64:P64"/>
    <mergeCell ref="S64:T64"/>
    <mergeCell ref="E65:H65"/>
    <mergeCell ref="N65:P65"/>
    <mergeCell ref="S65:T65"/>
  </mergeCells>
  <pageMargins left="0.7" right="0.7" top="0.75" bottom="0.75" header="0.3" footer="0.3"/>
  <pageSetup paperSize="9" scale="5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86"/>
  <sheetViews>
    <sheetView workbookViewId="0">
      <selection activeCell="O33" sqref="O33:Q33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.5703125" style="23" bestFit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222</v>
      </c>
      <c r="T5" s="20" t="s">
        <v>220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66" t="s">
        <v>14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</row>
    <row r="9" spans="1:24" s="22" customFormat="1" ht="23.25">
      <c r="A9" s="167" t="s">
        <v>15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4" ht="18.75">
      <c r="L10" s="24"/>
      <c r="Q10" s="27"/>
    </row>
    <row r="11" spans="1:24" ht="15.75">
      <c r="A11" s="168" t="s">
        <v>16</v>
      </c>
      <c r="B11" s="168"/>
      <c r="C11" s="168"/>
      <c r="D11" s="168"/>
      <c r="E11" s="143" t="s">
        <v>200</v>
      </c>
      <c r="F11" s="31"/>
      <c r="G11" s="31"/>
      <c r="H11" s="31"/>
      <c r="I11" s="31"/>
      <c r="J11" s="31"/>
      <c r="K11" s="31"/>
      <c r="L11" s="31"/>
      <c r="M11" s="32"/>
      <c r="N11" s="33"/>
      <c r="O11" s="168" t="s">
        <v>18</v>
      </c>
      <c r="P11" s="168"/>
      <c r="Q11" s="34" t="s">
        <v>226</v>
      </c>
      <c r="R11" s="35"/>
      <c r="S11" s="36"/>
      <c r="T11" s="37"/>
      <c r="U11" s="25"/>
      <c r="V11" s="25"/>
      <c r="W11" s="25"/>
      <c r="X11" s="25"/>
    </row>
    <row r="12" spans="1:24" ht="15" customHeight="1">
      <c r="A12" s="168" t="s">
        <v>20</v>
      </c>
      <c r="B12" s="168"/>
      <c r="C12" s="168"/>
      <c r="D12" s="168"/>
      <c r="E12" s="197" t="s">
        <v>201</v>
      </c>
      <c r="F12" s="197"/>
      <c r="G12" s="197"/>
      <c r="H12" s="197"/>
      <c r="I12" s="197"/>
      <c r="J12" s="197"/>
      <c r="K12" s="197"/>
      <c r="L12" s="197"/>
      <c r="M12" s="197"/>
      <c r="N12" s="33"/>
      <c r="O12" s="168" t="s">
        <v>20</v>
      </c>
      <c r="P12" s="168"/>
      <c r="Q12" s="40" t="s">
        <v>227</v>
      </c>
      <c r="R12" s="144"/>
      <c r="S12" s="144"/>
      <c r="T12" s="144"/>
      <c r="U12" s="41"/>
      <c r="V12" s="42"/>
      <c r="W12" s="25"/>
      <c r="X12" s="25"/>
    </row>
    <row r="13" spans="1:24" ht="15.75">
      <c r="A13" s="168" t="s">
        <v>23</v>
      </c>
      <c r="B13" s="168"/>
      <c r="C13" s="168"/>
      <c r="D13" s="168"/>
      <c r="E13" s="145" t="s">
        <v>202</v>
      </c>
      <c r="F13" s="113"/>
      <c r="G13" s="113"/>
      <c r="H13" s="113"/>
      <c r="I13" s="113" t="s">
        <v>8</v>
      </c>
      <c r="J13" s="113"/>
      <c r="K13" s="113"/>
      <c r="L13" s="113"/>
      <c r="M13" s="39"/>
      <c r="N13" s="33"/>
      <c r="O13" s="168" t="s">
        <v>23</v>
      </c>
      <c r="P13" s="168"/>
      <c r="Q13" s="43" t="s">
        <v>225</v>
      </c>
      <c r="R13" s="44"/>
      <c r="S13" s="45"/>
      <c r="T13" s="46"/>
      <c r="U13" s="47"/>
      <c r="V13" s="25"/>
      <c r="W13" s="25"/>
      <c r="X13" s="25"/>
    </row>
    <row r="14" spans="1:24" ht="15">
      <c r="A14" s="168" t="s">
        <v>26</v>
      </c>
      <c r="B14" s="168"/>
      <c r="C14" s="168"/>
      <c r="D14" s="168"/>
      <c r="E14" s="146"/>
      <c r="F14" s="113"/>
      <c r="G14" s="113"/>
      <c r="H14" s="113"/>
      <c r="I14" s="113"/>
      <c r="J14" s="113"/>
      <c r="K14" s="113"/>
      <c r="L14" s="113"/>
      <c r="M14" s="39"/>
      <c r="N14" s="33"/>
      <c r="O14" s="168" t="s">
        <v>28</v>
      </c>
      <c r="P14" s="168"/>
      <c r="Q14" s="48">
        <v>42683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 ht="12.75" customHeight="1">
      <c r="A16" s="172" t="s">
        <v>29</v>
      </c>
      <c r="B16" s="174" t="s">
        <v>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172" t="s">
        <v>31</v>
      </c>
      <c r="P16" s="180" t="s">
        <v>32</v>
      </c>
      <c r="Q16" s="180" t="s">
        <v>33</v>
      </c>
      <c r="R16" s="180" t="s">
        <v>34</v>
      </c>
      <c r="S16" s="182" t="s">
        <v>35</v>
      </c>
      <c r="T16" s="182" t="s">
        <v>36</v>
      </c>
    </row>
    <row r="17" spans="1:22">
      <c r="A17" s="173"/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9"/>
      <c r="O17" s="173"/>
      <c r="P17" s="181"/>
      <c r="Q17" s="181"/>
      <c r="R17" s="181"/>
      <c r="S17" s="183"/>
      <c r="T17" s="183"/>
    </row>
    <row r="18" spans="1:22" s="61" customFormat="1" ht="15.75">
      <c r="A18" s="53">
        <v>1</v>
      </c>
      <c r="B18" s="114" t="s">
        <v>228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55"/>
      <c r="N18" s="56"/>
      <c r="O18" s="57" t="s">
        <v>134</v>
      </c>
      <c r="P18" s="57">
        <v>2</v>
      </c>
      <c r="Q18" s="59">
        <f>V18/1.1</f>
        <v>42636.363636363632</v>
      </c>
      <c r="R18" s="147">
        <f>Q18*P18</f>
        <v>85272.727272727265</v>
      </c>
      <c r="S18" s="58">
        <f>R18*0.1</f>
        <v>8527.2727272727261</v>
      </c>
      <c r="T18" s="60">
        <f>S18+R18</f>
        <v>93799.999999999985</v>
      </c>
      <c r="V18" s="148">
        <v>46900</v>
      </c>
    </row>
    <row r="19" spans="1:22" s="61" customFormat="1" ht="15.75">
      <c r="A19" s="53">
        <v>2</v>
      </c>
      <c r="B19" s="114" t="s">
        <v>203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55"/>
      <c r="N19" s="56"/>
      <c r="O19" s="57" t="s">
        <v>38</v>
      </c>
      <c r="P19" s="57">
        <v>2</v>
      </c>
      <c r="Q19" s="59">
        <f t="shared" ref="Q19:Q32" si="0">V19/1.1</f>
        <v>45363.63636363636</v>
      </c>
      <c r="R19" s="147">
        <f t="shared" ref="R19:R32" si="1">Q19*P19</f>
        <v>90727.272727272721</v>
      </c>
      <c r="S19" s="58">
        <f t="shared" ref="S19:S32" si="2">R19*0.1</f>
        <v>9072.7272727272721</v>
      </c>
      <c r="T19" s="60">
        <f t="shared" ref="T19:T32" si="3">S19+R19</f>
        <v>99800</v>
      </c>
      <c r="V19" s="148">
        <v>49900</v>
      </c>
    </row>
    <row r="20" spans="1:22" s="61" customFormat="1" ht="15.75">
      <c r="A20" s="53">
        <v>3</v>
      </c>
      <c r="B20" s="114" t="s">
        <v>229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55"/>
      <c r="N20" s="56"/>
      <c r="O20" s="57" t="s">
        <v>134</v>
      </c>
      <c r="P20" s="57">
        <v>5</v>
      </c>
      <c r="Q20" s="59">
        <f t="shared" si="0"/>
        <v>22636.363636363636</v>
      </c>
      <c r="R20" s="147">
        <f t="shared" si="1"/>
        <v>113181.81818181818</v>
      </c>
      <c r="S20" s="58">
        <f t="shared" si="2"/>
        <v>11318.181818181818</v>
      </c>
      <c r="T20" s="60">
        <f t="shared" si="3"/>
        <v>124500</v>
      </c>
      <c r="V20" s="148">
        <v>24900</v>
      </c>
    </row>
    <row r="21" spans="1:22" s="61" customFormat="1" ht="15.75">
      <c r="A21" s="53">
        <v>4</v>
      </c>
      <c r="B21" s="114" t="s">
        <v>204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55"/>
      <c r="N21" s="56"/>
      <c r="O21" s="57" t="s">
        <v>134</v>
      </c>
      <c r="P21" s="57">
        <v>1</v>
      </c>
      <c r="Q21" s="59">
        <f t="shared" si="0"/>
        <v>23545.454545454544</v>
      </c>
      <c r="R21" s="147">
        <f t="shared" si="1"/>
        <v>23545.454545454544</v>
      </c>
      <c r="S21" s="58">
        <f t="shared" si="2"/>
        <v>2354.5454545454545</v>
      </c>
      <c r="T21" s="60">
        <f t="shared" si="3"/>
        <v>25900</v>
      </c>
      <c r="V21" s="148">
        <v>25900</v>
      </c>
    </row>
    <row r="22" spans="1:22" s="61" customFormat="1" ht="17.25" customHeight="1">
      <c r="A22" s="53">
        <v>5</v>
      </c>
      <c r="B22" s="114" t="s">
        <v>205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55"/>
      <c r="N22" s="56"/>
      <c r="O22" s="57" t="s">
        <v>134</v>
      </c>
      <c r="P22" s="57">
        <v>2</v>
      </c>
      <c r="Q22" s="59">
        <f t="shared" si="0"/>
        <v>99909.090909090897</v>
      </c>
      <c r="R22" s="147">
        <f t="shared" si="1"/>
        <v>199818.18181818179</v>
      </c>
      <c r="S22" s="58">
        <f t="shared" si="2"/>
        <v>19981.81818181818</v>
      </c>
      <c r="T22" s="60">
        <f t="shared" si="3"/>
        <v>219799.99999999997</v>
      </c>
      <c r="V22" s="148">
        <v>109900</v>
      </c>
    </row>
    <row r="23" spans="1:22" s="61" customFormat="1" ht="15.75">
      <c r="A23" s="53">
        <v>6</v>
      </c>
      <c r="B23" s="114" t="s">
        <v>206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55"/>
      <c r="N23" s="56"/>
      <c r="O23" s="57" t="s">
        <v>134</v>
      </c>
      <c r="P23" s="57">
        <v>1</v>
      </c>
      <c r="Q23" s="59">
        <f t="shared" si="0"/>
        <v>76363.636363636353</v>
      </c>
      <c r="R23" s="147">
        <f t="shared" si="1"/>
        <v>76363.636363636353</v>
      </c>
      <c r="S23" s="58">
        <f t="shared" si="2"/>
        <v>7636.363636363636</v>
      </c>
      <c r="T23" s="60">
        <f t="shared" si="3"/>
        <v>83999.999999999985</v>
      </c>
      <c r="V23" s="148">
        <v>84000</v>
      </c>
    </row>
    <row r="24" spans="1:22" s="61" customFormat="1" ht="15.75">
      <c r="A24" s="53">
        <v>7</v>
      </c>
      <c r="B24" s="114" t="s">
        <v>207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55"/>
      <c r="N24" s="56"/>
      <c r="O24" s="57" t="s">
        <v>208</v>
      </c>
      <c r="P24" s="57">
        <v>1</v>
      </c>
      <c r="Q24" s="59">
        <f t="shared" si="0"/>
        <v>22000</v>
      </c>
      <c r="R24" s="147">
        <f t="shared" si="1"/>
        <v>22000</v>
      </c>
      <c r="S24" s="58">
        <f t="shared" si="2"/>
        <v>2200</v>
      </c>
      <c r="T24" s="60">
        <f t="shared" si="3"/>
        <v>24200</v>
      </c>
      <c r="V24" s="148">
        <v>24200</v>
      </c>
    </row>
    <row r="25" spans="1:22" s="61" customFormat="1" ht="15.75">
      <c r="A25" s="53">
        <v>8</v>
      </c>
      <c r="B25" s="114" t="s">
        <v>209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55"/>
      <c r="N25" s="56"/>
      <c r="O25" s="57" t="s">
        <v>208</v>
      </c>
      <c r="P25" s="57">
        <v>2</v>
      </c>
      <c r="Q25" s="59">
        <f t="shared" si="0"/>
        <v>16272.727272727272</v>
      </c>
      <c r="R25" s="147">
        <f t="shared" si="1"/>
        <v>32545.454545454544</v>
      </c>
      <c r="S25" s="58">
        <f t="shared" si="2"/>
        <v>3254.5454545454545</v>
      </c>
      <c r="T25" s="60">
        <f t="shared" si="3"/>
        <v>35800</v>
      </c>
      <c r="V25" s="148">
        <v>17900</v>
      </c>
    </row>
    <row r="26" spans="1:22" s="61" customFormat="1" ht="15.75">
      <c r="A26" s="53">
        <v>9</v>
      </c>
      <c r="B26" s="114" t="s">
        <v>210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55"/>
      <c r="N26" s="56"/>
      <c r="O26" s="57" t="s">
        <v>38</v>
      </c>
      <c r="P26" s="57">
        <v>1</v>
      </c>
      <c r="Q26" s="59">
        <f t="shared" si="0"/>
        <v>39545.454545454544</v>
      </c>
      <c r="R26" s="147">
        <f t="shared" si="1"/>
        <v>39545.454545454544</v>
      </c>
      <c r="S26" s="58">
        <f t="shared" si="2"/>
        <v>3954.5454545454545</v>
      </c>
      <c r="T26" s="60">
        <f t="shared" si="3"/>
        <v>43500</v>
      </c>
      <c r="V26" s="148">
        <v>43500</v>
      </c>
    </row>
    <row r="27" spans="1:22" s="61" customFormat="1" ht="15.75">
      <c r="A27" s="53">
        <v>10</v>
      </c>
      <c r="B27" s="114" t="s">
        <v>211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55"/>
      <c r="N27" s="56"/>
      <c r="O27" s="57" t="s">
        <v>212</v>
      </c>
      <c r="P27" s="57">
        <v>2</v>
      </c>
      <c r="Q27" s="59">
        <f t="shared" si="0"/>
        <v>63545.454545454537</v>
      </c>
      <c r="R27" s="147">
        <f t="shared" si="1"/>
        <v>127090.90909090907</v>
      </c>
      <c r="S27" s="58">
        <f t="shared" si="2"/>
        <v>12709.090909090908</v>
      </c>
      <c r="T27" s="60">
        <f t="shared" si="3"/>
        <v>139799.99999999997</v>
      </c>
      <c r="V27" s="148">
        <v>69900</v>
      </c>
    </row>
    <row r="28" spans="1:22" s="61" customFormat="1" ht="15.75">
      <c r="A28" s="53">
        <v>11</v>
      </c>
      <c r="B28" s="114" t="s">
        <v>213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55"/>
      <c r="N28" s="56"/>
      <c r="O28" s="57" t="s">
        <v>134</v>
      </c>
      <c r="P28" s="57">
        <v>1</v>
      </c>
      <c r="Q28" s="59">
        <f t="shared" si="0"/>
        <v>26272.727272727272</v>
      </c>
      <c r="R28" s="147">
        <f t="shared" si="1"/>
        <v>26272.727272727272</v>
      </c>
      <c r="S28" s="58">
        <f t="shared" si="2"/>
        <v>2627.2727272727275</v>
      </c>
      <c r="T28" s="60">
        <f t="shared" si="3"/>
        <v>28900</v>
      </c>
      <c r="V28" s="148">
        <v>28900</v>
      </c>
    </row>
    <row r="29" spans="1:22" s="61" customFormat="1" ht="15.75">
      <c r="A29" s="53">
        <v>12</v>
      </c>
      <c r="B29" s="114" t="s">
        <v>230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55"/>
      <c r="N29" s="56"/>
      <c r="O29" s="57" t="s">
        <v>208</v>
      </c>
      <c r="P29" s="57">
        <v>1</v>
      </c>
      <c r="Q29" s="59">
        <f t="shared" si="0"/>
        <v>29090.909090909088</v>
      </c>
      <c r="R29" s="147">
        <f t="shared" si="1"/>
        <v>29090.909090909088</v>
      </c>
      <c r="S29" s="58">
        <f t="shared" si="2"/>
        <v>2909.090909090909</v>
      </c>
      <c r="T29" s="60">
        <f t="shared" si="3"/>
        <v>31999.999999999996</v>
      </c>
      <c r="V29" s="148">
        <v>32000</v>
      </c>
    </row>
    <row r="30" spans="1:22" s="61" customFormat="1" ht="15.75">
      <c r="A30" s="53">
        <v>13</v>
      </c>
      <c r="B30" s="114" t="s">
        <v>231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55"/>
      <c r="N30" s="56"/>
      <c r="O30" s="57" t="s">
        <v>38</v>
      </c>
      <c r="P30" s="57">
        <v>1</v>
      </c>
      <c r="Q30" s="59">
        <f t="shared" si="0"/>
        <v>135454.54545454544</v>
      </c>
      <c r="R30" s="147">
        <f t="shared" si="1"/>
        <v>135454.54545454544</v>
      </c>
      <c r="S30" s="58">
        <f t="shared" si="2"/>
        <v>13545.454545454544</v>
      </c>
      <c r="T30" s="60">
        <f t="shared" si="3"/>
        <v>149000</v>
      </c>
      <c r="V30" s="148">
        <v>149000</v>
      </c>
    </row>
    <row r="31" spans="1:22" s="61" customFormat="1" ht="15.75">
      <c r="A31" s="53">
        <v>14</v>
      </c>
      <c r="B31" s="114" t="s">
        <v>214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55"/>
      <c r="N31" s="56"/>
      <c r="O31" s="57" t="s">
        <v>197</v>
      </c>
      <c r="P31" s="57">
        <v>1</v>
      </c>
      <c r="Q31" s="59">
        <f t="shared" si="0"/>
        <v>136272.72727272726</v>
      </c>
      <c r="R31" s="147">
        <f t="shared" si="1"/>
        <v>136272.72727272726</v>
      </c>
      <c r="S31" s="58">
        <f t="shared" si="2"/>
        <v>13627.272727272728</v>
      </c>
      <c r="T31" s="60">
        <f t="shared" si="3"/>
        <v>149900</v>
      </c>
      <c r="V31" s="148">
        <v>149900</v>
      </c>
    </row>
    <row r="32" spans="1:22" s="61" customFormat="1" ht="15.75">
      <c r="A32" s="53">
        <v>15</v>
      </c>
      <c r="B32" s="114" t="s">
        <v>215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55"/>
      <c r="N32" s="56"/>
      <c r="O32" s="57" t="s">
        <v>38</v>
      </c>
      <c r="P32" s="57">
        <v>5</v>
      </c>
      <c r="Q32" s="59">
        <f t="shared" si="0"/>
        <v>10181.81818181818</v>
      </c>
      <c r="R32" s="147">
        <f t="shared" si="1"/>
        <v>50909.090909090897</v>
      </c>
      <c r="S32" s="58">
        <f t="shared" si="2"/>
        <v>5090.9090909090901</v>
      </c>
      <c r="T32" s="60">
        <f t="shared" si="3"/>
        <v>55999.999999999985</v>
      </c>
      <c r="V32" s="148">
        <v>11200</v>
      </c>
    </row>
    <row r="33" spans="1:22" ht="15.75">
      <c r="O33" s="184" t="s">
        <v>48</v>
      </c>
      <c r="P33" s="185"/>
      <c r="Q33" s="186"/>
      <c r="R33" s="63">
        <f>SUM(R18:R32)</f>
        <v>1188090.9090909089</v>
      </c>
      <c r="S33" s="63">
        <f>R33*0.1</f>
        <v>118809.0909090909</v>
      </c>
      <c r="T33" s="63">
        <f>R33+S33</f>
        <v>1306899.9999999998</v>
      </c>
      <c r="V33" s="149"/>
    </row>
    <row r="34" spans="1:22">
      <c r="A34" s="64"/>
      <c r="B34" s="64"/>
      <c r="C34" s="64"/>
      <c r="D34" s="64"/>
      <c r="E34" s="64"/>
      <c r="F34" s="64"/>
      <c r="G34" s="64"/>
      <c r="H34" s="64"/>
      <c r="I34" s="65"/>
      <c r="J34" s="66"/>
      <c r="K34" s="66"/>
      <c r="L34" s="66"/>
      <c r="M34" s="67"/>
      <c r="N34" s="41"/>
      <c r="O34" s="67"/>
      <c r="P34" s="67"/>
      <c r="Q34" s="67"/>
      <c r="R34" s="68"/>
      <c r="S34" s="69"/>
    </row>
    <row r="35" spans="1:22">
      <c r="A35" s="70" t="s">
        <v>49</v>
      </c>
      <c r="B35" s="7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3"/>
      <c r="O35" s="74"/>
      <c r="P35" s="74"/>
      <c r="Q35" s="75"/>
      <c r="R35" s="76"/>
      <c r="S35" s="77"/>
      <c r="T35" s="78"/>
    </row>
    <row r="36" spans="1:22" ht="15">
      <c r="A36" s="72"/>
      <c r="B36" s="169" t="s">
        <v>50</v>
      </c>
      <c r="C36" s="170"/>
      <c r="D36" s="170"/>
      <c r="E36" s="170"/>
      <c r="F36" s="170"/>
      <c r="G36" s="79" t="s">
        <v>51</v>
      </c>
      <c r="H36" s="80"/>
      <c r="I36" s="80"/>
      <c r="J36" s="31"/>
      <c r="K36" s="31"/>
      <c r="L36" s="31"/>
      <c r="M36" s="81"/>
      <c r="N36" s="171"/>
      <c r="O36" s="171"/>
      <c r="P36" s="129"/>
      <c r="Q36" s="83"/>
      <c r="R36" s="84"/>
      <c r="S36" s="83"/>
      <c r="T36" s="85"/>
    </row>
    <row r="37" spans="1:22" ht="15">
      <c r="A37" s="72"/>
      <c r="B37" s="169" t="s">
        <v>52</v>
      </c>
      <c r="C37" s="170"/>
      <c r="D37" s="170"/>
      <c r="E37" s="170"/>
      <c r="F37" s="170"/>
      <c r="G37" s="79" t="s">
        <v>51</v>
      </c>
      <c r="H37" s="86"/>
      <c r="I37" s="86"/>
      <c r="J37" s="87"/>
      <c r="K37" s="87"/>
      <c r="L37" s="87"/>
      <c r="M37" s="87"/>
      <c r="N37" s="187"/>
      <c r="O37" s="187"/>
      <c r="P37" s="130"/>
      <c r="Q37" s="55"/>
      <c r="R37" s="89"/>
      <c r="S37" s="55"/>
      <c r="T37" s="90"/>
    </row>
    <row r="38" spans="1:22" ht="15">
      <c r="A38" s="72"/>
      <c r="B38" s="169" t="s">
        <v>53</v>
      </c>
      <c r="C38" s="169"/>
      <c r="D38" s="169"/>
      <c r="E38" s="169"/>
      <c r="F38" s="169"/>
      <c r="G38" s="79" t="s">
        <v>51</v>
      </c>
      <c r="H38" s="80"/>
      <c r="I38" s="80"/>
      <c r="J38" s="80"/>
      <c r="K38" s="80"/>
      <c r="L38" s="80"/>
      <c r="M38" s="80"/>
      <c r="N38" s="31"/>
      <c r="O38" s="83"/>
      <c r="P38" s="83"/>
      <c r="Q38" s="83"/>
      <c r="R38" s="84"/>
      <c r="S38" s="36"/>
      <c r="T38" s="37"/>
    </row>
    <row r="39" spans="1:22" s="61" customFormat="1" ht="14.25">
      <c r="N39" s="91"/>
      <c r="O39" s="92"/>
      <c r="P39" s="92"/>
      <c r="Q39" s="92"/>
      <c r="R39" s="93"/>
      <c r="S39" s="131"/>
      <c r="T39" s="95"/>
    </row>
    <row r="40" spans="1:22" s="61" customFormat="1" ht="14.25">
      <c r="N40" s="91"/>
      <c r="O40" s="92"/>
      <c r="P40" s="92"/>
      <c r="Q40" s="92"/>
      <c r="R40" s="93"/>
      <c r="S40" s="131"/>
      <c r="T40" s="95"/>
    </row>
    <row r="41" spans="1:22" s="97" customFormat="1" ht="14.25">
      <c r="A41" s="91" t="s">
        <v>54</v>
      </c>
      <c r="B41" s="91"/>
      <c r="C41" s="91"/>
      <c r="D41" s="91"/>
      <c r="E41" s="91"/>
      <c r="F41" s="91"/>
      <c r="G41" s="91"/>
      <c r="H41" s="91"/>
      <c r="I41" s="91"/>
      <c r="J41" s="91"/>
      <c r="K41" s="96" t="s">
        <v>55</v>
      </c>
      <c r="L41" s="91"/>
      <c r="M41" s="91"/>
      <c r="N41" s="91"/>
      <c r="O41" s="91"/>
      <c r="P41" s="91"/>
      <c r="Q41" s="91"/>
      <c r="R41" s="188" t="s">
        <v>56</v>
      </c>
      <c r="S41" s="188"/>
      <c r="T41" s="188"/>
    </row>
    <row r="42" spans="1:22" s="25" customFormat="1">
      <c r="K42" s="98"/>
      <c r="L42" s="98"/>
      <c r="R42" s="98"/>
      <c r="S42" s="98"/>
      <c r="T42" s="99"/>
    </row>
    <row r="43" spans="1:22" s="25" customFormat="1">
      <c r="K43" s="98"/>
      <c r="L43" s="98"/>
      <c r="R43" s="98"/>
      <c r="S43" s="98"/>
      <c r="T43" s="99"/>
    </row>
    <row r="44" spans="1:22" s="25" customFormat="1">
      <c r="K44" s="98"/>
      <c r="L44" s="98"/>
      <c r="R44" s="98"/>
      <c r="S44" s="98"/>
      <c r="T44" s="99"/>
    </row>
    <row r="45" spans="1:22" s="25" customFormat="1">
      <c r="K45" s="132"/>
      <c r="L45" s="98"/>
      <c r="R45" s="132"/>
      <c r="S45" s="98"/>
      <c r="T45" s="99"/>
    </row>
    <row r="46" spans="1:22" s="25" customFormat="1">
      <c r="A46" s="101"/>
      <c r="B46" s="101"/>
      <c r="C46" s="101"/>
      <c r="D46" s="101"/>
      <c r="E46" s="101"/>
      <c r="F46" s="101"/>
      <c r="G46" s="101"/>
      <c r="H46" s="101"/>
      <c r="K46" s="102"/>
      <c r="L46" s="102"/>
      <c r="M46" s="102"/>
      <c r="N46" s="101"/>
      <c r="O46" s="101"/>
      <c r="P46" s="101"/>
      <c r="R46" s="102"/>
      <c r="S46" s="102"/>
      <c r="T46" s="103"/>
    </row>
    <row r="47" spans="1:22" s="25" customFormat="1">
      <c r="A47" s="104" t="s">
        <v>57</v>
      </c>
      <c r="B47" s="104"/>
      <c r="C47" s="104"/>
      <c r="D47" s="104"/>
      <c r="E47" s="189" t="s">
        <v>70</v>
      </c>
      <c r="F47" s="189"/>
      <c r="G47" s="189"/>
      <c r="H47" s="189"/>
      <c r="K47" s="104" t="s">
        <v>57</v>
      </c>
      <c r="L47" s="104"/>
      <c r="M47" s="104"/>
      <c r="N47" s="189" t="s">
        <v>216</v>
      </c>
      <c r="O47" s="189"/>
      <c r="P47" s="189"/>
      <c r="R47" s="105" t="s">
        <v>57</v>
      </c>
      <c r="S47" s="190"/>
      <c r="T47" s="190"/>
    </row>
    <row r="48" spans="1:22" s="25" customFormat="1">
      <c r="A48" s="106" t="s">
        <v>60</v>
      </c>
      <c r="B48" s="106"/>
      <c r="C48" s="106"/>
      <c r="D48" s="106"/>
      <c r="E48" s="191" t="s">
        <v>71</v>
      </c>
      <c r="F48" s="191"/>
      <c r="G48" s="191"/>
      <c r="H48" s="191"/>
      <c r="K48" s="106" t="s">
        <v>60</v>
      </c>
      <c r="L48" s="106"/>
      <c r="M48" s="106"/>
      <c r="N48" s="192" t="s">
        <v>217</v>
      </c>
      <c r="O48" s="192"/>
      <c r="P48" s="192"/>
      <c r="R48" s="107" t="s">
        <v>60</v>
      </c>
      <c r="S48" s="193"/>
      <c r="T48" s="193"/>
    </row>
    <row r="49" spans="1:20" s="25" customFormat="1">
      <c r="A49" s="106" t="s">
        <v>63</v>
      </c>
      <c r="B49" s="106"/>
      <c r="C49" s="106"/>
      <c r="D49" s="106"/>
      <c r="E49" s="194">
        <f>Q14</f>
        <v>42683</v>
      </c>
      <c r="F49" s="195"/>
      <c r="G49" s="195"/>
      <c r="H49" s="195"/>
      <c r="K49" s="106" t="s">
        <v>63</v>
      </c>
      <c r="L49" s="106"/>
      <c r="M49" s="108"/>
      <c r="N49" s="196">
        <f>E49</f>
        <v>42683</v>
      </c>
      <c r="O49" s="192"/>
      <c r="P49" s="192"/>
      <c r="R49" s="107" t="s">
        <v>63</v>
      </c>
      <c r="S49" s="193" t="s">
        <v>218</v>
      </c>
      <c r="T49" s="193"/>
    </row>
    <row r="60" spans="1:20">
      <c r="N60" s="23"/>
      <c r="O60" s="23"/>
      <c r="P60" s="23"/>
      <c r="Q60" s="23"/>
      <c r="R60" s="23"/>
      <c r="S60" s="23"/>
      <c r="T60" s="23"/>
    </row>
    <row r="61" spans="1:20">
      <c r="N61" s="23"/>
      <c r="O61" s="23"/>
      <c r="P61" s="23"/>
      <c r="Q61" s="23"/>
      <c r="R61" s="23"/>
      <c r="S61" s="23"/>
      <c r="T61" s="23"/>
    </row>
    <row r="62" spans="1:20">
      <c r="N62" s="23"/>
      <c r="O62" s="23"/>
      <c r="P62" s="23"/>
      <c r="Q62" s="23"/>
      <c r="R62" s="23"/>
      <c r="S62" s="23"/>
      <c r="T62" s="23"/>
    </row>
    <row r="63" spans="1:20">
      <c r="N63" s="23"/>
      <c r="O63" s="23"/>
      <c r="P63" s="23"/>
      <c r="Q63" s="23"/>
      <c r="R63" s="23"/>
      <c r="S63" s="23"/>
      <c r="T63" s="23"/>
    </row>
    <row r="64" spans="1:20">
      <c r="N64" s="23"/>
      <c r="O64" s="23"/>
      <c r="P64" s="23"/>
      <c r="Q64" s="23"/>
      <c r="R64" s="23"/>
      <c r="S64" s="23"/>
      <c r="T64" s="23"/>
    </row>
    <row r="65" s="23" customFormat="1"/>
    <row r="66" s="23" customFormat="1"/>
    <row r="67" s="23" customFormat="1"/>
    <row r="68" s="23" customFormat="1"/>
    <row r="79" s="23" customFormat="1"/>
    <row r="80" s="23" customFormat="1"/>
    <row r="81" s="23" customFormat="1"/>
    <row r="82" s="23" customFormat="1"/>
    <row r="83" s="23" customFormat="1"/>
    <row r="84" s="23" customFormat="1"/>
    <row r="85" s="23" customFormat="1"/>
    <row r="86" s="23" customFormat="1"/>
  </sheetData>
  <mergeCells count="35">
    <mergeCell ref="A8:T8"/>
    <mergeCell ref="A9:T9"/>
    <mergeCell ref="A11:D11"/>
    <mergeCell ref="O11:P11"/>
    <mergeCell ref="A12:D12"/>
    <mergeCell ref="E12:M12"/>
    <mergeCell ref="O12:P12"/>
    <mergeCell ref="B36:F36"/>
    <mergeCell ref="N36:O36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3:Q33"/>
    <mergeCell ref="B37:F37"/>
    <mergeCell ref="N37:O37"/>
    <mergeCell ref="B38:F38"/>
    <mergeCell ref="R41:T41"/>
    <mergeCell ref="E47:H47"/>
    <mergeCell ref="N47:P47"/>
    <mergeCell ref="S47:T47"/>
    <mergeCell ref="E48:H48"/>
    <mergeCell ref="N48:P48"/>
    <mergeCell ref="S48:T48"/>
    <mergeCell ref="E49:H49"/>
    <mergeCell ref="N49:P49"/>
    <mergeCell ref="S49:T49"/>
  </mergeCells>
  <pageMargins left="0.7" right="0.7" top="0.75" bottom="0.75" header="0.3" footer="0.3"/>
  <pageSetup scale="5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86"/>
  <sheetViews>
    <sheetView topLeftCell="A4" workbookViewId="0">
      <selection activeCell="R26" sqref="R2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5.7109375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2.28515625" style="23" customWidth="1"/>
    <col min="22" max="22" width="11.5703125" style="23" bestFit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232</v>
      </c>
      <c r="T5" s="20" t="s">
        <v>220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66" t="s">
        <v>14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</row>
    <row r="9" spans="1:24" s="22" customFormat="1" ht="23.25">
      <c r="A9" s="167" t="s">
        <v>15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4" ht="18.75">
      <c r="L10" s="24"/>
      <c r="Q10" s="27"/>
    </row>
    <row r="11" spans="1:24" ht="15.75">
      <c r="A11" s="168" t="s">
        <v>16</v>
      </c>
      <c r="B11" s="168"/>
      <c r="C11" s="168"/>
      <c r="D11" s="168"/>
      <c r="E11" s="143" t="s">
        <v>200</v>
      </c>
      <c r="F11" s="31"/>
      <c r="G11" s="31"/>
      <c r="H11" s="31"/>
      <c r="I11" s="31"/>
      <c r="J11" s="31"/>
      <c r="K11" s="31"/>
      <c r="L11" s="31"/>
      <c r="M11" s="32"/>
      <c r="N11" s="33"/>
      <c r="O11" s="168" t="s">
        <v>18</v>
      </c>
      <c r="P11" s="168"/>
      <c r="Q11" s="34" t="s">
        <v>233</v>
      </c>
      <c r="R11" s="35"/>
      <c r="S11" s="36"/>
      <c r="T11" s="37"/>
      <c r="U11" s="25"/>
      <c r="V11" s="25"/>
      <c r="W11" s="25"/>
      <c r="X11" s="25"/>
    </row>
    <row r="12" spans="1:24" ht="15" customHeight="1">
      <c r="A12" s="168" t="s">
        <v>20</v>
      </c>
      <c r="B12" s="168"/>
      <c r="C12" s="168"/>
      <c r="D12" s="168"/>
      <c r="E12" s="197" t="s">
        <v>201</v>
      </c>
      <c r="F12" s="197"/>
      <c r="G12" s="197"/>
      <c r="H12" s="197"/>
      <c r="I12" s="197"/>
      <c r="J12" s="197"/>
      <c r="K12" s="197"/>
      <c r="L12" s="197"/>
      <c r="M12" s="197"/>
      <c r="N12" s="33"/>
      <c r="O12" s="168" t="s">
        <v>20</v>
      </c>
      <c r="P12" s="168"/>
      <c r="Q12" s="40" t="s">
        <v>234</v>
      </c>
      <c r="R12" s="144"/>
      <c r="S12" s="144"/>
      <c r="T12" s="144"/>
      <c r="U12" s="41"/>
      <c r="V12" s="42"/>
      <c r="W12" s="25"/>
      <c r="X12" s="25"/>
    </row>
    <row r="13" spans="1:24" ht="15.75">
      <c r="A13" s="168" t="s">
        <v>23</v>
      </c>
      <c r="B13" s="168"/>
      <c r="C13" s="168"/>
      <c r="D13" s="168"/>
      <c r="E13" s="145" t="s">
        <v>202</v>
      </c>
      <c r="F13" s="113"/>
      <c r="G13" s="113"/>
      <c r="H13" s="113"/>
      <c r="I13" s="113" t="s">
        <v>8</v>
      </c>
      <c r="J13" s="113"/>
      <c r="K13" s="113"/>
      <c r="L13" s="113"/>
      <c r="M13" s="39"/>
      <c r="N13" s="33"/>
      <c r="O13" s="168" t="s">
        <v>23</v>
      </c>
      <c r="P13" s="168"/>
      <c r="Q13" s="43" t="s">
        <v>235</v>
      </c>
      <c r="R13" s="44"/>
      <c r="S13" s="45"/>
      <c r="T13" s="46"/>
      <c r="U13" s="47"/>
      <c r="V13" s="25"/>
      <c r="W13" s="25"/>
      <c r="X13" s="25"/>
    </row>
    <row r="14" spans="1:24" ht="15">
      <c r="A14" s="168" t="s">
        <v>26</v>
      </c>
      <c r="B14" s="168"/>
      <c r="C14" s="168"/>
      <c r="D14" s="168"/>
      <c r="E14" s="146"/>
      <c r="F14" s="113"/>
      <c r="G14" s="113"/>
      <c r="H14" s="113"/>
      <c r="I14" s="113"/>
      <c r="J14" s="113"/>
      <c r="K14" s="113"/>
      <c r="L14" s="113"/>
      <c r="M14" s="39"/>
      <c r="N14" s="33"/>
      <c r="O14" s="168" t="s">
        <v>28</v>
      </c>
      <c r="P14" s="168"/>
      <c r="Q14" s="48">
        <v>42685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 ht="12.75" customHeight="1">
      <c r="A16" s="172" t="s">
        <v>29</v>
      </c>
      <c r="B16" s="174" t="s">
        <v>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172" t="s">
        <v>31</v>
      </c>
      <c r="P16" s="180" t="s">
        <v>32</v>
      </c>
      <c r="Q16" s="180" t="s">
        <v>33</v>
      </c>
      <c r="R16" s="180" t="s">
        <v>34</v>
      </c>
      <c r="S16" s="182" t="s">
        <v>35</v>
      </c>
      <c r="T16" s="182" t="s">
        <v>36</v>
      </c>
    </row>
    <row r="17" spans="1:22">
      <c r="A17" s="173"/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9"/>
      <c r="O17" s="173"/>
      <c r="P17" s="181"/>
      <c r="Q17" s="181"/>
      <c r="R17" s="181"/>
      <c r="S17" s="183"/>
      <c r="T17" s="183"/>
    </row>
    <row r="18" spans="1:22" s="61" customFormat="1" ht="15.75">
      <c r="A18" s="53">
        <v>1</v>
      </c>
      <c r="B18" s="114" t="s">
        <v>228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55"/>
      <c r="N18" s="56"/>
      <c r="O18" s="57" t="s">
        <v>134</v>
      </c>
      <c r="P18" s="57">
        <v>2</v>
      </c>
      <c r="Q18" s="59">
        <f>V18/1.1</f>
        <v>42636.363636363632</v>
      </c>
      <c r="R18" s="147">
        <f>Q18*P18</f>
        <v>85272.727272727265</v>
      </c>
      <c r="S18" s="58">
        <f>R18*0.1</f>
        <v>8527.2727272727261</v>
      </c>
      <c r="T18" s="60">
        <f>S18+R18</f>
        <v>93799.999999999985</v>
      </c>
      <c r="V18" s="148">
        <v>46900</v>
      </c>
    </row>
    <row r="19" spans="1:22" s="61" customFormat="1" ht="15.75">
      <c r="A19" s="53">
        <v>2</v>
      </c>
      <c r="B19" s="114" t="s">
        <v>203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55"/>
      <c r="N19" s="56"/>
      <c r="O19" s="57" t="s">
        <v>38</v>
      </c>
      <c r="P19" s="57">
        <v>2</v>
      </c>
      <c r="Q19" s="59">
        <f t="shared" ref="Q19:Q32" si="0">V19/1.1</f>
        <v>45363.63636363636</v>
      </c>
      <c r="R19" s="147">
        <f t="shared" ref="R19:R32" si="1">Q19*P19</f>
        <v>90727.272727272721</v>
      </c>
      <c r="S19" s="58">
        <f t="shared" ref="S19:S32" si="2">R19*0.1</f>
        <v>9072.7272727272721</v>
      </c>
      <c r="T19" s="60">
        <f t="shared" ref="T19:T32" si="3">S19+R19</f>
        <v>99800</v>
      </c>
      <c r="V19" s="148">
        <v>49900</v>
      </c>
    </row>
    <row r="20" spans="1:22" s="61" customFormat="1" ht="15.75">
      <c r="A20" s="53">
        <v>3</v>
      </c>
      <c r="B20" s="114" t="s">
        <v>229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55"/>
      <c r="N20" s="56"/>
      <c r="O20" s="57" t="s">
        <v>134</v>
      </c>
      <c r="P20" s="57">
        <v>5</v>
      </c>
      <c r="Q20" s="59">
        <f t="shared" si="0"/>
        <v>22636.363636363636</v>
      </c>
      <c r="R20" s="147">
        <f t="shared" si="1"/>
        <v>113181.81818181818</v>
      </c>
      <c r="S20" s="58">
        <f t="shared" si="2"/>
        <v>11318.181818181818</v>
      </c>
      <c r="T20" s="60">
        <f t="shared" si="3"/>
        <v>124500</v>
      </c>
      <c r="V20" s="148">
        <v>24900</v>
      </c>
    </row>
    <row r="21" spans="1:22" s="61" customFormat="1" ht="15.75">
      <c r="A21" s="53">
        <v>4</v>
      </c>
      <c r="B21" s="114" t="s">
        <v>204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55"/>
      <c r="N21" s="56"/>
      <c r="O21" s="57" t="s">
        <v>134</v>
      </c>
      <c r="P21" s="57">
        <v>1</v>
      </c>
      <c r="Q21" s="59">
        <f t="shared" si="0"/>
        <v>23545.454545454544</v>
      </c>
      <c r="R21" s="147">
        <f t="shared" si="1"/>
        <v>23545.454545454544</v>
      </c>
      <c r="S21" s="58">
        <f t="shared" si="2"/>
        <v>2354.5454545454545</v>
      </c>
      <c r="T21" s="60">
        <f t="shared" si="3"/>
        <v>25900</v>
      </c>
      <c r="V21" s="148">
        <v>25900</v>
      </c>
    </row>
    <row r="22" spans="1:22" s="61" customFormat="1" ht="17.25" customHeight="1">
      <c r="A22" s="53">
        <v>5</v>
      </c>
      <c r="B22" s="114" t="s">
        <v>205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55"/>
      <c r="N22" s="56"/>
      <c r="O22" s="57" t="s">
        <v>134</v>
      </c>
      <c r="P22" s="57">
        <v>2</v>
      </c>
      <c r="Q22" s="59">
        <f t="shared" si="0"/>
        <v>99909.090909090897</v>
      </c>
      <c r="R22" s="147">
        <f t="shared" si="1"/>
        <v>199818.18181818179</v>
      </c>
      <c r="S22" s="58">
        <f t="shared" si="2"/>
        <v>19981.81818181818</v>
      </c>
      <c r="T22" s="60">
        <f t="shared" si="3"/>
        <v>219799.99999999997</v>
      </c>
      <c r="V22" s="148">
        <v>109900</v>
      </c>
    </row>
    <row r="23" spans="1:22" s="61" customFormat="1" ht="15.75">
      <c r="A23" s="53">
        <v>6</v>
      </c>
      <c r="B23" s="114" t="s">
        <v>206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55"/>
      <c r="N23" s="56"/>
      <c r="O23" s="57" t="s">
        <v>134</v>
      </c>
      <c r="P23" s="57">
        <v>1</v>
      </c>
      <c r="Q23" s="59">
        <f t="shared" si="0"/>
        <v>76363.636363636353</v>
      </c>
      <c r="R23" s="147">
        <f t="shared" si="1"/>
        <v>76363.636363636353</v>
      </c>
      <c r="S23" s="58">
        <f t="shared" si="2"/>
        <v>7636.363636363636</v>
      </c>
      <c r="T23" s="60">
        <f t="shared" si="3"/>
        <v>83999.999999999985</v>
      </c>
      <c r="V23" s="148">
        <v>84000</v>
      </c>
    </row>
    <row r="24" spans="1:22" s="61" customFormat="1" ht="15.75">
      <c r="A24" s="53">
        <v>7</v>
      </c>
      <c r="B24" s="114" t="s">
        <v>207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55"/>
      <c r="N24" s="56"/>
      <c r="O24" s="57" t="s">
        <v>208</v>
      </c>
      <c r="P24" s="57">
        <v>1</v>
      </c>
      <c r="Q24" s="59">
        <f t="shared" si="0"/>
        <v>22000</v>
      </c>
      <c r="R24" s="147">
        <f t="shared" si="1"/>
        <v>22000</v>
      </c>
      <c r="S24" s="58">
        <f t="shared" si="2"/>
        <v>2200</v>
      </c>
      <c r="T24" s="60">
        <f t="shared" si="3"/>
        <v>24200</v>
      </c>
      <c r="V24" s="148">
        <v>24200</v>
      </c>
    </row>
    <row r="25" spans="1:22" s="61" customFormat="1" ht="15.75">
      <c r="A25" s="53">
        <v>8</v>
      </c>
      <c r="B25" s="114" t="s">
        <v>209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55"/>
      <c r="N25" s="56"/>
      <c r="O25" s="57" t="s">
        <v>208</v>
      </c>
      <c r="P25" s="57">
        <v>2</v>
      </c>
      <c r="Q25" s="59">
        <f t="shared" si="0"/>
        <v>16272.727272727272</v>
      </c>
      <c r="R25" s="147">
        <f t="shared" si="1"/>
        <v>32545.454545454544</v>
      </c>
      <c r="S25" s="58">
        <f t="shared" si="2"/>
        <v>3254.5454545454545</v>
      </c>
      <c r="T25" s="60">
        <f t="shared" si="3"/>
        <v>35800</v>
      </c>
      <c r="V25" s="148">
        <v>17900</v>
      </c>
    </row>
    <row r="26" spans="1:22" s="61" customFormat="1" ht="15.75">
      <c r="A26" s="53">
        <v>9</v>
      </c>
      <c r="B26" s="114" t="s">
        <v>210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55"/>
      <c r="N26" s="56"/>
      <c r="O26" s="57" t="s">
        <v>38</v>
      </c>
      <c r="P26" s="57">
        <v>1</v>
      </c>
      <c r="Q26" s="59">
        <f t="shared" si="0"/>
        <v>39545.454545454544</v>
      </c>
      <c r="R26" s="147">
        <f t="shared" si="1"/>
        <v>39545.454545454544</v>
      </c>
      <c r="S26" s="58">
        <f t="shared" si="2"/>
        <v>3954.5454545454545</v>
      </c>
      <c r="T26" s="60">
        <f t="shared" si="3"/>
        <v>43500</v>
      </c>
      <c r="V26" s="148">
        <v>43500</v>
      </c>
    </row>
    <row r="27" spans="1:22" s="61" customFormat="1" ht="15.75">
      <c r="A27" s="53">
        <v>10</v>
      </c>
      <c r="B27" s="114" t="s">
        <v>211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55"/>
      <c r="N27" s="56"/>
      <c r="O27" s="57" t="s">
        <v>212</v>
      </c>
      <c r="P27" s="57">
        <v>2</v>
      </c>
      <c r="Q27" s="59">
        <f t="shared" si="0"/>
        <v>63545.454545454537</v>
      </c>
      <c r="R27" s="147">
        <f t="shared" si="1"/>
        <v>127090.90909090907</v>
      </c>
      <c r="S27" s="58">
        <f t="shared" si="2"/>
        <v>12709.090909090908</v>
      </c>
      <c r="T27" s="60">
        <f t="shared" si="3"/>
        <v>139799.99999999997</v>
      </c>
      <c r="V27" s="148">
        <v>69900</v>
      </c>
    </row>
    <row r="28" spans="1:22" s="61" customFormat="1" ht="15.75">
      <c r="A28" s="53">
        <v>11</v>
      </c>
      <c r="B28" s="114" t="s">
        <v>213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55"/>
      <c r="N28" s="56"/>
      <c r="O28" s="57" t="s">
        <v>134</v>
      </c>
      <c r="P28" s="57">
        <v>1</v>
      </c>
      <c r="Q28" s="59">
        <f t="shared" si="0"/>
        <v>26272.727272727272</v>
      </c>
      <c r="R28" s="147">
        <f t="shared" si="1"/>
        <v>26272.727272727272</v>
      </c>
      <c r="S28" s="58">
        <f t="shared" si="2"/>
        <v>2627.2727272727275</v>
      </c>
      <c r="T28" s="60">
        <f t="shared" si="3"/>
        <v>28900</v>
      </c>
      <c r="V28" s="148">
        <v>28900</v>
      </c>
    </row>
    <row r="29" spans="1:22" s="61" customFormat="1" ht="15.75">
      <c r="A29" s="53">
        <v>12</v>
      </c>
      <c r="B29" s="114" t="s">
        <v>230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55"/>
      <c r="N29" s="56"/>
      <c r="O29" s="57" t="s">
        <v>208</v>
      </c>
      <c r="P29" s="57">
        <v>1</v>
      </c>
      <c r="Q29" s="59">
        <f t="shared" si="0"/>
        <v>29090.909090909088</v>
      </c>
      <c r="R29" s="147">
        <f t="shared" si="1"/>
        <v>29090.909090909088</v>
      </c>
      <c r="S29" s="58">
        <f t="shared" si="2"/>
        <v>2909.090909090909</v>
      </c>
      <c r="T29" s="60">
        <f t="shared" si="3"/>
        <v>31999.999999999996</v>
      </c>
      <c r="V29" s="148">
        <v>32000</v>
      </c>
    </row>
    <row r="30" spans="1:22" s="61" customFormat="1" ht="15.75">
      <c r="A30" s="53">
        <v>13</v>
      </c>
      <c r="B30" s="114" t="s">
        <v>231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55"/>
      <c r="N30" s="56"/>
      <c r="O30" s="57" t="s">
        <v>38</v>
      </c>
      <c r="P30" s="57">
        <v>1</v>
      </c>
      <c r="Q30" s="59">
        <f t="shared" si="0"/>
        <v>135454.54545454544</v>
      </c>
      <c r="R30" s="147">
        <f t="shared" si="1"/>
        <v>135454.54545454544</v>
      </c>
      <c r="S30" s="58">
        <f t="shared" si="2"/>
        <v>13545.454545454544</v>
      </c>
      <c r="T30" s="60">
        <f t="shared" si="3"/>
        <v>149000</v>
      </c>
      <c r="V30" s="148">
        <v>149000</v>
      </c>
    </row>
    <row r="31" spans="1:22" s="61" customFormat="1" ht="15.75">
      <c r="A31" s="53">
        <v>14</v>
      </c>
      <c r="B31" s="114" t="s">
        <v>214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55"/>
      <c r="N31" s="56"/>
      <c r="O31" s="57" t="s">
        <v>197</v>
      </c>
      <c r="P31" s="57">
        <v>1</v>
      </c>
      <c r="Q31" s="59">
        <f t="shared" si="0"/>
        <v>136272.72727272726</v>
      </c>
      <c r="R31" s="147">
        <f t="shared" si="1"/>
        <v>136272.72727272726</v>
      </c>
      <c r="S31" s="58">
        <f t="shared" si="2"/>
        <v>13627.272727272728</v>
      </c>
      <c r="T31" s="60">
        <f t="shared" si="3"/>
        <v>149900</v>
      </c>
      <c r="V31" s="148">
        <v>149900</v>
      </c>
    </row>
    <row r="32" spans="1:22" s="61" customFormat="1" ht="15.75">
      <c r="A32" s="53">
        <v>15</v>
      </c>
      <c r="B32" s="114" t="s">
        <v>215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55"/>
      <c r="N32" s="56"/>
      <c r="O32" s="57" t="s">
        <v>38</v>
      </c>
      <c r="P32" s="57">
        <v>5</v>
      </c>
      <c r="Q32" s="59">
        <f t="shared" si="0"/>
        <v>10181.81818181818</v>
      </c>
      <c r="R32" s="147">
        <f t="shared" si="1"/>
        <v>50909.090909090897</v>
      </c>
      <c r="S32" s="58">
        <f t="shared" si="2"/>
        <v>5090.9090909090901</v>
      </c>
      <c r="T32" s="60">
        <f t="shared" si="3"/>
        <v>55999.999999999985</v>
      </c>
      <c r="V32" s="148">
        <v>11200</v>
      </c>
    </row>
    <row r="33" spans="1:22" ht="15.75">
      <c r="O33" s="184" t="s">
        <v>48</v>
      </c>
      <c r="P33" s="185"/>
      <c r="Q33" s="186"/>
      <c r="R33" s="63">
        <f>SUM(R18:R32)</f>
        <v>1188090.9090909089</v>
      </c>
      <c r="S33" s="63">
        <f>R33*0.1</f>
        <v>118809.0909090909</v>
      </c>
      <c r="T33" s="63">
        <f>R33+S33</f>
        <v>1306899.9999999998</v>
      </c>
      <c r="V33" s="149"/>
    </row>
    <row r="34" spans="1:22">
      <c r="A34" s="64"/>
      <c r="B34" s="64"/>
      <c r="C34" s="64"/>
      <c r="D34" s="64"/>
      <c r="E34" s="64"/>
      <c r="F34" s="64"/>
      <c r="G34" s="64"/>
      <c r="H34" s="64"/>
      <c r="I34" s="65"/>
      <c r="J34" s="66"/>
      <c r="K34" s="66"/>
      <c r="L34" s="66"/>
      <c r="M34" s="67"/>
      <c r="N34" s="41"/>
      <c r="O34" s="67"/>
      <c r="P34" s="67"/>
      <c r="Q34" s="67"/>
      <c r="R34" s="68"/>
      <c r="S34" s="69"/>
    </row>
    <row r="35" spans="1:22">
      <c r="A35" s="70" t="s">
        <v>49</v>
      </c>
      <c r="B35" s="7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3"/>
      <c r="O35" s="74"/>
      <c r="P35" s="74"/>
      <c r="Q35" s="75"/>
      <c r="R35" s="76"/>
      <c r="S35" s="77"/>
      <c r="T35" s="78"/>
    </row>
    <row r="36" spans="1:22" ht="15">
      <c r="A36" s="72"/>
      <c r="B36" s="169" t="s">
        <v>50</v>
      </c>
      <c r="C36" s="170"/>
      <c r="D36" s="170"/>
      <c r="E36" s="170"/>
      <c r="F36" s="170"/>
      <c r="G36" s="79" t="s">
        <v>51</v>
      </c>
      <c r="H36" s="80"/>
      <c r="I36" s="80"/>
      <c r="J36" s="31"/>
      <c r="K36" s="31"/>
      <c r="L36" s="31"/>
      <c r="M36" s="81"/>
      <c r="N36" s="171"/>
      <c r="O36" s="171"/>
      <c r="P36" s="150"/>
      <c r="Q36" s="83"/>
      <c r="R36" s="84"/>
      <c r="S36" s="83"/>
      <c r="T36" s="85"/>
    </row>
    <row r="37" spans="1:22" ht="15">
      <c r="A37" s="72"/>
      <c r="B37" s="169" t="s">
        <v>52</v>
      </c>
      <c r="C37" s="170"/>
      <c r="D37" s="170"/>
      <c r="E37" s="170"/>
      <c r="F37" s="170"/>
      <c r="G37" s="79" t="s">
        <v>51</v>
      </c>
      <c r="H37" s="86"/>
      <c r="I37" s="86"/>
      <c r="J37" s="87"/>
      <c r="K37" s="87"/>
      <c r="L37" s="87"/>
      <c r="M37" s="87"/>
      <c r="N37" s="187"/>
      <c r="O37" s="187"/>
      <c r="P37" s="151"/>
      <c r="Q37" s="55"/>
      <c r="R37" s="89"/>
      <c r="S37" s="55"/>
      <c r="T37" s="90"/>
    </row>
    <row r="38" spans="1:22" ht="15">
      <c r="A38" s="72"/>
      <c r="B38" s="169" t="s">
        <v>53</v>
      </c>
      <c r="C38" s="169"/>
      <c r="D38" s="169"/>
      <c r="E38" s="169"/>
      <c r="F38" s="169"/>
      <c r="G38" s="79" t="s">
        <v>51</v>
      </c>
      <c r="H38" s="80"/>
      <c r="I38" s="80"/>
      <c r="J38" s="80"/>
      <c r="K38" s="80"/>
      <c r="L38" s="80"/>
      <c r="M38" s="80"/>
      <c r="N38" s="31"/>
      <c r="O38" s="83"/>
      <c r="P38" s="83"/>
      <c r="Q38" s="83"/>
      <c r="R38" s="84"/>
      <c r="S38" s="36"/>
      <c r="T38" s="37"/>
    </row>
    <row r="39" spans="1:22" s="61" customFormat="1" ht="14.25">
      <c r="N39" s="91"/>
      <c r="O39" s="92"/>
      <c r="P39" s="92"/>
      <c r="Q39" s="92"/>
      <c r="R39" s="93"/>
      <c r="S39" s="152"/>
      <c r="T39" s="95"/>
    </row>
    <row r="40" spans="1:22" s="61" customFormat="1" ht="14.25">
      <c r="N40" s="91"/>
      <c r="O40" s="92"/>
      <c r="P40" s="92"/>
      <c r="Q40" s="92"/>
      <c r="R40" s="93"/>
      <c r="S40" s="152"/>
      <c r="T40" s="95"/>
    </row>
    <row r="41" spans="1:22" s="97" customFormat="1" ht="14.25">
      <c r="A41" s="91" t="s">
        <v>54</v>
      </c>
      <c r="B41" s="91"/>
      <c r="C41" s="91"/>
      <c r="D41" s="91"/>
      <c r="E41" s="91"/>
      <c r="F41" s="91"/>
      <c r="G41" s="91"/>
      <c r="H41" s="91"/>
      <c r="I41" s="91"/>
      <c r="J41" s="91"/>
      <c r="K41" s="96" t="s">
        <v>55</v>
      </c>
      <c r="L41" s="91"/>
      <c r="M41" s="91"/>
      <c r="N41" s="91"/>
      <c r="O41" s="91"/>
      <c r="P41" s="91"/>
      <c r="Q41" s="91"/>
      <c r="R41" s="188" t="s">
        <v>56</v>
      </c>
      <c r="S41" s="188"/>
      <c r="T41" s="188"/>
    </row>
    <row r="42" spans="1:22" s="25" customFormat="1">
      <c r="K42" s="98"/>
      <c r="L42" s="98"/>
      <c r="R42" s="98"/>
      <c r="S42" s="98"/>
      <c r="T42" s="99"/>
    </row>
    <row r="43" spans="1:22" s="25" customFormat="1">
      <c r="K43" s="98"/>
      <c r="L43" s="98"/>
      <c r="R43" s="98"/>
      <c r="S43" s="98"/>
      <c r="T43" s="99"/>
    </row>
    <row r="44" spans="1:22" s="25" customFormat="1">
      <c r="K44" s="98"/>
      <c r="L44" s="98"/>
      <c r="R44" s="98"/>
      <c r="S44" s="98"/>
      <c r="T44" s="99"/>
    </row>
    <row r="45" spans="1:22" s="25" customFormat="1">
      <c r="K45" s="153"/>
      <c r="L45" s="98"/>
      <c r="R45" s="153"/>
      <c r="S45" s="98"/>
      <c r="T45" s="99"/>
    </row>
    <row r="46" spans="1:22" s="25" customFormat="1">
      <c r="A46" s="101"/>
      <c r="B46" s="101"/>
      <c r="C46" s="101"/>
      <c r="D46" s="101"/>
      <c r="E46" s="101"/>
      <c r="F46" s="101"/>
      <c r="G46" s="101"/>
      <c r="H46" s="101"/>
      <c r="K46" s="102"/>
      <c r="L46" s="102"/>
      <c r="M46" s="102"/>
      <c r="N46" s="101"/>
      <c r="O46" s="101"/>
      <c r="P46" s="101"/>
      <c r="R46" s="102"/>
      <c r="S46" s="102"/>
      <c r="T46" s="103"/>
    </row>
    <row r="47" spans="1:22" s="25" customFormat="1">
      <c r="A47" s="104" t="s">
        <v>57</v>
      </c>
      <c r="B47" s="104"/>
      <c r="C47" s="104"/>
      <c r="D47" s="104"/>
      <c r="E47" s="189" t="s">
        <v>70</v>
      </c>
      <c r="F47" s="189"/>
      <c r="G47" s="189"/>
      <c r="H47" s="189"/>
      <c r="K47" s="104" t="s">
        <v>57</v>
      </c>
      <c r="L47" s="104"/>
      <c r="M47" s="104"/>
      <c r="N47" s="189" t="s">
        <v>216</v>
      </c>
      <c r="O47" s="189"/>
      <c r="P47" s="189"/>
      <c r="R47" s="105" t="s">
        <v>57</v>
      </c>
      <c r="S47" s="190"/>
      <c r="T47" s="190"/>
    </row>
    <row r="48" spans="1:22" s="25" customFormat="1">
      <c r="A48" s="106" t="s">
        <v>60</v>
      </c>
      <c r="B48" s="106"/>
      <c r="C48" s="106"/>
      <c r="D48" s="106"/>
      <c r="E48" s="191" t="s">
        <v>71</v>
      </c>
      <c r="F48" s="191"/>
      <c r="G48" s="191"/>
      <c r="H48" s="191"/>
      <c r="K48" s="106" t="s">
        <v>60</v>
      </c>
      <c r="L48" s="106"/>
      <c r="M48" s="106"/>
      <c r="N48" s="192" t="s">
        <v>217</v>
      </c>
      <c r="O48" s="192"/>
      <c r="P48" s="192"/>
      <c r="R48" s="107" t="s">
        <v>60</v>
      </c>
      <c r="S48" s="193"/>
      <c r="T48" s="193"/>
    </row>
    <row r="49" spans="1:20" s="25" customFormat="1">
      <c r="A49" s="106" t="s">
        <v>63</v>
      </c>
      <c r="B49" s="106"/>
      <c r="C49" s="106"/>
      <c r="D49" s="106"/>
      <c r="E49" s="194">
        <f>Q14</f>
        <v>42685</v>
      </c>
      <c r="F49" s="195"/>
      <c r="G49" s="195"/>
      <c r="H49" s="195"/>
      <c r="K49" s="106" t="s">
        <v>63</v>
      </c>
      <c r="L49" s="106"/>
      <c r="M49" s="108"/>
      <c r="N49" s="196">
        <f>E49</f>
        <v>42685</v>
      </c>
      <c r="O49" s="192"/>
      <c r="P49" s="192"/>
      <c r="R49" s="107" t="s">
        <v>63</v>
      </c>
      <c r="S49" s="193" t="s">
        <v>218</v>
      </c>
      <c r="T49" s="193"/>
    </row>
    <row r="60" spans="1:20">
      <c r="N60" s="23"/>
      <c r="O60" s="23"/>
      <c r="P60" s="23"/>
      <c r="Q60" s="23"/>
      <c r="R60" s="23"/>
      <c r="S60" s="23"/>
      <c r="T60" s="23"/>
    </row>
    <row r="61" spans="1:20">
      <c r="N61" s="23"/>
      <c r="O61" s="23"/>
      <c r="P61" s="23"/>
      <c r="Q61" s="23"/>
      <c r="R61" s="23"/>
      <c r="S61" s="23"/>
      <c r="T61" s="23"/>
    </row>
    <row r="62" spans="1:20">
      <c r="N62" s="23"/>
      <c r="O62" s="23"/>
      <c r="P62" s="23"/>
      <c r="Q62" s="23"/>
      <c r="R62" s="23"/>
      <c r="S62" s="23"/>
      <c r="T62" s="23"/>
    </row>
    <row r="63" spans="1:20">
      <c r="N63" s="23"/>
      <c r="O63" s="23"/>
      <c r="P63" s="23"/>
      <c r="Q63" s="23"/>
      <c r="R63" s="23"/>
      <c r="S63" s="23"/>
      <c r="T63" s="23"/>
    </row>
    <row r="64" spans="1:20">
      <c r="N64" s="23"/>
      <c r="O64" s="23"/>
      <c r="P64" s="23"/>
      <c r="Q64" s="23"/>
      <c r="R64" s="23"/>
      <c r="S64" s="23"/>
      <c r="T64" s="23"/>
    </row>
    <row r="65" s="23" customFormat="1"/>
    <row r="66" s="23" customFormat="1"/>
    <row r="67" s="23" customFormat="1"/>
    <row r="68" s="23" customFormat="1"/>
    <row r="79" s="23" customFormat="1"/>
    <row r="80" s="23" customFormat="1"/>
    <row r="81" s="23" customFormat="1"/>
    <row r="82" s="23" customFormat="1"/>
    <row r="83" s="23" customFormat="1"/>
    <row r="84" s="23" customFormat="1"/>
    <row r="85" s="23" customFormat="1"/>
    <row r="86" s="23" customFormat="1"/>
  </sheetData>
  <mergeCells count="35">
    <mergeCell ref="A8:T8"/>
    <mergeCell ref="A9:T9"/>
    <mergeCell ref="A11:D11"/>
    <mergeCell ref="O11:P11"/>
    <mergeCell ref="A12:D12"/>
    <mergeCell ref="E12:M12"/>
    <mergeCell ref="O12:P12"/>
    <mergeCell ref="B36:F36"/>
    <mergeCell ref="N36:O36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3:Q33"/>
    <mergeCell ref="B37:F37"/>
    <mergeCell ref="N37:O37"/>
    <mergeCell ref="B38:F38"/>
    <mergeCell ref="R41:T41"/>
    <mergeCell ref="E47:H47"/>
    <mergeCell ref="N47:P47"/>
    <mergeCell ref="S47:T47"/>
    <mergeCell ref="E48:H48"/>
    <mergeCell ref="N48:P48"/>
    <mergeCell ref="S48:T48"/>
    <mergeCell ref="E49:H49"/>
    <mergeCell ref="N49:P49"/>
    <mergeCell ref="S49:T49"/>
  </mergeCells>
  <pageMargins left="0.7" right="0.7" top="0.75" bottom="0.75" header="0.3" footer="0.3"/>
  <pageSetup scale="5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9"/>
  <sheetViews>
    <sheetView topLeftCell="A19" workbookViewId="0">
      <selection activeCell="Q15" sqref="Q15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236</v>
      </c>
      <c r="T5" s="20" t="s">
        <v>220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66" t="s">
        <v>14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</row>
    <row r="9" spans="1:24" s="22" customFormat="1" ht="23.25">
      <c r="A9" s="167" t="s">
        <v>15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4" ht="18.75">
      <c r="L10" s="24"/>
      <c r="Q10" s="27"/>
    </row>
    <row r="11" spans="1:24" ht="15">
      <c r="A11" s="168" t="s">
        <v>16</v>
      </c>
      <c r="B11" s="168"/>
      <c r="C11" s="168"/>
      <c r="D11" s="168"/>
      <c r="E11" s="31" t="s">
        <v>17</v>
      </c>
      <c r="F11" s="31"/>
      <c r="G11" s="31"/>
      <c r="H11" s="31"/>
      <c r="I11" s="31"/>
      <c r="J11" s="31"/>
      <c r="K11" s="31"/>
      <c r="L11" s="31"/>
      <c r="M11" s="32"/>
      <c r="N11" s="33"/>
      <c r="O11" s="168" t="s">
        <v>18</v>
      </c>
      <c r="P11" s="168"/>
      <c r="Q11" s="34" t="s">
        <v>233</v>
      </c>
      <c r="R11" s="35"/>
      <c r="S11" s="36"/>
      <c r="T11" s="37"/>
      <c r="U11" s="25"/>
      <c r="V11" s="25"/>
      <c r="W11" s="25"/>
      <c r="X11" s="25"/>
    </row>
    <row r="12" spans="1:24" ht="15">
      <c r="A12" s="168" t="s">
        <v>20</v>
      </c>
      <c r="B12" s="168"/>
      <c r="C12" s="168"/>
      <c r="D12" s="168"/>
      <c r="E12" s="113" t="s">
        <v>21</v>
      </c>
      <c r="F12" s="113"/>
      <c r="G12" s="113"/>
      <c r="H12" s="113"/>
      <c r="I12" s="113"/>
      <c r="J12" s="113"/>
      <c r="K12" s="113"/>
      <c r="L12" s="113"/>
      <c r="M12" s="39"/>
      <c r="N12" s="33"/>
      <c r="O12" s="168" t="s">
        <v>20</v>
      </c>
      <c r="P12" s="168"/>
      <c r="Q12" s="40" t="s">
        <v>237</v>
      </c>
      <c r="R12" s="113"/>
      <c r="S12" s="113"/>
      <c r="T12" s="113"/>
      <c r="U12" s="41"/>
      <c r="V12" s="42"/>
      <c r="W12" s="25"/>
      <c r="X12" s="25"/>
    </row>
    <row r="13" spans="1:24" ht="15">
      <c r="A13" s="168" t="s">
        <v>23</v>
      </c>
      <c r="B13" s="168"/>
      <c r="C13" s="168"/>
      <c r="D13" s="168"/>
      <c r="E13" s="113" t="s">
        <v>24</v>
      </c>
      <c r="F13" s="113"/>
      <c r="G13" s="113"/>
      <c r="H13" s="113"/>
      <c r="I13" s="113" t="s">
        <v>8</v>
      </c>
      <c r="J13" s="113"/>
      <c r="K13" s="113"/>
      <c r="L13" s="113"/>
      <c r="M13" s="39"/>
      <c r="N13" s="33"/>
      <c r="O13" s="168" t="s">
        <v>23</v>
      </c>
      <c r="P13" s="168"/>
      <c r="Q13" s="43" t="s">
        <v>238</v>
      </c>
      <c r="R13" s="44"/>
      <c r="S13" s="45"/>
      <c r="T13" s="46"/>
      <c r="U13" s="47"/>
      <c r="V13" s="25"/>
      <c r="W13" s="25"/>
      <c r="X13" s="25"/>
    </row>
    <row r="14" spans="1:24" ht="15">
      <c r="A14" s="168" t="s">
        <v>26</v>
      </c>
      <c r="B14" s="168"/>
      <c r="C14" s="168"/>
      <c r="D14" s="168"/>
      <c r="E14" s="113" t="s">
        <v>27</v>
      </c>
      <c r="F14" s="113"/>
      <c r="G14" s="113"/>
      <c r="H14" s="113"/>
      <c r="I14" s="113"/>
      <c r="J14" s="113"/>
      <c r="K14" s="113"/>
      <c r="L14" s="113"/>
      <c r="M14" s="39"/>
      <c r="N14" s="33"/>
      <c r="O14" s="168" t="s">
        <v>28</v>
      </c>
      <c r="P14" s="168"/>
      <c r="Q14" s="48">
        <v>42688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72" t="s">
        <v>29</v>
      </c>
      <c r="B16" s="174" t="s">
        <v>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172" t="s">
        <v>31</v>
      </c>
      <c r="P16" s="180" t="s">
        <v>32</v>
      </c>
      <c r="Q16" s="180" t="s">
        <v>33</v>
      </c>
      <c r="R16" s="180" t="s">
        <v>34</v>
      </c>
      <c r="S16" s="182" t="s">
        <v>35</v>
      </c>
      <c r="T16" s="182" t="s">
        <v>36</v>
      </c>
    </row>
    <row r="17" spans="1:20">
      <c r="A17" s="173"/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9"/>
      <c r="O17" s="173"/>
      <c r="P17" s="181"/>
      <c r="Q17" s="181"/>
      <c r="R17" s="181"/>
      <c r="S17" s="183"/>
      <c r="T17" s="183"/>
    </row>
    <row r="18" spans="1:20" s="61" customFormat="1" ht="15.75">
      <c r="A18" s="53">
        <v>1</v>
      </c>
      <c r="B18" s="114" t="s">
        <v>165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55"/>
      <c r="N18" s="56"/>
      <c r="O18" s="57" t="s">
        <v>38</v>
      </c>
      <c r="P18" s="57">
        <v>2</v>
      </c>
      <c r="Q18" s="58">
        <v>2800</v>
      </c>
      <c r="R18" s="59">
        <f>Q18*P18</f>
        <v>5600</v>
      </c>
      <c r="S18" s="58">
        <f>R18*0.1</f>
        <v>560</v>
      </c>
      <c r="T18" s="60">
        <f>R18+S18</f>
        <v>6160</v>
      </c>
    </row>
    <row r="19" spans="1:20" s="61" customFormat="1" ht="15.75">
      <c r="A19" s="53">
        <v>2</v>
      </c>
      <c r="B19" s="114" t="s">
        <v>166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55"/>
      <c r="N19" s="56"/>
      <c r="O19" s="62" t="s">
        <v>38</v>
      </c>
      <c r="P19" s="62">
        <v>6</v>
      </c>
      <c r="Q19" s="58">
        <v>2100</v>
      </c>
      <c r="R19" s="59">
        <f t="shared" ref="R19:R48" si="0">Q19*P19</f>
        <v>12600</v>
      </c>
      <c r="S19" s="58">
        <f t="shared" ref="S19:S48" si="1">R19*0.1</f>
        <v>1260</v>
      </c>
      <c r="T19" s="60">
        <f t="shared" ref="T19:T48" si="2">R19+S19</f>
        <v>13860</v>
      </c>
    </row>
    <row r="20" spans="1:20" s="61" customFormat="1" ht="15.75">
      <c r="A20" s="53">
        <v>3</v>
      </c>
      <c r="B20" s="114" t="s">
        <v>167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55"/>
      <c r="N20" s="56"/>
      <c r="O20" s="62" t="s">
        <v>38</v>
      </c>
      <c r="P20" s="62">
        <v>2</v>
      </c>
      <c r="Q20" s="58">
        <v>2100</v>
      </c>
      <c r="R20" s="59">
        <f t="shared" si="0"/>
        <v>4200</v>
      </c>
      <c r="S20" s="58">
        <f t="shared" si="1"/>
        <v>420</v>
      </c>
      <c r="T20" s="60">
        <f t="shared" si="2"/>
        <v>4620</v>
      </c>
    </row>
    <row r="21" spans="1:20" s="61" customFormat="1" ht="15.75">
      <c r="A21" s="53">
        <v>4</v>
      </c>
      <c r="B21" s="114" t="s">
        <v>168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55"/>
      <c r="N21" s="56"/>
      <c r="O21" s="62" t="s">
        <v>134</v>
      </c>
      <c r="P21" s="62">
        <v>2</v>
      </c>
      <c r="Q21" s="58">
        <v>75000</v>
      </c>
      <c r="R21" s="59">
        <f t="shared" si="0"/>
        <v>150000</v>
      </c>
      <c r="S21" s="58">
        <f t="shared" si="1"/>
        <v>15000</v>
      </c>
      <c r="T21" s="60">
        <f t="shared" si="2"/>
        <v>165000</v>
      </c>
    </row>
    <row r="22" spans="1:20" s="61" customFormat="1" ht="15.75">
      <c r="A22" s="53">
        <v>5</v>
      </c>
      <c r="B22" s="114" t="s">
        <v>169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55"/>
      <c r="N22" s="56"/>
      <c r="O22" s="62" t="s">
        <v>134</v>
      </c>
      <c r="P22" s="62">
        <v>2</v>
      </c>
      <c r="Q22" s="58">
        <v>9200</v>
      </c>
      <c r="R22" s="59">
        <f t="shared" si="0"/>
        <v>18400</v>
      </c>
      <c r="S22" s="58">
        <f t="shared" si="1"/>
        <v>1840</v>
      </c>
      <c r="T22" s="60">
        <f t="shared" si="2"/>
        <v>20240</v>
      </c>
    </row>
    <row r="23" spans="1:20" s="61" customFormat="1" ht="15.75">
      <c r="A23" s="53">
        <v>6</v>
      </c>
      <c r="B23" s="114" t="s">
        <v>170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55"/>
      <c r="N23" s="56"/>
      <c r="O23" s="62" t="s">
        <v>134</v>
      </c>
      <c r="P23" s="62">
        <v>2</v>
      </c>
      <c r="Q23" s="58">
        <v>21000</v>
      </c>
      <c r="R23" s="59">
        <f t="shared" si="0"/>
        <v>42000</v>
      </c>
      <c r="S23" s="58">
        <f t="shared" si="1"/>
        <v>4200</v>
      </c>
      <c r="T23" s="60">
        <f t="shared" si="2"/>
        <v>46200</v>
      </c>
    </row>
    <row r="24" spans="1:20" s="61" customFormat="1" ht="15.75">
      <c r="A24" s="53">
        <v>7</v>
      </c>
      <c r="B24" s="114" t="s">
        <v>171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55"/>
      <c r="N24" s="56"/>
      <c r="O24" s="62" t="s">
        <v>38</v>
      </c>
      <c r="P24" s="62">
        <v>5</v>
      </c>
      <c r="Q24" s="58">
        <v>2300</v>
      </c>
      <c r="R24" s="59">
        <f t="shared" si="0"/>
        <v>11500</v>
      </c>
      <c r="S24" s="58">
        <f t="shared" si="1"/>
        <v>1150</v>
      </c>
      <c r="T24" s="60">
        <f t="shared" si="2"/>
        <v>12650</v>
      </c>
    </row>
    <row r="25" spans="1:20" s="61" customFormat="1" ht="15.75">
      <c r="A25" s="53">
        <v>8</v>
      </c>
      <c r="B25" s="114" t="s">
        <v>172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55"/>
      <c r="N25" s="56"/>
      <c r="O25" s="62" t="s">
        <v>134</v>
      </c>
      <c r="P25" s="62">
        <v>20</v>
      </c>
      <c r="Q25" s="58">
        <v>1600</v>
      </c>
      <c r="R25" s="59">
        <f t="shared" si="0"/>
        <v>32000</v>
      </c>
      <c r="S25" s="58">
        <f t="shared" si="1"/>
        <v>3200</v>
      </c>
      <c r="T25" s="60">
        <f t="shared" si="2"/>
        <v>35200</v>
      </c>
    </row>
    <row r="26" spans="1:20" s="61" customFormat="1" ht="15.75">
      <c r="A26" s="53">
        <v>9</v>
      </c>
      <c r="B26" s="114" t="s">
        <v>173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55"/>
      <c r="N26" s="56"/>
      <c r="O26" s="62" t="s">
        <v>134</v>
      </c>
      <c r="P26" s="62">
        <v>2</v>
      </c>
      <c r="Q26" s="58">
        <v>21500</v>
      </c>
      <c r="R26" s="59">
        <f t="shared" si="0"/>
        <v>43000</v>
      </c>
      <c r="S26" s="58">
        <f t="shared" si="1"/>
        <v>4300</v>
      </c>
      <c r="T26" s="60">
        <f t="shared" si="2"/>
        <v>47300</v>
      </c>
    </row>
    <row r="27" spans="1:20" s="61" customFormat="1" ht="15.75">
      <c r="A27" s="53">
        <v>10</v>
      </c>
      <c r="B27" s="114" t="s">
        <v>174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55"/>
      <c r="N27" s="56"/>
      <c r="O27" s="62" t="s">
        <v>154</v>
      </c>
      <c r="P27" s="62">
        <v>5</v>
      </c>
      <c r="Q27" s="58">
        <v>2400</v>
      </c>
      <c r="R27" s="59">
        <f t="shared" si="0"/>
        <v>12000</v>
      </c>
      <c r="S27" s="58">
        <f t="shared" si="1"/>
        <v>1200</v>
      </c>
      <c r="T27" s="60">
        <f t="shared" si="2"/>
        <v>13200</v>
      </c>
    </row>
    <row r="28" spans="1:20" s="61" customFormat="1" ht="15.75">
      <c r="A28" s="53">
        <v>11</v>
      </c>
      <c r="B28" s="114" t="s">
        <v>175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55"/>
      <c r="N28" s="56"/>
      <c r="O28" s="62" t="s">
        <v>134</v>
      </c>
      <c r="P28" s="62">
        <v>1</v>
      </c>
      <c r="Q28" s="58">
        <v>29000</v>
      </c>
      <c r="R28" s="59">
        <f t="shared" si="0"/>
        <v>29000</v>
      </c>
      <c r="S28" s="58">
        <f t="shared" si="1"/>
        <v>2900</v>
      </c>
      <c r="T28" s="60">
        <f t="shared" si="2"/>
        <v>31900</v>
      </c>
    </row>
    <row r="29" spans="1:20" s="61" customFormat="1" ht="15.75">
      <c r="A29" s="53">
        <v>12</v>
      </c>
      <c r="B29" s="114" t="s">
        <v>176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55"/>
      <c r="N29" s="56"/>
      <c r="O29" s="62" t="s">
        <v>134</v>
      </c>
      <c r="P29" s="62">
        <v>1</v>
      </c>
      <c r="Q29" s="58">
        <v>13000</v>
      </c>
      <c r="R29" s="59">
        <f t="shared" si="0"/>
        <v>13000</v>
      </c>
      <c r="S29" s="58">
        <f t="shared" si="1"/>
        <v>1300</v>
      </c>
      <c r="T29" s="60">
        <f t="shared" si="2"/>
        <v>14300</v>
      </c>
    </row>
    <row r="30" spans="1:20" s="61" customFormat="1" ht="15.75">
      <c r="A30" s="53">
        <v>13</v>
      </c>
      <c r="B30" s="114" t="s">
        <v>177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55"/>
      <c r="N30" s="56"/>
      <c r="O30" s="62" t="s">
        <v>138</v>
      </c>
      <c r="P30" s="62">
        <v>10</v>
      </c>
      <c r="Q30" s="58">
        <v>1200</v>
      </c>
      <c r="R30" s="59">
        <f t="shared" si="0"/>
        <v>12000</v>
      </c>
      <c r="S30" s="58">
        <f t="shared" si="1"/>
        <v>1200</v>
      </c>
      <c r="T30" s="60">
        <f t="shared" si="2"/>
        <v>13200</v>
      </c>
    </row>
    <row r="31" spans="1:20" s="61" customFormat="1" ht="15.75">
      <c r="A31" s="53">
        <v>14</v>
      </c>
      <c r="B31" s="114" t="s">
        <v>178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55"/>
      <c r="N31" s="56"/>
      <c r="O31" s="62" t="s">
        <v>134</v>
      </c>
      <c r="P31" s="62">
        <v>2</v>
      </c>
      <c r="Q31" s="58">
        <v>10500</v>
      </c>
      <c r="R31" s="59">
        <f t="shared" si="0"/>
        <v>21000</v>
      </c>
      <c r="S31" s="58">
        <f t="shared" si="1"/>
        <v>2100</v>
      </c>
      <c r="T31" s="60">
        <f t="shared" si="2"/>
        <v>23100</v>
      </c>
    </row>
    <row r="32" spans="1:20" s="61" customFormat="1" ht="15.75">
      <c r="A32" s="53">
        <v>15</v>
      </c>
      <c r="B32" s="114" t="s">
        <v>179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55"/>
      <c r="N32" s="56"/>
      <c r="O32" s="57" t="s">
        <v>154</v>
      </c>
      <c r="P32" s="57">
        <v>5</v>
      </c>
      <c r="Q32" s="58">
        <v>3400</v>
      </c>
      <c r="R32" s="59">
        <f t="shared" si="0"/>
        <v>17000</v>
      </c>
      <c r="S32" s="58">
        <f t="shared" si="1"/>
        <v>1700</v>
      </c>
      <c r="T32" s="60">
        <f t="shared" si="2"/>
        <v>18700</v>
      </c>
    </row>
    <row r="33" spans="1:20" s="61" customFormat="1" ht="15.75">
      <c r="A33" s="53">
        <v>16</v>
      </c>
      <c r="B33" s="114" t="s">
        <v>180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55"/>
      <c r="N33" s="56"/>
      <c r="O33" s="62" t="s">
        <v>154</v>
      </c>
      <c r="P33" s="62">
        <v>2</v>
      </c>
      <c r="Q33" s="58">
        <v>8000</v>
      </c>
      <c r="R33" s="59">
        <f t="shared" si="0"/>
        <v>16000</v>
      </c>
      <c r="S33" s="58">
        <f t="shared" si="1"/>
        <v>1600</v>
      </c>
      <c r="T33" s="60">
        <f t="shared" si="2"/>
        <v>17600</v>
      </c>
    </row>
    <row r="34" spans="1:20" s="61" customFormat="1" ht="15.75">
      <c r="A34" s="53">
        <v>17</v>
      </c>
      <c r="B34" s="114" t="s">
        <v>181</v>
      </c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55"/>
      <c r="N34" s="56"/>
      <c r="O34" s="62" t="s">
        <v>134</v>
      </c>
      <c r="P34" s="62">
        <v>2</v>
      </c>
      <c r="Q34" s="58">
        <v>4000</v>
      </c>
      <c r="R34" s="59">
        <f t="shared" si="0"/>
        <v>8000</v>
      </c>
      <c r="S34" s="58">
        <f t="shared" si="1"/>
        <v>800</v>
      </c>
      <c r="T34" s="60">
        <f t="shared" si="2"/>
        <v>8800</v>
      </c>
    </row>
    <row r="35" spans="1:20" s="61" customFormat="1" ht="15.75">
      <c r="A35" s="53">
        <v>18</v>
      </c>
      <c r="B35" s="114" t="s">
        <v>182</v>
      </c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55"/>
      <c r="N35" s="56"/>
      <c r="O35" s="62" t="s">
        <v>154</v>
      </c>
      <c r="P35" s="62">
        <v>5</v>
      </c>
      <c r="Q35" s="58">
        <v>2300</v>
      </c>
      <c r="R35" s="59">
        <f t="shared" si="0"/>
        <v>11500</v>
      </c>
      <c r="S35" s="58">
        <f t="shared" si="1"/>
        <v>1150</v>
      </c>
      <c r="T35" s="60">
        <f t="shared" si="2"/>
        <v>12650</v>
      </c>
    </row>
    <row r="36" spans="1:20" s="61" customFormat="1" ht="15.75">
      <c r="A36" s="53">
        <v>19</v>
      </c>
      <c r="B36" s="114" t="s">
        <v>183</v>
      </c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55"/>
      <c r="N36" s="56"/>
      <c r="O36" s="62" t="s">
        <v>38</v>
      </c>
      <c r="P36" s="62">
        <v>2</v>
      </c>
      <c r="Q36" s="58">
        <v>18500</v>
      </c>
      <c r="R36" s="59">
        <f t="shared" si="0"/>
        <v>37000</v>
      </c>
      <c r="S36" s="58">
        <f t="shared" si="1"/>
        <v>3700</v>
      </c>
      <c r="T36" s="60">
        <f t="shared" si="2"/>
        <v>40700</v>
      </c>
    </row>
    <row r="37" spans="1:20" s="61" customFormat="1" ht="15.75">
      <c r="A37" s="53">
        <v>20</v>
      </c>
      <c r="B37" s="114" t="s">
        <v>184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55"/>
      <c r="N37" s="56"/>
      <c r="O37" s="62" t="s">
        <v>38</v>
      </c>
      <c r="P37" s="62">
        <v>2</v>
      </c>
      <c r="Q37" s="58">
        <v>41000</v>
      </c>
      <c r="R37" s="59">
        <f t="shared" si="0"/>
        <v>82000</v>
      </c>
      <c r="S37" s="58">
        <f t="shared" si="1"/>
        <v>8200</v>
      </c>
      <c r="T37" s="60">
        <f t="shared" si="2"/>
        <v>90200</v>
      </c>
    </row>
    <row r="38" spans="1:20" s="61" customFormat="1" ht="15.75">
      <c r="A38" s="53">
        <v>21</v>
      </c>
      <c r="B38" s="114" t="s">
        <v>185</v>
      </c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55"/>
      <c r="N38" s="56"/>
      <c r="O38" s="62" t="s">
        <v>38</v>
      </c>
      <c r="P38" s="62">
        <v>2</v>
      </c>
      <c r="Q38" s="58">
        <v>21000</v>
      </c>
      <c r="R38" s="59">
        <f t="shared" si="0"/>
        <v>42000</v>
      </c>
      <c r="S38" s="58">
        <f t="shared" si="1"/>
        <v>4200</v>
      </c>
      <c r="T38" s="60">
        <f t="shared" si="2"/>
        <v>46200</v>
      </c>
    </row>
    <row r="39" spans="1:20" s="61" customFormat="1" ht="15.75">
      <c r="A39" s="53">
        <v>22</v>
      </c>
      <c r="B39" s="114" t="s">
        <v>186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55"/>
      <c r="N39" s="56"/>
      <c r="O39" s="62" t="s">
        <v>187</v>
      </c>
      <c r="P39" s="62">
        <v>1</v>
      </c>
      <c r="Q39" s="58">
        <v>32000</v>
      </c>
      <c r="R39" s="59">
        <f t="shared" si="0"/>
        <v>32000</v>
      </c>
      <c r="S39" s="58">
        <f t="shared" si="1"/>
        <v>3200</v>
      </c>
      <c r="T39" s="60">
        <f t="shared" si="2"/>
        <v>35200</v>
      </c>
    </row>
    <row r="40" spans="1:20" s="61" customFormat="1" ht="15.75">
      <c r="A40" s="53">
        <v>23</v>
      </c>
      <c r="B40" s="114" t="s">
        <v>188</v>
      </c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55"/>
      <c r="N40" s="56"/>
      <c r="O40" s="57" t="s">
        <v>38</v>
      </c>
      <c r="P40" s="57">
        <v>2</v>
      </c>
      <c r="Q40" s="58">
        <v>9500</v>
      </c>
      <c r="R40" s="59">
        <f t="shared" si="0"/>
        <v>19000</v>
      </c>
      <c r="S40" s="58">
        <f t="shared" si="1"/>
        <v>1900</v>
      </c>
      <c r="T40" s="60">
        <f t="shared" si="2"/>
        <v>20900</v>
      </c>
    </row>
    <row r="41" spans="1:20" s="61" customFormat="1" ht="15.75">
      <c r="A41" s="53">
        <v>24</v>
      </c>
      <c r="B41" s="114" t="s">
        <v>189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55"/>
      <c r="N41" s="56"/>
      <c r="O41" s="57" t="s">
        <v>134</v>
      </c>
      <c r="P41" s="57">
        <v>2</v>
      </c>
      <c r="Q41" s="58">
        <v>5200</v>
      </c>
      <c r="R41" s="59">
        <f t="shared" si="0"/>
        <v>10400</v>
      </c>
      <c r="S41" s="58">
        <f t="shared" si="1"/>
        <v>1040</v>
      </c>
      <c r="T41" s="60">
        <f t="shared" si="2"/>
        <v>11440</v>
      </c>
    </row>
    <row r="42" spans="1:20" s="61" customFormat="1" ht="15.75">
      <c r="A42" s="53">
        <v>25</v>
      </c>
      <c r="B42" s="114" t="s">
        <v>190</v>
      </c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55"/>
      <c r="N42" s="56"/>
      <c r="O42" s="57" t="s">
        <v>154</v>
      </c>
      <c r="P42" s="57">
        <v>1</v>
      </c>
      <c r="Q42" s="58">
        <v>29000</v>
      </c>
      <c r="R42" s="59">
        <f t="shared" si="0"/>
        <v>29000</v>
      </c>
      <c r="S42" s="58">
        <f t="shared" si="1"/>
        <v>2900</v>
      </c>
      <c r="T42" s="60">
        <f t="shared" si="2"/>
        <v>31900</v>
      </c>
    </row>
    <row r="43" spans="1:20" s="61" customFormat="1" ht="15.75">
      <c r="A43" s="53">
        <v>26</v>
      </c>
      <c r="B43" s="114" t="s">
        <v>191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55"/>
      <c r="N43" s="56"/>
      <c r="O43" s="57" t="s">
        <v>38</v>
      </c>
      <c r="P43" s="57">
        <v>2</v>
      </c>
      <c r="Q43" s="58">
        <v>12500</v>
      </c>
      <c r="R43" s="59">
        <f t="shared" si="0"/>
        <v>25000</v>
      </c>
      <c r="S43" s="58">
        <f t="shared" si="1"/>
        <v>2500</v>
      </c>
      <c r="T43" s="60">
        <f t="shared" si="2"/>
        <v>27500</v>
      </c>
    </row>
    <row r="44" spans="1:20" s="61" customFormat="1" ht="15.75">
      <c r="A44" s="53">
        <v>27</v>
      </c>
      <c r="B44" s="114" t="s">
        <v>192</v>
      </c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55"/>
      <c r="N44" s="56"/>
      <c r="O44" s="57" t="s">
        <v>193</v>
      </c>
      <c r="P44" s="57">
        <v>3</v>
      </c>
      <c r="Q44" s="58">
        <v>2500</v>
      </c>
      <c r="R44" s="59">
        <f t="shared" si="0"/>
        <v>7500</v>
      </c>
      <c r="S44" s="58">
        <f t="shared" si="1"/>
        <v>750</v>
      </c>
      <c r="T44" s="60">
        <f t="shared" si="2"/>
        <v>8250</v>
      </c>
    </row>
    <row r="45" spans="1:20" s="61" customFormat="1" ht="15.75">
      <c r="A45" s="53">
        <v>28</v>
      </c>
      <c r="B45" s="114" t="s">
        <v>194</v>
      </c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55"/>
      <c r="N45" s="56"/>
      <c r="O45" s="57" t="s">
        <v>39</v>
      </c>
      <c r="P45" s="57">
        <v>2</v>
      </c>
      <c r="Q45" s="58">
        <v>4900</v>
      </c>
      <c r="R45" s="59">
        <f t="shared" si="0"/>
        <v>9800</v>
      </c>
      <c r="S45" s="58">
        <f t="shared" si="1"/>
        <v>980</v>
      </c>
      <c r="T45" s="60">
        <f t="shared" si="2"/>
        <v>10780</v>
      </c>
    </row>
    <row r="46" spans="1:20" s="61" customFormat="1" ht="15.75">
      <c r="A46" s="53">
        <v>29</v>
      </c>
      <c r="B46" s="114" t="s">
        <v>195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55"/>
      <c r="N46" s="56"/>
      <c r="O46" s="57" t="s">
        <v>39</v>
      </c>
      <c r="P46" s="57">
        <v>1</v>
      </c>
      <c r="Q46" s="58">
        <v>10200</v>
      </c>
      <c r="R46" s="59">
        <f t="shared" si="0"/>
        <v>10200</v>
      </c>
      <c r="S46" s="58">
        <f t="shared" si="1"/>
        <v>1020</v>
      </c>
      <c r="T46" s="60">
        <f t="shared" si="2"/>
        <v>11220</v>
      </c>
    </row>
    <row r="47" spans="1:20" s="61" customFormat="1" ht="15.75">
      <c r="A47" s="53">
        <v>30</v>
      </c>
      <c r="B47" s="114" t="s">
        <v>196</v>
      </c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55"/>
      <c r="N47" s="56"/>
      <c r="O47" s="57" t="s">
        <v>197</v>
      </c>
      <c r="P47" s="57">
        <v>2</v>
      </c>
      <c r="Q47" s="58">
        <v>11300</v>
      </c>
      <c r="R47" s="59">
        <f t="shared" si="0"/>
        <v>22600</v>
      </c>
      <c r="S47" s="58">
        <f t="shared" si="1"/>
        <v>2260</v>
      </c>
      <c r="T47" s="60">
        <f t="shared" si="2"/>
        <v>24860</v>
      </c>
    </row>
    <row r="48" spans="1:20" s="61" customFormat="1" ht="15.75">
      <c r="A48" s="53">
        <v>31</v>
      </c>
      <c r="B48" s="114" t="s">
        <v>198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55"/>
      <c r="N48" s="56"/>
      <c r="O48" s="57" t="s">
        <v>199</v>
      </c>
      <c r="P48" s="57">
        <v>3</v>
      </c>
      <c r="Q48" s="59">
        <v>38500</v>
      </c>
      <c r="R48" s="59">
        <f t="shared" si="0"/>
        <v>115500</v>
      </c>
      <c r="S48" s="58">
        <f t="shared" si="1"/>
        <v>11550</v>
      </c>
      <c r="T48" s="60">
        <f t="shared" si="2"/>
        <v>127050</v>
      </c>
    </row>
    <row r="49" spans="1:20" ht="15.75">
      <c r="O49" s="184" t="s">
        <v>48</v>
      </c>
      <c r="P49" s="185"/>
      <c r="Q49" s="186"/>
      <c r="R49" s="63">
        <f>SUM(R18:R48)</f>
        <v>900800</v>
      </c>
      <c r="S49" s="63">
        <f>SUM(S18:S48)</f>
        <v>90080</v>
      </c>
      <c r="T49" s="63">
        <f>SUM(T18:T48)</f>
        <v>990880</v>
      </c>
    </row>
    <row r="50" spans="1:20">
      <c r="A50" s="64"/>
      <c r="B50" s="64"/>
      <c r="C50" s="64"/>
      <c r="D50" s="64"/>
      <c r="E50" s="64"/>
      <c r="F50" s="64"/>
      <c r="G50" s="64"/>
      <c r="H50" s="64"/>
      <c r="I50" s="65"/>
      <c r="J50" s="66"/>
      <c r="K50" s="66"/>
      <c r="L50" s="66"/>
      <c r="M50" s="67"/>
      <c r="N50" s="41"/>
      <c r="O50" s="67"/>
      <c r="P50" s="67"/>
      <c r="Q50" s="67"/>
      <c r="R50" s="68"/>
      <c r="S50" s="69"/>
    </row>
    <row r="51" spans="1:20">
      <c r="A51" s="70" t="s">
        <v>49</v>
      </c>
      <c r="B51" s="71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3"/>
      <c r="O51" s="74"/>
      <c r="P51" s="74"/>
      <c r="Q51" s="75"/>
      <c r="R51" s="76"/>
      <c r="S51" s="77"/>
      <c r="T51" s="78"/>
    </row>
    <row r="52" spans="1:20" ht="15">
      <c r="A52" s="72"/>
      <c r="B52" s="169" t="s">
        <v>50</v>
      </c>
      <c r="C52" s="170"/>
      <c r="D52" s="170"/>
      <c r="E52" s="170"/>
      <c r="F52" s="170"/>
      <c r="G52" s="79" t="s">
        <v>51</v>
      </c>
      <c r="H52" s="80"/>
      <c r="I52" s="80"/>
      <c r="J52" s="31"/>
      <c r="K52" s="31"/>
      <c r="L52" s="31"/>
      <c r="M52" s="81"/>
      <c r="N52" s="171"/>
      <c r="O52" s="171"/>
      <c r="P52" s="157"/>
      <c r="Q52" s="83"/>
      <c r="R52" s="84"/>
      <c r="S52" s="83"/>
      <c r="T52" s="85"/>
    </row>
    <row r="53" spans="1:20" ht="15">
      <c r="A53" s="72"/>
      <c r="B53" s="169" t="s">
        <v>52</v>
      </c>
      <c r="C53" s="170"/>
      <c r="D53" s="170"/>
      <c r="E53" s="170"/>
      <c r="F53" s="170"/>
      <c r="G53" s="79" t="s">
        <v>51</v>
      </c>
      <c r="H53" s="86"/>
      <c r="I53" s="86"/>
      <c r="J53" s="87"/>
      <c r="K53" s="87"/>
      <c r="L53" s="87"/>
      <c r="M53" s="87"/>
      <c r="N53" s="187"/>
      <c r="O53" s="187"/>
      <c r="P53" s="155"/>
      <c r="Q53" s="55"/>
      <c r="R53" s="89"/>
      <c r="S53" s="55"/>
      <c r="T53" s="90"/>
    </row>
    <row r="54" spans="1:20" ht="15">
      <c r="A54" s="72"/>
      <c r="B54" s="169" t="s">
        <v>53</v>
      </c>
      <c r="C54" s="169"/>
      <c r="D54" s="169"/>
      <c r="E54" s="169"/>
      <c r="F54" s="169"/>
      <c r="G54" s="79" t="s">
        <v>51</v>
      </c>
      <c r="H54" s="80"/>
      <c r="I54" s="80"/>
      <c r="J54" s="80"/>
      <c r="K54" s="80"/>
      <c r="L54" s="80"/>
      <c r="M54" s="80"/>
      <c r="N54" s="31"/>
      <c r="O54" s="83"/>
      <c r="P54" s="83"/>
      <c r="Q54" s="83"/>
      <c r="R54" s="84"/>
      <c r="S54" s="36"/>
      <c r="T54" s="37"/>
    </row>
    <row r="55" spans="1:20" s="61" customFormat="1" ht="14.25">
      <c r="N55" s="91"/>
      <c r="O55" s="92"/>
      <c r="P55" s="92"/>
      <c r="Q55" s="92"/>
      <c r="R55" s="93"/>
      <c r="S55" s="156"/>
      <c r="T55" s="95"/>
    </row>
    <row r="56" spans="1:20" s="61" customFormat="1" ht="14.25">
      <c r="N56" s="91"/>
      <c r="O56" s="92"/>
      <c r="P56" s="92"/>
      <c r="Q56" s="92"/>
      <c r="R56" s="93"/>
      <c r="S56" s="156"/>
      <c r="T56" s="95"/>
    </row>
    <row r="57" spans="1:20" s="97" customFormat="1" ht="14.25">
      <c r="A57" s="91" t="s">
        <v>54</v>
      </c>
      <c r="B57" s="91"/>
      <c r="C57" s="91"/>
      <c r="D57" s="91"/>
      <c r="E57" s="91"/>
      <c r="F57" s="91"/>
      <c r="G57" s="91"/>
      <c r="H57" s="91"/>
      <c r="I57" s="91"/>
      <c r="J57" s="91"/>
      <c r="K57" s="96" t="s">
        <v>55</v>
      </c>
      <c r="L57" s="91"/>
      <c r="M57" s="91"/>
      <c r="N57" s="91"/>
      <c r="O57" s="91"/>
      <c r="P57" s="91"/>
      <c r="Q57" s="91"/>
      <c r="R57" s="188" t="s">
        <v>56</v>
      </c>
      <c r="S57" s="188"/>
      <c r="T57" s="188"/>
    </row>
    <row r="58" spans="1:20" s="25" customFormat="1">
      <c r="K58" s="98"/>
      <c r="L58" s="98"/>
      <c r="R58" s="98"/>
      <c r="S58" s="98"/>
      <c r="T58" s="99"/>
    </row>
    <row r="59" spans="1:20" s="25" customFormat="1">
      <c r="K59" s="98"/>
      <c r="L59" s="98"/>
      <c r="R59" s="98"/>
      <c r="S59" s="98"/>
      <c r="T59" s="99"/>
    </row>
    <row r="60" spans="1:20" s="25" customFormat="1">
      <c r="K60" s="98"/>
      <c r="L60" s="98"/>
      <c r="R60" s="98"/>
      <c r="S60" s="98"/>
      <c r="T60" s="99"/>
    </row>
    <row r="61" spans="1:20" s="25" customFormat="1">
      <c r="K61" s="154"/>
      <c r="L61" s="98"/>
      <c r="R61" s="154"/>
      <c r="S61" s="98"/>
      <c r="T61" s="99"/>
    </row>
    <row r="62" spans="1:20" s="25" customFormat="1">
      <c r="A62" s="101"/>
      <c r="B62" s="101"/>
      <c r="C62" s="101"/>
      <c r="D62" s="101"/>
      <c r="E62" s="101"/>
      <c r="F62" s="101"/>
      <c r="G62" s="101"/>
      <c r="H62" s="101"/>
      <c r="K62" s="102"/>
      <c r="L62" s="102"/>
      <c r="M62" s="102"/>
      <c r="N62" s="101"/>
      <c r="O62" s="101"/>
      <c r="P62" s="101"/>
      <c r="R62" s="102"/>
      <c r="S62" s="102"/>
      <c r="T62" s="103"/>
    </row>
    <row r="63" spans="1:20" s="25" customFormat="1">
      <c r="A63" s="104" t="s">
        <v>57</v>
      </c>
      <c r="B63" s="104"/>
      <c r="C63" s="104"/>
      <c r="D63" s="104"/>
      <c r="E63" s="189" t="s">
        <v>70</v>
      </c>
      <c r="F63" s="189"/>
      <c r="G63" s="189"/>
      <c r="H63" s="189"/>
      <c r="K63" s="104" t="s">
        <v>57</v>
      </c>
      <c r="L63" s="104"/>
      <c r="M63" s="104"/>
      <c r="N63" s="189" t="s">
        <v>239</v>
      </c>
      <c r="O63" s="189"/>
      <c r="P63" s="189"/>
      <c r="R63" s="105" t="s">
        <v>57</v>
      </c>
      <c r="S63" s="190" t="s">
        <v>59</v>
      </c>
      <c r="T63" s="190"/>
    </row>
    <row r="64" spans="1:20" s="25" customFormat="1">
      <c r="A64" s="106" t="s">
        <v>60</v>
      </c>
      <c r="B64" s="106"/>
      <c r="C64" s="106"/>
      <c r="D64" s="106"/>
      <c r="E64" s="191" t="s">
        <v>71</v>
      </c>
      <c r="F64" s="191"/>
      <c r="G64" s="191"/>
      <c r="H64" s="191"/>
      <c r="K64" s="106" t="s">
        <v>60</v>
      </c>
      <c r="L64" s="106"/>
      <c r="M64" s="106"/>
      <c r="N64" s="192" t="s">
        <v>240</v>
      </c>
      <c r="O64" s="192"/>
      <c r="P64" s="192"/>
      <c r="R64" s="107" t="s">
        <v>60</v>
      </c>
      <c r="S64" s="193" t="s">
        <v>62</v>
      </c>
      <c r="T64" s="193"/>
    </row>
    <row r="65" spans="1:20" s="25" customFormat="1">
      <c r="A65" s="106" t="s">
        <v>63</v>
      </c>
      <c r="B65" s="106"/>
      <c r="C65" s="106"/>
      <c r="D65" s="106"/>
      <c r="E65" s="194">
        <f>Q14</f>
        <v>42688</v>
      </c>
      <c r="F65" s="195"/>
      <c r="G65" s="195"/>
      <c r="H65" s="195"/>
      <c r="K65" s="106" t="s">
        <v>63</v>
      </c>
      <c r="L65" s="106"/>
      <c r="M65" s="108"/>
      <c r="N65" s="196">
        <f>E65</f>
        <v>42688</v>
      </c>
      <c r="O65" s="192"/>
      <c r="P65" s="192"/>
      <c r="R65" s="107" t="s">
        <v>63</v>
      </c>
      <c r="S65" s="196">
        <f>N65</f>
        <v>42688</v>
      </c>
      <c r="T65" s="192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5"/>
  <sheetViews>
    <sheetView workbookViewId="0">
      <selection activeCell="E38" sqref="E38:H38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.5703125" style="23" bestFit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241</v>
      </c>
      <c r="T5" s="20" t="s">
        <v>220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66" t="s">
        <v>14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</row>
    <row r="9" spans="1:24" s="22" customFormat="1" ht="23.25">
      <c r="A9" s="167" t="s">
        <v>15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4" ht="18.75">
      <c r="L10" s="24"/>
      <c r="Q10" s="27"/>
    </row>
    <row r="11" spans="1:24" ht="15.75">
      <c r="A11" s="168" t="s">
        <v>16</v>
      </c>
      <c r="B11" s="168"/>
      <c r="C11" s="168"/>
      <c r="D11" s="168"/>
      <c r="E11" s="143" t="s">
        <v>200</v>
      </c>
      <c r="F11" s="31"/>
      <c r="G11" s="31"/>
      <c r="H11" s="31"/>
      <c r="I11" s="31"/>
      <c r="J11" s="31"/>
      <c r="K11" s="31"/>
      <c r="L11" s="31"/>
      <c r="M11" s="32"/>
      <c r="N11" s="33"/>
      <c r="O11" s="168" t="s">
        <v>18</v>
      </c>
      <c r="P11" s="168"/>
      <c r="Q11" s="34" t="s">
        <v>242</v>
      </c>
      <c r="R11" s="35"/>
      <c r="S11" s="36"/>
      <c r="T11" s="37"/>
      <c r="U11" s="25"/>
      <c r="V11" s="25"/>
      <c r="W11" s="25"/>
      <c r="X11" s="25"/>
    </row>
    <row r="12" spans="1:24" ht="15" customHeight="1">
      <c r="A12" s="168" t="s">
        <v>20</v>
      </c>
      <c r="B12" s="168"/>
      <c r="C12" s="168"/>
      <c r="D12" s="168"/>
      <c r="E12" s="197" t="s">
        <v>201</v>
      </c>
      <c r="F12" s="197"/>
      <c r="G12" s="197"/>
      <c r="H12" s="197"/>
      <c r="I12" s="197"/>
      <c r="J12" s="197"/>
      <c r="K12" s="197"/>
      <c r="L12" s="197"/>
      <c r="M12" s="197"/>
      <c r="N12" s="33"/>
      <c r="O12" s="168" t="s">
        <v>20</v>
      </c>
      <c r="P12" s="168"/>
      <c r="Q12" s="40" t="s">
        <v>243</v>
      </c>
      <c r="R12" s="144"/>
      <c r="S12" s="144"/>
      <c r="T12" s="144"/>
      <c r="U12" s="41"/>
      <c r="V12" s="42"/>
      <c r="W12" s="25"/>
      <c r="X12" s="25"/>
    </row>
    <row r="13" spans="1:24" ht="15.75">
      <c r="A13" s="168" t="s">
        <v>23</v>
      </c>
      <c r="B13" s="168"/>
      <c r="C13" s="168"/>
      <c r="D13" s="168"/>
      <c r="E13" s="145" t="s">
        <v>202</v>
      </c>
      <c r="F13" s="113"/>
      <c r="G13" s="113"/>
      <c r="H13" s="113"/>
      <c r="I13" s="113" t="s">
        <v>8</v>
      </c>
      <c r="J13" s="113"/>
      <c r="K13" s="113"/>
      <c r="L13" s="113"/>
      <c r="M13" s="39"/>
      <c r="N13" s="33"/>
      <c r="O13" s="168" t="s">
        <v>23</v>
      </c>
      <c r="P13" s="168"/>
      <c r="Q13" s="43" t="s">
        <v>244</v>
      </c>
      <c r="R13" s="44"/>
      <c r="S13" s="45"/>
      <c r="T13" s="46"/>
      <c r="U13" s="47"/>
      <c r="V13" s="25"/>
      <c r="W13" s="25"/>
      <c r="X13" s="25"/>
    </row>
    <row r="14" spans="1:24" ht="15">
      <c r="A14" s="168" t="s">
        <v>26</v>
      </c>
      <c r="B14" s="168"/>
      <c r="C14" s="168"/>
      <c r="D14" s="168"/>
      <c r="E14" s="146"/>
      <c r="F14" s="113"/>
      <c r="G14" s="113"/>
      <c r="H14" s="113"/>
      <c r="I14" s="113"/>
      <c r="J14" s="113"/>
      <c r="K14" s="113"/>
      <c r="L14" s="113"/>
      <c r="M14" s="39"/>
      <c r="N14" s="33"/>
      <c r="O14" s="168" t="s">
        <v>28</v>
      </c>
      <c r="P14" s="168"/>
      <c r="Q14" s="48">
        <v>42693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 ht="12.75" customHeight="1">
      <c r="A16" s="172" t="s">
        <v>29</v>
      </c>
      <c r="B16" s="174" t="s">
        <v>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172" t="s">
        <v>31</v>
      </c>
      <c r="P16" s="180" t="s">
        <v>32</v>
      </c>
      <c r="Q16" s="180" t="s">
        <v>33</v>
      </c>
      <c r="R16" s="180" t="s">
        <v>34</v>
      </c>
      <c r="S16" s="182" t="s">
        <v>35</v>
      </c>
      <c r="T16" s="182" t="s">
        <v>36</v>
      </c>
    </row>
    <row r="17" spans="1:22">
      <c r="A17" s="173"/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9"/>
      <c r="O17" s="173"/>
      <c r="P17" s="181"/>
      <c r="Q17" s="181"/>
      <c r="R17" s="181"/>
      <c r="S17" s="183"/>
      <c r="T17" s="183"/>
    </row>
    <row r="18" spans="1:22" s="61" customFormat="1" ht="15.75">
      <c r="A18" s="53">
        <v>1</v>
      </c>
      <c r="B18" s="114" t="s">
        <v>245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55"/>
      <c r="N18" s="56"/>
      <c r="O18" s="57" t="s">
        <v>134</v>
      </c>
      <c r="P18" s="57">
        <v>830</v>
      </c>
      <c r="Q18" s="59">
        <v>11818.182000000001</v>
      </c>
      <c r="R18" s="147">
        <f>Q18*P18</f>
        <v>9809091.0600000005</v>
      </c>
      <c r="S18" s="58">
        <f>R18*0.1</f>
        <v>980909.10600000015</v>
      </c>
      <c r="T18" s="60">
        <f>S18+R18</f>
        <v>10790000.166000001</v>
      </c>
      <c r="V18" s="148">
        <v>46900</v>
      </c>
    </row>
    <row r="19" spans="1:22" s="61" customFormat="1" ht="15.75">
      <c r="A19" s="53"/>
      <c r="B19" s="114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55"/>
      <c r="N19" s="56"/>
      <c r="O19" s="57"/>
      <c r="P19" s="57"/>
      <c r="Q19" s="59"/>
      <c r="R19" s="147"/>
      <c r="S19" s="58"/>
      <c r="T19" s="60"/>
      <c r="V19" s="148">
        <v>49900</v>
      </c>
    </row>
    <row r="20" spans="1:22" s="61" customFormat="1" ht="15.75">
      <c r="A20" s="53"/>
      <c r="B20" s="114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55"/>
      <c r="N20" s="56"/>
      <c r="O20" s="57"/>
      <c r="P20" s="57"/>
      <c r="Q20" s="59"/>
      <c r="R20" s="147"/>
      <c r="S20" s="58"/>
      <c r="T20" s="60"/>
      <c r="V20" s="148">
        <v>24900</v>
      </c>
    </row>
    <row r="21" spans="1:22" s="61" customFormat="1" ht="15.75">
      <c r="A21" s="53"/>
      <c r="B21" s="114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55"/>
      <c r="N21" s="56"/>
      <c r="O21" s="57"/>
      <c r="P21" s="57"/>
      <c r="Q21" s="59"/>
      <c r="R21" s="147"/>
      <c r="S21" s="58"/>
      <c r="T21" s="60"/>
      <c r="V21" s="148">
        <v>25900</v>
      </c>
    </row>
    <row r="22" spans="1:22" ht="15.75">
      <c r="O22" s="184" t="s">
        <v>48</v>
      </c>
      <c r="P22" s="185"/>
      <c r="Q22" s="186"/>
      <c r="R22" s="63">
        <f>SUM(R18:R21)</f>
        <v>9809091.0600000005</v>
      </c>
      <c r="S22" s="63">
        <f>R22*0.1</f>
        <v>980909.10600000015</v>
      </c>
      <c r="T22" s="63">
        <f>R22+S22</f>
        <v>10790000.166000001</v>
      </c>
      <c r="V22" s="149"/>
    </row>
    <row r="23" spans="1:22">
      <c r="A23" s="64"/>
      <c r="B23" s="64"/>
      <c r="C23" s="64"/>
      <c r="D23" s="64"/>
      <c r="E23" s="64"/>
      <c r="F23" s="64"/>
      <c r="G23" s="64"/>
      <c r="H23" s="64"/>
      <c r="I23" s="65"/>
      <c r="J23" s="66"/>
      <c r="K23" s="66"/>
      <c r="L23" s="66"/>
      <c r="M23" s="67"/>
      <c r="N23" s="41"/>
      <c r="O23" s="67"/>
      <c r="P23" s="67"/>
      <c r="Q23" s="67"/>
      <c r="R23" s="68"/>
      <c r="S23" s="69"/>
    </row>
    <row r="24" spans="1:22">
      <c r="A24" s="70" t="s">
        <v>49</v>
      </c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4"/>
      <c r="P24" s="74"/>
      <c r="Q24" s="75"/>
      <c r="R24" s="76"/>
      <c r="S24" s="77"/>
      <c r="T24" s="78"/>
    </row>
    <row r="25" spans="1:22" ht="15">
      <c r="A25" s="72"/>
      <c r="B25" s="169" t="s">
        <v>50</v>
      </c>
      <c r="C25" s="170"/>
      <c r="D25" s="170"/>
      <c r="E25" s="170"/>
      <c r="F25" s="170"/>
      <c r="G25" s="79" t="s">
        <v>51</v>
      </c>
      <c r="H25" s="80"/>
      <c r="I25" s="80"/>
      <c r="J25" s="31"/>
      <c r="K25" s="31"/>
      <c r="L25" s="31"/>
      <c r="M25" s="81"/>
      <c r="N25" s="171"/>
      <c r="O25" s="171"/>
      <c r="P25" s="158"/>
      <c r="Q25" s="83"/>
      <c r="R25" s="84"/>
      <c r="S25" s="83"/>
      <c r="T25" s="85"/>
    </row>
    <row r="26" spans="1:22" ht="15">
      <c r="A26" s="72"/>
      <c r="B26" s="169" t="s">
        <v>52</v>
      </c>
      <c r="C26" s="170"/>
      <c r="D26" s="170"/>
      <c r="E26" s="170"/>
      <c r="F26" s="170"/>
      <c r="G26" s="79" t="s">
        <v>51</v>
      </c>
      <c r="H26" s="86"/>
      <c r="I26" s="86"/>
      <c r="J26" s="87"/>
      <c r="K26" s="87"/>
      <c r="L26" s="87"/>
      <c r="M26" s="87"/>
      <c r="N26" s="187"/>
      <c r="O26" s="187"/>
      <c r="P26" s="159"/>
      <c r="Q26" s="55"/>
      <c r="R26" s="89"/>
      <c r="S26" s="55"/>
      <c r="T26" s="90"/>
    </row>
    <row r="27" spans="1:22" ht="15">
      <c r="A27" s="72"/>
      <c r="B27" s="169" t="s">
        <v>53</v>
      </c>
      <c r="C27" s="169"/>
      <c r="D27" s="169"/>
      <c r="E27" s="169"/>
      <c r="F27" s="169"/>
      <c r="G27" s="79" t="s">
        <v>51</v>
      </c>
      <c r="H27" s="80"/>
      <c r="I27" s="80"/>
      <c r="J27" s="80"/>
      <c r="K27" s="80"/>
      <c r="L27" s="80"/>
      <c r="M27" s="80"/>
      <c r="N27" s="31"/>
      <c r="O27" s="83"/>
      <c r="P27" s="83"/>
      <c r="Q27" s="83"/>
      <c r="R27" s="84"/>
      <c r="S27" s="36"/>
      <c r="T27" s="37"/>
    </row>
    <row r="28" spans="1:22" s="61" customFormat="1" ht="14.25">
      <c r="N28" s="91"/>
      <c r="O28" s="92"/>
      <c r="P28" s="92"/>
      <c r="Q28" s="92"/>
      <c r="R28" s="93"/>
      <c r="S28" s="160"/>
      <c r="T28" s="95"/>
    </row>
    <row r="29" spans="1:22" s="61" customFormat="1" ht="14.25">
      <c r="N29" s="91"/>
      <c r="O29" s="92"/>
      <c r="P29" s="92"/>
      <c r="Q29" s="92"/>
      <c r="R29" s="93"/>
      <c r="S29" s="160"/>
      <c r="T29" s="95"/>
    </row>
    <row r="30" spans="1:22" s="97" customFormat="1" ht="14.25">
      <c r="A30" s="91" t="s">
        <v>54</v>
      </c>
      <c r="B30" s="91"/>
      <c r="C30" s="91"/>
      <c r="D30" s="91"/>
      <c r="E30" s="91"/>
      <c r="F30" s="91"/>
      <c r="G30" s="91"/>
      <c r="H30" s="91"/>
      <c r="I30" s="91"/>
      <c r="J30" s="91"/>
      <c r="K30" s="96" t="s">
        <v>55</v>
      </c>
      <c r="L30" s="91"/>
      <c r="M30" s="91"/>
      <c r="N30" s="91"/>
      <c r="O30" s="91"/>
      <c r="P30" s="91"/>
      <c r="Q30" s="91"/>
      <c r="R30" s="188" t="s">
        <v>56</v>
      </c>
      <c r="S30" s="188"/>
      <c r="T30" s="188"/>
    </row>
    <row r="31" spans="1:22" s="25" customFormat="1">
      <c r="K31" s="98"/>
      <c r="L31" s="98"/>
      <c r="R31" s="98"/>
      <c r="S31" s="98"/>
      <c r="T31" s="99"/>
    </row>
    <row r="32" spans="1:22" s="25" customFormat="1">
      <c r="K32" s="98"/>
      <c r="L32" s="98"/>
      <c r="R32" s="98"/>
      <c r="S32" s="98"/>
      <c r="T32" s="99"/>
    </row>
    <row r="33" spans="1:20" s="25" customFormat="1">
      <c r="K33" s="98"/>
      <c r="L33" s="98"/>
      <c r="R33" s="98"/>
      <c r="S33" s="98"/>
      <c r="T33" s="99"/>
    </row>
    <row r="34" spans="1:20" s="25" customFormat="1">
      <c r="K34" s="161"/>
      <c r="L34" s="98"/>
      <c r="R34" s="161"/>
      <c r="S34" s="98"/>
      <c r="T34" s="99"/>
    </row>
    <row r="35" spans="1:20" s="25" customFormat="1">
      <c r="A35" s="101"/>
      <c r="B35" s="101"/>
      <c r="C35" s="101"/>
      <c r="D35" s="101"/>
      <c r="E35" s="101"/>
      <c r="F35" s="101"/>
      <c r="G35" s="101"/>
      <c r="H35" s="101"/>
      <c r="K35" s="102"/>
      <c r="L35" s="102"/>
      <c r="M35" s="102"/>
      <c r="N35" s="101"/>
      <c r="O35" s="101"/>
      <c r="P35" s="101"/>
      <c r="R35" s="102"/>
      <c r="S35" s="102"/>
      <c r="T35" s="103"/>
    </row>
    <row r="36" spans="1:20" s="25" customFormat="1">
      <c r="A36" s="104" t="s">
        <v>57</v>
      </c>
      <c r="B36" s="104"/>
      <c r="C36" s="104"/>
      <c r="D36" s="104"/>
      <c r="E36" s="189" t="s">
        <v>70</v>
      </c>
      <c r="F36" s="189"/>
      <c r="G36" s="189"/>
      <c r="H36" s="189"/>
      <c r="K36" s="104" t="s">
        <v>57</v>
      </c>
      <c r="L36" s="104"/>
      <c r="M36" s="104"/>
      <c r="N36" s="189" t="s">
        <v>239</v>
      </c>
      <c r="O36" s="189"/>
      <c r="P36" s="189"/>
      <c r="R36" s="105" t="s">
        <v>57</v>
      </c>
      <c r="S36" s="190"/>
      <c r="T36" s="190"/>
    </row>
    <row r="37" spans="1:20" s="25" customFormat="1">
      <c r="A37" s="106" t="s">
        <v>60</v>
      </c>
      <c r="B37" s="106"/>
      <c r="C37" s="106"/>
      <c r="D37" s="106"/>
      <c r="E37" s="191" t="s">
        <v>71</v>
      </c>
      <c r="F37" s="191"/>
      <c r="G37" s="191"/>
      <c r="H37" s="191"/>
      <c r="K37" s="106" t="s">
        <v>60</v>
      </c>
      <c r="L37" s="106"/>
      <c r="M37" s="106"/>
      <c r="N37" s="192" t="s">
        <v>246</v>
      </c>
      <c r="O37" s="192"/>
      <c r="P37" s="192"/>
      <c r="R37" s="107" t="s">
        <v>60</v>
      </c>
      <c r="S37" s="193"/>
      <c r="T37" s="193"/>
    </row>
    <row r="38" spans="1:20" s="25" customFormat="1">
      <c r="A38" s="106" t="s">
        <v>63</v>
      </c>
      <c r="B38" s="106"/>
      <c r="C38" s="106"/>
      <c r="D38" s="106"/>
      <c r="E38" s="194">
        <f>Q14</f>
        <v>42693</v>
      </c>
      <c r="F38" s="195"/>
      <c r="G38" s="195"/>
      <c r="H38" s="195"/>
      <c r="K38" s="106" t="s">
        <v>63</v>
      </c>
      <c r="L38" s="106"/>
      <c r="M38" s="108"/>
      <c r="N38" s="196">
        <f>E38</f>
        <v>42693</v>
      </c>
      <c r="O38" s="192"/>
      <c r="P38" s="192"/>
      <c r="R38" s="107" t="s">
        <v>63</v>
      </c>
      <c r="S38" s="193" t="s">
        <v>218</v>
      </c>
      <c r="T38" s="193"/>
    </row>
    <row r="49" spans="14:20">
      <c r="N49" s="23"/>
      <c r="O49" s="23"/>
      <c r="P49" s="23"/>
      <c r="Q49" s="23"/>
      <c r="R49" s="23"/>
      <c r="S49" s="23"/>
      <c r="T49" s="23"/>
    </row>
    <row r="50" spans="14:20">
      <c r="N50" s="23"/>
      <c r="O50" s="23"/>
      <c r="P50" s="23"/>
      <c r="Q50" s="23"/>
      <c r="R50" s="23"/>
      <c r="S50" s="23"/>
      <c r="T50" s="23"/>
    </row>
    <row r="51" spans="14:20">
      <c r="N51" s="23"/>
      <c r="O51" s="23"/>
      <c r="P51" s="23"/>
      <c r="Q51" s="23"/>
      <c r="R51" s="23"/>
      <c r="S51" s="23"/>
      <c r="T51" s="23"/>
    </row>
    <row r="52" spans="14:20">
      <c r="N52" s="23"/>
      <c r="O52" s="23"/>
      <c r="P52" s="23"/>
      <c r="Q52" s="23"/>
      <c r="R52" s="23"/>
      <c r="S52" s="23"/>
      <c r="T52" s="23"/>
    </row>
    <row r="53" spans="14:20">
      <c r="N53" s="23"/>
      <c r="O53" s="23"/>
      <c r="P53" s="23"/>
      <c r="Q53" s="23"/>
      <c r="R53" s="23"/>
      <c r="S53" s="23"/>
      <c r="T53" s="23"/>
    </row>
    <row r="54" spans="14:20">
      <c r="N54" s="23"/>
      <c r="O54" s="23"/>
      <c r="P54" s="23"/>
      <c r="Q54" s="23"/>
      <c r="R54" s="23"/>
      <c r="S54" s="23"/>
      <c r="T54" s="23"/>
    </row>
    <row r="55" spans="14:20">
      <c r="N55" s="23"/>
      <c r="O55" s="23"/>
      <c r="P55" s="23"/>
      <c r="Q55" s="23"/>
      <c r="R55" s="23"/>
      <c r="S55" s="23"/>
      <c r="T55" s="23"/>
    </row>
    <row r="56" spans="14:20">
      <c r="N56" s="23"/>
      <c r="O56" s="23"/>
      <c r="P56" s="23"/>
      <c r="Q56" s="23"/>
      <c r="R56" s="23"/>
      <c r="S56" s="23"/>
      <c r="T56" s="23"/>
    </row>
    <row r="57" spans="14:20">
      <c r="N57" s="23"/>
      <c r="O57" s="23"/>
      <c r="P57" s="23"/>
      <c r="Q57" s="23"/>
      <c r="R57" s="23"/>
      <c r="S57" s="23"/>
      <c r="T5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  <row r="70" spans="14:20">
      <c r="N70" s="23"/>
      <c r="O70" s="23"/>
      <c r="P70" s="23"/>
      <c r="Q70" s="23"/>
      <c r="R70" s="23"/>
      <c r="S70" s="23"/>
      <c r="T70" s="23"/>
    </row>
    <row r="71" spans="14:20">
      <c r="N71" s="23"/>
      <c r="O71" s="23"/>
      <c r="P71" s="23"/>
      <c r="Q71" s="23"/>
      <c r="R71" s="23"/>
      <c r="S71" s="23"/>
      <c r="T71" s="23"/>
    </row>
    <row r="72" spans="14:20">
      <c r="N72" s="23"/>
      <c r="O72" s="23"/>
      <c r="P72" s="23"/>
      <c r="Q72" s="23"/>
      <c r="R72" s="23"/>
      <c r="S72" s="23"/>
      <c r="T72" s="23"/>
    </row>
    <row r="73" spans="14:20">
      <c r="N73" s="23"/>
      <c r="O73" s="23"/>
      <c r="P73" s="23"/>
      <c r="Q73" s="23"/>
      <c r="R73" s="23"/>
      <c r="S73" s="23"/>
      <c r="T73" s="23"/>
    </row>
    <row r="74" spans="14:20">
      <c r="N74" s="23"/>
      <c r="O74" s="23"/>
      <c r="P74" s="23"/>
      <c r="Q74" s="23"/>
      <c r="R74" s="23"/>
      <c r="S74" s="23"/>
      <c r="T74" s="23"/>
    </row>
    <row r="75" spans="14:20">
      <c r="N75" s="23"/>
      <c r="O75" s="23"/>
      <c r="P75" s="23"/>
      <c r="Q75" s="23"/>
      <c r="R75" s="23"/>
      <c r="S75" s="23"/>
      <c r="T75" s="23"/>
    </row>
  </sheetData>
  <mergeCells count="35">
    <mergeCell ref="A8:T8"/>
    <mergeCell ref="A9:T9"/>
    <mergeCell ref="A11:D11"/>
    <mergeCell ref="O11:P11"/>
    <mergeCell ref="A12:D12"/>
    <mergeCell ref="E12:M12"/>
    <mergeCell ref="O12:P12"/>
    <mergeCell ref="B25:F25"/>
    <mergeCell ref="N25:O25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22:Q22"/>
    <mergeCell ref="B26:F26"/>
    <mergeCell ref="N26:O26"/>
    <mergeCell ref="B27:F27"/>
    <mergeCell ref="R30:T30"/>
    <mergeCell ref="E36:H36"/>
    <mergeCell ref="N36:P36"/>
    <mergeCell ref="S36:T36"/>
    <mergeCell ref="E37:H37"/>
    <mergeCell ref="N37:P37"/>
    <mergeCell ref="S37:T37"/>
    <mergeCell ref="E38:H38"/>
    <mergeCell ref="N38:P38"/>
    <mergeCell ref="S38:T38"/>
  </mergeCells>
  <pageMargins left="0.7" right="0.7" top="0.75" bottom="0.75" header="0.3" footer="0.3"/>
  <pageSetup scale="5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64"/>
  <sheetViews>
    <sheetView tabSelected="1" workbookViewId="0">
      <selection activeCell="S10" sqref="S10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247</v>
      </c>
      <c r="T5" s="20" t="s">
        <v>220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66" t="s">
        <v>14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</row>
    <row r="9" spans="1:24" s="22" customFormat="1" ht="23.25">
      <c r="A9" s="167" t="s">
        <v>15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4" ht="18.75">
      <c r="L10" s="24"/>
      <c r="Q10" s="27"/>
    </row>
    <row r="11" spans="1:24" ht="15">
      <c r="A11" s="168" t="s">
        <v>16</v>
      </c>
      <c r="B11" s="168"/>
      <c r="C11" s="168"/>
      <c r="D11" s="168"/>
      <c r="E11" s="31" t="s">
        <v>17</v>
      </c>
      <c r="F11" s="31"/>
      <c r="G11" s="31"/>
      <c r="H11" s="31"/>
      <c r="I11" s="31"/>
      <c r="J11" s="31"/>
      <c r="K11" s="31"/>
      <c r="L11" s="31"/>
      <c r="M11" s="32"/>
      <c r="N11" s="33"/>
      <c r="O11" s="168" t="s">
        <v>18</v>
      </c>
      <c r="P11" s="168"/>
      <c r="Q11" s="34" t="s">
        <v>19</v>
      </c>
      <c r="R11" s="35"/>
      <c r="S11" s="36"/>
      <c r="T11" s="37"/>
      <c r="U11" s="25"/>
      <c r="V11" s="25"/>
      <c r="W11" s="25"/>
      <c r="X11" s="25"/>
    </row>
    <row r="12" spans="1:24" ht="15">
      <c r="A12" s="168" t="s">
        <v>20</v>
      </c>
      <c r="B12" s="168"/>
      <c r="C12" s="168"/>
      <c r="D12" s="168"/>
      <c r="E12" s="113" t="s">
        <v>21</v>
      </c>
      <c r="F12" s="113"/>
      <c r="G12" s="113"/>
      <c r="H12" s="113"/>
      <c r="I12" s="113"/>
      <c r="J12" s="113"/>
      <c r="K12" s="113"/>
      <c r="L12" s="113"/>
      <c r="M12" s="39"/>
      <c r="N12" s="33"/>
      <c r="O12" s="168" t="s">
        <v>20</v>
      </c>
      <c r="P12" s="168"/>
      <c r="Q12" s="40" t="s">
        <v>22</v>
      </c>
      <c r="R12" s="113"/>
      <c r="S12" s="113"/>
      <c r="T12" s="113"/>
      <c r="U12" s="41"/>
      <c r="V12" s="42"/>
      <c r="W12" s="25"/>
      <c r="X12" s="25"/>
    </row>
    <row r="13" spans="1:24" ht="15">
      <c r="A13" s="168" t="s">
        <v>23</v>
      </c>
      <c r="B13" s="168"/>
      <c r="C13" s="168"/>
      <c r="D13" s="168"/>
      <c r="E13" s="113" t="s">
        <v>24</v>
      </c>
      <c r="F13" s="113"/>
      <c r="G13" s="113"/>
      <c r="H13" s="113"/>
      <c r="I13" s="113" t="s">
        <v>8</v>
      </c>
      <c r="J13" s="113"/>
      <c r="K13" s="113"/>
      <c r="L13" s="113"/>
      <c r="M13" s="39"/>
      <c r="N13" s="33"/>
      <c r="O13" s="168" t="s">
        <v>23</v>
      </c>
      <c r="P13" s="168"/>
      <c r="Q13" s="43" t="s">
        <v>25</v>
      </c>
      <c r="R13" s="44"/>
      <c r="S13" s="45"/>
      <c r="T13" s="46"/>
      <c r="U13" s="47"/>
      <c r="V13" s="25"/>
      <c r="W13" s="25"/>
      <c r="X13" s="25"/>
    </row>
    <row r="14" spans="1:24" ht="15">
      <c r="A14" s="168" t="s">
        <v>26</v>
      </c>
      <c r="B14" s="168"/>
      <c r="C14" s="168"/>
      <c r="D14" s="168"/>
      <c r="E14" s="113" t="s">
        <v>27</v>
      </c>
      <c r="F14" s="113"/>
      <c r="G14" s="113"/>
      <c r="H14" s="113"/>
      <c r="I14" s="113"/>
      <c r="J14" s="113"/>
      <c r="K14" s="113"/>
      <c r="L14" s="113"/>
      <c r="M14" s="39"/>
      <c r="N14" s="33"/>
      <c r="O14" s="168" t="s">
        <v>28</v>
      </c>
      <c r="P14" s="168"/>
      <c r="Q14" s="48">
        <v>42698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72" t="s">
        <v>29</v>
      </c>
      <c r="B16" s="174" t="s">
        <v>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172" t="s">
        <v>31</v>
      </c>
      <c r="P16" s="180" t="s">
        <v>32</v>
      </c>
      <c r="Q16" s="180" t="s">
        <v>33</v>
      </c>
      <c r="R16" s="180" t="s">
        <v>34</v>
      </c>
      <c r="S16" s="182" t="s">
        <v>35</v>
      </c>
      <c r="T16" s="182" t="s">
        <v>36</v>
      </c>
    </row>
    <row r="17" spans="1:20">
      <c r="A17" s="173"/>
      <c r="B17" s="17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9"/>
      <c r="O17" s="173"/>
      <c r="P17" s="181"/>
      <c r="Q17" s="181"/>
      <c r="R17" s="181"/>
      <c r="S17" s="183"/>
      <c r="T17" s="183"/>
    </row>
    <row r="18" spans="1:20" s="61" customFormat="1" ht="15.75">
      <c r="A18" s="53">
        <v>1</v>
      </c>
      <c r="B18" s="114" t="s">
        <v>257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55"/>
      <c r="N18" s="56"/>
      <c r="O18" s="57" t="s">
        <v>38</v>
      </c>
      <c r="P18" s="57">
        <v>2</v>
      </c>
      <c r="Q18" s="58">
        <v>6000</v>
      </c>
      <c r="R18" s="59">
        <f>Q18*P18</f>
        <v>12000</v>
      </c>
      <c r="S18" s="58">
        <f>R18*0.1</f>
        <v>1200</v>
      </c>
      <c r="T18" s="60">
        <f>R18+S18</f>
        <v>13200</v>
      </c>
    </row>
    <row r="19" spans="1:20" s="61" customFormat="1" ht="15.75">
      <c r="A19" s="53">
        <v>2</v>
      </c>
      <c r="B19" s="114" t="s">
        <v>248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55"/>
      <c r="N19" s="56"/>
      <c r="O19" s="62" t="s">
        <v>38</v>
      </c>
      <c r="P19" s="62">
        <v>6</v>
      </c>
      <c r="Q19" s="58">
        <v>1800</v>
      </c>
      <c r="R19" s="59">
        <f t="shared" ref="R19:R33" si="0">Q19*P19</f>
        <v>10800</v>
      </c>
      <c r="S19" s="58">
        <f t="shared" ref="S19:S33" si="1">R19*0.1</f>
        <v>1080</v>
      </c>
      <c r="T19" s="60">
        <f t="shared" ref="T19:T33" si="2">R19+S19</f>
        <v>11880</v>
      </c>
    </row>
    <row r="20" spans="1:20" s="61" customFormat="1" ht="15.75">
      <c r="A20" s="53">
        <v>3</v>
      </c>
      <c r="B20" s="114" t="s">
        <v>249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55"/>
      <c r="N20" s="56"/>
      <c r="O20" s="62" t="s">
        <v>38</v>
      </c>
      <c r="P20" s="62">
        <v>9</v>
      </c>
      <c r="Q20" s="58">
        <v>2100</v>
      </c>
      <c r="R20" s="59">
        <f t="shared" si="0"/>
        <v>18900</v>
      </c>
      <c r="S20" s="58">
        <f t="shared" si="1"/>
        <v>1890</v>
      </c>
      <c r="T20" s="60">
        <f t="shared" si="2"/>
        <v>20790</v>
      </c>
    </row>
    <row r="21" spans="1:20" s="61" customFormat="1" ht="15.75">
      <c r="A21" s="53">
        <v>4</v>
      </c>
      <c r="B21" s="114" t="s">
        <v>250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55"/>
      <c r="N21" s="56"/>
      <c r="O21" s="62" t="s">
        <v>39</v>
      </c>
      <c r="P21" s="62">
        <v>5</v>
      </c>
      <c r="Q21" s="58">
        <v>10200</v>
      </c>
      <c r="R21" s="59">
        <f t="shared" si="0"/>
        <v>51000</v>
      </c>
      <c r="S21" s="58">
        <f t="shared" si="1"/>
        <v>5100</v>
      </c>
      <c r="T21" s="60">
        <f t="shared" si="2"/>
        <v>56100</v>
      </c>
    </row>
    <row r="22" spans="1:20" s="61" customFormat="1" ht="15.75">
      <c r="A22" s="53">
        <v>5</v>
      </c>
      <c r="B22" s="114" t="s">
        <v>251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55"/>
      <c r="N22" s="56"/>
      <c r="O22" s="62" t="s">
        <v>120</v>
      </c>
      <c r="P22" s="62">
        <v>5</v>
      </c>
      <c r="Q22" s="58">
        <v>28500</v>
      </c>
      <c r="R22" s="59">
        <f t="shared" si="0"/>
        <v>142500</v>
      </c>
      <c r="S22" s="58">
        <f t="shared" si="1"/>
        <v>14250</v>
      </c>
      <c r="T22" s="60">
        <f t="shared" si="2"/>
        <v>156750</v>
      </c>
    </row>
    <row r="23" spans="1:20" s="61" customFormat="1" ht="15.75">
      <c r="A23" s="53">
        <v>6</v>
      </c>
      <c r="B23" s="114" t="s">
        <v>40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55"/>
      <c r="N23" s="56"/>
      <c r="O23" s="62" t="s">
        <v>37</v>
      </c>
      <c r="P23" s="62">
        <v>10</v>
      </c>
      <c r="Q23" s="58">
        <v>5500</v>
      </c>
      <c r="R23" s="59">
        <f t="shared" si="0"/>
        <v>55000</v>
      </c>
      <c r="S23" s="58">
        <f t="shared" si="1"/>
        <v>5500</v>
      </c>
      <c r="T23" s="60">
        <f t="shared" si="2"/>
        <v>60500</v>
      </c>
    </row>
    <row r="24" spans="1:20" s="61" customFormat="1" ht="15.75">
      <c r="A24" s="53">
        <v>7</v>
      </c>
      <c r="B24" s="114" t="s">
        <v>41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55"/>
      <c r="N24" s="56"/>
      <c r="O24" s="62" t="s">
        <v>37</v>
      </c>
      <c r="P24" s="62">
        <v>10</v>
      </c>
      <c r="Q24" s="58">
        <v>3400</v>
      </c>
      <c r="R24" s="59">
        <f t="shared" si="0"/>
        <v>34000</v>
      </c>
      <c r="S24" s="58">
        <f t="shared" si="1"/>
        <v>3400</v>
      </c>
      <c r="T24" s="60">
        <f t="shared" si="2"/>
        <v>37400</v>
      </c>
    </row>
    <row r="25" spans="1:20" s="61" customFormat="1" ht="15.75">
      <c r="A25" s="53">
        <v>8</v>
      </c>
      <c r="B25" s="114" t="s">
        <v>42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55"/>
      <c r="N25" s="56"/>
      <c r="O25" s="62" t="s">
        <v>37</v>
      </c>
      <c r="P25" s="62">
        <v>10</v>
      </c>
      <c r="Q25" s="58">
        <v>8000</v>
      </c>
      <c r="R25" s="59">
        <f t="shared" si="0"/>
        <v>80000</v>
      </c>
      <c r="S25" s="58">
        <f t="shared" si="1"/>
        <v>8000</v>
      </c>
      <c r="T25" s="60">
        <f t="shared" si="2"/>
        <v>88000</v>
      </c>
    </row>
    <row r="26" spans="1:20" s="61" customFormat="1" ht="15.75">
      <c r="A26" s="53">
        <v>9</v>
      </c>
      <c r="B26" s="114" t="s">
        <v>43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55"/>
      <c r="N26" s="56"/>
      <c r="O26" s="62" t="s">
        <v>44</v>
      </c>
      <c r="P26" s="62">
        <v>1</v>
      </c>
      <c r="Q26" s="58">
        <v>9500</v>
      </c>
      <c r="R26" s="59">
        <f t="shared" si="0"/>
        <v>9500</v>
      </c>
      <c r="S26" s="58">
        <f t="shared" si="1"/>
        <v>950</v>
      </c>
      <c r="T26" s="60">
        <f t="shared" si="2"/>
        <v>10450</v>
      </c>
    </row>
    <row r="27" spans="1:20" s="61" customFormat="1" ht="15.75">
      <c r="A27" s="53">
        <v>10</v>
      </c>
      <c r="B27" s="114" t="s">
        <v>45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55"/>
      <c r="N27" s="56"/>
      <c r="O27" s="62" t="s">
        <v>46</v>
      </c>
      <c r="P27" s="62">
        <v>5</v>
      </c>
      <c r="Q27" s="58">
        <v>1200</v>
      </c>
      <c r="R27" s="59">
        <f t="shared" si="0"/>
        <v>6000</v>
      </c>
      <c r="S27" s="58">
        <f t="shared" si="1"/>
        <v>600</v>
      </c>
      <c r="T27" s="60">
        <f t="shared" si="2"/>
        <v>6600</v>
      </c>
    </row>
    <row r="28" spans="1:20" s="61" customFormat="1" ht="15.75">
      <c r="A28" s="53">
        <v>11</v>
      </c>
      <c r="B28" s="114" t="s">
        <v>252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55"/>
      <c r="N28" s="56"/>
      <c r="O28" s="62" t="s">
        <v>117</v>
      </c>
      <c r="P28" s="62">
        <v>5</v>
      </c>
      <c r="Q28" s="58">
        <v>10000</v>
      </c>
      <c r="R28" s="59">
        <f t="shared" si="0"/>
        <v>50000</v>
      </c>
      <c r="S28" s="58">
        <f t="shared" si="1"/>
        <v>5000</v>
      </c>
      <c r="T28" s="60">
        <f t="shared" si="2"/>
        <v>55000</v>
      </c>
    </row>
    <row r="29" spans="1:20" s="61" customFormat="1" ht="15.75">
      <c r="A29" s="53">
        <v>12</v>
      </c>
      <c r="B29" s="114" t="s">
        <v>253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55"/>
      <c r="N29" s="56"/>
      <c r="O29" s="62" t="s">
        <v>150</v>
      </c>
      <c r="P29" s="62">
        <v>10</v>
      </c>
      <c r="Q29" s="58">
        <v>13000</v>
      </c>
      <c r="R29" s="59">
        <f t="shared" si="0"/>
        <v>130000</v>
      </c>
      <c r="S29" s="58">
        <f t="shared" si="1"/>
        <v>13000</v>
      </c>
      <c r="T29" s="60">
        <f t="shared" si="2"/>
        <v>143000</v>
      </c>
    </row>
    <row r="30" spans="1:20" s="61" customFormat="1" ht="15.75">
      <c r="A30" s="53">
        <v>13</v>
      </c>
      <c r="B30" s="114" t="s">
        <v>75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55"/>
      <c r="N30" s="56"/>
      <c r="O30" s="62" t="s">
        <v>38</v>
      </c>
      <c r="P30" s="62">
        <v>5</v>
      </c>
      <c r="Q30" s="58">
        <v>5500</v>
      </c>
      <c r="R30" s="59">
        <f t="shared" si="0"/>
        <v>27500</v>
      </c>
      <c r="S30" s="58">
        <f t="shared" si="1"/>
        <v>2750</v>
      </c>
      <c r="T30" s="60">
        <f t="shared" si="2"/>
        <v>30250</v>
      </c>
    </row>
    <row r="31" spans="1:20" s="61" customFormat="1" ht="15.75">
      <c r="A31" s="53">
        <v>14</v>
      </c>
      <c r="B31" s="114" t="s">
        <v>254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55"/>
      <c r="N31" s="56"/>
      <c r="O31" s="62" t="s">
        <v>37</v>
      </c>
      <c r="P31" s="62">
        <v>5</v>
      </c>
      <c r="Q31" s="58">
        <v>4800</v>
      </c>
      <c r="R31" s="59">
        <f t="shared" si="0"/>
        <v>24000</v>
      </c>
      <c r="S31" s="58">
        <f t="shared" si="1"/>
        <v>2400</v>
      </c>
      <c r="T31" s="60">
        <f t="shared" si="2"/>
        <v>26400</v>
      </c>
    </row>
    <row r="32" spans="1:20" s="61" customFormat="1" ht="15.75">
      <c r="A32" s="53">
        <v>15</v>
      </c>
      <c r="B32" s="114" t="s">
        <v>255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55"/>
      <c r="N32" s="56"/>
      <c r="O32" s="57" t="s">
        <v>37</v>
      </c>
      <c r="P32" s="57">
        <v>5</v>
      </c>
      <c r="Q32" s="58">
        <v>32500</v>
      </c>
      <c r="R32" s="59">
        <f t="shared" si="0"/>
        <v>162500</v>
      </c>
      <c r="S32" s="58">
        <f t="shared" si="1"/>
        <v>16250</v>
      </c>
      <c r="T32" s="60">
        <f t="shared" si="2"/>
        <v>178750</v>
      </c>
    </row>
    <row r="33" spans="1:20" s="61" customFormat="1" ht="15.75">
      <c r="A33" s="53">
        <v>16</v>
      </c>
      <c r="B33" s="114" t="s">
        <v>256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55"/>
      <c r="N33" s="56"/>
      <c r="O33" s="62" t="s">
        <v>258</v>
      </c>
      <c r="P33" s="62">
        <v>50</v>
      </c>
      <c r="Q33" s="58">
        <v>38500</v>
      </c>
      <c r="R33" s="59">
        <f t="shared" si="0"/>
        <v>1925000</v>
      </c>
      <c r="S33" s="58">
        <f t="shared" si="1"/>
        <v>192500</v>
      </c>
      <c r="T33" s="60">
        <f t="shared" si="2"/>
        <v>2117500</v>
      </c>
    </row>
    <row r="34" spans="1:20" ht="15.75">
      <c r="O34" s="184" t="s">
        <v>48</v>
      </c>
      <c r="P34" s="185"/>
      <c r="Q34" s="186"/>
      <c r="R34" s="63">
        <f>SUM(R18:R33)</f>
        <v>2738700</v>
      </c>
      <c r="S34" s="63">
        <f>SUM(S18:S33)</f>
        <v>273870</v>
      </c>
      <c r="T34" s="63">
        <f>SUM(T18:T33)</f>
        <v>3012570</v>
      </c>
    </row>
    <row r="35" spans="1:20">
      <c r="A35" s="64"/>
      <c r="B35" s="64"/>
      <c r="C35" s="64"/>
      <c r="D35" s="64"/>
      <c r="E35" s="64"/>
      <c r="F35" s="64"/>
      <c r="G35" s="64"/>
      <c r="H35" s="64"/>
      <c r="I35" s="65"/>
      <c r="J35" s="66"/>
      <c r="K35" s="66"/>
      <c r="L35" s="66"/>
      <c r="M35" s="67"/>
      <c r="N35" s="41"/>
      <c r="O35" s="67"/>
      <c r="P35" s="67"/>
      <c r="Q35" s="67"/>
      <c r="R35" s="68"/>
      <c r="S35" s="69"/>
    </row>
    <row r="36" spans="1:20">
      <c r="A36" s="70" t="s">
        <v>49</v>
      </c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3"/>
      <c r="O36" s="74"/>
      <c r="P36" s="74"/>
      <c r="Q36" s="75"/>
      <c r="R36" s="76"/>
      <c r="S36" s="77"/>
      <c r="T36" s="78"/>
    </row>
    <row r="37" spans="1:20" ht="15">
      <c r="A37" s="72"/>
      <c r="B37" s="169" t="s">
        <v>50</v>
      </c>
      <c r="C37" s="170"/>
      <c r="D37" s="170"/>
      <c r="E37" s="170"/>
      <c r="F37" s="170"/>
      <c r="G37" s="79" t="s">
        <v>51</v>
      </c>
      <c r="H37" s="80"/>
      <c r="I37" s="80"/>
      <c r="J37" s="31"/>
      <c r="K37" s="31"/>
      <c r="L37" s="31"/>
      <c r="M37" s="81"/>
      <c r="N37" s="171"/>
      <c r="O37" s="171"/>
      <c r="P37" s="165"/>
      <c r="Q37" s="83"/>
      <c r="R37" s="84"/>
      <c r="S37" s="83"/>
      <c r="T37" s="85"/>
    </row>
    <row r="38" spans="1:20" ht="15">
      <c r="A38" s="72"/>
      <c r="B38" s="169" t="s">
        <v>52</v>
      </c>
      <c r="C38" s="170"/>
      <c r="D38" s="170"/>
      <c r="E38" s="170"/>
      <c r="F38" s="170"/>
      <c r="G38" s="79" t="s">
        <v>51</v>
      </c>
      <c r="H38" s="86"/>
      <c r="I38" s="86"/>
      <c r="J38" s="87"/>
      <c r="K38" s="87"/>
      <c r="L38" s="87"/>
      <c r="M38" s="87"/>
      <c r="N38" s="187"/>
      <c r="O38" s="187"/>
      <c r="P38" s="163"/>
      <c r="Q38" s="55"/>
      <c r="R38" s="89"/>
      <c r="S38" s="55"/>
      <c r="T38" s="90"/>
    </row>
    <row r="39" spans="1:20" ht="15">
      <c r="A39" s="72"/>
      <c r="B39" s="169" t="s">
        <v>53</v>
      </c>
      <c r="C39" s="169"/>
      <c r="D39" s="169"/>
      <c r="E39" s="169"/>
      <c r="F39" s="169"/>
      <c r="G39" s="79" t="s">
        <v>51</v>
      </c>
      <c r="H39" s="80"/>
      <c r="I39" s="80"/>
      <c r="J39" s="80"/>
      <c r="K39" s="80"/>
      <c r="L39" s="80"/>
      <c r="M39" s="80"/>
      <c r="N39" s="31"/>
      <c r="O39" s="83"/>
      <c r="P39" s="83"/>
      <c r="Q39" s="83"/>
      <c r="R39" s="84"/>
      <c r="S39" s="36"/>
      <c r="T39" s="37"/>
    </row>
    <row r="40" spans="1:20" s="61" customFormat="1" ht="14.25">
      <c r="N40" s="91"/>
      <c r="O40" s="92"/>
      <c r="P40" s="92"/>
      <c r="Q40" s="92"/>
      <c r="R40" s="93"/>
      <c r="S40" s="164"/>
      <c r="T40" s="95"/>
    </row>
    <row r="41" spans="1:20" s="61" customFormat="1" ht="14.25">
      <c r="N41" s="91"/>
      <c r="O41" s="92"/>
      <c r="P41" s="92"/>
      <c r="Q41" s="92"/>
      <c r="R41" s="93"/>
      <c r="S41" s="164"/>
      <c r="T41" s="95"/>
    </row>
    <row r="42" spans="1:20" s="97" customFormat="1" ht="14.25">
      <c r="A42" s="91" t="s">
        <v>54</v>
      </c>
      <c r="B42" s="91"/>
      <c r="C42" s="91"/>
      <c r="D42" s="91"/>
      <c r="E42" s="91"/>
      <c r="F42" s="91"/>
      <c r="G42" s="91"/>
      <c r="H42" s="91"/>
      <c r="I42" s="91"/>
      <c r="J42" s="91"/>
      <c r="K42" s="96" t="s">
        <v>55</v>
      </c>
      <c r="L42" s="91"/>
      <c r="M42" s="91"/>
      <c r="N42" s="91"/>
      <c r="O42" s="91"/>
      <c r="P42" s="91"/>
      <c r="Q42" s="91"/>
      <c r="R42" s="188" t="s">
        <v>56</v>
      </c>
      <c r="S42" s="188"/>
      <c r="T42" s="188"/>
    </row>
    <row r="43" spans="1:20" s="25" customFormat="1">
      <c r="K43" s="98"/>
      <c r="L43" s="98"/>
      <c r="R43" s="98"/>
      <c r="S43" s="98"/>
      <c r="T43" s="99"/>
    </row>
    <row r="44" spans="1:20" s="25" customFormat="1">
      <c r="K44" s="98"/>
      <c r="L44" s="98"/>
      <c r="R44" s="98"/>
      <c r="S44" s="98"/>
      <c r="T44" s="99"/>
    </row>
    <row r="45" spans="1:20" s="25" customFormat="1">
      <c r="K45" s="98"/>
      <c r="L45" s="98"/>
      <c r="R45" s="98"/>
      <c r="S45" s="98"/>
      <c r="T45" s="99"/>
    </row>
    <row r="46" spans="1:20" s="25" customFormat="1">
      <c r="K46" s="162"/>
      <c r="L46" s="98"/>
      <c r="R46" s="162"/>
      <c r="S46" s="98"/>
      <c r="T46" s="99"/>
    </row>
    <row r="47" spans="1:20" s="25" customFormat="1">
      <c r="A47" s="101"/>
      <c r="B47" s="101"/>
      <c r="C47" s="101"/>
      <c r="D47" s="101"/>
      <c r="E47" s="101"/>
      <c r="F47" s="101"/>
      <c r="G47" s="101"/>
      <c r="H47" s="101"/>
      <c r="K47" s="102"/>
      <c r="L47" s="102"/>
      <c r="M47" s="102"/>
      <c r="N47" s="101"/>
      <c r="O47" s="101"/>
      <c r="P47" s="101"/>
      <c r="R47" s="102"/>
      <c r="S47" s="102"/>
      <c r="T47" s="103"/>
    </row>
    <row r="48" spans="1:20" s="25" customFormat="1">
      <c r="A48" s="104" t="s">
        <v>57</v>
      </c>
      <c r="B48" s="104"/>
      <c r="C48" s="104"/>
      <c r="D48" s="104"/>
      <c r="E48" s="189" t="s">
        <v>127</v>
      </c>
      <c r="F48" s="189"/>
      <c r="G48" s="189"/>
      <c r="H48" s="189"/>
      <c r="K48" s="104" t="s">
        <v>57</v>
      </c>
      <c r="L48" s="104"/>
      <c r="M48" s="104"/>
      <c r="N48" s="189" t="s">
        <v>239</v>
      </c>
      <c r="O48" s="189"/>
      <c r="P48" s="189"/>
      <c r="R48" s="105" t="s">
        <v>57</v>
      </c>
      <c r="S48" s="190" t="s">
        <v>59</v>
      </c>
      <c r="T48" s="190"/>
    </row>
    <row r="49" spans="1:20" s="25" customFormat="1">
      <c r="A49" s="106" t="s">
        <v>60</v>
      </c>
      <c r="B49" s="106"/>
      <c r="C49" s="106"/>
      <c r="D49" s="106"/>
      <c r="E49" s="191" t="s">
        <v>128</v>
      </c>
      <c r="F49" s="191"/>
      <c r="G49" s="191"/>
      <c r="H49" s="191"/>
      <c r="K49" s="106" t="s">
        <v>60</v>
      </c>
      <c r="L49" s="106"/>
      <c r="M49" s="106"/>
      <c r="N49" s="192" t="s">
        <v>240</v>
      </c>
      <c r="O49" s="192"/>
      <c r="P49" s="192"/>
      <c r="R49" s="107" t="s">
        <v>60</v>
      </c>
      <c r="S49" s="193" t="s">
        <v>62</v>
      </c>
      <c r="T49" s="193"/>
    </row>
    <row r="50" spans="1:20" s="25" customFormat="1">
      <c r="A50" s="106" t="s">
        <v>63</v>
      </c>
      <c r="B50" s="106"/>
      <c r="C50" s="106"/>
      <c r="D50" s="106"/>
      <c r="E50" s="194">
        <f>Q14</f>
        <v>42698</v>
      </c>
      <c r="F50" s="195"/>
      <c r="G50" s="195"/>
      <c r="H50" s="195"/>
      <c r="K50" s="106" t="s">
        <v>63</v>
      </c>
      <c r="L50" s="106"/>
      <c r="M50" s="108"/>
      <c r="N50" s="196">
        <f>E50</f>
        <v>42698</v>
      </c>
      <c r="O50" s="192"/>
      <c r="P50" s="192"/>
      <c r="R50" s="107" t="s">
        <v>63</v>
      </c>
      <c r="S50" s="196">
        <f>N50</f>
        <v>42698</v>
      </c>
      <c r="T50" s="192"/>
    </row>
    <row r="61" spans="1:20">
      <c r="N61" s="23"/>
      <c r="O61" s="23"/>
      <c r="P61" s="23"/>
      <c r="Q61" s="23"/>
      <c r="R61" s="23"/>
      <c r="S61" s="23"/>
      <c r="T61" s="23"/>
    </row>
    <row r="62" spans="1:20">
      <c r="N62" s="23"/>
      <c r="O62" s="23"/>
      <c r="P62" s="23"/>
      <c r="Q62" s="23"/>
      <c r="R62" s="23"/>
      <c r="S62" s="23"/>
      <c r="T62" s="23"/>
    </row>
    <row r="63" spans="1:20">
      <c r="N63" s="23"/>
      <c r="O63" s="23"/>
      <c r="P63" s="23"/>
      <c r="Q63" s="23"/>
      <c r="R63" s="23"/>
      <c r="S63" s="23"/>
      <c r="T63" s="23"/>
    </row>
    <row r="64" spans="1:20">
      <c r="N64" s="23"/>
      <c r="O64" s="23"/>
      <c r="P64" s="23"/>
      <c r="Q64" s="23"/>
      <c r="R64" s="23"/>
      <c r="S64" s="23"/>
      <c r="T64" s="23"/>
    </row>
  </sheetData>
  <mergeCells count="34">
    <mergeCell ref="E49:H49"/>
    <mergeCell ref="N49:P49"/>
    <mergeCell ref="S49:T49"/>
    <mergeCell ref="E50:H50"/>
    <mergeCell ref="N50:P50"/>
    <mergeCell ref="S50:T50"/>
    <mergeCell ref="B38:F38"/>
    <mergeCell ref="N38:O38"/>
    <mergeCell ref="B39:F39"/>
    <mergeCell ref="R42:T42"/>
    <mergeCell ref="E48:H48"/>
    <mergeCell ref="N48:P48"/>
    <mergeCell ref="S48:T48"/>
    <mergeCell ref="Q16:Q17"/>
    <mergeCell ref="R16:R17"/>
    <mergeCell ref="S16:S17"/>
    <mergeCell ref="T16:T17"/>
    <mergeCell ref="O34:Q34"/>
    <mergeCell ref="B37:F37"/>
    <mergeCell ref="N37:O3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Vpp CMT8 11-2016</vt:lpstr>
      <vt:lpstr>Vpp HO 9-2016</vt:lpstr>
      <vt:lpstr>Vpp HO 11-2016</vt:lpstr>
      <vt:lpstr>Vpp GU CMT8 11-2016</vt:lpstr>
      <vt:lpstr>Grocery GU CMT8 11-2016</vt:lpstr>
      <vt:lpstr>Grocery CMT8 (2) 11-2016 </vt:lpstr>
      <vt:lpstr>Vpp Tran Nao 11-2016</vt:lpstr>
      <vt:lpstr>hot dog for Familympic</vt:lpstr>
      <vt:lpstr>Vpp CMT8 12-2016</vt:lpstr>
      <vt:lpstr>'Grocery CMT8 (2) 11-2016 '!Print_Area</vt:lpstr>
      <vt:lpstr>'Grocery GU CMT8 11-2016'!Print_Area</vt:lpstr>
      <vt:lpstr>'hot dog for Familympic'!Print_Area</vt:lpstr>
      <vt:lpstr>'Vpp CMT8 11-2016'!Print_Area</vt:lpstr>
      <vt:lpstr>'Vpp CMT8 12-2016'!Print_Area</vt:lpstr>
      <vt:lpstr>'Vpp GU CMT8 11-2016'!Print_Area</vt:lpstr>
      <vt:lpstr>'Vpp HO 11-2016'!Print_Area</vt:lpstr>
      <vt:lpstr>'Vpp HO 9-2016'!Print_Area</vt:lpstr>
      <vt:lpstr>'Vpp Tran Nao 11-2016'!Print_Area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2016-11-24T08:27:42Z</dcterms:modified>
</cp:coreProperties>
</file>