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440" windowHeight="7740" firstSheet="2" activeTab="2"/>
  </bookViews>
  <sheets>
    <sheet name="Bánh kẹo Training" sheetId="1" state="hidden" r:id="rId1"/>
    <sheet name="Pantry's expense 8-2016" sheetId="2" state="hidden" r:id="rId2"/>
    <sheet name="Sheet1" sheetId="3" r:id="rId3"/>
  </sheets>
  <definedNames>
    <definedName name="_xlnm.Print_Area" localSheetId="0">'Bánh kẹo Training'!$A$1:$T$42</definedName>
    <definedName name="_xlnm.Print_Area" localSheetId="1">'Pantry''s expense 8-2016'!$A$1:$T$54</definedName>
  </definedNames>
  <calcPr calcId="124519"/>
</workbook>
</file>

<file path=xl/calcChain.xml><?xml version="1.0" encoding="utf-8"?>
<calcChain xmlns="http://schemas.openxmlformats.org/spreadsheetml/2006/main">
  <c r="E65" i="3"/>
  <c r="N65" s="1"/>
  <c r="S65" s="1"/>
  <c r="R48"/>
  <c r="S47"/>
  <c r="R47"/>
  <c r="R46"/>
  <c r="S45"/>
  <c r="R45"/>
  <c r="R44"/>
  <c r="R43"/>
  <c r="S43" s="1"/>
  <c r="R42"/>
  <c r="S41"/>
  <c r="R41"/>
  <c r="R40"/>
  <c r="R39"/>
  <c r="S39" s="1"/>
  <c r="R38"/>
  <c r="R37"/>
  <c r="S37" s="1"/>
  <c r="R36"/>
  <c r="R35"/>
  <c r="S35" s="1"/>
  <c r="S34"/>
  <c r="R34"/>
  <c r="R33"/>
  <c r="S33" s="1"/>
  <c r="S32"/>
  <c r="R32"/>
  <c r="R31"/>
  <c r="S31" s="1"/>
  <c r="R30"/>
  <c r="R29"/>
  <c r="S29" s="1"/>
  <c r="S28"/>
  <c r="R28"/>
  <c r="R27"/>
  <c r="S27" s="1"/>
  <c r="S26"/>
  <c r="R26"/>
  <c r="R25"/>
  <c r="S25" s="1"/>
  <c r="R24"/>
  <c r="S24" s="1"/>
  <c r="R23"/>
  <c r="S23" s="1"/>
  <c r="R22"/>
  <c r="R21"/>
  <c r="S21" s="1"/>
  <c r="S20"/>
  <c r="R20"/>
  <c r="R19"/>
  <c r="S19" s="1"/>
  <c r="S18"/>
  <c r="R18"/>
  <c r="T47" l="1"/>
  <c r="T45"/>
  <c r="T41"/>
  <c r="T34"/>
  <c r="T32"/>
  <c r="S30"/>
  <c r="T30" s="1"/>
  <c r="T28"/>
  <c r="T26"/>
  <c r="T24"/>
  <c r="S22"/>
  <c r="T22" s="1"/>
  <c r="T20"/>
  <c r="T18"/>
  <c r="R49"/>
  <c r="T19"/>
  <c r="T21"/>
  <c r="T23"/>
  <c r="T25"/>
  <c r="T27"/>
  <c r="T29"/>
  <c r="T31"/>
  <c r="T33"/>
  <c r="T35"/>
  <c r="S36"/>
  <c r="T37"/>
  <c r="S38"/>
  <c r="T38" s="1"/>
  <c r="T39"/>
  <c r="S40"/>
  <c r="T40" s="1"/>
  <c r="S42"/>
  <c r="T42" s="1"/>
  <c r="T43"/>
  <c r="S44"/>
  <c r="T44" s="1"/>
  <c r="S46"/>
  <c r="T46" s="1"/>
  <c r="S48"/>
  <c r="T48" s="1"/>
  <c r="E49" i="2"/>
  <c r="N49" s="1"/>
  <c r="S32"/>
  <c r="T32" s="1"/>
  <c r="R32"/>
  <c r="R31"/>
  <c r="S31" s="1"/>
  <c r="T31" s="1"/>
  <c r="S30"/>
  <c r="T30" s="1"/>
  <c r="R30"/>
  <c r="R29"/>
  <c r="S29" s="1"/>
  <c r="T29" s="1"/>
  <c r="S28"/>
  <c r="T28" s="1"/>
  <c r="R28"/>
  <c r="R27"/>
  <c r="S27" s="1"/>
  <c r="T27" s="1"/>
  <c r="S26"/>
  <c r="T26" s="1"/>
  <c r="R26"/>
  <c r="R25"/>
  <c r="S25" s="1"/>
  <c r="T25" s="1"/>
  <c r="S24"/>
  <c r="T24" s="1"/>
  <c r="R24"/>
  <c r="R23"/>
  <c r="S23" s="1"/>
  <c r="T23" s="1"/>
  <c r="R22"/>
  <c r="S22" s="1"/>
  <c r="T22" s="1"/>
  <c r="R21"/>
  <c r="S21" s="1"/>
  <c r="T21" s="1"/>
  <c r="R20"/>
  <c r="S20" s="1"/>
  <c r="T20" s="1"/>
  <c r="R19"/>
  <c r="S19" s="1"/>
  <c r="T19" s="1"/>
  <c r="R18"/>
  <c r="R33" s="1"/>
  <c r="S49" i="3" l="1"/>
  <c r="T49"/>
  <c r="T36"/>
  <c r="S33" i="2"/>
  <c r="T33" s="1"/>
  <c r="S18"/>
  <c r="T18" s="1"/>
  <c r="S26" i="1" l="1"/>
  <c r="R26"/>
  <c r="T20"/>
  <c r="T21"/>
  <c r="T22"/>
  <c r="T23"/>
  <c r="T24"/>
  <c r="T25"/>
  <c r="T19"/>
  <c r="T18"/>
  <c r="S19"/>
  <c r="S20"/>
  <c r="S21"/>
  <c r="S22"/>
  <c r="S23"/>
  <c r="S24"/>
  <c r="S25"/>
  <c r="S18"/>
  <c r="R21"/>
  <c r="R22"/>
  <c r="R23"/>
  <c r="R24"/>
  <c r="R25"/>
  <c r="R20"/>
  <c r="R19"/>
  <c r="R18"/>
  <c r="Q19"/>
  <c r="Q20"/>
  <c r="Q21"/>
  <c r="Q22"/>
  <c r="Q23"/>
  <c r="Q24"/>
  <c r="Q25"/>
  <c r="Q18"/>
  <c r="E42"/>
  <c r="N42" s="1"/>
  <c r="T26" l="1"/>
</calcChain>
</file>

<file path=xl/sharedStrings.xml><?xml version="1.0" encoding="utf-8"?>
<sst xmlns="http://schemas.openxmlformats.org/spreadsheetml/2006/main" count="303" uniqueCount="153">
  <si>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</si>
  <si>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</si>
  <si>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</si>
  <si>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</si>
  <si>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</si>
  <si>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</si>
  <si>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</si>
  <si>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</si>
  <si>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</si>
  <si>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</si>
  <si>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</si>
  <si>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</si>
  <si>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</si>
  <si>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</si>
  <si>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</si>
  <si>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</si>
  <si>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</si>
  <si>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>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</si>
  <si>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</si>
  <si>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t>Phòng Training Guardian</t>
  </si>
  <si>
    <r>
      <t xml:space="preserve">Address
</t>
    </r>
    <r>
      <rPr>
        <i/>
        <sz val="11"/>
        <rFont val="Arial"/>
        <family val="2"/>
      </rPr>
      <t>Địa chỉ:</t>
    </r>
  </si>
  <si>
    <t>101 Tôn Dật Tiên, P. Tân Phong, Q.7</t>
  </si>
  <si>
    <t>506 Nguyễn Đình Chiểu, P. 4, Q.3</t>
  </si>
  <si>
    <r>
      <t xml:space="preserve">Tel
</t>
    </r>
    <r>
      <rPr>
        <i/>
        <sz val="11"/>
        <rFont val="Arial"/>
        <family val="2"/>
      </rPr>
      <t>Điện thoại:</t>
    </r>
  </si>
  <si>
    <t>08 5412 1416</t>
  </si>
  <si>
    <t>Ms. Phụng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</si>
  <si>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</si>
  <si>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</si>
  <si>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</si>
  <si>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</si>
  <si>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</si>
  <si>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</si>
  <si>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</si>
  <si>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</si>
  <si>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</si>
  <si>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</si>
  <si>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</si>
  <si>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Bánh quy giòn vị bắp</t>
  </si>
  <si>
    <t>Bánh Magic bơ</t>
  </si>
  <si>
    <t>Bánh Magic kem socola</t>
  </si>
  <si>
    <t xml:space="preserve">Kẹo mềm trái cây socola Dynamite </t>
  </si>
  <si>
    <t>gói</t>
  </si>
  <si>
    <t>Kẹo trái cây Fruit Plus</t>
  </si>
  <si>
    <t>Kẹo M&amp;M loại trung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</si>
  <si>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</si>
  <si>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</si>
  <si>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</si>
  <si>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</si>
  <si>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</si>
  <si>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</si>
  <si>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</si>
  <si>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</si>
  <si>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</si>
  <si>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</si>
  <si>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</si>
  <si>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</si>
  <si>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</si>
  <si>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</si>
  <si>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</si>
  <si>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</si>
  <si>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0000062</t>
  </si>
  <si>
    <t>Bánh Chocopie (Hộp lớn)</t>
  </si>
  <si>
    <t>Bánh Hura (hộp lớn)</t>
  </si>
  <si>
    <t>chai</t>
  </si>
  <si>
    <t>cái</t>
  </si>
  <si>
    <t>cây</t>
  </si>
  <si>
    <t>0000066</t>
  </si>
  <si>
    <t>Siêu thị Giant</t>
  </si>
  <si>
    <t>Guardian Nguyen Thi Tan</t>
  </si>
  <si>
    <t>Số 192, Nguyễn Thị Tần, Phường 2, Quận 8, TPHCM</t>
  </si>
  <si>
    <t>Mr. Binh - 0902 116 672</t>
  </si>
  <si>
    <t>Xô đựng nước 20 lit không nắp Đại Đồng Tiến</t>
  </si>
  <si>
    <t>Chổi cỏ Phước Lộc Thọ</t>
  </si>
  <si>
    <t>Khăn nén</t>
  </si>
  <si>
    <t>Ky rác trung</t>
  </si>
  <si>
    <t>Thùng rác trung Đại Đồng Tiến (chân đạp) – size trung</t>
  </si>
  <si>
    <t>Nước lau sàn 3,8kg hoa hạ</t>
  </si>
  <si>
    <t>Nước lau kiếng lớn (Sumo 800ml)</t>
  </si>
  <si>
    <t>Chổi nylong nhỏ</t>
  </si>
  <si>
    <t xml:space="preserve">Túi đựng rác trung – DP đen </t>
  </si>
  <si>
    <t>Thảm chùi chân Welcome (40X60cm)</t>
  </si>
  <si>
    <t>lốc</t>
  </si>
  <si>
    <t>Tẩy sumo nhỏ (1000ml)</t>
  </si>
  <si>
    <t>Giấy Anan</t>
  </si>
  <si>
    <t>Bộ lau nhà 360 độ  Super Meg 3029561</t>
  </si>
  <si>
    <t>Cây lau nhà 360</t>
  </si>
  <si>
    <t>bộ</t>
  </si>
  <si>
    <t>Miếng rửa chén mỏng xanh</t>
  </si>
  <si>
    <t>0000067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</si>
  <si>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</si>
  <si>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</si>
  <si>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</si>
  <si>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</si>
  <si>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</si>
  <si>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</si>
  <si>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</si>
  <si>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</si>
  <si>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</si>
  <si>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</si>
  <si>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</si>
  <si>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</si>
  <si>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</si>
  <si>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</si>
  <si>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</si>
  <si>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</si>
  <si>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</si>
  <si>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</si>
  <si>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</si>
  <si>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</si>
  <si>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</si>
  <si>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</si>
  <si>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</si>
  <si>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</si>
  <si>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</si>
  <si>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</si>
  <si>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</si>
  <si>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</si>
  <si>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</si>
  <si>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</si>
  <si>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</si>
  <si>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</si>
  <si>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</si>
  <si>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</si>
  <si>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</si>
  <si>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</si>
  <si>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</si>
  <si>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</si>
  <si>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</si>
  <si>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Lê Thị Kim Anh</t>
  </si>
  <si>
    <t>Director</t>
  </si>
  <si>
    <t>Viết chì 2B</t>
  </si>
  <si>
    <t xml:space="preserve">Mr. Binh - 0902 116 672 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</si>
  <si>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</si>
  <si>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</si>
  <si>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</si>
  <si>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</si>
  <si>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</si>
  <si>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</si>
  <si>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</si>
  <si>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</si>
  <si>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</si>
  <si>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</si>
  <si>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</si>
  <si>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</si>
  <si>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</si>
  <si>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</si>
  <si>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TOTAL / </t>
    </r>
    <r>
      <rPr>
        <b/>
        <i/>
        <sz val="7"/>
        <rFont val="Arial"/>
        <family val="2"/>
      </rPr>
      <t>TỔNG CỘNG</t>
    </r>
  </si>
  <si>
    <r>
      <t xml:space="preserve">Terms &amp; Conditions/ </t>
    </r>
    <r>
      <rPr>
        <i/>
        <u/>
        <sz val="7"/>
        <rFont val="Arial"/>
        <family val="2"/>
      </rPr>
      <t>Các điều kiện &amp; điều khoản:</t>
    </r>
  </si>
  <si>
    <r>
      <t xml:space="preserve">Deadline for Delivery
</t>
    </r>
    <r>
      <rPr>
        <i/>
        <sz val="7"/>
        <rFont val="Arial"/>
        <family val="2"/>
      </rPr>
      <t>Thời hạn giao hàng</t>
    </r>
  </si>
  <si>
    <r>
      <t xml:space="preserve">Terms of Payment
</t>
    </r>
    <r>
      <rPr>
        <i/>
        <sz val="7"/>
        <rFont val="Arial"/>
        <family val="2"/>
      </rPr>
      <t>Phương thức thanh toán</t>
    </r>
  </si>
  <si>
    <r>
      <t xml:space="preserve">Other Terms
</t>
    </r>
    <r>
      <rPr>
        <i/>
        <sz val="7"/>
        <rFont val="Arial"/>
        <family val="2"/>
      </rPr>
      <t>Các điều khoản khác</t>
    </r>
  </si>
  <si>
    <r>
      <t xml:space="preserve">Position/ </t>
    </r>
    <r>
      <rPr>
        <sz val="6"/>
        <rFont val="Arial"/>
        <family val="2"/>
      </rPr>
      <t>Chức vụ:</t>
    </r>
  </si>
  <si>
    <r>
      <t>Date/ N</t>
    </r>
    <r>
      <rPr>
        <sz val="6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</si>
</sst>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6"/>
      <name val="Arial"/>
      <family val="2"/>
    </font>
    <font>
      <sz val="6"/>
      <color theme="1"/>
      <name val="Calibri"/>
      <family val="2"/>
      <scheme val="minor"/>
    </font>
    <font>
      <b/>
      <sz val="7"/>
      <name val="Arial"/>
      <family val="2"/>
    </font>
    <font>
      <b/>
      <i/>
      <sz val="7"/>
      <name val="Arial"/>
      <family val="2"/>
    </font>
    <font>
      <u/>
      <sz val="7"/>
      <name val="Arial"/>
      <family val="2"/>
    </font>
    <font>
      <i/>
      <u/>
      <sz val="7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3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0" fillId="0" borderId="2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11" fillId="0" borderId="3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0" fillId="0" borderId="4" xfId="0" applyFont="1" applyBorder="1" applyAlignment="1"/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0" fontId="15" fillId="0" borderId="2" xfId="0" applyFont="1" applyBorder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6" fillId="0" borderId="0" xfId="3" quotePrefix="1" applyNumberFormat="1" applyFont="1"/>
    <xf numFmtId="9" fontId="16" fillId="0" borderId="0" xfId="2" quotePrefix="1" applyNumberFormat="1" applyFo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  <xf numFmtId="164" fontId="4" fillId="0" borderId="3" xfId="3" applyNumberFormat="1" applyFont="1" applyBorder="1"/>
    <xf numFmtId="164" fontId="4" fillId="0" borderId="13" xfId="3" applyNumberFormat="1" applyFont="1" applyBorder="1"/>
    <xf numFmtId="0" fontId="0" fillId="0" borderId="14" xfId="0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 applyAlignment="1">
      <alignment horizontal="left"/>
    </xf>
    <xf numFmtId="0" fontId="11" fillId="0" borderId="0" xfId="0" applyFont="1"/>
    <xf numFmtId="165" fontId="2" fillId="0" borderId="1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1" fillId="0" borderId="0" xfId="0" applyFont="1"/>
    <xf numFmtId="0" fontId="23" fillId="0" borderId="0" xfId="0" quotePrefix="1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164" fontId="23" fillId="0" borderId="0" xfId="3" applyNumberFormat="1" applyFont="1" applyBorder="1"/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3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6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14" xfId="1" applyNumberFormat="1" applyFont="1" applyBorder="1"/>
    <xf numFmtId="0" fontId="25" fillId="0" borderId="0" xfId="0" applyFont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11" fillId="0" borderId="3" xfId="0" applyFont="1" applyBorder="1" applyAlignment="1">
      <alignment wrapText="1"/>
    </xf>
    <xf numFmtId="164" fontId="11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17" fillId="0" borderId="5" xfId="3" applyNumberFormat="1" applyFont="1" applyBorder="1" applyAlignment="1">
      <alignment horizontal="center" vertical="center" wrapText="1"/>
    </xf>
    <xf numFmtId="0" fontId="17" fillId="0" borderId="9" xfId="3" applyNumberFormat="1" applyFont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 wrapText="1"/>
    </xf>
    <xf numFmtId="9" fontId="17" fillId="0" borderId="9" xfId="2" applyNumberFormat="1" applyFont="1" applyBorder="1" applyAlignment="1">
      <alignment horizontal="center" vertical="center" wrapText="1"/>
    </xf>
    <xf numFmtId="165" fontId="19" fillId="0" borderId="12" xfId="1" applyNumberFormat="1" applyFont="1" applyBorder="1" applyAlignment="1">
      <alignment horizontal="right" wrapText="1"/>
    </xf>
    <xf numFmtId="165" fontId="19" fillId="0" borderId="3" xfId="1" applyNumberFormat="1" applyFont="1" applyBorder="1" applyAlignment="1">
      <alignment horizontal="right" wrapText="1"/>
    </xf>
    <xf numFmtId="165" fontId="19" fillId="0" borderId="13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0" fillId="0" borderId="7" xfId="0" applyFont="1" applyBorder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3" applyNumberFormat="1" applyFont="1"/>
    <xf numFmtId="9" fontId="16" fillId="0" borderId="0" xfId="2" applyNumberFormat="1" applyFont="1"/>
    <xf numFmtId="164" fontId="16" fillId="0" borderId="0" xfId="3" applyNumberFormat="1" applyFont="1" applyAlignment="1">
      <alignment horizontal="left"/>
    </xf>
    <xf numFmtId="165" fontId="16" fillId="0" borderId="0" xfId="1" applyNumberFormat="1" applyFont="1"/>
    <xf numFmtId="9" fontId="3" fillId="0" borderId="0" xfId="2" applyNumberFormat="1" applyFont="1" applyAlignment="1"/>
    <xf numFmtId="0" fontId="24" fillId="0" borderId="0" xfId="0" applyFont="1"/>
    <xf numFmtId="164" fontId="26" fillId="0" borderId="0" xfId="3" quotePrefix="1" applyNumberFormat="1" applyFont="1" applyAlignment="1">
      <alignment horizontal="left"/>
    </xf>
    <xf numFmtId="165" fontId="26" fillId="0" borderId="0" xfId="1" applyNumberFormat="1" applyFont="1"/>
    <xf numFmtId="164" fontId="24" fillId="0" borderId="0" xfId="3" applyNumberFormat="1" applyFont="1" applyAlignment="1">
      <alignment horizontal="left"/>
    </xf>
    <xf numFmtId="37" fontId="16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  <xf numFmtId="0" fontId="27" fillId="0" borderId="0" xfId="0" applyFont="1" applyAlignment="1">
      <alignment horizontal="left" wrapText="1"/>
    </xf>
    <xf numFmtId="0" fontId="27" fillId="0" borderId="1" xfId="0" applyFont="1" applyBorder="1" applyAlignment="1"/>
    <xf numFmtId="164" fontId="27" fillId="0" borderId="1" xfId="3" applyNumberFormat="1" applyFont="1" applyBorder="1" applyAlignment="1">
      <alignment horizontal="left"/>
    </xf>
    <xf numFmtId="165" fontId="27" fillId="0" borderId="1" xfId="1" applyNumberFormat="1" applyFont="1" applyBorder="1" applyAlignment="1">
      <alignment horizontal="left"/>
    </xf>
    <xf numFmtId="0" fontId="27" fillId="0" borderId="0" xfId="0" applyFont="1" applyAlignment="1"/>
    <xf numFmtId="0" fontId="27" fillId="0" borderId="0" xfId="0" applyFont="1"/>
    <xf numFmtId="0" fontId="29" fillId="0" borderId="0" xfId="0" applyFont="1" applyAlignment="1">
      <alignment horizontal="left" wrapText="1"/>
    </xf>
    <xf numFmtId="0" fontId="29" fillId="0" borderId="1" xfId="0" applyFont="1" applyBorder="1" applyAlignment="1"/>
    <xf numFmtId="0" fontId="29" fillId="0" borderId="1" xfId="0" applyFont="1" applyBorder="1" applyAlignment="1">
      <alignment vertical="top"/>
    </xf>
    <xf numFmtId="0" fontId="29" fillId="0" borderId="0" xfId="0" applyFont="1" applyBorder="1" applyAlignment="1">
      <alignment wrapText="1"/>
    </xf>
    <xf numFmtId="0" fontId="29" fillId="0" borderId="1" xfId="0" applyFont="1" applyBorder="1" applyAlignment="1">
      <alignment horizontal="left"/>
    </xf>
    <xf numFmtId="9" fontId="29" fillId="0" borderId="1" xfId="2" applyNumberFormat="1" applyFont="1" applyBorder="1" applyAlignment="1"/>
    <xf numFmtId="164" fontId="29" fillId="0" borderId="1" xfId="3" applyNumberFormat="1" applyFont="1" applyBorder="1" applyAlignment="1">
      <alignment horizontal="left"/>
    </xf>
    <xf numFmtId="165" fontId="29" fillId="0" borderId="1" xfId="1" applyNumberFormat="1" applyFont="1" applyBorder="1" applyAlignment="1">
      <alignment horizontal="left"/>
    </xf>
    <xf numFmtId="0" fontId="29" fillId="0" borderId="0" xfId="0" applyFont="1" applyAlignment="1"/>
    <xf numFmtId="0" fontId="29" fillId="0" borderId="0" xfId="0" applyFont="1"/>
    <xf numFmtId="0" fontId="29" fillId="0" borderId="3" xfId="0" applyFont="1" applyBorder="1" applyAlignment="1"/>
    <xf numFmtId="0" fontId="29" fillId="0" borderId="3" xfId="0" applyFont="1" applyBorder="1" applyAlignment="1">
      <alignment vertical="top"/>
    </xf>
    <xf numFmtId="164" fontId="29" fillId="0" borderId="0" xfId="3" applyNumberFormat="1" applyFont="1" applyBorder="1" applyAlignment="1"/>
    <xf numFmtId="164" fontId="29" fillId="0" borderId="0" xfId="3" applyNumberFormat="1" applyFont="1" applyBorder="1" applyAlignment="1">
      <alignment horizontal="center"/>
    </xf>
    <xf numFmtId="0" fontId="29" fillId="0" borderId="3" xfId="0" applyFont="1" applyBorder="1" applyAlignment="1">
      <alignment horizontal="left"/>
    </xf>
    <xf numFmtId="9" fontId="29" fillId="0" borderId="3" xfId="2" quotePrefix="1" applyNumberFormat="1" applyFont="1" applyBorder="1" applyAlignment="1"/>
    <xf numFmtId="164" fontId="29" fillId="0" borderId="3" xfId="3" applyNumberFormat="1" applyFont="1" applyBorder="1" applyAlignment="1"/>
    <xf numFmtId="165" fontId="29" fillId="0" borderId="3" xfId="1" applyNumberFormat="1" applyFont="1" applyBorder="1" applyAlignment="1"/>
    <xf numFmtId="0" fontId="30" fillId="0" borderId="0" xfId="0" applyFont="1" applyAlignment="1"/>
    <xf numFmtId="166" fontId="29" fillId="0" borderId="3" xfId="0" quotePrefix="1" applyNumberFormat="1" applyFont="1" applyBorder="1" applyAlignment="1">
      <alignment horizontal="left"/>
    </xf>
    <xf numFmtId="166" fontId="29" fillId="0" borderId="3" xfId="0" applyNumberFormat="1" applyFont="1" applyBorder="1" applyAlignment="1"/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1" fillId="0" borderId="5" xfId="3" applyNumberFormat="1" applyFont="1" applyBorder="1" applyAlignment="1">
      <alignment horizontal="center" vertical="center" wrapText="1"/>
    </xf>
    <xf numFmtId="9" fontId="31" fillId="0" borderId="5" xfId="2" applyNumberFormat="1" applyFont="1" applyBorder="1" applyAlignment="1">
      <alignment horizontal="center" vertical="center" wrapText="1"/>
    </xf>
    <xf numFmtId="0" fontId="33" fillId="0" borderId="0" xfId="0" applyFont="1"/>
    <xf numFmtId="0" fontId="31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9" xfId="3" applyNumberFormat="1" applyFont="1" applyBorder="1" applyAlignment="1">
      <alignment horizontal="center" vertical="center" wrapText="1"/>
    </xf>
    <xf numFmtId="9" fontId="31" fillId="0" borderId="9" xfId="2" applyNumberFormat="1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12" xfId="0" applyFont="1" applyBorder="1" applyAlignment="1"/>
    <xf numFmtId="0" fontId="34" fillId="0" borderId="3" xfId="0" applyFont="1" applyBorder="1" applyAlignment="1"/>
    <xf numFmtId="164" fontId="34" fillId="0" borderId="3" xfId="3" applyNumberFormat="1" applyFont="1" applyBorder="1"/>
    <xf numFmtId="164" fontId="34" fillId="0" borderId="13" xfId="3" applyNumberFormat="1" applyFont="1" applyBorder="1"/>
    <xf numFmtId="0" fontId="35" fillId="0" borderId="14" xfId="0" applyFont="1" applyBorder="1" applyAlignment="1">
      <alignment horizontal="center"/>
    </xf>
    <xf numFmtId="165" fontId="34" fillId="0" borderId="14" xfId="1" applyNumberFormat="1" applyFont="1" applyBorder="1" applyAlignment="1">
      <alignment horizontal="center"/>
    </xf>
    <xf numFmtId="165" fontId="34" fillId="0" borderId="14" xfId="1" applyNumberFormat="1" applyFont="1" applyBorder="1"/>
    <xf numFmtId="165" fontId="34" fillId="0" borderId="14" xfId="1" applyNumberFormat="1" applyFont="1" applyBorder="1" applyAlignment="1">
      <alignment horizontal="left"/>
    </xf>
    <xf numFmtId="0" fontId="34" fillId="0" borderId="0" xfId="0" applyFont="1"/>
    <xf numFmtId="0" fontId="34" fillId="0" borderId="0" xfId="0" applyFont="1" applyAlignment="1"/>
    <xf numFmtId="165" fontId="36" fillId="0" borderId="12" xfId="1" applyNumberFormat="1" applyFont="1" applyBorder="1" applyAlignment="1">
      <alignment horizontal="right" wrapText="1"/>
    </xf>
    <xf numFmtId="165" fontId="36" fillId="0" borderId="3" xfId="1" applyNumberFormat="1" applyFont="1" applyBorder="1" applyAlignment="1">
      <alignment horizontal="right" wrapText="1"/>
    </xf>
    <xf numFmtId="165" fontId="36" fillId="0" borderId="13" xfId="1" applyNumberFormat="1" applyFont="1" applyBorder="1" applyAlignment="1">
      <alignment horizontal="right" wrapText="1"/>
    </xf>
    <xf numFmtId="165" fontId="36" fillId="0" borderId="14" xfId="1" applyNumberFormat="1" applyFont="1" applyBorder="1"/>
    <xf numFmtId="0" fontId="38" fillId="0" borderId="0" xfId="0" applyFont="1"/>
    <xf numFmtId="0" fontId="27" fillId="0" borderId="0" xfId="0" quotePrefix="1" applyFont="1" applyAlignment="1">
      <alignment horizontal="center"/>
    </xf>
    <xf numFmtId="164" fontId="27" fillId="0" borderId="0" xfId="3" applyNumberFormat="1" applyFont="1" applyBorder="1"/>
    <xf numFmtId="164" fontId="27" fillId="0" borderId="0" xfId="3" applyNumberFormat="1" applyFont="1"/>
    <xf numFmtId="9" fontId="27" fillId="0" borderId="0" xfId="2" applyNumberFormat="1" applyFont="1"/>
    <xf numFmtId="164" fontId="27" fillId="0" borderId="0" xfId="3" applyNumberFormat="1" applyFont="1" applyAlignment="1">
      <alignment horizontal="left"/>
    </xf>
    <xf numFmtId="165" fontId="27" fillId="0" borderId="0" xfId="1" applyNumberFormat="1" applyFont="1"/>
    <xf numFmtId="0" fontId="27" fillId="0" borderId="0" xfId="0" applyFont="1" applyAlignment="1">
      <alignment horizontal="left"/>
    </xf>
    <xf numFmtId="0" fontId="27" fillId="0" borderId="0" xfId="0" quotePrefix="1" applyFont="1" applyAlignment="1">
      <alignment horizontal="left"/>
    </xf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164" fontId="27" fillId="0" borderId="1" xfId="3" applyNumberFormat="1" applyFont="1" applyBorder="1"/>
    <xf numFmtId="9" fontId="27" fillId="0" borderId="1" xfId="2" applyNumberFormat="1" applyFont="1" applyBorder="1"/>
    <xf numFmtId="165" fontId="27" fillId="0" borderId="1" xfId="1" applyNumberFormat="1" applyFont="1" applyBorder="1"/>
    <xf numFmtId="0" fontId="27" fillId="0" borderId="3" xfId="0" applyFont="1" applyBorder="1"/>
    <xf numFmtId="0" fontId="27" fillId="0" borderId="3" xfId="0" applyFont="1" applyBorder="1" applyAlignment="1">
      <alignment wrapText="1"/>
    </xf>
    <xf numFmtId="0" fontId="27" fillId="0" borderId="3" xfId="0" applyFont="1" applyBorder="1" applyAlignment="1">
      <alignment horizontal="left" wrapText="1"/>
    </xf>
    <xf numFmtId="0" fontId="27" fillId="0" borderId="3" xfId="0" applyFont="1" applyBorder="1" applyAlignment="1">
      <alignment horizontal="left" wrapText="1"/>
    </xf>
    <xf numFmtId="164" fontId="27" fillId="0" borderId="3" xfId="3" applyNumberFormat="1" applyFont="1" applyBorder="1"/>
    <xf numFmtId="9" fontId="27" fillId="0" borderId="3" xfId="2" applyNumberFormat="1" applyFont="1" applyBorder="1"/>
    <xf numFmtId="165" fontId="27" fillId="0" borderId="3" xfId="1" applyNumberFormat="1" applyFont="1" applyBorder="1"/>
    <xf numFmtId="164" fontId="27" fillId="0" borderId="0" xfId="3" applyNumberFormat="1" applyFont="1" applyAlignment="1"/>
    <xf numFmtId="164" fontId="27" fillId="0" borderId="0" xfId="3" applyNumberFormat="1" applyFont="1" applyAlignment="1">
      <alignment horizontal="left"/>
    </xf>
    <xf numFmtId="0" fontId="36" fillId="0" borderId="0" xfId="0" applyFont="1" applyAlignment="1"/>
    <xf numFmtId="165" fontId="27" fillId="0" borderId="0" xfId="1" applyNumberFormat="1" applyFont="1" applyAlignment="1"/>
    <xf numFmtId="0" fontId="34" fillId="0" borderId="7" xfId="0" applyFont="1" applyBorder="1" applyAlignment="1"/>
    <xf numFmtId="0" fontId="34" fillId="0" borderId="7" xfId="0" applyFont="1" applyBorder="1" applyAlignment="1">
      <alignment horizontal="center"/>
    </xf>
    <xf numFmtId="0" fontId="34" fillId="0" borderId="7" xfId="0" applyFont="1" applyBorder="1" applyAlignment="1">
      <alignment horizontal="left"/>
    </xf>
    <xf numFmtId="164" fontId="34" fillId="0" borderId="7" xfId="3" applyNumberFormat="1" applyFont="1" applyBorder="1" applyAlignment="1">
      <alignment horizontal="center"/>
    </xf>
    <xf numFmtId="0" fontId="40" fillId="0" borderId="0" xfId="0" applyFont="1" applyAlignme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164" fontId="34" fillId="0" borderId="0" xfId="3" applyNumberFormat="1" applyFont="1" applyAlignment="1">
      <alignment horizontal="center"/>
    </xf>
    <xf numFmtId="166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166" fontId="34" fillId="0" borderId="0" xfId="0" applyNumberFormat="1" applyFont="1" applyAlignment="1">
      <alignment horizontal="center"/>
    </xf>
    <xf numFmtId="164" fontId="34" fillId="0" borderId="0" xfId="3" applyNumberFormat="1" applyFont="1"/>
    <xf numFmtId="9" fontId="34" fillId="0" borderId="0" xfId="2" applyNumberFormat="1" applyFont="1"/>
    <xf numFmtId="164" fontId="34" fillId="0" borderId="0" xfId="3" applyNumberFormat="1" applyFont="1" applyAlignment="1">
      <alignment horizontal="left"/>
    </xf>
    <xf numFmtId="165" fontId="34" fillId="0" borderId="0" xfId="1" applyNumberFormat="1" applyFo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647699</xdr:colOff>
      <xdr:row>0</xdr:row>
      <xdr:rowOff>85725</xdr:rowOff>
    </xdr:from>
    <xdr:to>
      <xdr:col>19</xdr:col>
      <xdr:colOff>457201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81549" y="85725"/>
          <a:ext cx="1028702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200025</xdr:colOff>
      <xdr:row>16</xdr:row>
      <xdr:rowOff>133350</xdr:rowOff>
    </xdr:from>
    <xdr:to>
      <xdr:col>23</xdr:col>
      <xdr:colOff>280036</xdr:colOff>
      <xdr:row>17</xdr:row>
      <xdr:rowOff>16965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01400" y="3209925"/>
          <a:ext cx="1771651" cy="64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4"/>
  <sheetViews>
    <sheetView workbookViewId="0">
      <selection activeCell="S42" sqref="S42:T42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60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51" t="s">
        <v>14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</row>
    <row r="9" spans="1:24" s="22" customFormat="1" ht="23.25">
      <c r="A9" s="152" t="s">
        <v>15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</row>
    <row r="10" spans="1:24" ht="18" customHeight="1">
      <c r="L10" s="24"/>
      <c r="Q10" s="27"/>
    </row>
    <row r="11" spans="1:24" ht="27" customHeight="1">
      <c r="A11" s="142" t="s">
        <v>16</v>
      </c>
      <c r="B11" s="142"/>
      <c r="C11" s="142"/>
      <c r="D11" s="142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42" t="s">
        <v>18</v>
      </c>
      <c r="P11" s="142"/>
      <c r="Q11" s="35" t="s">
        <v>19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42" t="s">
        <v>20</v>
      </c>
      <c r="B12" s="142"/>
      <c r="C12" s="142"/>
      <c r="D12" s="142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42" t="s">
        <v>20</v>
      </c>
      <c r="P12" s="142"/>
      <c r="Q12" s="42" t="s">
        <v>22</v>
      </c>
      <c r="R12" s="40"/>
      <c r="S12" s="40"/>
      <c r="T12" s="40"/>
      <c r="U12" s="43"/>
      <c r="V12" s="44"/>
      <c r="W12" s="25"/>
      <c r="X12" s="25"/>
    </row>
    <row r="13" spans="1:24" ht="27" customHeight="1">
      <c r="A13" s="142" t="s">
        <v>23</v>
      </c>
      <c r="B13" s="142"/>
      <c r="C13" s="142"/>
      <c r="D13" s="142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42" t="s">
        <v>23</v>
      </c>
      <c r="P13" s="142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27" customHeight="1">
      <c r="A14" s="142" t="s">
        <v>26</v>
      </c>
      <c r="B14" s="142"/>
      <c r="C14" s="142"/>
      <c r="D14" s="142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42" t="s">
        <v>27</v>
      </c>
      <c r="P14" s="142"/>
      <c r="Q14" s="52">
        <v>42585</v>
      </c>
      <c r="R14" s="53"/>
      <c r="S14" s="53"/>
      <c r="T14" s="53"/>
      <c r="U14" s="25"/>
      <c r="V14" s="25"/>
      <c r="W14" s="25"/>
      <c r="X14" s="25"/>
    </row>
    <row r="15" spans="1:24" ht="16.5" customHeight="1">
      <c r="C15" s="54"/>
      <c r="Q15" s="55"/>
      <c r="R15" s="56"/>
      <c r="S15" s="26"/>
    </row>
    <row r="16" spans="1:24" ht="19.5" customHeight="1">
      <c r="A16" s="143" t="s">
        <v>28</v>
      </c>
      <c r="B16" s="145" t="s">
        <v>29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3" t="s">
        <v>30</v>
      </c>
      <c r="P16" s="134" t="s">
        <v>31</v>
      </c>
      <c r="Q16" s="134" t="s">
        <v>32</v>
      </c>
      <c r="R16" s="134" t="s">
        <v>33</v>
      </c>
      <c r="S16" s="136" t="s">
        <v>34</v>
      </c>
      <c r="T16" s="136" t="s">
        <v>35</v>
      </c>
    </row>
    <row r="17" spans="1:23">
      <c r="A17" s="144"/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144"/>
      <c r="P17" s="135"/>
      <c r="Q17" s="135"/>
      <c r="R17" s="135"/>
      <c r="S17" s="137"/>
      <c r="T17" s="137"/>
    </row>
    <row r="18" spans="1:23" s="65" customFormat="1" ht="21" customHeight="1">
      <c r="A18" s="57">
        <v>1</v>
      </c>
      <c r="B18" s="58" t="s">
        <v>61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36</v>
      </c>
      <c r="P18" s="61">
        <v>6</v>
      </c>
      <c r="Q18" s="62">
        <f>W18/1.1</f>
        <v>50909.090909090904</v>
      </c>
      <c r="R18" s="112">
        <f>Q18*P18</f>
        <v>305454.54545454541</v>
      </c>
      <c r="S18" s="63">
        <f>R18*0.1</f>
        <v>30545.454545454544</v>
      </c>
      <c r="T18" s="64">
        <f>S18+R18</f>
        <v>335999.99999999994</v>
      </c>
      <c r="V18" s="62"/>
      <c r="W18" s="113">
        <v>56000</v>
      </c>
    </row>
    <row r="19" spans="1:23" s="65" customFormat="1" ht="21" customHeight="1">
      <c r="A19" s="57">
        <v>2</v>
      </c>
      <c r="B19" s="58" t="s">
        <v>37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36</v>
      </c>
      <c r="P19" s="61">
        <v>10</v>
      </c>
      <c r="Q19" s="62">
        <f t="shared" ref="Q19:Q25" si="0">W19/1.1</f>
        <v>26818.181818181816</v>
      </c>
      <c r="R19" s="112">
        <f>Q19*P19</f>
        <v>268181.81818181818</v>
      </c>
      <c r="S19" s="63">
        <f t="shared" ref="S19:S25" si="1">R19*0.1</f>
        <v>26818.18181818182</v>
      </c>
      <c r="T19" s="64">
        <f>S19+R19</f>
        <v>295000</v>
      </c>
      <c r="V19" s="62">
        <v>59900</v>
      </c>
      <c r="W19" s="113">
        <v>29500</v>
      </c>
    </row>
    <row r="20" spans="1:23" s="65" customFormat="1" ht="21" customHeight="1">
      <c r="A20" s="57">
        <v>3</v>
      </c>
      <c r="B20" s="58" t="s">
        <v>62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10</v>
      </c>
      <c r="Q20" s="62">
        <f t="shared" si="0"/>
        <v>21818.181818181816</v>
      </c>
      <c r="R20" s="112">
        <f>Q20*P20</f>
        <v>218181.81818181818</v>
      </c>
      <c r="S20" s="63">
        <f t="shared" si="1"/>
        <v>21818.18181818182</v>
      </c>
      <c r="T20" s="64">
        <f t="shared" ref="T20:T25" si="2">S20+R20</f>
        <v>240000</v>
      </c>
      <c r="V20" s="62"/>
      <c r="W20" s="113">
        <v>24000</v>
      </c>
    </row>
    <row r="21" spans="1:23" s="65" customFormat="1" ht="21" customHeight="1">
      <c r="A21" s="57">
        <v>4</v>
      </c>
      <c r="B21" s="58" t="s">
        <v>38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36</v>
      </c>
      <c r="P21" s="61">
        <v>5</v>
      </c>
      <c r="Q21" s="62">
        <f t="shared" si="0"/>
        <v>24545.454545454544</v>
      </c>
      <c r="R21" s="112">
        <f t="shared" ref="R21:R25" si="3">Q21*P21</f>
        <v>122727.27272727272</v>
      </c>
      <c r="S21" s="63">
        <f t="shared" si="1"/>
        <v>12272.727272727272</v>
      </c>
      <c r="T21" s="64">
        <f t="shared" si="2"/>
        <v>135000</v>
      </c>
      <c r="V21" s="62">
        <v>13900</v>
      </c>
      <c r="W21" s="113">
        <v>27000</v>
      </c>
    </row>
    <row r="22" spans="1:23" s="65" customFormat="1" ht="21" customHeight="1">
      <c r="A22" s="57">
        <v>5</v>
      </c>
      <c r="B22" s="58" t="s">
        <v>39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36</v>
      </c>
      <c r="P22" s="61">
        <v>5</v>
      </c>
      <c r="Q22" s="62">
        <f t="shared" si="0"/>
        <v>24545.454545454544</v>
      </c>
      <c r="R22" s="112">
        <f t="shared" si="3"/>
        <v>122727.27272727272</v>
      </c>
      <c r="S22" s="63">
        <f t="shared" si="1"/>
        <v>12272.727272727272</v>
      </c>
      <c r="T22" s="64">
        <f t="shared" si="2"/>
        <v>135000</v>
      </c>
      <c r="V22" s="62">
        <v>28500</v>
      </c>
      <c r="W22" s="113">
        <v>27000</v>
      </c>
    </row>
    <row r="23" spans="1:23" s="65" customFormat="1" ht="21" customHeight="1">
      <c r="A23" s="57">
        <v>6</v>
      </c>
      <c r="B23" s="58" t="s">
        <v>40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41</v>
      </c>
      <c r="P23" s="61">
        <v>5</v>
      </c>
      <c r="Q23" s="62">
        <f t="shared" si="0"/>
        <v>12363.636363636362</v>
      </c>
      <c r="R23" s="112">
        <f t="shared" si="3"/>
        <v>61818.181818181809</v>
      </c>
      <c r="S23" s="63">
        <f t="shared" si="1"/>
        <v>6181.8181818181811</v>
      </c>
      <c r="T23" s="64">
        <f t="shared" si="2"/>
        <v>67999.999999999985</v>
      </c>
      <c r="V23" s="62">
        <v>105000</v>
      </c>
      <c r="W23" s="113">
        <v>13600</v>
      </c>
    </row>
    <row r="24" spans="1:23" s="65" customFormat="1" ht="21" customHeight="1">
      <c r="A24" s="57">
        <v>7</v>
      </c>
      <c r="B24" s="58" t="s">
        <v>42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41</v>
      </c>
      <c r="P24" s="61">
        <v>10</v>
      </c>
      <c r="Q24" s="62">
        <f t="shared" si="0"/>
        <v>15454.545454545454</v>
      </c>
      <c r="R24" s="112">
        <f t="shared" si="3"/>
        <v>154545.45454545453</v>
      </c>
      <c r="S24" s="63">
        <f t="shared" si="1"/>
        <v>15454.545454545454</v>
      </c>
      <c r="T24" s="64">
        <f t="shared" si="2"/>
        <v>169999.99999999997</v>
      </c>
      <c r="V24" s="62"/>
      <c r="W24" s="113">
        <v>17000</v>
      </c>
    </row>
    <row r="25" spans="1:23" s="65" customFormat="1" ht="21" customHeight="1">
      <c r="A25" s="57">
        <v>8</v>
      </c>
      <c r="B25" s="58" t="s">
        <v>43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41</v>
      </c>
      <c r="P25" s="61">
        <v>5</v>
      </c>
      <c r="Q25" s="62">
        <f t="shared" si="0"/>
        <v>32727.272727272724</v>
      </c>
      <c r="R25" s="112">
        <f t="shared" si="3"/>
        <v>163636.36363636362</v>
      </c>
      <c r="S25" s="63">
        <f t="shared" si="1"/>
        <v>16363.636363636362</v>
      </c>
      <c r="T25" s="64">
        <f t="shared" si="2"/>
        <v>179999.99999999997</v>
      </c>
      <c r="V25" s="62">
        <v>81000</v>
      </c>
      <c r="W25" s="113">
        <v>36000</v>
      </c>
    </row>
    <row r="26" spans="1:23" ht="21" customHeight="1">
      <c r="O26" s="138" t="s">
        <v>44</v>
      </c>
      <c r="P26" s="139"/>
      <c r="Q26" s="140"/>
      <c r="R26" s="66">
        <f>SUM(R18:R25)</f>
        <v>1417272.7272727271</v>
      </c>
      <c r="S26" s="66">
        <f>SUM(S18:S25)</f>
        <v>141727.27272727274</v>
      </c>
      <c r="T26" s="66">
        <f>SUM(T18:T25)</f>
        <v>1559000</v>
      </c>
    </row>
    <row r="27" spans="1:23" ht="16.5" customHeight="1">
      <c r="A27" s="67"/>
      <c r="B27" s="67"/>
      <c r="C27" s="67"/>
      <c r="D27" s="67"/>
      <c r="E27" s="67"/>
      <c r="F27" s="67"/>
      <c r="G27" s="67"/>
      <c r="H27" s="67"/>
      <c r="I27" s="68"/>
      <c r="J27" s="69"/>
      <c r="K27" s="69"/>
      <c r="L27" s="69"/>
      <c r="M27" s="70"/>
      <c r="N27" s="43"/>
      <c r="O27" s="70"/>
      <c r="P27" s="70"/>
      <c r="Q27" s="70"/>
      <c r="R27" s="71"/>
      <c r="S27" s="72"/>
    </row>
    <row r="28" spans="1:23" ht="27" customHeight="1">
      <c r="A28" s="73" t="s">
        <v>45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7"/>
      <c r="P28" s="77"/>
      <c r="Q28" s="78"/>
      <c r="R28" s="79"/>
      <c r="S28" s="80"/>
      <c r="T28" s="81"/>
    </row>
    <row r="29" spans="1:23" ht="27" customHeight="1">
      <c r="A29" s="75"/>
      <c r="B29" s="128" t="s">
        <v>46</v>
      </c>
      <c r="C29" s="129"/>
      <c r="D29" s="129"/>
      <c r="E29" s="129"/>
      <c r="F29" s="129"/>
      <c r="G29" s="82" t="s">
        <v>47</v>
      </c>
      <c r="H29" s="83"/>
      <c r="I29" s="83"/>
      <c r="J29" s="32"/>
      <c r="K29" s="32"/>
      <c r="L29" s="32"/>
      <c r="M29" s="84"/>
      <c r="N29" s="141"/>
      <c r="O29" s="141"/>
      <c r="P29" s="85"/>
      <c r="Q29" s="86"/>
      <c r="R29" s="87"/>
      <c r="S29" s="86"/>
      <c r="T29" s="88"/>
    </row>
    <row r="30" spans="1:23" ht="27" customHeight="1">
      <c r="A30" s="75"/>
      <c r="B30" s="128" t="s">
        <v>48</v>
      </c>
      <c r="C30" s="129"/>
      <c r="D30" s="129"/>
      <c r="E30" s="129"/>
      <c r="F30" s="129"/>
      <c r="G30" s="82" t="s">
        <v>47</v>
      </c>
      <c r="H30" s="89"/>
      <c r="I30" s="89"/>
      <c r="J30" s="90"/>
      <c r="K30" s="90"/>
      <c r="L30" s="90"/>
      <c r="M30" s="90"/>
      <c r="N30" s="130"/>
      <c r="O30" s="130"/>
      <c r="P30" s="91"/>
      <c r="Q30" s="59"/>
      <c r="R30" s="92"/>
      <c r="S30" s="59"/>
      <c r="T30" s="93"/>
    </row>
    <row r="31" spans="1:23" ht="27" customHeight="1">
      <c r="A31" s="75"/>
      <c r="B31" s="128" t="s">
        <v>49</v>
      </c>
      <c r="C31" s="128"/>
      <c r="D31" s="128"/>
      <c r="E31" s="128"/>
      <c r="F31" s="128"/>
      <c r="G31" s="82" t="s">
        <v>47</v>
      </c>
      <c r="H31" s="83"/>
      <c r="I31" s="83"/>
      <c r="J31" s="83"/>
      <c r="K31" s="83"/>
      <c r="L31" s="83"/>
      <c r="M31" s="83"/>
      <c r="N31" s="32"/>
      <c r="O31" s="86"/>
      <c r="P31" s="86"/>
      <c r="Q31" s="86"/>
      <c r="R31" s="87"/>
      <c r="S31" s="37"/>
      <c r="T31" s="38"/>
    </row>
    <row r="32" spans="1:23" s="65" customFormat="1" ht="10.5" customHeight="1">
      <c r="N32" s="94"/>
      <c r="O32" s="95"/>
      <c r="P32" s="95"/>
      <c r="Q32" s="95"/>
      <c r="R32" s="96"/>
      <c r="S32" s="97"/>
      <c r="T32" s="98"/>
    </row>
    <row r="33" spans="1:20" s="65" customFormat="1" ht="14.25">
      <c r="N33" s="94"/>
      <c r="O33" s="95"/>
      <c r="P33" s="95"/>
      <c r="Q33" s="95"/>
      <c r="R33" s="96"/>
      <c r="S33" s="97"/>
      <c r="T33" s="98"/>
    </row>
    <row r="34" spans="1:20" s="100" customFormat="1" ht="14.25">
      <c r="A34" s="94" t="s">
        <v>50</v>
      </c>
      <c r="B34" s="94"/>
      <c r="C34" s="94"/>
      <c r="D34" s="94"/>
      <c r="E34" s="94"/>
      <c r="F34" s="94"/>
      <c r="G34" s="94"/>
      <c r="H34" s="94"/>
      <c r="I34" s="94"/>
      <c r="J34" s="94"/>
      <c r="K34" s="99" t="s">
        <v>51</v>
      </c>
      <c r="L34" s="94"/>
      <c r="M34" s="94"/>
      <c r="N34" s="94"/>
      <c r="O34" s="94"/>
      <c r="P34" s="94"/>
      <c r="Q34" s="94"/>
      <c r="R34" s="131" t="s">
        <v>52</v>
      </c>
      <c r="S34" s="131"/>
      <c r="T34" s="131"/>
    </row>
    <row r="35" spans="1:20" s="25" customFormat="1">
      <c r="K35" s="101"/>
      <c r="L35" s="101"/>
      <c r="R35" s="101"/>
      <c r="S35" s="101"/>
      <c r="T35" s="102"/>
    </row>
    <row r="36" spans="1:20" s="25" customFormat="1">
      <c r="K36" s="101"/>
      <c r="L36" s="101"/>
      <c r="R36" s="101"/>
      <c r="S36" s="101"/>
      <c r="T36" s="102"/>
    </row>
    <row r="37" spans="1:20" s="25" customFormat="1">
      <c r="K37" s="101"/>
      <c r="L37" s="101"/>
      <c r="R37" s="101"/>
      <c r="S37" s="101"/>
      <c r="T37" s="102"/>
    </row>
    <row r="38" spans="1:20" s="25" customFormat="1">
      <c r="K38" s="103"/>
      <c r="L38" s="101"/>
      <c r="R38" s="103"/>
      <c r="S38" s="101"/>
      <c r="T38" s="102"/>
    </row>
    <row r="39" spans="1:20" s="25" customFormat="1">
      <c r="A39" s="104"/>
      <c r="B39" s="104"/>
      <c r="C39" s="104"/>
      <c r="D39" s="104"/>
      <c r="E39" s="104"/>
      <c r="F39" s="104"/>
      <c r="G39" s="104"/>
      <c r="H39" s="104"/>
      <c r="K39" s="105"/>
      <c r="L39" s="105"/>
      <c r="M39" s="105"/>
      <c r="N39" s="104"/>
      <c r="O39" s="104"/>
      <c r="P39" s="104"/>
      <c r="R39" s="105"/>
      <c r="S39" s="105"/>
      <c r="T39" s="106"/>
    </row>
    <row r="40" spans="1:20" s="25" customFormat="1" ht="21" customHeight="1">
      <c r="A40" s="107" t="s">
        <v>53</v>
      </c>
      <c r="B40" s="107"/>
      <c r="C40" s="107"/>
      <c r="D40" s="107"/>
      <c r="E40" s="132" t="s">
        <v>54</v>
      </c>
      <c r="F40" s="132"/>
      <c r="G40" s="132"/>
      <c r="H40" s="132"/>
      <c r="K40" s="107" t="s">
        <v>53</v>
      </c>
      <c r="L40" s="107"/>
      <c r="M40" s="107"/>
      <c r="N40" s="132" t="s">
        <v>55</v>
      </c>
      <c r="O40" s="132"/>
      <c r="P40" s="132"/>
      <c r="R40" s="108" t="s">
        <v>53</v>
      </c>
      <c r="S40" s="133"/>
      <c r="T40" s="133"/>
    </row>
    <row r="41" spans="1:20" s="25" customFormat="1" ht="21" customHeight="1">
      <c r="A41" s="109" t="s">
        <v>56</v>
      </c>
      <c r="B41" s="109"/>
      <c r="C41" s="109"/>
      <c r="D41" s="109"/>
      <c r="E41" s="122" t="s">
        <v>57</v>
      </c>
      <c r="F41" s="122"/>
      <c r="G41" s="122"/>
      <c r="H41" s="122"/>
      <c r="K41" s="109" t="s">
        <v>56</v>
      </c>
      <c r="L41" s="109"/>
      <c r="M41" s="109"/>
      <c r="N41" s="123" t="s">
        <v>58</v>
      </c>
      <c r="O41" s="123"/>
      <c r="P41" s="123"/>
      <c r="R41" s="110" t="s">
        <v>56</v>
      </c>
      <c r="S41" s="124"/>
      <c r="T41" s="124"/>
    </row>
    <row r="42" spans="1:20" s="25" customFormat="1" ht="21" customHeight="1">
      <c r="A42" s="109" t="s">
        <v>59</v>
      </c>
      <c r="B42" s="109"/>
      <c r="C42" s="109"/>
      <c r="D42" s="109"/>
      <c r="E42" s="125">
        <f>Q14</f>
        <v>42585</v>
      </c>
      <c r="F42" s="126"/>
      <c r="G42" s="126"/>
      <c r="H42" s="126"/>
      <c r="K42" s="109" t="s">
        <v>59</v>
      </c>
      <c r="L42" s="109"/>
      <c r="M42" s="111"/>
      <c r="N42" s="127">
        <f>E42</f>
        <v>42585</v>
      </c>
      <c r="O42" s="123"/>
      <c r="P42" s="123"/>
      <c r="R42" s="110" t="s">
        <v>59</v>
      </c>
      <c r="S42" s="124"/>
      <c r="T42" s="124"/>
    </row>
    <row r="53" spans="14:20">
      <c r="N53" s="23"/>
      <c r="O53" s="23"/>
      <c r="P53" s="23"/>
      <c r="Q53" s="23"/>
      <c r="R53" s="23"/>
      <c r="S53" s="23"/>
      <c r="T53" s="23"/>
    </row>
    <row r="54" spans="14:20">
      <c r="N54" s="23"/>
      <c r="O54" s="23"/>
      <c r="P54" s="23"/>
      <c r="Q54" s="23"/>
      <c r="R54" s="23"/>
      <c r="S54" s="23"/>
      <c r="T54" s="23"/>
    </row>
    <row r="55" spans="14:20">
      <c r="N55" s="23"/>
      <c r="O55" s="23"/>
      <c r="P55" s="23"/>
      <c r="Q55" s="23"/>
      <c r="R55" s="23"/>
      <c r="S55" s="23"/>
      <c r="T55" s="23"/>
    </row>
    <row r="56" spans="14:20">
      <c r="N56" s="23"/>
      <c r="O56" s="23"/>
      <c r="P56" s="23"/>
      <c r="Q56" s="23"/>
      <c r="R56" s="23"/>
      <c r="S56" s="23"/>
      <c r="T5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  <row r="72" spans="14:20">
      <c r="N72" s="23"/>
      <c r="O72" s="23"/>
      <c r="P72" s="23"/>
      <c r="Q72" s="23"/>
      <c r="R72" s="23"/>
      <c r="S72" s="23"/>
      <c r="T72" s="23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</sheetData>
  <mergeCells count="34">
    <mergeCell ref="A8:T8"/>
    <mergeCell ref="A9:T9"/>
    <mergeCell ref="A11:D11"/>
    <mergeCell ref="O11:P11"/>
    <mergeCell ref="A12:D12"/>
    <mergeCell ref="O12:P12"/>
    <mergeCell ref="B29:F29"/>
    <mergeCell ref="N29:O29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6:Q26"/>
    <mergeCell ref="B30:F30"/>
    <mergeCell ref="N30:O30"/>
    <mergeCell ref="B31:F31"/>
    <mergeCell ref="R34:T34"/>
    <mergeCell ref="E40:H40"/>
    <mergeCell ref="N40:P40"/>
    <mergeCell ref="S40:T40"/>
    <mergeCell ref="E41:H41"/>
    <mergeCell ref="N41:P41"/>
    <mergeCell ref="S41:T41"/>
    <mergeCell ref="E42:H42"/>
    <mergeCell ref="N42:P42"/>
    <mergeCell ref="S42:T42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6"/>
  <sheetViews>
    <sheetView topLeftCell="A16" workbookViewId="0">
      <selection activeCell="S5" sqref="S5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.5703125" style="23" bestFit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51" t="s">
        <v>14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</row>
    <row r="9" spans="1:24" s="22" customFormat="1" ht="23.25">
      <c r="A9" s="152" t="s">
        <v>15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</row>
    <row r="10" spans="1:24" ht="18" customHeight="1">
      <c r="L10" s="24"/>
      <c r="Q10" s="27"/>
    </row>
    <row r="11" spans="1:24" ht="27" customHeight="1">
      <c r="A11" s="142" t="s">
        <v>16</v>
      </c>
      <c r="B11" s="142"/>
      <c r="C11" s="142"/>
      <c r="D11" s="142"/>
      <c r="E11" s="31" t="s">
        <v>67</v>
      </c>
      <c r="F11" s="32"/>
      <c r="G11" s="32"/>
      <c r="H11" s="32"/>
      <c r="I11" s="32"/>
      <c r="J11" s="32"/>
      <c r="K11" s="32"/>
      <c r="L11" s="32"/>
      <c r="M11" s="33"/>
      <c r="N11" s="34"/>
      <c r="O11" s="142" t="s">
        <v>18</v>
      </c>
      <c r="P11" s="142"/>
      <c r="Q11" s="35" t="s">
        <v>68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42" t="s">
        <v>20</v>
      </c>
      <c r="B12" s="142"/>
      <c r="C12" s="142"/>
      <c r="D12" s="142"/>
      <c r="E12" s="153" t="s">
        <v>21</v>
      </c>
      <c r="F12" s="153"/>
      <c r="G12" s="153"/>
      <c r="H12" s="153"/>
      <c r="I12" s="153"/>
      <c r="J12" s="153"/>
      <c r="K12" s="153"/>
      <c r="L12" s="153"/>
      <c r="M12" s="153"/>
      <c r="N12" s="34"/>
      <c r="O12" s="142" t="s">
        <v>20</v>
      </c>
      <c r="P12" s="142"/>
      <c r="Q12" s="42" t="s">
        <v>69</v>
      </c>
      <c r="R12" s="119"/>
      <c r="S12" s="119"/>
      <c r="T12" s="119"/>
      <c r="U12" s="43"/>
      <c r="V12" s="44"/>
      <c r="W12" s="25"/>
      <c r="X12" s="25"/>
    </row>
    <row r="13" spans="1:24" ht="27" customHeight="1">
      <c r="A13" s="142" t="s">
        <v>23</v>
      </c>
      <c r="B13" s="142"/>
      <c r="C13" s="142"/>
      <c r="D13" s="142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42" t="s">
        <v>23</v>
      </c>
      <c r="P13" s="142"/>
      <c r="Q13" s="46" t="s">
        <v>70</v>
      </c>
      <c r="R13" s="47"/>
      <c r="S13" s="48"/>
      <c r="T13" s="49"/>
      <c r="U13" s="50"/>
      <c r="V13" s="25"/>
      <c r="W13" s="25"/>
      <c r="X13" s="25"/>
    </row>
    <row r="14" spans="1:24" ht="27" customHeight="1">
      <c r="A14" s="142" t="s">
        <v>26</v>
      </c>
      <c r="B14" s="142"/>
      <c r="C14" s="142"/>
      <c r="D14" s="142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42" t="s">
        <v>27</v>
      </c>
      <c r="P14" s="142"/>
      <c r="Q14" s="52">
        <v>42594</v>
      </c>
      <c r="R14" s="53"/>
      <c r="S14" s="53"/>
      <c r="T14" s="53"/>
      <c r="U14" s="25"/>
      <c r="V14" s="25"/>
      <c r="W14" s="25"/>
      <c r="X14" s="25"/>
    </row>
    <row r="15" spans="1:24" ht="16.5" customHeight="1">
      <c r="C15" s="54"/>
      <c r="Q15" s="55"/>
      <c r="R15" s="56"/>
      <c r="S15" s="26"/>
    </row>
    <row r="16" spans="1:24" ht="19.5" customHeight="1">
      <c r="A16" s="143" t="s">
        <v>28</v>
      </c>
      <c r="B16" s="145" t="s">
        <v>29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7"/>
      <c r="O16" s="143" t="s">
        <v>30</v>
      </c>
      <c r="P16" s="134" t="s">
        <v>31</v>
      </c>
      <c r="Q16" s="134" t="s">
        <v>32</v>
      </c>
      <c r="R16" s="134" t="s">
        <v>33</v>
      </c>
      <c r="S16" s="136" t="s">
        <v>34</v>
      </c>
      <c r="T16" s="136" t="s">
        <v>35</v>
      </c>
    </row>
    <row r="17" spans="1:22">
      <c r="A17" s="144"/>
      <c r="B17" s="148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50"/>
      <c r="O17" s="144"/>
      <c r="P17" s="135"/>
      <c r="Q17" s="135"/>
      <c r="R17" s="135"/>
      <c r="S17" s="137"/>
      <c r="T17" s="137"/>
    </row>
    <row r="18" spans="1:22" s="65" customFormat="1" ht="21" customHeight="1">
      <c r="A18" s="57">
        <v>1</v>
      </c>
      <c r="B18" s="58" t="s">
        <v>71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64</v>
      </c>
      <c r="P18" s="61">
        <v>2</v>
      </c>
      <c r="Q18" s="62"/>
      <c r="R18" s="112">
        <f>Q18*P18</f>
        <v>0</v>
      </c>
      <c r="S18" s="63">
        <f>R18*0.1</f>
        <v>0</v>
      </c>
      <c r="T18" s="64">
        <f>S18+R18</f>
        <v>0</v>
      </c>
      <c r="V18" s="120"/>
    </row>
    <row r="19" spans="1:22" s="65" customFormat="1" ht="21" customHeight="1">
      <c r="A19" s="57">
        <v>2</v>
      </c>
      <c r="B19" s="58" t="s">
        <v>72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65</v>
      </c>
      <c r="P19" s="61">
        <v>2</v>
      </c>
      <c r="Q19" s="62"/>
      <c r="R19" s="112">
        <f t="shared" ref="R19:R32" si="0">Q19*P19</f>
        <v>0</v>
      </c>
      <c r="S19" s="63">
        <f t="shared" ref="S19:S32" si="1">R19*0.1</f>
        <v>0</v>
      </c>
      <c r="T19" s="64">
        <f t="shared" ref="T19:T32" si="2">S19+R19</f>
        <v>0</v>
      </c>
      <c r="V19" s="120"/>
    </row>
    <row r="20" spans="1:22" s="65" customFormat="1" ht="21" customHeight="1">
      <c r="A20" s="57">
        <v>3</v>
      </c>
      <c r="B20" s="58" t="s">
        <v>73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64</v>
      </c>
      <c r="P20" s="61">
        <v>10</v>
      </c>
      <c r="Q20" s="62"/>
      <c r="R20" s="112">
        <f t="shared" si="0"/>
        <v>0</v>
      </c>
      <c r="S20" s="63">
        <f t="shared" si="1"/>
        <v>0</v>
      </c>
      <c r="T20" s="64">
        <f t="shared" si="2"/>
        <v>0</v>
      </c>
      <c r="V20" s="120"/>
    </row>
    <row r="21" spans="1:22" s="65" customFormat="1" ht="21" customHeight="1">
      <c r="A21" s="57">
        <v>4</v>
      </c>
      <c r="B21" s="58" t="s">
        <v>74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64</v>
      </c>
      <c r="P21" s="61">
        <v>1</v>
      </c>
      <c r="Q21" s="62"/>
      <c r="R21" s="112">
        <f t="shared" si="0"/>
        <v>0</v>
      </c>
      <c r="S21" s="63">
        <f t="shared" si="1"/>
        <v>0</v>
      </c>
      <c r="T21" s="64">
        <f t="shared" si="2"/>
        <v>0</v>
      </c>
      <c r="V21" s="120"/>
    </row>
    <row r="22" spans="1:22" s="65" customFormat="1" ht="21" customHeight="1">
      <c r="A22" s="57">
        <v>5</v>
      </c>
      <c r="B22" s="58" t="s">
        <v>75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64</v>
      </c>
      <c r="P22" s="61">
        <v>2</v>
      </c>
      <c r="Q22" s="62"/>
      <c r="R22" s="112">
        <f t="shared" si="0"/>
        <v>0</v>
      </c>
      <c r="S22" s="63">
        <f t="shared" si="1"/>
        <v>0</v>
      </c>
      <c r="T22" s="64">
        <f t="shared" si="2"/>
        <v>0</v>
      </c>
      <c r="V22" s="120"/>
    </row>
    <row r="23" spans="1:22" s="65" customFormat="1" ht="21" customHeight="1">
      <c r="A23" s="57">
        <v>6</v>
      </c>
      <c r="B23" s="58" t="s">
        <v>76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64</v>
      </c>
      <c r="P23" s="61">
        <v>1</v>
      </c>
      <c r="Q23" s="62"/>
      <c r="R23" s="112">
        <f t="shared" si="0"/>
        <v>0</v>
      </c>
      <c r="S23" s="63">
        <f t="shared" si="1"/>
        <v>0</v>
      </c>
      <c r="T23" s="64">
        <f t="shared" si="2"/>
        <v>0</v>
      </c>
      <c r="V23" s="120"/>
    </row>
    <row r="24" spans="1:22" s="65" customFormat="1" ht="21" customHeight="1">
      <c r="A24" s="57">
        <v>7</v>
      </c>
      <c r="B24" s="58" t="s">
        <v>77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63</v>
      </c>
      <c r="P24" s="61">
        <v>1</v>
      </c>
      <c r="Q24" s="62"/>
      <c r="R24" s="112">
        <f t="shared" si="0"/>
        <v>0</v>
      </c>
      <c r="S24" s="63">
        <f t="shared" si="1"/>
        <v>0</v>
      </c>
      <c r="T24" s="64">
        <f t="shared" si="2"/>
        <v>0</v>
      </c>
      <c r="V24" s="120"/>
    </row>
    <row r="25" spans="1:22" s="65" customFormat="1" ht="21" customHeight="1">
      <c r="A25" s="57">
        <v>8</v>
      </c>
      <c r="B25" s="58" t="s">
        <v>78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63</v>
      </c>
      <c r="P25" s="61">
        <v>2</v>
      </c>
      <c r="Q25" s="62"/>
      <c r="R25" s="112">
        <f t="shared" si="0"/>
        <v>0</v>
      </c>
      <c r="S25" s="63">
        <f t="shared" si="1"/>
        <v>0</v>
      </c>
      <c r="T25" s="64">
        <f t="shared" si="2"/>
        <v>0</v>
      </c>
      <c r="V25" s="120"/>
    </row>
    <row r="26" spans="1:22" s="65" customFormat="1" ht="21" customHeight="1">
      <c r="A26" s="57">
        <v>9</v>
      </c>
      <c r="B26" s="58" t="s">
        <v>79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61" t="s">
        <v>65</v>
      </c>
      <c r="P26" s="61">
        <v>1</v>
      </c>
      <c r="Q26" s="62"/>
      <c r="R26" s="112">
        <f t="shared" si="0"/>
        <v>0</v>
      </c>
      <c r="S26" s="63">
        <f t="shared" si="1"/>
        <v>0</v>
      </c>
      <c r="T26" s="64">
        <f t="shared" si="2"/>
        <v>0</v>
      </c>
      <c r="V26" s="120"/>
    </row>
    <row r="27" spans="1:22" s="65" customFormat="1" ht="21" customHeight="1">
      <c r="A27" s="57">
        <v>10</v>
      </c>
      <c r="B27" s="58" t="s">
        <v>80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61" t="s">
        <v>81</v>
      </c>
      <c r="P27" s="61">
        <v>2</v>
      </c>
      <c r="Q27" s="62"/>
      <c r="R27" s="112">
        <f t="shared" si="0"/>
        <v>0</v>
      </c>
      <c r="S27" s="63">
        <f t="shared" si="1"/>
        <v>0</v>
      </c>
      <c r="T27" s="64">
        <f t="shared" si="2"/>
        <v>0</v>
      </c>
      <c r="V27" s="120"/>
    </row>
    <row r="28" spans="1:22" s="65" customFormat="1" ht="21" customHeight="1">
      <c r="A28" s="57">
        <v>11</v>
      </c>
      <c r="B28" s="58" t="s">
        <v>82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61" t="s">
        <v>64</v>
      </c>
      <c r="P28" s="61">
        <v>1</v>
      </c>
      <c r="Q28" s="62"/>
      <c r="R28" s="112">
        <f t="shared" si="0"/>
        <v>0</v>
      </c>
      <c r="S28" s="63">
        <f t="shared" si="1"/>
        <v>0</v>
      </c>
      <c r="T28" s="64">
        <f t="shared" si="2"/>
        <v>0</v>
      </c>
      <c r="V28" s="120"/>
    </row>
    <row r="29" spans="1:22" s="65" customFormat="1" ht="21" customHeight="1">
      <c r="A29" s="57">
        <v>12</v>
      </c>
      <c r="B29" s="58" t="s">
        <v>83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61" t="s">
        <v>63</v>
      </c>
      <c r="P29" s="61">
        <v>1</v>
      </c>
      <c r="Q29" s="62"/>
      <c r="R29" s="112">
        <f t="shared" si="0"/>
        <v>0</v>
      </c>
      <c r="S29" s="63">
        <f t="shared" si="1"/>
        <v>0</v>
      </c>
      <c r="T29" s="64">
        <f t="shared" si="2"/>
        <v>0</v>
      </c>
      <c r="V29" s="120"/>
    </row>
    <row r="30" spans="1:22" s="65" customFormat="1" ht="21" customHeight="1">
      <c r="A30" s="57">
        <v>13</v>
      </c>
      <c r="B30" s="58" t="s">
        <v>84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61" t="s">
        <v>65</v>
      </c>
      <c r="P30" s="61">
        <v>1</v>
      </c>
      <c r="Q30" s="62"/>
      <c r="R30" s="112">
        <f t="shared" si="0"/>
        <v>0</v>
      </c>
      <c r="S30" s="63">
        <f t="shared" si="1"/>
        <v>0</v>
      </c>
      <c r="T30" s="64">
        <f t="shared" si="2"/>
        <v>0</v>
      </c>
      <c r="V30" s="120"/>
    </row>
    <row r="31" spans="1:22" s="65" customFormat="1" ht="21" customHeight="1">
      <c r="A31" s="57">
        <v>14</v>
      </c>
      <c r="B31" s="58" t="s">
        <v>85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61" t="s">
        <v>86</v>
      </c>
      <c r="P31" s="61">
        <v>1</v>
      </c>
      <c r="Q31" s="62"/>
      <c r="R31" s="112">
        <f t="shared" si="0"/>
        <v>0</v>
      </c>
      <c r="S31" s="63">
        <f t="shared" si="1"/>
        <v>0</v>
      </c>
      <c r="T31" s="64">
        <f t="shared" si="2"/>
        <v>0</v>
      </c>
      <c r="V31" s="120"/>
    </row>
    <row r="32" spans="1:22" s="65" customFormat="1" ht="21" customHeight="1">
      <c r="A32" s="57">
        <v>15</v>
      </c>
      <c r="B32" s="58" t="s">
        <v>87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65</v>
      </c>
      <c r="P32" s="61">
        <v>5</v>
      </c>
      <c r="Q32" s="62"/>
      <c r="R32" s="112">
        <f t="shared" si="0"/>
        <v>0</v>
      </c>
      <c r="S32" s="63">
        <f t="shared" si="1"/>
        <v>0</v>
      </c>
      <c r="T32" s="64">
        <f t="shared" si="2"/>
        <v>0</v>
      </c>
      <c r="V32" s="120"/>
    </row>
    <row r="33" spans="1:20" ht="21" customHeight="1">
      <c r="O33" s="138" t="s">
        <v>44</v>
      </c>
      <c r="P33" s="139"/>
      <c r="Q33" s="140"/>
      <c r="R33" s="66">
        <f>SUM(R18:R32)</f>
        <v>0</v>
      </c>
      <c r="S33" s="66">
        <f>R33*0.1</f>
        <v>0</v>
      </c>
      <c r="T33" s="66">
        <f>R33+S33</f>
        <v>0</v>
      </c>
    </row>
    <row r="34" spans="1:20" ht="21" customHeight="1">
      <c r="A34" s="67"/>
      <c r="B34" s="67"/>
      <c r="C34" s="67"/>
      <c r="D34" s="67"/>
      <c r="E34" s="67"/>
      <c r="F34" s="67"/>
      <c r="G34" s="67"/>
      <c r="H34" s="67"/>
      <c r="I34" s="68"/>
      <c r="J34" s="69"/>
      <c r="K34" s="69"/>
      <c r="L34" s="69"/>
      <c r="M34" s="70"/>
      <c r="N34" s="43"/>
      <c r="O34" s="70"/>
      <c r="P34" s="70"/>
      <c r="Q34" s="70"/>
      <c r="R34" s="71"/>
      <c r="S34" s="72"/>
    </row>
    <row r="35" spans="1:20" ht="21" customHeight="1">
      <c r="A35" s="73" t="s">
        <v>45</v>
      </c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7"/>
      <c r="P35" s="77"/>
      <c r="Q35" s="78"/>
      <c r="R35" s="79"/>
      <c r="S35" s="80"/>
      <c r="T35" s="81"/>
    </row>
    <row r="36" spans="1:20" ht="21" customHeight="1">
      <c r="A36" s="75"/>
      <c r="B36" s="128" t="s">
        <v>46</v>
      </c>
      <c r="C36" s="129"/>
      <c r="D36" s="129"/>
      <c r="E36" s="129"/>
      <c r="F36" s="129"/>
      <c r="G36" s="82" t="s">
        <v>47</v>
      </c>
      <c r="H36" s="83"/>
      <c r="I36" s="83"/>
      <c r="J36" s="32"/>
      <c r="K36" s="32"/>
      <c r="L36" s="32"/>
      <c r="M36" s="84"/>
      <c r="N36" s="141"/>
      <c r="O36" s="141"/>
      <c r="P36" s="114"/>
      <c r="Q36" s="86"/>
      <c r="R36" s="87"/>
      <c r="S36" s="86"/>
      <c r="T36" s="88"/>
    </row>
    <row r="37" spans="1:20" ht="21" customHeight="1">
      <c r="A37" s="75"/>
      <c r="B37" s="128" t="s">
        <v>48</v>
      </c>
      <c r="C37" s="129"/>
      <c r="D37" s="129"/>
      <c r="E37" s="129"/>
      <c r="F37" s="129"/>
      <c r="G37" s="82" t="s">
        <v>47</v>
      </c>
      <c r="H37" s="89"/>
      <c r="I37" s="89"/>
      <c r="J37" s="90"/>
      <c r="K37" s="90"/>
      <c r="L37" s="90"/>
      <c r="M37" s="90"/>
      <c r="N37" s="130"/>
      <c r="O37" s="130"/>
      <c r="P37" s="115"/>
      <c r="Q37" s="59"/>
      <c r="R37" s="92"/>
      <c r="S37" s="59"/>
      <c r="T37" s="93"/>
    </row>
    <row r="38" spans="1:20" ht="21" customHeight="1">
      <c r="A38" s="75"/>
      <c r="B38" s="128" t="s">
        <v>49</v>
      </c>
      <c r="C38" s="128"/>
      <c r="D38" s="128"/>
      <c r="E38" s="128"/>
      <c r="F38" s="128"/>
      <c r="G38" s="82" t="s">
        <v>47</v>
      </c>
      <c r="H38" s="83"/>
      <c r="I38" s="83"/>
      <c r="J38" s="83"/>
      <c r="K38" s="83"/>
      <c r="L38" s="83"/>
      <c r="M38" s="83"/>
      <c r="N38" s="32"/>
      <c r="O38" s="86"/>
      <c r="P38" s="86"/>
      <c r="Q38" s="86"/>
      <c r="R38" s="87"/>
      <c r="S38" s="37"/>
      <c r="T38" s="38"/>
    </row>
    <row r="39" spans="1:20" s="65" customFormat="1" ht="16.5" customHeight="1">
      <c r="N39" s="94"/>
      <c r="O39" s="95"/>
      <c r="P39" s="95"/>
      <c r="Q39" s="95"/>
      <c r="R39" s="96"/>
      <c r="S39" s="116"/>
      <c r="T39" s="98"/>
    </row>
    <row r="40" spans="1:20" s="65" customFormat="1" ht="27" customHeight="1">
      <c r="N40" s="94"/>
      <c r="O40" s="95"/>
      <c r="P40" s="95"/>
      <c r="Q40" s="95"/>
      <c r="R40" s="96"/>
      <c r="S40" s="116"/>
      <c r="T40" s="98"/>
    </row>
    <row r="41" spans="1:20" s="100" customFormat="1" ht="27" customHeight="1">
      <c r="A41" s="94" t="s">
        <v>50</v>
      </c>
      <c r="B41" s="94"/>
      <c r="C41" s="94"/>
      <c r="D41" s="94"/>
      <c r="E41" s="94"/>
      <c r="F41" s="94"/>
      <c r="G41" s="94"/>
      <c r="H41" s="94"/>
      <c r="I41" s="94"/>
      <c r="J41" s="94"/>
      <c r="K41" s="99" t="s">
        <v>51</v>
      </c>
      <c r="L41" s="94"/>
      <c r="M41" s="94"/>
      <c r="N41" s="94"/>
      <c r="O41" s="94"/>
      <c r="P41" s="94"/>
      <c r="Q41" s="94"/>
      <c r="R41" s="131" t="s">
        <v>52</v>
      </c>
      <c r="S41" s="131"/>
      <c r="T41" s="131"/>
    </row>
    <row r="42" spans="1:20" s="25" customFormat="1" ht="27" customHeight="1">
      <c r="K42" s="101"/>
      <c r="L42" s="101"/>
      <c r="R42" s="101"/>
      <c r="S42" s="101"/>
      <c r="T42" s="102"/>
    </row>
    <row r="43" spans="1:20" s="25" customFormat="1" ht="27" customHeight="1">
      <c r="K43" s="101"/>
      <c r="L43" s="101"/>
      <c r="R43" s="101"/>
      <c r="S43" s="101"/>
      <c r="T43" s="102"/>
    </row>
    <row r="44" spans="1:20" s="25" customFormat="1" ht="10.5" customHeight="1">
      <c r="K44" s="101"/>
      <c r="L44" s="101"/>
      <c r="R44" s="101"/>
      <c r="S44" s="101"/>
      <c r="T44" s="102"/>
    </row>
    <row r="45" spans="1:20" s="25" customFormat="1">
      <c r="K45" s="117"/>
      <c r="L45" s="101"/>
      <c r="R45" s="117"/>
      <c r="S45" s="101"/>
      <c r="T45" s="102"/>
    </row>
    <row r="46" spans="1:20" s="25" customFormat="1">
      <c r="A46" s="104"/>
      <c r="B46" s="104"/>
      <c r="C46" s="104"/>
      <c r="D46" s="104"/>
      <c r="E46" s="104"/>
      <c r="F46" s="104"/>
      <c r="G46" s="104"/>
      <c r="H46" s="104"/>
      <c r="K46" s="105"/>
      <c r="L46" s="105"/>
      <c r="M46" s="105"/>
      <c r="N46" s="104"/>
      <c r="O46" s="104"/>
      <c r="P46" s="104"/>
      <c r="R46" s="105"/>
      <c r="S46" s="105"/>
      <c r="T46" s="106"/>
    </row>
    <row r="47" spans="1:20" s="25" customFormat="1">
      <c r="A47" s="107" t="s">
        <v>53</v>
      </c>
      <c r="B47" s="107"/>
      <c r="C47" s="107"/>
      <c r="D47" s="107"/>
      <c r="E47" s="132" t="s">
        <v>54</v>
      </c>
      <c r="F47" s="132"/>
      <c r="G47" s="132"/>
      <c r="H47" s="132"/>
      <c r="K47" s="107" t="s">
        <v>53</v>
      </c>
      <c r="L47" s="107"/>
      <c r="M47" s="107"/>
      <c r="N47" s="132" t="s">
        <v>55</v>
      </c>
      <c r="O47" s="132"/>
      <c r="P47" s="132"/>
      <c r="R47" s="108" t="s">
        <v>53</v>
      </c>
      <c r="S47" s="133"/>
      <c r="T47" s="133"/>
    </row>
    <row r="48" spans="1:20" s="25" customFormat="1">
      <c r="A48" s="109" t="s">
        <v>56</v>
      </c>
      <c r="B48" s="109"/>
      <c r="C48" s="109"/>
      <c r="D48" s="109"/>
      <c r="E48" s="122" t="s">
        <v>57</v>
      </c>
      <c r="F48" s="122"/>
      <c r="G48" s="122"/>
      <c r="H48" s="122"/>
      <c r="K48" s="109" t="s">
        <v>56</v>
      </c>
      <c r="L48" s="109"/>
      <c r="M48" s="109"/>
      <c r="N48" s="123" t="s">
        <v>58</v>
      </c>
      <c r="O48" s="123"/>
      <c r="P48" s="123"/>
      <c r="R48" s="110" t="s">
        <v>56</v>
      </c>
      <c r="S48" s="124"/>
      <c r="T48" s="124"/>
    </row>
    <row r="49" spans="1:20" s="25" customFormat="1">
      <c r="A49" s="109" t="s">
        <v>59</v>
      </c>
      <c r="B49" s="109"/>
      <c r="C49" s="109"/>
      <c r="D49" s="109"/>
      <c r="E49" s="125">
        <f>Q14</f>
        <v>42594</v>
      </c>
      <c r="F49" s="126"/>
      <c r="G49" s="126"/>
      <c r="H49" s="126"/>
      <c r="K49" s="109" t="s">
        <v>59</v>
      </c>
      <c r="L49" s="109"/>
      <c r="M49" s="111"/>
      <c r="N49" s="127">
        <f>E49</f>
        <v>42594</v>
      </c>
      <c r="O49" s="123"/>
      <c r="P49" s="123"/>
      <c r="R49" s="110" t="s">
        <v>59</v>
      </c>
      <c r="S49" s="124"/>
      <c r="T49" s="124"/>
    </row>
    <row r="52" spans="1:20" ht="21" customHeight="1"/>
    <row r="53" spans="1:20" ht="21" customHeight="1"/>
    <row r="54" spans="1:20" ht="21" customHeight="1"/>
    <row r="60" spans="1:20">
      <c r="N60" s="23"/>
      <c r="O60" s="23"/>
      <c r="P60" s="23"/>
      <c r="Q60" s="23"/>
      <c r="R60" s="23"/>
      <c r="S60" s="23"/>
      <c r="T60" s="23"/>
    </row>
    <row r="61" spans="1:20">
      <c r="N61" s="23"/>
      <c r="O61" s="23"/>
      <c r="P61" s="23"/>
      <c r="Q61" s="23"/>
      <c r="R61" s="23"/>
      <c r="S61" s="23"/>
      <c r="T61" s="23"/>
    </row>
    <row r="62" spans="1:20">
      <c r="N62" s="23"/>
      <c r="O62" s="23"/>
      <c r="P62" s="23"/>
      <c r="Q62" s="23"/>
      <c r="R62" s="23"/>
      <c r="S62" s="23"/>
      <c r="T62" s="23"/>
    </row>
    <row r="63" spans="1:20">
      <c r="N63" s="23"/>
      <c r="O63" s="23"/>
      <c r="P63" s="23"/>
      <c r="Q63" s="23"/>
      <c r="R63" s="23"/>
      <c r="S63" s="23"/>
      <c r="T63" s="23"/>
    </row>
    <row r="64" spans="1:20">
      <c r="N64" s="23"/>
      <c r="O64" s="23"/>
      <c r="P64" s="23"/>
      <c r="Q64" s="23"/>
      <c r="R64" s="23"/>
      <c r="S64" s="23"/>
      <c r="T64" s="23"/>
    </row>
    <row r="65" spans="14:20">
      <c r="N65" s="23"/>
      <c r="O65" s="23"/>
      <c r="P65" s="23"/>
      <c r="Q65" s="23"/>
      <c r="R65" s="23"/>
      <c r="S65" s="23"/>
      <c r="T65" s="2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79" spans="14:20">
      <c r="N79" s="23"/>
      <c r="O79" s="23"/>
      <c r="P79" s="23"/>
      <c r="Q79" s="23"/>
      <c r="R79" s="23"/>
      <c r="S79" s="23"/>
      <c r="T79" s="23"/>
    </row>
    <row r="80" spans="14:20">
      <c r="N80" s="23"/>
      <c r="O80" s="23"/>
      <c r="P80" s="23"/>
      <c r="Q80" s="23"/>
      <c r="R80" s="23"/>
      <c r="S80" s="23"/>
      <c r="T80" s="23"/>
    </row>
    <row r="81" spans="14:20">
      <c r="N81" s="23"/>
      <c r="O81" s="23"/>
      <c r="P81" s="23"/>
      <c r="Q81" s="23"/>
      <c r="R81" s="23"/>
      <c r="S81" s="23"/>
      <c r="T81" s="23"/>
    </row>
    <row r="82" spans="14:20">
      <c r="N82" s="23"/>
      <c r="O82" s="23"/>
      <c r="P82" s="23"/>
      <c r="Q82" s="23"/>
      <c r="R82" s="23"/>
      <c r="S82" s="23"/>
      <c r="T82" s="23"/>
    </row>
    <row r="83" spans="14:20">
      <c r="N83" s="23"/>
      <c r="O83" s="23"/>
      <c r="P83" s="23"/>
      <c r="Q83" s="23"/>
      <c r="R83" s="23"/>
      <c r="S83" s="23"/>
      <c r="T83" s="23"/>
    </row>
    <row r="84" spans="14:20">
      <c r="N84" s="23"/>
      <c r="O84" s="23"/>
      <c r="P84" s="23"/>
      <c r="Q84" s="23"/>
      <c r="R84" s="23"/>
      <c r="S84" s="23"/>
      <c r="T84" s="23"/>
    </row>
    <row r="85" spans="14:20">
      <c r="N85" s="23"/>
      <c r="O85" s="23"/>
      <c r="P85" s="23"/>
      <c r="Q85" s="23"/>
      <c r="R85" s="23"/>
      <c r="S85" s="23"/>
      <c r="T85" s="23"/>
    </row>
    <row r="86" spans="14:20">
      <c r="N86" s="23"/>
      <c r="O86" s="23"/>
      <c r="P86" s="23"/>
      <c r="Q86" s="23"/>
      <c r="R86" s="23"/>
      <c r="S86" s="23"/>
      <c r="T86" s="23"/>
    </row>
  </sheetData>
  <mergeCells count="35">
    <mergeCell ref="A13:D13"/>
    <mergeCell ref="O13:P13"/>
    <mergeCell ref="A14:D14"/>
    <mergeCell ref="O14:P14"/>
    <mergeCell ref="A16:A17"/>
    <mergeCell ref="A8:T8"/>
    <mergeCell ref="A9:T9"/>
    <mergeCell ref="A11:D11"/>
    <mergeCell ref="O11:P11"/>
    <mergeCell ref="A12:D12"/>
    <mergeCell ref="O12:P12"/>
    <mergeCell ref="E12:M12"/>
    <mergeCell ref="P16:P17"/>
    <mergeCell ref="E49:H49"/>
    <mergeCell ref="N49:P49"/>
    <mergeCell ref="S47:T47"/>
    <mergeCell ref="E48:H48"/>
    <mergeCell ref="N48:P48"/>
    <mergeCell ref="S48:T48"/>
    <mergeCell ref="S49:T49"/>
    <mergeCell ref="B38:F38"/>
    <mergeCell ref="Q16:Q17"/>
    <mergeCell ref="R16:R17"/>
    <mergeCell ref="S16:S17"/>
    <mergeCell ref="T16:T17"/>
    <mergeCell ref="O33:Q33"/>
    <mergeCell ref="B36:F36"/>
    <mergeCell ref="N36:O36"/>
    <mergeCell ref="B37:F37"/>
    <mergeCell ref="N37:O37"/>
    <mergeCell ref="R41:T41"/>
    <mergeCell ref="E47:H47"/>
    <mergeCell ref="N47:P47"/>
    <mergeCell ref="B16:N17"/>
    <mergeCell ref="O16:O17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9"/>
  <sheetViews>
    <sheetView tabSelected="1" workbookViewId="0">
      <selection activeCell="U3" sqref="U3"/>
    </sheetView>
  </sheetViews>
  <sheetFormatPr defaultRowHeight="12.75"/>
  <cols>
    <col min="1" max="2" width="3.85546875" style="23" customWidth="1"/>
    <col min="3" max="3" width="1.5703125" style="23" customWidth="1"/>
    <col min="4" max="4" width="1.140625" style="23" customWidth="1"/>
    <col min="5" max="5" width="3.7109375" style="23" customWidth="1"/>
    <col min="6" max="6" width="4" style="23" hidden="1" customWidth="1"/>
    <col min="7" max="7" width="2.7109375" style="23" customWidth="1"/>
    <col min="8" max="8" width="6.140625" style="23" customWidth="1"/>
    <col min="9" max="9" width="0.7109375" style="23" customWidth="1"/>
    <col min="10" max="10" width="2.85546875" style="23" customWidth="1"/>
    <col min="11" max="11" width="3.140625" style="23" customWidth="1"/>
    <col min="12" max="12" width="4.5703125" style="23" customWidth="1"/>
    <col min="13" max="13" width="3.28515625" style="23" customWidth="1"/>
    <col min="14" max="14" width="1.28515625" style="25" customWidth="1"/>
    <col min="15" max="15" width="6.140625" style="26" customWidth="1"/>
    <col min="16" max="16" width="6.85546875" style="26" customWidth="1"/>
    <col min="17" max="17" width="10.140625" style="26" customWidth="1"/>
    <col min="18" max="18" width="9.85546875" style="28" customWidth="1"/>
    <col min="19" max="19" width="8.42578125" style="29" customWidth="1"/>
    <col min="20" max="20" width="11.140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>
      <c r="A1" s="100" t="s">
        <v>0</v>
      </c>
      <c r="B1" s="154"/>
      <c r="C1" s="100"/>
      <c r="D1" s="100"/>
      <c r="E1" s="100"/>
      <c r="F1" s="100"/>
      <c r="G1" s="100"/>
      <c r="H1" s="100"/>
      <c r="I1" s="155"/>
      <c r="J1" s="154"/>
      <c r="K1" s="154"/>
      <c r="L1" s="154"/>
      <c r="M1" s="154"/>
      <c r="N1" s="100"/>
      <c r="O1" s="156"/>
      <c r="P1" s="156"/>
      <c r="Q1" s="156"/>
      <c r="R1" s="157"/>
      <c r="S1" s="158"/>
      <c r="T1" s="159"/>
    </row>
    <row r="2" spans="1:24">
      <c r="A2" s="25" t="s">
        <v>1</v>
      </c>
      <c r="Q2" s="101"/>
      <c r="R2" s="160"/>
      <c r="S2" s="101"/>
    </row>
    <row r="3" spans="1:24">
      <c r="A3" s="161" t="s">
        <v>2</v>
      </c>
      <c r="F3" s="161" t="s">
        <v>3</v>
      </c>
      <c r="H3" s="25"/>
      <c r="I3" s="121"/>
    </row>
    <row r="4" spans="1:24">
      <c r="A4" s="161" t="s">
        <v>4</v>
      </c>
      <c r="F4" s="161" t="s">
        <v>5</v>
      </c>
    </row>
    <row r="5" spans="1:24">
      <c r="A5" s="23" t="s">
        <v>6</v>
      </c>
      <c r="F5" s="161" t="s">
        <v>7</v>
      </c>
      <c r="G5" s="161"/>
      <c r="H5" s="161"/>
      <c r="I5" s="161"/>
      <c r="J5" s="161" t="s">
        <v>8</v>
      </c>
      <c r="L5" s="109" t="s">
        <v>9</v>
      </c>
      <c r="N5" s="23"/>
      <c r="O5" s="23"/>
      <c r="P5" s="23"/>
      <c r="Q5" s="101" t="s">
        <v>10</v>
      </c>
      <c r="R5" s="160"/>
      <c r="S5" s="162" t="s">
        <v>88</v>
      </c>
      <c r="T5" s="163" t="s">
        <v>11</v>
      </c>
    </row>
    <row r="6" spans="1:24">
      <c r="F6" s="161"/>
      <c r="G6" s="161"/>
      <c r="H6" s="161"/>
      <c r="I6" s="161"/>
      <c r="J6" s="161"/>
      <c r="L6" s="109"/>
      <c r="N6" s="23"/>
      <c r="O6" s="23"/>
      <c r="P6" s="23"/>
      <c r="Q6" s="101" t="s">
        <v>12</v>
      </c>
      <c r="R6" s="160"/>
      <c r="S6" s="164" t="s">
        <v>13</v>
      </c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>
      <c r="A8" s="165" t="s">
        <v>14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</row>
    <row r="9" spans="1:24">
      <c r="A9" s="166" t="s">
        <v>15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</row>
    <row r="10" spans="1:24" ht="18.75">
      <c r="L10" s="24"/>
      <c r="Q10" s="27"/>
    </row>
    <row r="11" spans="1:24" s="182" customFormat="1" ht="11.25">
      <c r="A11" s="173" t="s">
        <v>132</v>
      </c>
      <c r="B11" s="173"/>
      <c r="C11" s="173"/>
      <c r="D11" s="173"/>
      <c r="E11" s="174" t="s">
        <v>89</v>
      </c>
      <c r="F11" s="174"/>
      <c r="G11" s="174"/>
      <c r="H11" s="174"/>
      <c r="I11" s="174"/>
      <c r="J11" s="174"/>
      <c r="K11" s="174"/>
      <c r="L11" s="174"/>
      <c r="M11" s="175"/>
      <c r="N11" s="176"/>
      <c r="O11" s="173" t="s">
        <v>133</v>
      </c>
      <c r="P11" s="173"/>
      <c r="Q11" s="177" t="s">
        <v>68</v>
      </c>
      <c r="R11" s="178"/>
      <c r="S11" s="179"/>
      <c r="T11" s="180"/>
      <c r="U11" s="181"/>
      <c r="V11" s="181"/>
      <c r="W11" s="181"/>
      <c r="X11" s="181"/>
    </row>
    <row r="12" spans="1:24" s="182" customFormat="1" ht="11.25">
      <c r="A12" s="173" t="s">
        <v>134</v>
      </c>
      <c r="B12" s="173"/>
      <c r="C12" s="173"/>
      <c r="D12" s="173"/>
      <c r="E12" s="183" t="s">
        <v>90</v>
      </c>
      <c r="F12" s="183"/>
      <c r="G12" s="183"/>
      <c r="H12" s="183"/>
      <c r="I12" s="183"/>
      <c r="J12" s="183"/>
      <c r="K12" s="183"/>
      <c r="L12" s="183"/>
      <c r="M12" s="184"/>
      <c r="N12" s="176"/>
      <c r="O12" s="173" t="s">
        <v>134</v>
      </c>
      <c r="P12" s="173"/>
      <c r="Q12" s="183" t="s">
        <v>69</v>
      </c>
      <c r="R12" s="183"/>
      <c r="S12" s="183"/>
      <c r="T12" s="183"/>
      <c r="U12" s="185"/>
      <c r="V12" s="186"/>
      <c r="W12" s="181"/>
      <c r="X12" s="181"/>
    </row>
    <row r="13" spans="1:24" s="182" customFormat="1" ht="11.25">
      <c r="A13" s="173" t="s">
        <v>135</v>
      </c>
      <c r="B13" s="173"/>
      <c r="C13" s="173"/>
      <c r="D13" s="173"/>
      <c r="E13" s="183" t="s">
        <v>91</v>
      </c>
      <c r="F13" s="183"/>
      <c r="G13" s="183"/>
      <c r="H13" s="183"/>
      <c r="I13" s="183" t="s">
        <v>8</v>
      </c>
      <c r="J13" s="183"/>
      <c r="K13" s="183"/>
      <c r="L13" s="183"/>
      <c r="M13" s="184"/>
      <c r="N13" s="176"/>
      <c r="O13" s="173" t="s">
        <v>135</v>
      </c>
      <c r="P13" s="173"/>
      <c r="Q13" s="187" t="s">
        <v>131</v>
      </c>
      <c r="R13" s="188"/>
      <c r="S13" s="189"/>
      <c r="T13" s="190"/>
      <c r="U13" s="191"/>
      <c r="V13" s="181"/>
      <c r="W13" s="181"/>
      <c r="X13" s="181"/>
    </row>
    <row r="14" spans="1:24" s="182" customFormat="1" ht="11.25">
      <c r="A14" s="173" t="s">
        <v>136</v>
      </c>
      <c r="B14" s="173"/>
      <c r="C14" s="173"/>
      <c r="D14" s="173"/>
      <c r="E14" s="183" t="s">
        <v>92</v>
      </c>
      <c r="F14" s="183"/>
      <c r="G14" s="183"/>
      <c r="H14" s="183"/>
      <c r="I14" s="183"/>
      <c r="J14" s="183"/>
      <c r="K14" s="183"/>
      <c r="L14" s="183"/>
      <c r="M14" s="184"/>
      <c r="N14" s="176"/>
      <c r="O14" s="173" t="s">
        <v>137</v>
      </c>
      <c r="P14" s="173"/>
      <c r="Q14" s="192">
        <v>42594</v>
      </c>
      <c r="R14" s="193"/>
      <c r="S14" s="193"/>
      <c r="T14" s="193"/>
      <c r="U14" s="181"/>
      <c r="V14" s="181"/>
      <c r="W14" s="181"/>
      <c r="X14" s="181"/>
    </row>
    <row r="15" spans="1:24">
      <c r="C15" s="54"/>
      <c r="Q15" s="55"/>
      <c r="R15" s="56"/>
      <c r="S15" s="26"/>
    </row>
    <row r="16" spans="1:24" s="200" customFormat="1" ht="8.25">
      <c r="A16" s="194" t="s">
        <v>138</v>
      </c>
      <c r="B16" s="195" t="s">
        <v>139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7"/>
      <c r="O16" s="194" t="s">
        <v>140</v>
      </c>
      <c r="P16" s="198" t="s">
        <v>141</v>
      </c>
      <c r="Q16" s="198" t="s">
        <v>142</v>
      </c>
      <c r="R16" s="198" t="s">
        <v>143</v>
      </c>
      <c r="S16" s="199" t="s">
        <v>144</v>
      </c>
      <c r="T16" s="199" t="s">
        <v>145</v>
      </c>
    </row>
    <row r="17" spans="1:20" s="200" customFormat="1" ht="8.25">
      <c r="A17" s="201"/>
      <c r="B17" s="202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4"/>
      <c r="O17" s="201"/>
      <c r="P17" s="205"/>
      <c r="Q17" s="205"/>
      <c r="R17" s="205"/>
      <c r="S17" s="206"/>
      <c r="T17" s="206"/>
    </row>
    <row r="18" spans="1:20" s="216" customFormat="1" ht="8.25">
      <c r="A18" s="207">
        <v>1</v>
      </c>
      <c r="B18" s="208" t="s">
        <v>93</v>
      </c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10"/>
      <c r="N18" s="211"/>
      <c r="O18" s="212" t="s">
        <v>65</v>
      </c>
      <c r="P18" s="212">
        <v>2</v>
      </c>
      <c r="Q18" s="213">
        <v>2800</v>
      </c>
      <c r="R18" s="214">
        <f>Q18*P18</f>
        <v>5600</v>
      </c>
      <c r="S18" s="213">
        <f>R18*0.1</f>
        <v>560</v>
      </c>
      <c r="T18" s="215">
        <f>R18+S18</f>
        <v>6160</v>
      </c>
    </row>
    <row r="19" spans="1:20" s="216" customFormat="1" ht="8.25">
      <c r="A19" s="207">
        <v>2</v>
      </c>
      <c r="B19" s="208" t="s">
        <v>94</v>
      </c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10"/>
      <c r="N19" s="211"/>
      <c r="O19" s="212" t="s">
        <v>65</v>
      </c>
      <c r="P19" s="212">
        <v>6</v>
      </c>
      <c r="Q19" s="213">
        <v>2100</v>
      </c>
      <c r="R19" s="214">
        <f t="shared" ref="R19:R48" si="0">Q19*P19</f>
        <v>12600</v>
      </c>
      <c r="S19" s="213">
        <f t="shared" ref="S19:S48" si="1">R19*0.1</f>
        <v>1260</v>
      </c>
      <c r="T19" s="215">
        <f t="shared" ref="T19:T48" si="2">R19+S19</f>
        <v>13860</v>
      </c>
    </row>
    <row r="20" spans="1:20" s="216" customFormat="1" ht="8.25">
      <c r="A20" s="207">
        <v>3</v>
      </c>
      <c r="B20" s="208" t="s">
        <v>95</v>
      </c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10"/>
      <c r="N20" s="211"/>
      <c r="O20" s="212" t="s">
        <v>65</v>
      </c>
      <c r="P20" s="212">
        <v>2</v>
      </c>
      <c r="Q20" s="213">
        <v>2100</v>
      </c>
      <c r="R20" s="214">
        <f t="shared" si="0"/>
        <v>4200</v>
      </c>
      <c r="S20" s="213">
        <f t="shared" si="1"/>
        <v>420</v>
      </c>
      <c r="T20" s="215">
        <f t="shared" si="2"/>
        <v>4620</v>
      </c>
    </row>
    <row r="21" spans="1:20" s="216" customFormat="1" ht="8.25">
      <c r="A21" s="207">
        <v>4</v>
      </c>
      <c r="B21" s="208" t="s">
        <v>96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10"/>
      <c r="N21" s="211"/>
      <c r="O21" s="212" t="s">
        <v>64</v>
      </c>
      <c r="P21" s="212">
        <v>2</v>
      </c>
      <c r="Q21" s="213">
        <v>75000</v>
      </c>
      <c r="R21" s="214">
        <f t="shared" si="0"/>
        <v>150000</v>
      </c>
      <c r="S21" s="213">
        <f t="shared" si="1"/>
        <v>15000</v>
      </c>
      <c r="T21" s="215">
        <f t="shared" si="2"/>
        <v>165000</v>
      </c>
    </row>
    <row r="22" spans="1:20" s="216" customFormat="1" ht="8.25">
      <c r="A22" s="207">
        <v>5</v>
      </c>
      <c r="B22" s="208" t="s">
        <v>97</v>
      </c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10"/>
      <c r="N22" s="211"/>
      <c r="O22" s="212" t="s">
        <v>64</v>
      </c>
      <c r="P22" s="212">
        <v>2</v>
      </c>
      <c r="Q22" s="213">
        <v>9200</v>
      </c>
      <c r="R22" s="214">
        <f t="shared" si="0"/>
        <v>18400</v>
      </c>
      <c r="S22" s="213">
        <f t="shared" si="1"/>
        <v>1840</v>
      </c>
      <c r="T22" s="215">
        <f t="shared" si="2"/>
        <v>20240</v>
      </c>
    </row>
    <row r="23" spans="1:20" s="216" customFormat="1" ht="8.25">
      <c r="A23" s="207">
        <v>6</v>
      </c>
      <c r="B23" s="208" t="s">
        <v>98</v>
      </c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10"/>
      <c r="N23" s="211"/>
      <c r="O23" s="212" t="s">
        <v>64</v>
      </c>
      <c r="P23" s="212">
        <v>2</v>
      </c>
      <c r="Q23" s="213">
        <v>21000</v>
      </c>
      <c r="R23" s="214">
        <f t="shared" si="0"/>
        <v>42000</v>
      </c>
      <c r="S23" s="213">
        <f t="shared" si="1"/>
        <v>4200</v>
      </c>
      <c r="T23" s="215">
        <f t="shared" si="2"/>
        <v>46200</v>
      </c>
    </row>
    <row r="24" spans="1:20" s="216" customFormat="1" ht="8.25">
      <c r="A24" s="207">
        <v>7</v>
      </c>
      <c r="B24" s="208" t="s">
        <v>130</v>
      </c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10"/>
      <c r="N24" s="211"/>
      <c r="O24" s="212" t="s">
        <v>65</v>
      </c>
      <c r="P24" s="212">
        <v>5</v>
      </c>
      <c r="Q24" s="213">
        <v>2300</v>
      </c>
      <c r="R24" s="214">
        <f t="shared" si="0"/>
        <v>11500</v>
      </c>
      <c r="S24" s="213">
        <f t="shared" si="1"/>
        <v>1150</v>
      </c>
      <c r="T24" s="215">
        <f t="shared" si="2"/>
        <v>12650</v>
      </c>
    </row>
    <row r="25" spans="1:20" s="216" customFormat="1" ht="8.25">
      <c r="A25" s="207">
        <v>8</v>
      </c>
      <c r="B25" s="208" t="s">
        <v>99</v>
      </c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10"/>
      <c r="N25" s="211"/>
      <c r="O25" s="212" t="s">
        <v>64</v>
      </c>
      <c r="P25" s="212">
        <v>20</v>
      </c>
      <c r="Q25" s="213">
        <v>1600</v>
      </c>
      <c r="R25" s="214">
        <f t="shared" si="0"/>
        <v>32000</v>
      </c>
      <c r="S25" s="213">
        <f t="shared" si="1"/>
        <v>3200</v>
      </c>
      <c r="T25" s="215">
        <f t="shared" si="2"/>
        <v>35200</v>
      </c>
    </row>
    <row r="26" spans="1:20" s="216" customFormat="1" ht="8.25">
      <c r="A26" s="207">
        <v>9</v>
      </c>
      <c r="B26" s="208" t="s">
        <v>100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10"/>
      <c r="N26" s="211"/>
      <c r="O26" s="212" t="s">
        <v>64</v>
      </c>
      <c r="P26" s="212">
        <v>2</v>
      </c>
      <c r="Q26" s="213">
        <v>21500</v>
      </c>
      <c r="R26" s="214">
        <f t="shared" si="0"/>
        <v>43000</v>
      </c>
      <c r="S26" s="213">
        <f t="shared" si="1"/>
        <v>4300</v>
      </c>
      <c r="T26" s="215">
        <f t="shared" si="2"/>
        <v>47300</v>
      </c>
    </row>
    <row r="27" spans="1:20" s="216" customFormat="1" ht="8.25">
      <c r="A27" s="207">
        <v>10</v>
      </c>
      <c r="B27" s="208" t="s">
        <v>101</v>
      </c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10"/>
      <c r="N27" s="211"/>
      <c r="O27" s="212" t="s">
        <v>36</v>
      </c>
      <c r="P27" s="212">
        <v>5</v>
      </c>
      <c r="Q27" s="213">
        <v>2400</v>
      </c>
      <c r="R27" s="214">
        <f t="shared" si="0"/>
        <v>12000</v>
      </c>
      <c r="S27" s="213">
        <f t="shared" si="1"/>
        <v>1200</v>
      </c>
      <c r="T27" s="215">
        <f t="shared" si="2"/>
        <v>13200</v>
      </c>
    </row>
    <row r="28" spans="1:20" s="216" customFormat="1" ht="8.25">
      <c r="A28" s="207">
        <v>11</v>
      </c>
      <c r="B28" s="208" t="s">
        <v>102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10"/>
      <c r="N28" s="211"/>
      <c r="O28" s="212" t="s">
        <v>64</v>
      </c>
      <c r="P28" s="212">
        <v>1</v>
      </c>
      <c r="Q28" s="213">
        <v>29000</v>
      </c>
      <c r="R28" s="214">
        <f t="shared" si="0"/>
        <v>29000</v>
      </c>
      <c r="S28" s="213">
        <f t="shared" si="1"/>
        <v>2900</v>
      </c>
      <c r="T28" s="215">
        <f t="shared" si="2"/>
        <v>31900</v>
      </c>
    </row>
    <row r="29" spans="1:20" s="216" customFormat="1" ht="8.25">
      <c r="A29" s="207">
        <v>12</v>
      </c>
      <c r="B29" s="208" t="s">
        <v>103</v>
      </c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10"/>
      <c r="N29" s="211"/>
      <c r="O29" s="212" t="s">
        <v>64</v>
      </c>
      <c r="P29" s="212">
        <v>1</v>
      </c>
      <c r="Q29" s="213">
        <v>13000</v>
      </c>
      <c r="R29" s="214">
        <f t="shared" si="0"/>
        <v>13000</v>
      </c>
      <c r="S29" s="213">
        <f t="shared" si="1"/>
        <v>1300</v>
      </c>
      <c r="T29" s="215">
        <f t="shared" si="2"/>
        <v>14300</v>
      </c>
    </row>
    <row r="30" spans="1:20" s="216" customFormat="1" ht="8.25">
      <c r="A30" s="207">
        <v>13</v>
      </c>
      <c r="B30" s="208" t="s">
        <v>104</v>
      </c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10"/>
      <c r="N30" s="211"/>
      <c r="O30" s="212" t="s">
        <v>105</v>
      </c>
      <c r="P30" s="212">
        <v>10</v>
      </c>
      <c r="Q30" s="213">
        <v>1200</v>
      </c>
      <c r="R30" s="214">
        <f t="shared" si="0"/>
        <v>12000</v>
      </c>
      <c r="S30" s="213">
        <f t="shared" si="1"/>
        <v>1200</v>
      </c>
      <c r="T30" s="215">
        <f t="shared" si="2"/>
        <v>13200</v>
      </c>
    </row>
    <row r="31" spans="1:20" s="216" customFormat="1" ht="8.25">
      <c r="A31" s="207">
        <v>14</v>
      </c>
      <c r="B31" s="208" t="s">
        <v>106</v>
      </c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10"/>
      <c r="N31" s="211"/>
      <c r="O31" s="212" t="s">
        <v>64</v>
      </c>
      <c r="P31" s="212">
        <v>2</v>
      </c>
      <c r="Q31" s="213">
        <v>10500</v>
      </c>
      <c r="R31" s="214">
        <f t="shared" si="0"/>
        <v>21000</v>
      </c>
      <c r="S31" s="213">
        <f t="shared" si="1"/>
        <v>2100</v>
      </c>
      <c r="T31" s="215">
        <f t="shared" si="2"/>
        <v>23100</v>
      </c>
    </row>
    <row r="32" spans="1:20" s="216" customFormat="1" ht="8.25">
      <c r="A32" s="207">
        <v>15</v>
      </c>
      <c r="B32" s="208" t="s">
        <v>107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10"/>
      <c r="N32" s="211"/>
      <c r="O32" s="212" t="s">
        <v>36</v>
      </c>
      <c r="P32" s="212">
        <v>5</v>
      </c>
      <c r="Q32" s="213">
        <v>3400</v>
      </c>
      <c r="R32" s="214">
        <f t="shared" si="0"/>
        <v>17000</v>
      </c>
      <c r="S32" s="213">
        <f t="shared" si="1"/>
        <v>1700</v>
      </c>
      <c r="T32" s="215">
        <f t="shared" si="2"/>
        <v>18700</v>
      </c>
    </row>
    <row r="33" spans="1:20" s="216" customFormat="1" ht="8.25">
      <c r="A33" s="207">
        <v>16</v>
      </c>
      <c r="B33" s="208" t="s">
        <v>108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10"/>
      <c r="N33" s="211"/>
      <c r="O33" s="212" t="s">
        <v>36</v>
      </c>
      <c r="P33" s="212">
        <v>2</v>
      </c>
      <c r="Q33" s="213">
        <v>8000</v>
      </c>
      <c r="R33" s="214">
        <f t="shared" si="0"/>
        <v>16000</v>
      </c>
      <c r="S33" s="213">
        <f t="shared" si="1"/>
        <v>1600</v>
      </c>
      <c r="T33" s="215">
        <f t="shared" si="2"/>
        <v>17600</v>
      </c>
    </row>
    <row r="34" spans="1:20" s="216" customFormat="1" ht="8.25">
      <c r="A34" s="207">
        <v>17</v>
      </c>
      <c r="B34" s="208" t="s">
        <v>109</v>
      </c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10"/>
      <c r="N34" s="211"/>
      <c r="O34" s="212" t="s">
        <v>64</v>
      </c>
      <c r="P34" s="212">
        <v>2</v>
      </c>
      <c r="Q34" s="213">
        <v>4000</v>
      </c>
      <c r="R34" s="214">
        <f t="shared" si="0"/>
        <v>8000</v>
      </c>
      <c r="S34" s="213">
        <f t="shared" si="1"/>
        <v>800</v>
      </c>
      <c r="T34" s="215">
        <f t="shared" si="2"/>
        <v>8800</v>
      </c>
    </row>
    <row r="35" spans="1:20" s="216" customFormat="1" ht="8.25">
      <c r="A35" s="207">
        <v>18</v>
      </c>
      <c r="B35" s="208" t="s">
        <v>110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10"/>
      <c r="N35" s="211"/>
      <c r="O35" s="212" t="s">
        <v>36</v>
      </c>
      <c r="P35" s="212">
        <v>5</v>
      </c>
      <c r="Q35" s="213">
        <v>2300</v>
      </c>
      <c r="R35" s="214">
        <f t="shared" si="0"/>
        <v>11500</v>
      </c>
      <c r="S35" s="213">
        <f t="shared" si="1"/>
        <v>1150</v>
      </c>
      <c r="T35" s="215">
        <f t="shared" si="2"/>
        <v>12650</v>
      </c>
    </row>
    <row r="36" spans="1:20" s="216" customFormat="1" ht="8.25">
      <c r="A36" s="207">
        <v>19</v>
      </c>
      <c r="B36" s="208" t="s">
        <v>111</v>
      </c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10"/>
      <c r="N36" s="211"/>
      <c r="O36" s="212" t="s">
        <v>65</v>
      </c>
      <c r="P36" s="212">
        <v>2</v>
      </c>
      <c r="Q36" s="213">
        <v>18500</v>
      </c>
      <c r="R36" s="214">
        <f t="shared" si="0"/>
        <v>37000</v>
      </c>
      <c r="S36" s="213">
        <f t="shared" si="1"/>
        <v>3700</v>
      </c>
      <c r="T36" s="215">
        <f t="shared" si="2"/>
        <v>40700</v>
      </c>
    </row>
    <row r="37" spans="1:20" s="216" customFormat="1" ht="8.25">
      <c r="A37" s="207">
        <v>20</v>
      </c>
      <c r="B37" s="208" t="s">
        <v>112</v>
      </c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10"/>
      <c r="N37" s="211"/>
      <c r="O37" s="212" t="s">
        <v>65</v>
      </c>
      <c r="P37" s="212">
        <v>2</v>
      </c>
      <c r="Q37" s="213">
        <v>41000</v>
      </c>
      <c r="R37" s="214">
        <f t="shared" si="0"/>
        <v>82000</v>
      </c>
      <c r="S37" s="213">
        <f t="shared" si="1"/>
        <v>8200</v>
      </c>
      <c r="T37" s="215">
        <f t="shared" si="2"/>
        <v>90200</v>
      </c>
    </row>
    <row r="38" spans="1:20" s="216" customFormat="1" ht="8.25">
      <c r="A38" s="207">
        <v>21</v>
      </c>
      <c r="B38" s="208" t="s">
        <v>113</v>
      </c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10"/>
      <c r="N38" s="211"/>
      <c r="O38" s="212" t="s">
        <v>65</v>
      </c>
      <c r="P38" s="212">
        <v>2</v>
      </c>
      <c r="Q38" s="213">
        <v>21000</v>
      </c>
      <c r="R38" s="214">
        <f t="shared" si="0"/>
        <v>42000</v>
      </c>
      <c r="S38" s="213">
        <f t="shared" si="1"/>
        <v>4200</v>
      </c>
      <c r="T38" s="215">
        <f t="shared" si="2"/>
        <v>46200</v>
      </c>
    </row>
    <row r="39" spans="1:20" s="216" customFormat="1" ht="8.25">
      <c r="A39" s="207">
        <v>22</v>
      </c>
      <c r="B39" s="208" t="s">
        <v>114</v>
      </c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10"/>
      <c r="N39" s="211"/>
      <c r="O39" s="212" t="s">
        <v>115</v>
      </c>
      <c r="P39" s="212">
        <v>1</v>
      </c>
      <c r="Q39" s="213">
        <v>32000</v>
      </c>
      <c r="R39" s="214">
        <f t="shared" si="0"/>
        <v>32000</v>
      </c>
      <c r="S39" s="213">
        <f t="shared" si="1"/>
        <v>3200</v>
      </c>
      <c r="T39" s="215">
        <f t="shared" si="2"/>
        <v>35200</v>
      </c>
    </row>
    <row r="40" spans="1:20" s="216" customFormat="1" ht="8.25">
      <c r="A40" s="207">
        <v>23</v>
      </c>
      <c r="B40" s="208" t="s">
        <v>116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10"/>
      <c r="N40" s="211"/>
      <c r="O40" s="212" t="s">
        <v>65</v>
      </c>
      <c r="P40" s="212">
        <v>2</v>
      </c>
      <c r="Q40" s="213">
        <v>9500</v>
      </c>
      <c r="R40" s="214">
        <f t="shared" si="0"/>
        <v>19000</v>
      </c>
      <c r="S40" s="213">
        <f t="shared" si="1"/>
        <v>1900</v>
      </c>
      <c r="T40" s="215">
        <f t="shared" si="2"/>
        <v>20900</v>
      </c>
    </row>
    <row r="41" spans="1:20" s="216" customFormat="1" ht="8.25">
      <c r="A41" s="207">
        <v>24</v>
      </c>
      <c r="B41" s="208" t="s">
        <v>117</v>
      </c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10"/>
      <c r="N41" s="211"/>
      <c r="O41" s="212" t="s">
        <v>64</v>
      </c>
      <c r="P41" s="212">
        <v>2</v>
      </c>
      <c r="Q41" s="213">
        <v>5200</v>
      </c>
      <c r="R41" s="214">
        <f t="shared" si="0"/>
        <v>10400</v>
      </c>
      <c r="S41" s="213">
        <f t="shared" si="1"/>
        <v>1040</v>
      </c>
      <c r="T41" s="215">
        <f t="shared" si="2"/>
        <v>11440</v>
      </c>
    </row>
    <row r="42" spans="1:20" s="216" customFormat="1" ht="8.25">
      <c r="A42" s="207">
        <v>25</v>
      </c>
      <c r="B42" s="208" t="s">
        <v>118</v>
      </c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10"/>
      <c r="N42" s="211"/>
      <c r="O42" s="212" t="s">
        <v>36</v>
      </c>
      <c r="P42" s="212">
        <v>1</v>
      </c>
      <c r="Q42" s="213">
        <v>29000</v>
      </c>
      <c r="R42" s="214">
        <f t="shared" si="0"/>
        <v>29000</v>
      </c>
      <c r="S42" s="213">
        <f t="shared" si="1"/>
        <v>2900</v>
      </c>
      <c r="T42" s="215">
        <f t="shared" si="2"/>
        <v>31900</v>
      </c>
    </row>
    <row r="43" spans="1:20" s="216" customFormat="1" ht="8.25">
      <c r="A43" s="207">
        <v>26</v>
      </c>
      <c r="B43" s="208" t="s">
        <v>119</v>
      </c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10"/>
      <c r="N43" s="211"/>
      <c r="O43" s="212" t="s">
        <v>65</v>
      </c>
      <c r="P43" s="212">
        <v>2</v>
      </c>
      <c r="Q43" s="213">
        <v>12500</v>
      </c>
      <c r="R43" s="214">
        <f t="shared" si="0"/>
        <v>25000</v>
      </c>
      <c r="S43" s="213">
        <f t="shared" si="1"/>
        <v>2500</v>
      </c>
      <c r="T43" s="215">
        <f t="shared" si="2"/>
        <v>27500</v>
      </c>
    </row>
    <row r="44" spans="1:20" s="216" customFormat="1" ht="8.25">
      <c r="A44" s="207">
        <v>27</v>
      </c>
      <c r="B44" s="208" t="s">
        <v>120</v>
      </c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10"/>
      <c r="N44" s="211"/>
      <c r="O44" s="212" t="s">
        <v>121</v>
      </c>
      <c r="P44" s="212">
        <v>3</v>
      </c>
      <c r="Q44" s="213">
        <v>2500</v>
      </c>
      <c r="R44" s="214">
        <f t="shared" si="0"/>
        <v>7500</v>
      </c>
      <c r="S44" s="213">
        <f t="shared" si="1"/>
        <v>750</v>
      </c>
      <c r="T44" s="215">
        <f t="shared" si="2"/>
        <v>8250</v>
      </c>
    </row>
    <row r="45" spans="1:20" s="216" customFormat="1" ht="8.25">
      <c r="A45" s="207">
        <v>28</v>
      </c>
      <c r="B45" s="208" t="s">
        <v>122</v>
      </c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10"/>
      <c r="N45" s="211"/>
      <c r="O45" s="212" t="s">
        <v>123</v>
      </c>
      <c r="P45" s="212">
        <v>2</v>
      </c>
      <c r="Q45" s="213">
        <v>4900</v>
      </c>
      <c r="R45" s="214">
        <f t="shared" si="0"/>
        <v>9800</v>
      </c>
      <c r="S45" s="213">
        <f t="shared" si="1"/>
        <v>980</v>
      </c>
      <c r="T45" s="215">
        <f t="shared" si="2"/>
        <v>10780</v>
      </c>
    </row>
    <row r="46" spans="1:20" s="216" customFormat="1" ht="8.25">
      <c r="A46" s="207">
        <v>29</v>
      </c>
      <c r="B46" s="208" t="s">
        <v>124</v>
      </c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10"/>
      <c r="N46" s="211"/>
      <c r="O46" s="212" t="s">
        <v>123</v>
      </c>
      <c r="P46" s="212">
        <v>1</v>
      </c>
      <c r="Q46" s="213">
        <v>10200</v>
      </c>
      <c r="R46" s="214">
        <f t="shared" si="0"/>
        <v>10200</v>
      </c>
      <c r="S46" s="213">
        <f t="shared" si="1"/>
        <v>1020</v>
      </c>
      <c r="T46" s="215">
        <f t="shared" si="2"/>
        <v>11220</v>
      </c>
    </row>
    <row r="47" spans="1:20" s="216" customFormat="1" ht="8.25">
      <c r="A47" s="207">
        <v>30</v>
      </c>
      <c r="B47" s="208" t="s">
        <v>125</v>
      </c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10"/>
      <c r="N47" s="211"/>
      <c r="O47" s="212" t="s">
        <v>86</v>
      </c>
      <c r="P47" s="212">
        <v>2</v>
      </c>
      <c r="Q47" s="213">
        <v>11300</v>
      </c>
      <c r="R47" s="214">
        <f t="shared" si="0"/>
        <v>22600</v>
      </c>
      <c r="S47" s="213">
        <f t="shared" si="1"/>
        <v>2260</v>
      </c>
      <c r="T47" s="215">
        <f t="shared" si="2"/>
        <v>24860</v>
      </c>
    </row>
    <row r="48" spans="1:20" s="216" customFormat="1" ht="8.25">
      <c r="A48" s="207">
        <v>31</v>
      </c>
      <c r="B48" s="208" t="s">
        <v>126</v>
      </c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10"/>
      <c r="N48" s="211"/>
      <c r="O48" s="212" t="s">
        <v>127</v>
      </c>
      <c r="P48" s="212">
        <v>3</v>
      </c>
      <c r="Q48" s="214">
        <v>38500</v>
      </c>
      <c r="R48" s="214">
        <f t="shared" si="0"/>
        <v>115500</v>
      </c>
      <c r="S48" s="213">
        <f t="shared" si="1"/>
        <v>11550</v>
      </c>
      <c r="T48" s="215">
        <f t="shared" si="2"/>
        <v>127050</v>
      </c>
    </row>
    <row r="49" spans="1:20" s="172" customFormat="1" ht="9">
      <c r="N49" s="171"/>
      <c r="O49" s="218" t="s">
        <v>146</v>
      </c>
      <c r="P49" s="219"/>
      <c r="Q49" s="220"/>
      <c r="R49" s="221">
        <f>SUM(R18:R48)</f>
        <v>900800</v>
      </c>
      <c r="S49" s="221">
        <f>SUM(S18:S48)</f>
        <v>90080</v>
      </c>
      <c r="T49" s="221">
        <f>SUM(T18:T48)</f>
        <v>990880</v>
      </c>
    </row>
    <row r="50" spans="1:20">
      <c r="A50" s="67"/>
      <c r="B50" s="67"/>
      <c r="C50" s="67"/>
      <c r="D50" s="67"/>
      <c r="E50" s="67"/>
      <c r="F50" s="67"/>
      <c r="G50" s="67"/>
      <c r="H50" s="67"/>
      <c r="I50" s="68"/>
      <c r="J50" s="69"/>
      <c r="K50" s="69"/>
      <c r="L50" s="69"/>
      <c r="M50" s="70"/>
      <c r="N50" s="43"/>
      <c r="O50" s="70"/>
      <c r="P50" s="70"/>
      <c r="Q50" s="70"/>
      <c r="R50" s="71"/>
      <c r="S50" s="72"/>
    </row>
    <row r="51" spans="1:20" s="172" customFormat="1" ht="9">
      <c r="A51" s="222" t="s">
        <v>147</v>
      </c>
      <c r="B51" s="223"/>
      <c r="N51" s="171"/>
      <c r="O51" s="224"/>
      <c r="P51" s="224"/>
      <c r="Q51" s="225"/>
      <c r="R51" s="226"/>
      <c r="S51" s="227"/>
      <c r="T51" s="228"/>
    </row>
    <row r="52" spans="1:20" s="172" customFormat="1" ht="9">
      <c r="B52" s="167" t="s">
        <v>148</v>
      </c>
      <c r="C52" s="229"/>
      <c r="D52" s="229"/>
      <c r="E52" s="229"/>
      <c r="F52" s="229"/>
      <c r="G52" s="230" t="s">
        <v>47</v>
      </c>
      <c r="H52" s="231"/>
      <c r="I52" s="231"/>
      <c r="J52" s="168"/>
      <c r="K52" s="168"/>
      <c r="L52" s="168"/>
      <c r="M52" s="232"/>
      <c r="N52" s="233"/>
      <c r="O52" s="233"/>
      <c r="P52" s="234"/>
      <c r="Q52" s="235"/>
      <c r="R52" s="236"/>
      <c r="S52" s="235"/>
      <c r="T52" s="237"/>
    </row>
    <row r="53" spans="1:20" s="172" customFormat="1" ht="9">
      <c r="B53" s="167" t="s">
        <v>149</v>
      </c>
      <c r="C53" s="229"/>
      <c r="D53" s="229"/>
      <c r="E53" s="229"/>
      <c r="F53" s="229"/>
      <c r="G53" s="230" t="s">
        <v>47</v>
      </c>
      <c r="H53" s="238"/>
      <c r="I53" s="238"/>
      <c r="J53" s="239"/>
      <c r="K53" s="239"/>
      <c r="L53" s="239"/>
      <c r="M53" s="239"/>
      <c r="N53" s="240"/>
      <c r="O53" s="240"/>
      <c r="P53" s="241"/>
      <c r="Q53" s="242"/>
      <c r="R53" s="243"/>
      <c r="S53" s="242"/>
      <c r="T53" s="244"/>
    </row>
    <row r="54" spans="1:20" s="172" customFormat="1" ht="9">
      <c r="B54" s="167" t="s">
        <v>150</v>
      </c>
      <c r="C54" s="167"/>
      <c r="D54" s="167"/>
      <c r="E54" s="167"/>
      <c r="F54" s="167"/>
      <c r="G54" s="230" t="s">
        <v>47</v>
      </c>
      <c r="H54" s="231"/>
      <c r="I54" s="231"/>
      <c r="J54" s="231"/>
      <c r="K54" s="231"/>
      <c r="L54" s="231"/>
      <c r="M54" s="231"/>
      <c r="N54" s="168"/>
      <c r="O54" s="235"/>
      <c r="P54" s="235"/>
      <c r="Q54" s="235"/>
      <c r="R54" s="236"/>
      <c r="S54" s="169"/>
      <c r="T54" s="170"/>
    </row>
    <row r="55" spans="1:20" s="172" customFormat="1" ht="9">
      <c r="N55" s="171"/>
      <c r="O55" s="225"/>
      <c r="P55" s="225"/>
      <c r="Q55" s="225"/>
      <c r="R55" s="226"/>
      <c r="S55" s="227"/>
      <c r="T55" s="228"/>
    </row>
    <row r="56" spans="1:20" s="172" customFormat="1" ht="9">
      <c r="N56" s="171"/>
      <c r="O56" s="225"/>
      <c r="P56" s="225"/>
      <c r="Q56" s="225"/>
      <c r="R56" s="226"/>
      <c r="S56" s="227"/>
      <c r="T56" s="228"/>
    </row>
    <row r="57" spans="1:20" s="247" customFormat="1" ht="9">
      <c r="A57" s="171" t="s">
        <v>50</v>
      </c>
      <c r="B57" s="171"/>
      <c r="C57" s="171"/>
      <c r="D57" s="171"/>
      <c r="E57" s="171"/>
      <c r="F57" s="171"/>
      <c r="G57" s="171"/>
      <c r="H57" s="171"/>
      <c r="I57" s="171"/>
      <c r="J57" s="171"/>
      <c r="K57" s="245" t="s">
        <v>51</v>
      </c>
      <c r="L57" s="171"/>
      <c r="M57" s="171"/>
      <c r="N57" s="171"/>
      <c r="O57" s="171"/>
      <c r="P57" s="171"/>
      <c r="Q57" s="171"/>
      <c r="R57" s="246" t="s">
        <v>52</v>
      </c>
      <c r="S57" s="246"/>
      <c r="T57" s="246"/>
    </row>
    <row r="58" spans="1:20" s="171" customFormat="1" ht="9">
      <c r="K58" s="245"/>
      <c r="L58" s="245"/>
      <c r="R58" s="245"/>
      <c r="S58" s="245"/>
      <c r="T58" s="248"/>
    </row>
    <row r="59" spans="1:20" s="25" customFormat="1">
      <c r="K59" s="101"/>
      <c r="L59" s="101"/>
      <c r="R59" s="101"/>
      <c r="S59" s="101"/>
      <c r="T59" s="102"/>
    </row>
    <row r="60" spans="1:20" s="25" customFormat="1">
      <c r="K60" s="101"/>
      <c r="L60" s="101"/>
      <c r="R60" s="101"/>
      <c r="S60" s="101"/>
      <c r="T60" s="102"/>
    </row>
    <row r="61" spans="1:20" s="25" customFormat="1">
      <c r="K61" s="118"/>
      <c r="L61" s="101"/>
      <c r="R61" s="118"/>
      <c r="S61" s="101"/>
      <c r="T61" s="102"/>
    </row>
    <row r="62" spans="1:20" s="25" customFormat="1">
      <c r="A62" s="104"/>
      <c r="B62" s="104"/>
      <c r="C62" s="104"/>
      <c r="D62" s="104"/>
      <c r="E62" s="104"/>
      <c r="F62" s="104"/>
      <c r="G62" s="104"/>
      <c r="H62" s="104"/>
      <c r="K62" s="105"/>
      <c r="L62" s="105"/>
      <c r="M62" s="105"/>
      <c r="N62" s="104"/>
      <c r="O62" s="104"/>
      <c r="P62" s="104"/>
      <c r="R62" s="105"/>
      <c r="S62" s="105"/>
      <c r="T62" s="106"/>
    </row>
    <row r="63" spans="1:20" s="217" customFormat="1" ht="8.25">
      <c r="A63" s="249" t="s">
        <v>53</v>
      </c>
      <c r="B63" s="249"/>
      <c r="C63" s="249"/>
      <c r="D63" s="249"/>
      <c r="E63" s="250" t="s">
        <v>54</v>
      </c>
      <c r="F63" s="250"/>
      <c r="G63" s="250"/>
      <c r="H63" s="250"/>
      <c r="K63" s="249" t="s">
        <v>53</v>
      </c>
      <c r="L63" s="249"/>
      <c r="M63" s="249"/>
      <c r="N63" s="250" t="s">
        <v>55</v>
      </c>
      <c r="O63" s="250"/>
      <c r="P63" s="250"/>
      <c r="R63" s="251" t="s">
        <v>53</v>
      </c>
      <c r="S63" s="252" t="s">
        <v>128</v>
      </c>
      <c r="T63" s="252"/>
    </row>
    <row r="64" spans="1:20" s="217" customFormat="1" ht="8.25">
      <c r="A64" s="253" t="s">
        <v>151</v>
      </c>
      <c r="B64" s="253"/>
      <c r="C64" s="253"/>
      <c r="D64" s="253"/>
      <c r="E64" s="254" t="s">
        <v>57</v>
      </c>
      <c r="F64" s="254"/>
      <c r="G64" s="254"/>
      <c r="H64" s="254"/>
      <c r="K64" s="253" t="s">
        <v>151</v>
      </c>
      <c r="L64" s="253"/>
      <c r="M64" s="253"/>
      <c r="N64" s="255" t="s">
        <v>58</v>
      </c>
      <c r="O64" s="255"/>
      <c r="P64" s="255"/>
      <c r="R64" s="256" t="s">
        <v>151</v>
      </c>
      <c r="S64" s="257" t="s">
        <v>129</v>
      </c>
      <c r="T64" s="257"/>
    </row>
    <row r="65" spans="1:20" s="217" customFormat="1" ht="8.25">
      <c r="A65" s="253" t="s">
        <v>152</v>
      </c>
      <c r="B65" s="253"/>
      <c r="C65" s="253"/>
      <c r="D65" s="253"/>
      <c r="E65" s="258">
        <f>Q14</f>
        <v>42594</v>
      </c>
      <c r="F65" s="259"/>
      <c r="G65" s="259"/>
      <c r="H65" s="259"/>
      <c r="K65" s="253" t="s">
        <v>152</v>
      </c>
      <c r="L65" s="253"/>
      <c r="M65" s="260"/>
      <c r="N65" s="261">
        <f>E65</f>
        <v>42594</v>
      </c>
      <c r="O65" s="255"/>
      <c r="P65" s="255"/>
      <c r="R65" s="256" t="s">
        <v>152</v>
      </c>
      <c r="S65" s="261">
        <f>N65</f>
        <v>42594</v>
      </c>
      <c r="T65" s="255"/>
    </row>
    <row r="66" spans="1:20" s="216" customFormat="1" ht="8.25">
      <c r="N66" s="217"/>
      <c r="O66" s="262"/>
      <c r="P66" s="262"/>
      <c r="Q66" s="262"/>
      <c r="R66" s="263"/>
      <c r="S66" s="264"/>
      <c r="T66" s="265"/>
    </row>
    <row r="67" spans="1:20" s="216" customFormat="1" ht="8.25">
      <c r="N67" s="217"/>
      <c r="O67" s="262"/>
      <c r="P67" s="262"/>
      <c r="Q67" s="262"/>
      <c r="R67" s="263"/>
      <c r="S67" s="264"/>
      <c r="T67" s="265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A8:T8"/>
    <mergeCell ref="A9:T9"/>
    <mergeCell ref="A11:D11"/>
    <mergeCell ref="O11:P11"/>
    <mergeCell ref="A12:D12"/>
    <mergeCell ref="O12:P12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9:Q49"/>
    <mergeCell ref="B53:F53"/>
    <mergeCell ref="N53:O53"/>
    <mergeCell ref="B54:F54"/>
    <mergeCell ref="R57:T57"/>
    <mergeCell ref="E63:H63"/>
    <mergeCell ref="N63:P63"/>
    <mergeCell ref="S63:T63"/>
    <mergeCell ref="E64:H64"/>
    <mergeCell ref="N64:P64"/>
    <mergeCell ref="S64:T64"/>
    <mergeCell ref="E65:H65"/>
    <mergeCell ref="N65:P65"/>
    <mergeCell ref="S65:T65"/>
  </mergeCells>
  <pageMargins left="0.64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Bánh kẹo Training</vt:lpstr>
      <vt:lpstr>Pantry's expense 8-2016</vt:lpstr>
      <vt:lpstr>Sheet1</vt:lpstr>
      <vt:lpstr>'Bánh kẹo Training'!Print_Area</vt:lpstr>
      <vt:lpstr>'Pantry''s expense 8-2016'!Print_Area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2016-08-24T06:37:21Z</cp:lastPrinted>
  <dcterms:created xsi:type="dcterms:W3CDTF">2016-08-03T04:15:05Z</dcterms:created>
  <dcterms:modified xsi:type="dcterms:W3CDTF">2016-08-24T06:38:30Z</dcterms:modified>
</cp:coreProperties>
</file>