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25" windowWidth="19440" windowHeight="7560" firstSheet="1" activeTab="2"/>
  </bookViews>
  <sheets>
    <sheet name="Bánh kẹo Training" sheetId="1" state="hidden" r:id="rId1"/>
    <sheet name="Vpp Nguyen Thi Tan" sheetId="6" r:id="rId2"/>
    <sheet name="BBG" sheetId="7" r:id="rId3"/>
    <sheet name="Sheet2" sheetId="8" r:id="rId4"/>
  </sheets>
  <definedNames>
    <definedName name="_xlnm.Print_Area" localSheetId="0">'Bánh kẹo Training'!$A$1:$T$42</definedName>
    <definedName name="_xlnm.Print_Area" localSheetId="1">'Vpp Nguyen Thi Tan'!$A$1:$T$65</definedName>
  </definedNames>
  <calcPr calcId="124519" concurrentCalc="0"/>
</workbook>
</file>

<file path=xl/calcChain.xml><?xml version="1.0" encoding="utf-8"?>
<calcChain xmlns="http://schemas.openxmlformats.org/spreadsheetml/2006/main">
  <c r="F17" i="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E65" i="6" l="1"/>
  <c r="N65"/>
  <c r="S65"/>
  <c r="S48"/>
  <c r="R48"/>
  <c r="R47"/>
  <c r="S47"/>
  <c r="R46"/>
  <c r="R45"/>
  <c r="S45"/>
  <c r="R44"/>
  <c r="S44"/>
  <c r="R43"/>
  <c r="S43"/>
  <c r="R42"/>
  <c r="R41"/>
  <c r="S41"/>
  <c r="S40"/>
  <c r="R40"/>
  <c r="R39"/>
  <c r="S39"/>
  <c r="R38"/>
  <c r="R37"/>
  <c r="S37"/>
  <c r="R36"/>
  <c r="S36"/>
  <c r="R35"/>
  <c r="S35"/>
  <c r="R34"/>
  <c r="R33"/>
  <c r="S33"/>
  <c r="S32"/>
  <c r="R32"/>
  <c r="R31"/>
  <c r="S31"/>
  <c r="R30"/>
  <c r="R29"/>
  <c r="S29"/>
  <c r="R28"/>
  <c r="S28"/>
  <c r="R27"/>
  <c r="S27"/>
  <c r="R26"/>
  <c r="R25"/>
  <c r="S25"/>
  <c r="S24"/>
  <c r="R24"/>
  <c r="R23"/>
  <c r="S23"/>
  <c r="R22"/>
  <c r="R21"/>
  <c r="S21"/>
  <c r="R20"/>
  <c r="S20"/>
  <c r="R19"/>
  <c r="S19"/>
  <c r="R18"/>
  <c r="S18"/>
  <c r="T20"/>
  <c r="S22"/>
  <c r="T22"/>
  <c r="T24"/>
  <c r="S26"/>
  <c r="T26"/>
  <c r="T28"/>
  <c r="S30"/>
  <c r="T30"/>
  <c r="T32"/>
  <c r="S34"/>
  <c r="T34"/>
  <c r="T36"/>
  <c r="S38"/>
  <c r="T38"/>
  <c r="T40"/>
  <c r="S42"/>
  <c r="T42"/>
  <c r="T44"/>
  <c r="S46"/>
  <c r="T46"/>
  <c r="T48"/>
  <c r="T19"/>
  <c r="T21"/>
  <c r="T23"/>
  <c r="T25"/>
  <c r="T27"/>
  <c r="T29"/>
  <c r="T31"/>
  <c r="T33"/>
  <c r="T35"/>
  <c r="T37"/>
  <c r="T39"/>
  <c r="T41"/>
  <c r="T43"/>
  <c r="T45"/>
  <c r="T47"/>
  <c r="R49"/>
  <c r="S49"/>
  <c r="T18"/>
  <c r="T49"/>
  <c r="S26" i="1"/>
  <c r="R26"/>
  <c r="T20"/>
  <c r="T21"/>
  <c r="T22"/>
  <c r="T23"/>
  <c r="T24"/>
  <c r="T25"/>
  <c r="T19"/>
  <c r="T18"/>
  <c r="S19"/>
  <c r="S20"/>
  <c r="S21"/>
  <c r="S22"/>
  <c r="S23"/>
  <c r="S24"/>
  <c r="S25"/>
  <c r="S18"/>
  <c r="R21"/>
  <c r="R22"/>
  <c r="R23"/>
  <c r="R24"/>
  <c r="R25"/>
  <c r="R20"/>
  <c r="R19"/>
  <c r="R18"/>
  <c r="Q19"/>
  <c r="Q20"/>
  <c r="Q21"/>
  <c r="Q22"/>
  <c r="Q23"/>
  <c r="Q24"/>
  <c r="Q25"/>
  <c r="Q18"/>
  <c r="E42"/>
  <c r="N42"/>
  <c r="T26"/>
</calcChain>
</file>

<file path=xl/sharedStrings.xml><?xml version="1.0" encoding="utf-8"?>
<sst xmlns="http://schemas.openxmlformats.org/spreadsheetml/2006/main" count="300" uniqueCount="149">
  <si>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</si>
  <si>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</si>
  <si>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</si>
  <si>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</si>
  <si>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</si>
  <si>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</si>
  <si>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</si>
  <si>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</si>
  <si>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</si>
  <si>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</si>
  <si>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</si>
  <si>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</si>
  <si>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</si>
  <si>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</si>
  <si>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</si>
  <si>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</si>
  <si>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</si>
  <si>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>Siêu Thị Giant</t>
  </si>
  <si>
    <r>
      <t xml:space="preserve">Delivery To:
</t>
    </r>
    <r>
      <rPr>
        <i/>
        <sz val="11"/>
        <rFont val="Arial"/>
        <family val="2"/>
      </rPr>
      <t>Giao hàng tới</t>
    </r>
  </si>
  <si>
    <t>Phòng Training Guardian</t>
  </si>
  <si>
    <r>
      <t xml:space="preserve">Address
</t>
    </r>
    <r>
      <rPr>
        <i/>
        <sz val="11"/>
        <rFont val="Arial"/>
        <family val="2"/>
      </rPr>
      <t>Địa chỉ:</t>
    </r>
  </si>
  <si>
    <t>101 Tôn Dật Tiên, P. Tân Phong, Q.7</t>
  </si>
  <si>
    <t>506 Nguyễn Đình Chiểu, P. 4, Q.3</t>
  </si>
  <si>
    <r>
      <t xml:space="preserve">Tel
</t>
    </r>
    <r>
      <rPr>
        <i/>
        <sz val="11"/>
        <rFont val="Arial"/>
        <family val="2"/>
      </rPr>
      <t>Điện thoại:</t>
    </r>
  </si>
  <si>
    <t>08 5412 1416</t>
  </si>
  <si>
    <t>Ms. Phụng</t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</si>
  <si>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</si>
  <si>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</si>
  <si>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</si>
  <si>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</si>
  <si>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</si>
  <si>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</si>
  <si>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</si>
  <si>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</si>
  <si>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</si>
  <si>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</si>
  <si>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hộp</t>
  </si>
  <si>
    <t>Bánh quy giòn vị bắp</t>
  </si>
  <si>
    <t>Bánh Magic bơ</t>
  </si>
  <si>
    <t>Bánh Magic kem socola</t>
  </si>
  <si>
    <t xml:space="preserve">Kẹo mềm trái cây socola Dynamite </t>
  </si>
  <si>
    <t>gói</t>
  </si>
  <si>
    <t>Kẹo trái cây Fruit Plus</t>
  </si>
  <si>
    <t>Kẹo M&amp;M loại trung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</si>
  <si>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</si>
  <si>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</si>
  <si>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</si>
  <si>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</si>
  <si>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</si>
  <si>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</si>
  <si>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</si>
  <si>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</si>
  <si>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</si>
  <si>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</si>
  <si>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</si>
  <si>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</si>
  <si>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</si>
  <si>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Receiptionist</t>
  </si>
  <si>
    <t>HR &amp; Admin Manager</t>
  </si>
  <si>
    <r>
      <t>Date/ N</t>
    </r>
    <r>
      <rPr>
        <sz val="10"/>
        <rFont val="Arial"/>
        <family val="2"/>
      </rPr>
      <t>gày:</t>
    </r>
  </si>
  <si>
    <t>0000062</t>
  </si>
  <si>
    <t>Bánh Chocopie (Hộp lớn)</t>
  </si>
  <si>
    <t>Bánh Hura (hộp lớn)</t>
  </si>
  <si>
    <t>cái</t>
  </si>
  <si>
    <t>xấp</t>
  </si>
  <si>
    <t>cây</t>
  </si>
  <si>
    <t>Director</t>
  </si>
  <si>
    <t>bộ</t>
  </si>
  <si>
    <t xml:space="preserve">Phuong Nam Stationery </t>
  </si>
  <si>
    <t>B18/19K Nguyen Van Linh Q.7 TP.HCM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</si>
  <si>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</si>
  <si>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</si>
  <si>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</si>
  <si>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</si>
  <si>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</si>
  <si>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</si>
  <si>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</si>
  <si>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</si>
  <si>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</si>
  <si>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</si>
  <si>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</si>
  <si>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</si>
  <si>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</si>
  <si>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</si>
  <si>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</si>
  <si>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</si>
  <si>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</si>
  <si>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</si>
  <si>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</si>
  <si>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</si>
  <si>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</si>
  <si>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</si>
  <si>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</si>
  <si>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</si>
  <si>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</si>
  <si>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</si>
  <si>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</si>
  <si>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</si>
  <si>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</si>
  <si>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</si>
  <si>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</si>
  <si>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</si>
  <si>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</si>
  <si>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Giấy note Pronoti 4 màu</t>
  </si>
  <si>
    <t>Bộ viết đôi để bàn Thiên Long</t>
  </si>
  <si>
    <t>Giấy A4</t>
  </si>
  <si>
    <t>ream</t>
  </si>
  <si>
    <t>Lê Thị Kim Anh</t>
  </si>
  <si>
    <t>Guardian Le Trong Tan 2</t>
  </si>
  <si>
    <t>115 Lê Trọng Tấn, Phường Sơn Kỳ, Quận Tân Phú, TP. HCM</t>
  </si>
  <si>
    <t>Mr. K. Anh - 0903 690 605</t>
  </si>
  <si>
    <t>0000070</t>
  </si>
  <si>
    <t xml:space="preserve">    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</si>
  <si>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</si>
  <si>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www.vpppn.com</t>
  </si>
  <si>
    <t>BẢNG BÁO GIÁ VĂN PHÒNG PHẨM</t>
  </si>
  <si>
    <t>Kính gửi:  CÔNG TY TNHH MTV THƯƠNG MẠI VÀ ĐẦU TƯ LIÊN Á CHÂU</t>
  </si>
  <si>
    <t>Địa chỉ: 506 Nguyễn Đình Chiểu, P.4, Q.3, TP.HCM</t>
  </si>
  <si>
    <t xml:space="preserve">Điện thoại :   08 3832 8272 </t>
  </si>
  <si>
    <t>Người giao dịch: Chị Phụng</t>
  </si>
  <si>
    <t xml:space="preserve">Công ty VPP Phương Nam xin gửi đến Qúy khánh hàng bảng báo giá như sau: </t>
  </si>
  <si>
    <t>STT</t>
  </si>
  <si>
    <t>Tên hàng</t>
  </si>
  <si>
    <t xml:space="preserve">ĐVT </t>
  </si>
  <si>
    <t xml:space="preserve">SL </t>
  </si>
  <si>
    <t>Đơn giá</t>
  </si>
  <si>
    <t>Thành tiền</t>
  </si>
  <si>
    <t>Cây</t>
  </si>
  <si>
    <t>Cái</t>
  </si>
  <si>
    <t>Hộp</t>
  </si>
  <si>
    <t>Cuộn</t>
  </si>
  <si>
    <t>Quyển</t>
  </si>
  <si>
    <t>Xấp</t>
  </si>
  <si>
    <t>Bộ</t>
  </si>
  <si>
    <t>Ram</t>
  </si>
  <si>
    <t xml:space="preserve">Cộng: </t>
  </si>
  <si>
    <t xml:space="preserve">Thuế suất VAT 10%: </t>
  </si>
  <si>
    <t xml:space="preserve">Tổng cộng: </t>
  </si>
  <si>
    <t>Quý công ty xem xét báo giá như trên. Mọi thắc mắc xin vui lòng liên hệ: 08 37584761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</si>
  <si>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</si>
  <si>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</si>
  <si>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</si>
  <si>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</si>
  <si>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>* Thanh Toán : 30 ngày kể từ ngày nhận hóa đơn VAT .</t>
  </si>
  <si>
    <t>Nguyễn Thị Kiều Thi</t>
  </si>
  <si>
    <t xml:space="preserve">RẤT MONG NHẬN ĐƯỢC SỰ QUAN TÂM HỢP TÁC LÂU DÀI VỚI QUÝ CÔNG TY </t>
  </si>
  <si>
    <t>Date: 06/09/2016</t>
  </si>
  <si>
    <t>TP. HCM. Ngày 06  tháng 09 năm 2016</t>
  </si>
  <si>
    <t>PO Gudian Lê Trọng Tấn 2: 115 Lê Trọng Tấn, Q. Tân Phú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</si>
</sst>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#,##0_);\(#,##0\);&quot;-&quot;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2"/>
      <color indexed="8"/>
      <name val="Arial"/>
      <family val="2"/>
    </font>
    <font>
      <i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sz val="12"/>
      <color theme="1"/>
      <name val="Calibri"/>
      <family val="2"/>
      <scheme val="minor"/>
    </font>
    <font>
      <sz val="13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u/>
      <sz val="12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13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0" fillId="0" borderId="2" xfId="0" applyFont="1" applyBorder="1"/>
    <xf numFmtId="0" fontId="4" fillId="0" borderId="3" xfId="0" applyFont="1" applyBorder="1" applyAlignment="1"/>
    <xf numFmtId="0" fontId="4" fillId="0" borderId="3" xfId="0" applyFont="1" applyBorder="1" applyAlignment="1">
      <alignment vertical="top"/>
    </xf>
    <xf numFmtId="0" fontId="11" fillId="0" borderId="3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0" fillId="0" borderId="4" xfId="0" applyFont="1" applyBorder="1" applyAlignment="1"/>
    <xf numFmtId="0" fontId="4" fillId="0" borderId="3" xfId="0" applyFont="1" applyBorder="1" applyAlignment="1">
      <alignment horizontal="left"/>
    </xf>
    <xf numFmtId="9" fontId="4" fillId="0" borderId="3" xfId="2" quotePrefix="1" applyNumberFormat="1" applyFont="1" applyBorder="1" applyAlignment="1"/>
    <xf numFmtId="164" fontId="4" fillId="0" borderId="3" xfId="3" applyNumberFormat="1" applyFont="1" applyBorder="1" applyAlignment="1"/>
    <xf numFmtId="165" fontId="4" fillId="0" borderId="3" xfId="1" applyNumberFormat="1" applyFont="1" applyBorder="1" applyAlignment="1"/>
    <xf numFmtId="0" fontId="14" fillId="0" borderId="0" xfId="0" applyFont="1" applyAlignment="1"/>
    <xf numFmtId="0" fontId="15" fillId="0" borderId="2" xfId="0" applyFont="1" applyBorder="1"/>
    <xf numFmtId="166" fontId="4" fillId="0" borderId="3" xfId="0" quotePrefix="1" applyNumberFormat="1" applyFont="1" applyBorder="1" applyAlignment="1">
      <alignment horizontal="left"/>
    </xf>
    <xf numFmtId="166" fontId="4" fillId="0" borderId="3" xfId="0" applyNumberFormat="1" applyFont="1" applyBorder="1" applyAlignment="1"/>
    <xf numFmtId="0" fontId="3" fillId="0" borderId="0" xfId="0" applyFont="1" applyAlignment="1">
      <alignment vertical="center"/>
    </xf>
    <xf numFmtId="164" fontId="16" fillId="0" borderId="0" xfId="3" quotePrefix="1" applyNumberFormat="1" applyFont="1"/>
    <xf numFmtId="9" fontId="16" fillId="0" borderId="0" xfId="2" quotePrefix="1" applyNumberFormat="1" applyFo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/>
    <xf numFmtId="164" fontId="4" fillId="0" borderId="3" xfId="3" applyNumberFormat="1" applyFont="1" applyBorder="1"/>
    <xf numFmtId="164" fontId="4" fillId="0" borderId="13" xfId="3" applyNumberFormat="1" applyFont="1" applyBorder="1"/>
    <xf numFmtId="0" fontId="0" fillId="0" borderId="14" xfId="0" applyBorder="1" applyAlignment="1">
      <alignment horizontal="center"/>
    </xf>
    <xf numFmtId="165" fontId="4" fillId="0" borderId="14" xfId="1" applyNumberFormat="1" applyFont="1" applyBorder="1"/>
    <xf numFmtId="165" fontId="4" fillId="0" borderId="14" xfId="1" applyNumberFormat="1" applyFont="1" applyBorder="1" applyAlignment="1">
      <alignment horizontal="center"/>
    </xf>
    <xf numFmtId="165" fontId="4" fillId="0" borderId="14" xfId="1" applyNumberFormat="1" applyFont="1" applyBorder="1" applyAlignment="1">
      <alignment horizontal="left"/>
    </xf>
    <xf numFmtId="0" fontId="11" fillId="0" borderId="0" xfId="0" applyFont="1"/>
    <xf numFmtId="165" fontId="2" fillId="0" borderId="14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1" fillId="0" borderId="0" xfId="0" applyFont="1"/>
    <xf numFmtId="0" fontId="23" fillId="0" borderId="0" xfId="0" quotePrefix="1" applyFont="1" applyAlignment="1">
      <alignment horizontal="center"/>
    </xf>
    <xf numFmtId="0" fontId="23" fillId="0" borderId="0" xfId="0" applyFont="1"/>
    <xf numFmtId="0" fontId="23" fillId="0" borderId="0" xfId="0" applyFont="1" applyAlignment="1"/>
    <xf numFmtId="164" fontId="23" fillId="0" borderId="0" xfId="3" applyNumberFormat="1" applyFont="1" applyBorder="1"/>
    <xf numFmtId="164" fontId="23" fillId="0" borderId="0" xfId="3" applyNumberFormat="1" applyFont="1"/>
    <xf numFmtId="9" fontId="23" fillId="0" borderId="0" xfId="2" applyNumberFormat="1" applyFont="1"/>
    <xf numFmtId="164" fontId="23" fillId="0" borderId="0" xfId="3" applyNumberFormat="1" applyFont="1" applyAlignment="1">
      <alignment horizontal="left"/>
    </xf>
    <xf numFmtId="165" fontId="23" fillId="0" borderId="0" xfId="1" applyNumberFormat="1" applyFont="1"/>
    <xf numFmtId="0" fontId="23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9" fontId="4" fillId="0" borderId="3" xfId="2" applyNumberFormat="1" applyFont="1" applyBorder="1"/>
    <xf numFmtId="165" fontId="4" fillId="0" borderId="3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6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7" xfId="0" applyFont="1" applyBorder="1" applyAlignment="1"/>
    <xf numFmtId="0" fontId="3" fillId="0" borderId="7" xfId="0" applyFont="1" applyBorder="1" applyAlignment="1">
      <alignment horizontal="left"/>
    </xf>
    <xf numFmtId="0" fontId="24" fillId="0" borderId="0" xfId="0" applyFont="1" applyAlignment="1"/>
    <xf numFmtId="0" fontId="2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14" xfId="1" applyNumberFormat="1" applyFont="1" applyBorder="1"/>
    <xf numFmtId="0" fontId="25" fillId="0" borderId="0" xfId="0" applyFont="1"/>
    <xf numFmtId="164" fontId="3" fillId="0" borderId="0" xfId="3" applyNumberFormat="1" applyFont="1" applyAlignment="1">
      <alignment horizontal="center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26" fillId="0" borderId="14" xfId="0" applyFont="1" applyBorder="1" applyAlignment="1">
      <alignment horizontal="center"/>
    </xf>
    <xf numFmtId="165" fontId="4" fillId="0" borderId="14" xfId="1" applyNumberFormat="1" applyFont="1" applyBorder="1"/>
    <xf numFmtId="165" fontId="4" fillId="0" borderId="14" xfId="1" applyNumberFormat="1" applyFont="1" applyBorder="1" applyAlignment="1">
      <alignment horizontal="center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2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17" fillId="0" borderId="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" xfId="3" applyNumberFormat="1" applyFont="1" applyBorder="1" applyAlignment="1">
      <alignment horizontal="center" vertical="center" wrapText="1"/>
    </xf>
    <xf numFmtId="0" fontId="17" fillId="0" borderId="9" xfId="3" applyNumberFormat="1" applyFont="1" applyBorder="1" applyAlignment="1">
      <alignment horizontal="center" vertical="center" wrapText="1"/>
    </xf>
    <xf numFmtId="9" fontId="17" fillId="0" borderId="5" xfId="2" applyNumberFormat="1" applyFont="1" applyBorder="1" applyAlignment="1">
      <alignment horizontal="center" vertical="center" wrapText="1"/>
    </xf>
    <xf numFmtId="9" fontId="17" fillId="0" borderId="9" xfId="2" applyNumberFormat="1" applyFont="1" applyBorder="1" applyAlignment="1">
      <alignment horizontal="center" vertical="center" wrapText="1"/>
    </xf>
    <xf numFmtId="165" fontId="19" fillId="0" borderId="12" xfId="1" applyNumberFormat="1" applyFont="1" applyBorder="1" applyAlignment="1">
      <alignment horizontal="right" wrapText="1"/>
    </xf>
    <xf numFmtId="165" fontId="19" fillId="0" borderId="3" xfId="1" applyNumberFormat="1" applyFont="1" applyBorder="1" applyAlignment="1">
      <alignment horizontal="right" wrapText="1"/>
    </xf>
    <xf numFmtId="165" fontId="19" fillId="0" borderId="13" xfId="1" applyNumberFormat="1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7" xfId="3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0" xfId="0" applyFont="1"/>
    <xf numFmtId="0" fontId="27" fillId="0" borderId="0" xfId="0" applyFont="1" applyBorder="1" applyAlignment="1">
      <alignment horizontal="center" wrapText="1"/>
    </xf>
    <xf numFmtId="0" fontId="29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 wrapText="1"/>
    </xf>
    <xf numFmtId="0" fontId="30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32" fillId="0" borderId="0" xfId="0" applyFont="1" applyBorder="1" applyAlignment="1">
      <alignment horizontal="right"/>
    </xf>
    <xf numFmtId="0" fontId="32" fillId="0" borderId="0" xfId="0" applyFont="1" applyBorder="1" applyAlignment="1">
      <alignment horizontal="right"/>
    </xf>
    <xf numFmtId="0" fontId="33" fillId="0" borderId="0" xfId="0" applyFont="1" applyBorder="1" applyAlignment="1"/>
    <xf numFmtId="0" fontId="34" fillId="0" borderId="0" xfId="0" applyFont="1" applyBorder="1" applyAlignment="1"/>
    <xf numFmtId="0" fontId="34" fillId="0" borderId="0" xfId="0" applyFont="1" applyBorder="1" applyAlignment="1">
      <alignment horizontal="left"/>
    </xf>
    <xf numFmtId="167" fontId="35" fillId="0" borderId="0" xfId="0" applyNumberFormat="1" applyFont="1" applyFill="1" applyAlignment="1">
      <alignment horizontal="left" vertical="top"/>
    </xf>
    <xf numFmtId="167" fontId="36" fillId="0" borderId="0" xfId="0" applyNumberFormat="1" applyFont="1" applyFill="1" applyAlignment="1">
      <alignment horizontal="center" vertical="top"/>
    </xf>
    <xf numFmtId="167" fontId="37" fillId="0" borderId="0" xfId="0" applyNumberFormat="1" applyFont="1" applyFill="1" applyAlignment="1">
      <alignment horizontal="center" vertical="top"/>
    </xf>
    <xf numFmtId="167" fontId="37" fillId="0" borderId="0" xfId="0" applyNumberFormat="1" applyFont="1" applyFill="1" applyAlignment="1">
      <alignment vertical="top"/>
    </xf>
    <xf numFmtId="167" fontId="32" fillId="0" borderId="1" xfId="0" applyNumberFormat="1" applyFont="1" applyFill="1" applyBorder="1" applyAlignment="1">
      <alignment horizontal="left" vertical="top" shrinkToFit="1"/>
    </xf>
    <xf numFmtId="0" fontId="38" fillId="0" borderId="14" xfId="0" applyFont="1" applyBorder="1" applyAlignment="1">
      <alignment horizontal="center" vertical="center"/>
    </xf>
    <xf numFmtId="14" fontId="38" fillId="0" borderId="14" xfId="0" applyNumberFormat="1" applyFont="1" applyFill="1" applyBorder="1" applyAlignment="1">
      <alignment horizontal="center" vertical="center" wrapText="1"/>
    </xf>
    <xf numFmtId="3" fontId="38" fillId="0" borderId="14" xfId="0" applyNumberFormat="1" applyFont="1" applyFill="1" applyBorder="1" applyAlignment="1">
      <alignment horizontal="center" vertical="center" wrapText="1"/>
    </xf>
    <xf numFmtId="3" fontId="28" fillId="0" borderId="0" xfId="0" applyNumberFormat="1" applyFont="1" applyAlignment="1">
      <alignment vertical="center"/>
    </xf>
    <xf numFmtId="0" fontId="39" fillId="0" borderId="14" xfId="0" applyFont="1" applyBorder="1" applyAlignment="1">
      <alignment horizontal="center"/>
    </xf>
    <xf numFmtId="0" fontId="37" fillId="0" borderId="12" xfId="0" applyFont="1" applyBorder="1" applyAlignment="1"/>
    <xf numFmtId="0" fontId="28" fillId="0" borderId="14" xfId="0" applyFont="1" applyBorder="1" applyAlignment="1">
      <alignment horizontal="center"/>
    </xf>
    <xf numFmtId="165" fontId="37" fillId="0" borderId="14" xfId="1" applyNumberFormat="1" applyFont="1" applyBorder="1" applyAlignment="1">
      <alignment horizontal="center"/>
    </xf>
    <xf numFmtId="164" fontId="37" fillId="0" borderId="14" xfId="0" applyNumberFormat="1" applyFont="1" applyBorder="1" applyAlignment="1">
      <alignment horizontal="left" indent="1"/>
    </xf>
    <xf numFmtId="165" fontId="37" fillId="0" borderId="14" xfId="1" applyNumberFormat="1" applyFont="1" applyBorder="1"/>
    <xf numFmtId="0" fontId="40" fillId="0" borderId="12" xfId="0" applyFont="1" applyBorder="1" applyAlignment="1">
      <alignment horizontal="right"/>
    </xf>
    <xf numFmtId="0" fontId="40" fillId="0" borderId="3" xfId="0" applyFont="1" applyBorder="1" applyAlignment="1">
      <alignment horizontal="right"/>
    </xf>
    <xf numFmtId="0" fontId="40" fillId="0" borderId="13" xfId="0" applyFont="1" applyBorder="1" applyAlignment="1">
      <alignment horizontal="right"/>
    </xf>
    <xf numFmtId="164" fontId="32" fillId="0" borderId="14" xfId="0" applyNumberFormat="1" applyFont="1" applyBorder="1" applyAlignment="1">
      <alignment horizontal="right" indent="1"/>
    </xf>
    <xf numFmtId="0" fontId="41" fillId="0" borderId="0" xfId="0" applyFont="1"/>
    <xf numFmtId="0" fontId="28" fillId="0" borderId="0" xfId="0" applyFont="1" applyAlignment="1">
      <alignment vertic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3" fontId="43" fillId="0" borderId="0" xfId="0" applyNumberFormat="1" applyFo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43" fillId="0" borderId="0" xfId="0" applyFont="1"/>
    <xf numFmtId="0" fontId="16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7" fontId="4" fillId="0" borderId="0" xfId="0" applyNumberFormat="1" applyFont="1" applyFill="1" applyAlignment="1">
      <alignment horizontal="center" vertical="top"/>
    </xf>
    <xf numFmtId="167" fontId="4" fillId="0" borderId="0" xfId="0" applyNumberFormat="1" applyFont="1" applyFill="1" applyAlignment="1">
      <alignment vertical="top"/>
    </xf>
    <xf numFmtId="0" fontId="40" fillId="0" borderId="0" xfId="0" applyFont="1" applyAlignment="1">
      <alignment horizontal="center"/>
    </xf>
    <xf numFmtId="0" fontId="39" fillId="0" borderId="0" xfId="0" applyFont="1"/>
    <xf numFmtId="167" fontId="2" fillId="0" borderId="0" xfId="0" applyNumberFormat="1" applyFont="1" applyFill="1" applyAlignment="1">
      <alignment vertical="top"/>
    </xf>
    <xf numFmtId="0" fontId="24" fillId="0" borderId="0" xfId="0" applyFont="1"/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167" fontId="45" fillId="0" borderId="0" xfId="0" applyNumberFormat="1" applyFont="1" applyFill="1" applyAlignment="1">
      <alignment horizontal="center" vertical="top"/>
    </xf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619124</xdr:colOff>
      <xdr:row>3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62101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863345</xdr:colOff>
      <xdr:row>2</xdr:row>
      <xdr:rowOff>152399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806321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38100</xdr:rowOff>
    </xdr:from>
    <xdr:to>
      <xdr:col>1</xdr:col>
      <xdr:colOff>95250</xdr:colOff>
      <xdr:row>2</xdr:row>
      <xdr:rowOff>371280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301" y="38100"/>
          <a:ext cx="428624" cy="752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4"/>
  <sheetViews>
    <sheetView workbookViewId="0">
      <selection activeCell="S42" sqref="S42:T42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8.85546875" style="30" customWidth="1"/>
    <col min="21" max="21" width="9.140625" style="23"/>
    <col min="22" max="22" width="11" style="23" hidden="1" customWidth="1"/>
    <col min="23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21" customHeight="1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21" customHeight="1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21" customHeight="1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21" customHeight="1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21" customHeight="1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60</v>
      </c>
      <c r="T5" s="20" t="s">
        <v>11</v>
      </c>
    </row>
    <row r="6" spans="1:24" s="8" customFormat="1" ht="21" customHeight="1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21" customHeight="1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21" t="s">
        <v>14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</row>
    <row r="9" spans="1:24" s="22" customFormat="1" ht="23.25">
      <c r="A9" s="122" t="s">
        <v>15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</row>
    <row r="10" spans="1:24" ht="18" customHeight="1">
      <c r="L10" s="24"/>
      <c r="Q10" s="27"/>
    </row>
    <row r="11" spans="1:24" ht="27" customHeight="1">
      <c r="A11" s="123" t="s">
        <v>16</v>
      </c>
      <c r="B11" s="123"/>
      <c r="C11" s="123"/>
      <c r="D11" s="123"/>
      <c r="E11" s="31" t="s">
        <v>17</v>
      </c>
      <c r="F11" s="32"/>
      <c r="G11" s="32"/>
      <c r="H11" s="32"/>
      <c r="I11" s="32"/>
      <c r="J11" s="32"/>
      <c r="K11" s="32"/>
      <c r="L11" s="32"/>
      <c r="M11" s="33"/>
      <c r="N11" s="34"/>
      <c r="O11" s="123" t="s">
        <v>18</v>
      </c>
      <c r="P11" s="123"/>
      <c r="Q11" s="35" t="s">
        <v>19</v>
      </c>
      <c r="R11" s="36"/>
      <c r="S11" s="37"/>
      <c r="T11" s="38"/>
      <c r="U11" s="25"/>
      <c r="V11" s="25"/>
      <c r="W11" s="25"/>
      <c r="X11" s="25"/>
    </row>
    <row r="12" spans="1:24" ht="27" customHeight="1">
      <c r="A12" s="123" t="s">
        <v>20</v>
      </c>
      <c r="B12" s="123"/>
      <c r="C12" s="123"/>
      <c r="D12" s="123"/>
      <c r="E12" s="39" t="s">
        <v>21</v>
      </c>
      <c r="F12" s="40"/>
      <c r="G12" s="40"/>
      <c r="H12" s="40"/>
      <c r="I12" s="40"/>
      <c r="J12" s="40"/>
      <c r="K12" s="40"/>
      <c r="L12" s="40"/>
      <c r="M12" s="41"/>
      <c r="N12" s="34"/>
      <c r="O12" s="123" t="s">
        <v>20</v>
      </c>
      <c r="P12" s="123"/>
      <c r="Q12" s="42" t="s">
        <v>22</v>
      </c>
      <c r="R12" s="40"/>
      <c r="S12" s="40"/>
      <c r="T12" s="40"/>
      <c r="U12" s="43"/>
      <c r="V12" s="44"/>
      <c r="W12" s="25"/>
      <c r="X12" s="25"/>
    </row>
    <row r="13" spans="1:24" ht="27" customHeight="1">
      <c r="A13" s="123" t="s">
        <v>23</v>
      </c>
      <c r="B13" s="123"/>
      <c r="C13" s="123"/>
      <c r="D13" s="123"/>
      <c r="E13" s="45" t="s">
        <v>24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23" t="s">
        <v>23</v>
      </c>
      <c r="P13" s="123"/>
      <c r="Q13" s="46" t="s">
        <v>25</v>
      </c>
      <c r="R13" s="47"/>
      <c r="S13" s="48"/>
      <c r="T13" s="49"/>
      <c r="U13" s="50"/>
      <c r="V13" s="25"/>
      <c r="W13" s="25"/>
      <c r="X13" s="25"/>
    </row>
    <row r="14" spans="1:24" ht="27" customHeight="1">
      <c r="A14" s="123" t="s">
        <v>26</v>
      </c>
      <c r="B14" s="123"/>
      <c r="C14" s="123"/>
      <c r="D14" s="123"/>
      <c r="E14" s="51"/>
      <c r="F14" s="40"/>
      <c r="G14" s="40"/>
      <c r="H14" s="40"/>
      <c r="I14" s="40"/>
      <c r="J14" s="40"/>
      <c r="K14" s="40"/>
      <c r="L14" s="40"/>
      <c r="M14" s="41"/>
      <c r="N14" s="34"/>
      <c r="O14" s="123" t="s">
        <v>27</v>
      </c>
      <c r="P14" s="123"/>
      <c r="Q14" s="52">
        <v>42585</v>
      </c>
      <c r="R14" s="53"/>
      <c r="S14" s="53"/>
      <c r="T14" s="53"/>
      <c r="U14" s="25"/>
      <c r="V14" s="25"/>
      <c r="W14" s="25"/>
      <c r="X14" s="25"/>
    </row>
    <row r="15" spans="1:24" ht="16.5" customHeight="1">
      <c r="C15" s="54"/>
      <c r="Q15" s="55"/>
      <c r="R15" s="56"/>
      <c r="S15" s="26"/>
    </row>
    <row r="16" spans="1:24" ht="19.5" customHeight="1">
      <c r="A16" s="127" t="s">
        <v>28</v>
      </c>
      <c r="B16" s="129" t="s">
        <v>29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1"/>
      <c r="O16" s="127" t="s">
        <v>30</v>
      </c>
      <c r="P16" s="135" t="s">
        <v>31</v>
      </c>
      <c r="Q16" s="135" t="s">
        <v>32</v>
      </c>
      <c r="R16" s="135" t="s">
        <v>33</v>
      </c>
      <c r="S16" s="137" t="s">
        <v>34</v>
      </c>
      <c r="T16" s="137" t="s">
        <v>35</v>
      </c>
    </row>
    <row r="17" spans="1:23">
      <c r="A17" s="128"/>
      <c r="B17" s="13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28"/>
      <c r="P17" s="136"/>
      <c r="Q17" s="136"/>
      <c r="R17" s="136"/>
      <c r="S17" s="138"/>
      <c r="T17" s="138"/>
    </row>
    <row r="18" spans="1:23" s="65" customFormat="1" ht="21" customHeight="1">
      <c r="A18" s="57">
        <v>1</v>
      </c>
      <c r="B18" s="58" t="s">
        <v>61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36</v>
      </c>
      <c r="P18" s="61">
        <v>6</v>
      </c>
      <c r="Q18" s="62">
        <f>W18/1.1</f>
        <v>50909.090909090904</v>
      </c>
      <c r="R18" s="112">
        <f t="shared" ref="R18:R25" si="0">Q18*P18</f>
        <v>305454.54545454541</v>
      </c>
      <c r="S18" s="63">
        <f>R18*0.1</f>
        <v>30545.454545454544</v>
      </c>
      <c r="T18" s="64">
        <f>S18+R18</f>
        <v>335999.99999999994</v>
      </c>
      <c r="V18" s="62"/>
      <c r="W18" s="113">
        <v>56000</v>
      </c>
    </row>
    <row r="19" spans="1:23" s="65" customFormat="1" ht="21" customHeight="1">
      <c r="A19" s="57">
        <v>2</v>
      </c>
      <c r="B19" s="58" t="s">
        <v>37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61" t="s">
        <v>36</v>
      </c>
      <c r="P19" s="61">
        <v>10</v>
      </c>
      <c r="Q19" s="62">
        <f t="shared" ref="Q19:Q25" si="1">W19/1.1</f>
        <v>26818.181818181816</v>
      </c>
      <c r="R19" s="112">
        <f t="shared" si="0"/>
        <v>268181.81818181818</v>
      </c>
      <c r="S19" s="63">
        <f t="shared" ref="S19:S25" si="2">R19*0.1</f>
        <v>26818.18181818182</v>
      </c>
      <c r="T19" s="64">
        <f>S19+R19</f>
        <v>295000</v>
      </c>
      <c r="V19" s="62">
        <v>59900</v>
      </c>
      <c r="W19" s="113">
        <v>29500</v>
      </c>
    </row>
    <row r="20" spans="1:23" s="65" customFormat="1" ht="21" customHeight="1">
      <c r="A20" s="57">
        <v>3</v>
      </c>
      <c r="B20" s="58" t="s">
        <v>62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61" t="s">
        <v>36</v>
      </c>
      <c r="P20" s="61">
        <v>10</v>
      </c>
      <c r="Q20" s="62">
        <f t="shared" si="1"/>
        <v>21818.181818181816</v>
      </c>
      <c r="R20" s="112">
        <f t="shared" si="0"/>
        <v>218181.81818181818</v>
      </c>
      <c r="S20" s="63">
        <f t="shared" si="2"/>
        <v>21818.18181818182</v>
      </c>
      <c r="T20" s="64">
        <f t="shared" ref="T20:T25" si="3">S20+R20</f>
        <v>240000</v>
      </c>
      <c r="V20" s="62"/>
      <c r="W20" s="113">
        <v>24000</v>
      </c>
    </row>
    <row r="21" spans="1:23" s="65" customFormat="1" ht="21" customHeight="1">
      <c r="A21" s="57">
        <v>4</v>
      </c>
      <c r="B21" s="58" t="s">
        <v>38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61" t="s">
        <v>36</v>
      </c>
      <c r="P21" s="61">
        <v>5</v>
      </c>
      <c r="Q21" s="62">
        <f t="shared" si="1"/>
        <v>24545.454545454544</v>
      </c>
      <c r="R21" s="112">
        <f t="shared" si="0"/>
        <v>122727.27272727272</v>
      </c>
      <c r="S21" s="63">
        <f t="shared" si="2"/>
        <v>12272.727272727272</v>
      </c>
      <c r="T21" s="64">
        <f t="shared" si="3"/>
        <v>135000</v>
      </c>
      <c r="V21" s="62">
        <v>13900</v>
      </c>
      <c r="W21" s="113">
        <v>27000</v>
      </c>
    </row>
    <row r="22" spans="1:23" s="65" customFormat="1" ht="21" customHeight="1">
      <c r="A22" s="57">
        <v>5</v>
      </c>
      <c r="B22" s="58" t="s">
        <v>39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61" t="s">
        <v>36</v>
      </c>
      <c r="P22" s="61">
        <v>5</v>
      </c>
      <c r="Q22" s="62">
        <f t="shared" si="1"/>
        <v>24545.454545454544</v>
      </c>
      <c r="R22" s="112">
        <f t="shared" si="0"/>
        <v>122727.27272727272</v>
      </c>
      <c r="S22" s="63">
        <f t="shared" si="2"/>
        <v>12272.727272727272</v>
      </c>
      <c r="T22" s="64">
        <f t="shared" si="3"/>
        <v>135000</v>
      </c>
      <c r="V22" s="62">
        <v>28500</v>
      </c>
      <c r="W22" s="113">
        <v>27000</v>
      </c>
    </row>
    <row r="23" spans="1:23" s="65" customFormat="1" ht="21" customHeight="1">
      <c r="A23" s="57">
        <v>6</v>
      </c>
      <c r="B23" s="58" t="s">
        <v>40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61" t="s">
        <v>41</v>
      </c>
      <c r="P23" s="61">
        <v>5</v>
      </c>
      <c r="Q23" s="62">
        <f t="shared" si="1"/>
        <v>12363.636363636362</v>
      </c>
      <c r="R23" s="112">
        <f t="shared" si="0"/>
        <v>61818.181818181809</v>
      </c>
      <c r="S23" s="63">
        <f t="shared" si="2"/>
        <v>6181.8181818181811</v>
      </c>
      <c r="T23" s="64">
        <f t="shared" si="3"/>
        <v>67999.999999999985</v>
      </c>
      <c r="V23" s="62">
        <v>105000</v>
      </c>
      <c r="W23" s="113">
        <v>13600</v>
      </c>
    </row>
    <row r="24" spans="1:23" s="65" customFormat="1" ht="21" customHeight="1">
      <c r="A24" s="57">
        <v>7</v>
      </c>
      <c r="B24" s="58" t="s">
        <v>42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61" t="s">
        <v>41</v>
      </c>
      <c r="P24" s="61">
        <v>10</v>
      </c>
      <c r="Q24" s="62">
        <f t="shared" si="1"/>
        <v>15454.545454545454</v>
      </c>
      <c r="R24" s="112">
        <f t="shared" si="0"/>
        <v>154545.45454545453</v>
      </c>
      <c r="S24" s="63">
        <f t="shared" si="2"/>
        <v>15454.545454545454</v>
      </c>
      <c r="T24" s="64">
        <f t="shared" si="3"/>
        <v>169999.99999999997</v>
      </c>
      <c r="V24" s="62"/>
      <c r="W24" s="113">
        <v>17000</v>
      </c>
    </row>
    <row r="25" spans="1:23" s="65" customFormat="1" ht="21" customHeight="1">
      <c r="A25" s="57">
        <v>8</v>
      </c>
      <c r="B25" s="58" t="s">
        <v>43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61" t="s">
        <v>41</v>
      </c>
      <c r="P25" s="61">
        <v>5</v>
      </c>
      <c r="Q25" s="62">
        <f t="shared" si="1"/>
        <v>32727.272727272724</v>
      </c>
      <c r="R25" s="112">
        <f t="shared" si="0"/>
        <v>163636.36363636362</v>
      </c>
      <c r="S25" s="63">
        <f t="shared" si="2"/>
        <v>16363.636363636362</v>
      </c>
      <c r="T25" s="64">
        <f t="shared" si="3"/>
        <v>179999.99999999997</v>
      </c>
      <c r="V25" s="62">
        <v>81000</v>
      </c>
      <c r="W25" s="113">
        <v>36000</v>
      </c>
    </row>
    <row r="26" spans="1:23" ht="21" customHeight="1">
      <c r="O26" s="139" t="s">
        <v>44</v>
      </c>
      <c r="P26" s="140"/>
      <c r="Q26" s="141"/>
      <c r="R26" s="66">
        <f>SUM(R18:R25)</f>
        <v>1417272.7272727271</v>
      </c>
      <c r="S26" s="66">
        <f>SUM(S18:S25)</f>
        <v>141727.27272727274</v>
      </c>
      <c r="T26" s="66">
        <f>SUM(T18:T25)</f>
        <v>1559000</v>
      </c>
    </row>
    <row r="27" spans="1:23" ht="16.5" customHeight="1">
      <c r="A27" s="67"/>
      <c r="B27" s="67"/>
      <c r="C27" s="67"/>
      <c r="D27" s="67"/>
      <c r="E27" s="67"/>
      <c r="F27" s="67"/>
      <c r="G27" s="67"/>
      <c r="H27" s="67"/>
      <c r="I27" s="68"/>
      <c r="J27" s="69"/>
      <c r="K27" s="69"/>
      <c r="L27" s="69"/>
      <c r="M27" s="70"/>
      <c r="N27" s="43"/>
      <c r="O27" s="70"/>
      <c r="P27" s="70"/>
      <c r="Q27" s="70"/>
      <c r="R27" s="71"/>
      <c r="S27" s="72"/>
    </row>
    <row r="28" spans="1:23" ht="27" customHeight="1">
      <c r="A28" s="73" t="s">
        <v>45</v>
      </c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6"/>
      <c r="O28" s="77"/>
      <c r="P28" s="77"/>
      <c r="Q28" s="78"/>
      <c r="R28" s="79"/>
      <c r="S28" s="80"/>
      <c r="T28" s="81"/>
    </row>
    <row r="29" spans="1:23" ht="27" customHeight="1">
      <c r="A29" s="75"/>
      <c r="B29" s="124" t="s">
        <v>46</v>
      </c>
      <c r="C29" s="125"/>
      <c r="D29" s="125"/>
      <c r="E29" s="125"/>
      <c r="F29" s="125"/>
      <c r="G29" s="82" t="s">
        <v>47</v>
      </c>
      <c r="H29" s="83"/>
      <c r="I29" s="83"/>
      <c r="J29" s="32"/>
      <c r="K29" s="32"/>
      <c r="L29" s="32"/>
      <c r="M29" s="84"/>
      <c r="N29" s="126"/>
      <c r="O29" s="126"/>
      <c r="P29" s="85"/>
      <c r="Q29" s="86"/>
      <c r="R29" s="87"/>
      <c r="S29" s="86"/>
      <c r="T29" s="88"/>
    </row>
    <row r="30" spans="1:23" ht="27" customHeight="1">
      <c r="A30" s="75"/>
      <c r="B30" s="124" t="s">
        <v>48</v>
      </c>
      <c r="C30" s="125"/>
      <c r="D30" s="125"/>
      <c r="E30" s="125"/>
      <c r="F30" s="125"/>
      <c r="G30" s="82" t="s">
        <v>47</v>
      </c>
      <c r="H30" s="89"/>
      <c r="I30" s="89"/>
      <c r="J30" s="90"/>
      <c r="K30" s="90"/>
      <c r="L30" s="90"/>
      <c r="M30" s="90"/>
      <c r="N30" s="142"/>
      <c r="O30" s="142"/>
      <c r="P30" s="91"/>
      <c r="Q30" s="59"/>
      <c r="R30" s="92"/>
      <c r="S30" s="59"/>
      <c r="T30" s="93"/>
    </row>
    <row r="31" spans="1:23" ht="27" customHeight="1">
      <c r="A31" s="75"/>
      <c r="B31" s="124" t="s">
        <v>49</v>
      </c>
      <c r="C31" s="124"/>
      <c r="D31" s="124"/>
      <c r="E31" s="124"/>
      <c r="F31" s="124"/>
      <c r="G31" s="82" t="s">
        <v>47</v>
      </c>
      <c r="H31" s="83"/>
      <c r="I31" s="83"/>
      <c r="J31" s="83"/>
      <c r="K31" s="83"/>
      <c r="L31" s="83"/>
      <c r="M31" s="83"/>
      <c r="N31" s="32"/>
      <c r="O31" s="86"/>
      <c r="P31" s="86"/>
      <c r="Q31" s="86"/>
      <c r="R31" s="87"/>
      <c r="S31" s="37"/>
      <c r="T31" s="38"/>
    </row>
    <row r="32" spans="1:23" s="65" customFormat="1" ht="10.5" customHeight="1">
      <c r="N32" s="94"/>
      <c r="O32" s="95"/>
      <c r="P32" s="95"/>
      <c r="Q32" s="95"/>
      <c r="R32" s="96"/>
      <c r="S32" s="97"/>
      <c r="T32" s="98"/>
    </row>
    <row r="33" spans="1:20" s="65" customFormat="1" ht="14.25">
      <c r="N33" s="94"/>
      <c r="O33" s="95"/>
      <c r="P33" s="95"/>
      <c r="Q33" s="95"/>
      <c r="R33" s="96"/>
      <c r="S33" s="97"/>
      <c r="T33" s="98"/>
    </row>
    <row r="34" spans="1:20" s="100" customFormat="1" ht="14.25">
      <c r="A34" s="94" t="s">
        <v>50</v>
      </c>
      <c r="B34" s="94"/>
      <c r="C34" s="94"/>
      <c r="D34" s="94"/>
      <c r="E34" s="94"/>
      <c r="F34" s="94"/>
      <c r="G34" s="94"/>
      <c r="H34" s="94"/>
      <c r="I34" s="94"/>
      <c r="J34" s="94"/>
      <c r="K34" s="99" t="s">
        <v>51</v>
      </c>
      <c r="L34" s="94"/>
      <c r="M34" s="94"/>
      <c r="N34" s="94"/>
      <c r="O34" s="94"/>
      <c r="P34" s="94"/>
      <c r="Q34" s="94"/>
      <c r="R34" s="143" t="s">
        <v>52</v>
      </c>
      <c r="S34" s="143"/>
      <c r="T34" s="143"/>
    </row>
    <row r="35" spans="1:20" s="25" customFormat="1">
      <c r="K35" s="101"/>
      <c r="L35" s="101"/>
      <c r="R35" s="101"/>
      <c r="S35" s="101"/>
      <c r="T35" s="102"/>
    </row>
    <row r="36" spans="1:20" s="25" customFormat="1">
      <c r="K36" s="101"/>
      <c r="L36" s="101"/>
      <c r="R36" s="101"/>
      <c r="S36" s="101"/>
      <c r="T36" s="102"/>
    </row>
    <row r="37" spans="1:20" s="25" customFormat="1">
      <c r="K37" s="101"/>
      <c r="L37" s="101"/>
      <c r="R37" s="101"/>
      <c r="S37" s="101"/>
      <c r="T37" s="102"/>
    </row>
    <row r="38" spans="1:20" s="25" customFormat="1">
      <c r="K38" s="103"/>
      <c r="L38" s="101"/>
      <c r="R38" s="103"/>
      <c r="S38" s="101"/>
      <c r="T38" s="102"/>
    </row>
    <row r="39" spans="1:20" s="25" customFormat="1">
      <c r="A39" s="104"/>
      <c r="B39" s="104"/>
      <c r="C39" s="104"/>
      <c r="D39" s="104"/>
      <c r="E39" s="104"/>
      <c r="F39" s="104"/>
      <c r="G39" s="104"/>
      <c r="H39" s="104"/>
      <c r="K39" s="105"/>
      <c r="L39" s="105"/>
      <c r="M39" s="105"/>
      <c r="N39" s="104"/>
      <c r="O39" s="104"/>
      <c r="P39" s="104"/>
      <c r="R39" s="105"/>
      <c r="S39" s="105"/>
      <c r="T39" s="106"/>
    </row>
    <row r="40" spans="1:20" s="25" customFormat="1" ht="21" customHeight="1">
      <c r="A40" s="107" t="s">
        <v>53</v>
      </c>
      <c r="B40" s="107"/>
      <c r="C40" s="107"/>
      <c r="D40" s="107"/>
      <c r="E40" s="144" t="s">
        <v>54</v>
      </c>
      <c r="F40" s="144"/>
      <c r="G40" s="144"/>
      <c r="H40" s="144"/>
      <c r="K40" s="107" t="s">
        <v>53</v>
      </c>
      <c r="L40" s="107"/>
      <c r="M40" s="107"/>
      <c r="N40" s="144" t="s">
        <v>55</v>
      </c>
      <c r="O40" s="144"/>
      <c r="P40" s="144"/>
      <c r="R40" s="108" t="s">
        <v>53</v>
      </c>
      <c r="S40" s="145"/>
      <c r="T40" s="145"/>
    </row>
    <row r="41" spans="1:20" s="25" customFormat="1" ht="21" customHeight="1">
      <c r="A41" s="109" t="s">
        <v>56</v>
      </c>
      <c r="B41" s="109"/>
      <c r="C41" s="109"/>
      <c r="D41" s="109"/>
      <c r="E41" s="146" t="s">
        <v>57</v>
      </c>
      <c r="F41" s="146"/>
      <c r="G41" s="146"/>
      <c r="H41" s="146"/>
      <c r="K41" s="109" t="s">
        <v>56</v>
      </c>
      <c r="L41" s="109"/>
      <c r="M41" s="109"/>
      <c r="N41" s="147" t="s">
        <v>58</v>
      </c>
      <c r="O41" s="147"/>
      <c r="P41" s="147"/>
      <c r="R41" s="110" t="s">
        <v>56</v>
      </c>
      <c r="S41" s="148"/>
      <c r="T41" s="148"/>
    </row>
    <row r="42" spans="1:20" s="25" customFormat="1" ht="21" customHeight="1">
      <c r="A42" s="109" t="s">
        <v>59</v>
      </c>
      <c r="B42" s="109"/>
      <c r="C42" s="109"/>
      <c r="D42" s="109"/>
      <c r="E42" s="149">
        <f>Q14</f>
        <v>42585</v>
      </c>
      <c r="F42" s="150"/>
      <c r="G42" s="150"/>
      <c r="H42" s="150"/>
      <c r="K42" s="109" t="s">
        <v>59</v>
      </c>
      <c r="L42" s="109"/>
      <c r="M42" s="111"/>
      <c r="N42" s="151">
        <f>E42</f>
        <v>42585</v>
      </c>
      <c r="O42" s="147"/>
      <c r="P42" s="147"/>
      <c r="R42" s="110" t="s">
        <v>59</v>
      </c>
      <c r="S42" s="148"/>
      <c r="T42" s="148"/>
    </row>
    <row r="53" spans="14:20">
      <c r="N53" s="23"/>
      <c r="O53" s="23"/>
      <c r="P53" s="23"/>
      <c r="Q53" s="23"/>
      <c r="R53" s="23"/>
      <c r="S53" s="23"/>
      <c r="T53" s="23"/>
    </row>
    <row r="54" spans="14:20">
      <c r="N54" s="23"/>
      <c r="O54" s="23"/>
      <c r="P54" s="23"/>
      <c r="Q54" s="23"/>
      <c r="R54" s="23"/>
      <c r="S54" s="23"/>
      <c r="T54" s="23"/>
    </row>
    <row r="55" spans="14:20">
      <c r="N55" s="23"/>
      <c r="O55" s="23"/>
      <c r="P55" s="23"/>
      <c r="Q55" s="23"/>
      <c r="R55" s="23"/>
      <c r="S55" s="23"/>
      <c r="T55" s="23"/>
    </row>
    <row r="56" spans="14:20">
      <c r="N56" s="23"/>
      <c r="O56" s="23"/>
      <c r="P56" s="23"/>
      <c r="Q56" s="23"/>
      <c r="R56" s="23"/>
      <c r="S56" s="23"/>
      <c r="T56" s="23"/>
    </row>
    <row r="67" spans="14:20">
      <c r="N67" s="23"/>
      <c r="O67" s="23"/>
      <c r="P67" s="23"/>
      <c r="Q67" s="23"/>
      <c r="R67" s="23"/>
      <c r="S67" s="23"/>
      <c r="T67" s="23"/>
    </row>
    <row r="68" spans="14:20">
      <c r="N68" s="23"/>
      <c r="O68" s="23"/>
      <c r="P68" s="23"/>
      <c r="Q68" s="23"/>
      <c r="R68" s="23"/>
      <c r="S68" s="23"/>
      <c r="T68" s="23"/>
    </row>
    <row r="69" spans="14:20">
      <c r="N69" s="23"/>
      <c r="O69" s="23"/>
      <c r="P69" s="23"/>
      <c r="Q69" s="23"/>
      <c r="R69" s="23"/>
      <c r="S69" s="23"/>
      <c r="T69" s="23"/>
    </row>
    <row r="70" spans="14:20">
      <c r="N70" s="23"/>
      <c r="O70" s="23"/>
      <c r="P70" s="23"/>
      <c r="Q70" s="23"/>
      <c r="R70" s="23"/>
      <c r="S70" s="23"/>
      <c r="T70" s="23"/>
    </row>
    <row r="71" spans="14:20">
      <c r="N71" s="23"/>
      <c r="O71" s="23"/>
      <c r="P71" s="23"/>
      <c r="Q71" s="23"/>
      <c r="R71" s="23"/>
      <c r="S71" s="23"/>
      <c r="T71" s="23"/>
    </row>
    <row r="72" spans="14:20">
      <c r="N72" s="23"/>
      <c r="O72" s="23"/>
      <c r="P72" s="23"/>
      <c r="Q72" s="23"/>
      <c r="R72" s="23"/>
      <c r="S72" s="23"/>
      <c r="T72" s="23"/>
    </row>
    <row r="73" spans="14:20">
      <c r="N73" s="23"/>
      <c r="O73" s="23"/>
      <c r="P73" s="23"/>
      <c r="Q73" s="23"/>
      <c r="R73" s="23"/>
      <c r="S73" s="23"/>
      <c r="T73" s="23"/>
    </row>
    <row r="74" spans="14:20">
      <c r="N74" s="23"/>
      <c r="O74" s="23"/>
      <c r="P74" s="23"/>
      <c r="Q74" s="23"/>
      <c r="R74" s="23"/>
      <c r="S74" s="23"/>
      <c r="T74" s="23"/>
    </row>
  </sheetData>
  <mergeCells count="34">
    <mergeCell ref="E41:H41"/>
    <mergeCell ref="N41:P41"/>
    <mergeCell ref="S41:T41"/>
    <mergeCell ref="E42:H42"/>
    <mergeCell ref="N42:P42"/>
    <mergeCell ref="S42:T42"/>
    <mergeCell ref="B30:F30"/>
    <mergeCell ref="N30:O30"/>
    <mergeCell ref="B31:F31"/>
    <mergeCell ref="R34:T34"/>
    <mergeCell ref="E40:H40"/>
    <mergeCell ref="N40:P40"/>
    <mergeCell ref="S40:T40"/>
    <mergeCell ref="Q16:Q17"/>
    <mergeCell ref="R16:R17"/>
    <mergeCell ref="S16:S17"/>
    <mergeCell ref="T16:T17"/>
    <mergeCell ref="O26:Q26"/>
    <mergeCell ref="B29:F29"/>
    <mergeCell ref="N29:O29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9"/>
  <sheetViews>
    <sheetView workbookViewId="0">
      <selection sqref="A1:XFD1048576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6.5703125" style="28" customWidth="1"/>
    <col min="19" max="19" width="14.140625" style="29" customWidth="1"/>
    <col min="20" max="20" width="19.14062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111</v>
      </c>
      <c r="T5" s="20" t="s">
        <v>11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1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21" t="s">
        <v>14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</row>
    <row r="9" spans="1:24" s="22" customFormat="1" ht="23.25">
      <c r="A9" s="122" t="s">
        <v>15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</row>
    <row r="10" spans="1:24" ht="18.75">
      <c r="L10" s="24"/>
      <c r="Q10" s="27"/>
    </row>
    <row r="11" spans="1:24" ht="15">
      <c r="A11" s="123" t="s">
        <v>16</v>
      </c>
      <c r="B11" s="123"/>
      <c r="C11" s="123"/>
      <c r="D11" s="123"/>
      <c r="E11" s="32" t="s">
        <v>68</v>
      </c>
      <c r="F11" s="32"/>
      <c r="G11" s="32"/>
      <c r="H11" s="32"/>
      <c r="I11" s="32"/>
      <c r="J11" s="32"/>
      <c r="K11" s="32"/>
      <c r="L11" s="32"/>
      <c r="M11" s="33"/>
      <c r="N11" s="34"/>
      <c r="O11" s="123" t="s">
        <v>18</v>
      </c>
      <c r="P11" s="123"/>
      <c r="Q11" s="35" t="s">
        <v>108</v>
      </c>
      <c r="R11" s="36"/>
      <c r="S11" s="37"/>
      <c r="T11" s="38"/>
      <c r="U11" s="25"/>
      <c r="V11" s="25"/>
      <c r="W11" s="25"/>
      <c r="X11" s="25"/>
    </row>
    <row r="12" spans="1:24" ht="15">
      <c r="A12" s="123" t="s">
        <v>20</v>
      </c>
      <c r="B12" s="123"/>
      <c r="C12" s="123"/>
      <c r="D12" s="123"/>
      <c r="E12" s="40" t="s">
        <v>69</v>
      </c>
      <c r="F12" s="40"/>
      <c r="G12" s="40"/>
      <c r="H12" s="40"/>
      <c r="I12" s="40"/>
      <c r="J12" s="40"/>
      <c r="K12" s="40"/>
      <c r="L12" s="40"/>
      <c r="M12" s="41"/>
      <c r="N12" s="34"/>
      <c r="O12" s="123" t="s">
        <v>20</v>
      </c>
      <c r="P12" s="123"/>
      <c r="Q12" s="42" t="s">
        <v>109</v>
      </c>
      <c r="R12" s="40"/>
      <c r="S12" s="40"/>
      <c r="T12" s="40"/>
      <c r="U12" s="43"/>
      <c r="V12" s="44"/>
      <c r="W12" s="25"/>
      <c r="X12" s="25"/>
    </row>
    <row r="13" spans="1:24" ht="15">
      <c r="A13" s="123" t="s">
        <v>23</v>
      </c>
      <c r="B13" s="123"/>
      <c r="C13" s="123"/>
      <c r="D13" s="123"/>
      <c r="E13" s="40" t="s">
        <v>70</v>
      </c>
      <c r="F13" s="40"/>
      <c r="G13" s="40"/>
      <c r="H13" s="40"/>
      <c r="I13" s="40" t="s">
        <v>8</v>
      </c>
      <c r="J13" s="40"/>
      <c r="K13" s="40"/>
      <c r="L13" s="40"/>
      <c r="M13" s="41"/>
      <c r="N13" s="34"/>
      <c r="O13" s="123" t="s">
        <v>23</v>
      </c>
      <c r="P13" s="123"/>
      <c r="Q13" s="46" t="s">
        <v>110</v>
      </c>
      <c r="R13" s="47"/>
      <c r="S13" s="48"/>
      <c r="T13" s="49"/>
      <c r="U13" s="50"/>
      <c r="V13" s="25"/>
      <c r="W13" s="25"/>
      <c r="X13" s="25"/>
    </row>
    <row r="14" spans="1:24" ht="15">
      <c r="A14" s="123" t="s">
        <v>26</v>
      </c>
      <c r="B14" s="123"/>
      <c r="C14" s="123"/>
      <c r="D14" s="123"/>
      <c r="E14" s="40" t="s">
        <v>71</v>
      </c>
      <c r="F14" s="40"/>
      <c r="G14" s="40"/>
      <c r="H14" s="40"/>
      <c r="I14" s="40"/>
      <c r="J14" s="40"/>
      <c r="K14" s="40"/>
      <c r="L14" s="40"/>
      <c r="M14" s="41"/>
      <c r="N14" s="34"/>
      <c r="O14" s="123" t="s">
        <v>27</v>
      </c>
      <c r="P14" s="123"/>
      <c r="Q14" s="52">
        <v>42619</v>
      </c>
      <c r="R14" s="53"/>
      <c r="S14" s="53"/>
      <c r="T14" s="53"/>
      <c r="U14" s="25"/>
      <c r="V14" s="25"/>
      <c r="W14" s="25"/>
      <c r="X14" s="25"/>
    </row>
    <row r="15" spans="1:24">
      <c r="C15" s="54"/>
      <c r="Q15" s="55"/>
      <c r="R15" s="56"/>
      <c r="S15" s="26"/>
    </row>
    <row r="16" spans="1:24">
      <c r="A16" s="127" t="s">
        <v>28</v>
      </c>
      <c r="B16" s="129" t="s">
        <v>29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1"/>
      <c r="O16" s="127" t="s">
        <v>30</v>
      </c>
      <c r="P16" s="135" t="s">
        <v>31</v>
      </c>
      <c r="Q16" s="135" t="s">
        <v>32</v>
      </c>
      <c r="R16" s="135" t="s">
        <v>33</v>
      </c>
      <c r="S16" s="137" t="s">
        <v>34</v>
      </c>
      <c r="T16" s="137" t="s">
        <v>35</v>
      </c>
    </row>
    <row r="17" spans="1:20">
      <c r="A17" s="128"/>
      <c r="B17" s="13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28"/>
      <c r="P17" s="136"/>
      <c r="Q17" s="136"/>
      <c r="R17" s="136"/>
      <c r="S17" s="138"/>
      <c r="T17" s="138"/>
    </row>
    <row r="18" spans="1:20" s="65" customFormat="1" ht="15.75">
      <c r="A18" s="57">
        <v>1</v>
      </c>
      <c r="B18" s="58" t="s">
        <v>72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59"/>
      <c r="N18" s="60"/>
      <c r="O18" s="61" t="s">
        <v>65</v>
      </c>
      <c r="P18" s="61">
        <v>2</v>
      </c>
      <c r="Q18" s="120">
        <v>2800</v>
      </c>
      <c r="R18" s="62">
        <f>Q18*P18</f>
        <v>5600</v>
      </c>
      <c r="S18" s="63">
        <f>R18*0.1</f>
        <v>560</v>
      </c>
      <c r="T18" s="64">
        <f>R18+S18</f>
        <v>6160</v>
      </c>
    </row>
    <row r="19" spans="1:20" s="65" customFormat="1" ht="15.75">
      <c r="A19" s="57">
        <v>2</v>
      </c>
      <c r="B19" s="58" t="s">
        <v>73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59"/>
      <c r="N19" s="60"/>
      <c r="O19" s="118" t="s">
        <v>65</v>
      </c>
      <c r="P19" s="118">
        <v>6</v>
      </c>
      <c r="Q19" s="120">
        <v>2100</v>
      </c>
      <c r="R19" s="62">
        <f t="shared" ref="R19:R48" si="0">Q19*P19</f>
        <v>12600</v>
      </c>
      <c r="S19" s="63">
        <f t="shared" ref="S19:S48" si="1">R19*0.1</f>
        <v>1260</v>
      </c>
      <c r="T19" s="64">
        <f t="shared" ref="T19:T48" si="2">R19+S19</f>
        <v>13860</v>
      </c>
    </row>
    <row r="20" spans="1:20" s="65" customFormat="1" ht="15.75">
      <c r="A20" s="57">
        <v>3</v>
      </c>
      <c r="B20" s="58" t="s">
        <v>74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59"/>
      <c r="N20" s="60"/>
      <c r="O20" s="118" t="s">
        <v>65</v>
      </c>
      <c r="P20" s="118">
        <v>2</v>
      </c>
      <c r="Q20" s="120">
        <v>2100</v>
      </c>
      <c r="R20" s="62">
        <f t="shared" si="0"/>
        <v>4200</v>
      </c>
      <c r="S20" s="63">
        <f t="shared" si="1"/>
        <v>420</v>
      </c>
      <c r="T20" s="64">
        <f t="shared" si="2"/>
        <v>4620</v>
      </c>
    </row>
    <row r="21" spans="1:20" s="65" customFormat="1" ht="15.75">
      <c r="A21" s="57">
        <v>4</v>
      </c>
      <c r="B21" s="58" t="s">
        <v>75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59"/>
      <c r="N21" s="60"/>
      <c r="O21" s="118" t="s">
        <v>63</v>
      </c>
      <c r="P21" s="118">
        <v>2</v>
      </c>
      <c r="Q21" s="120">
        <v>75000</v>
      </c>
      <c r="R21" s="62">
        <f t="shared" si="0"/>
        <v>150000</v>
      </c>
      <c r="S21" s="63">
        <f t="shared" si="1"/>
        <v>15000</v>
      </c>
      <c r="T21" s="64">
        <f t="shared" si="2"/>
        <v>165000</v>
      </c>
    </row>
    <row r="22" spans="1:20" s="65" customFormat="1" ht="15.75">
      <c r="A22" s="57">
        <v>5</v>
      </c>
      <c r="B22" s="58" t="s">
        <v>76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59"/>
      <c r="N22" s="60"/>
      <c r="O22" s="118" t="s">
        <v>63</v>
      </c>
      <c r="P22" s="118">
        <v>2</v>
      </c>
      <c r="Q22" s="120">
        <v>9200</v>
      </c>
      <c r="R22" s="62">
        <f t="shared" si="0"/>
        <v>18400</v>
      </c>
      <c r="S22" s="63">
        <f t="shared" si="1"/>
        <v>1840</v>
      </c>
      <c r="T22" s="64">
        <f t="shared" si="2"/>
        <v>20240</v>
      </c>
    </row>
    <row r="23" spans="1:20" s="65" customFormat="1" ht="15.75">
      <c r="A23" s="57">
        <v>6</v>
      </c>
      <c r="B23" s="58" t="s">
        <v>77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59"/>
      <c r="N23" s="60"/>
      <c r="O23" s="118" t="s">
        <v>63</v>
      </c>
      <c r="P23" s="118">
        <v>2</v>
      </c>
      <c r="Q23" s="120">
        <v>21000</v>
      </c>
      <c r="R23" s="62">
        <f t="shared" si="0"/>
        <v>42000</v>
      </c>
      <c r="S23" s="63">
        <f t="shared" si="1"/>
        <v>4200</v>
      </c>
      <c r="T23" s="64">
        <f t="shared" si="2"/>
        <v>46200</v>
      </c>
    </row>
    <row r="24" spans="1:20" s="65" customFormat="1" ht="15.75">
      <c r="A24" s="57">
        <v>7</v>
      </c>
      <c r="B24" s="58" t="s">
        <v>78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59"/>
      <c r="N24" s="60"/>
      <c r="O24" s="118" t="s">
        <v>65</v>
      </c>
      <c r="P24" s="118">
        <v>5</v>
      </c>
      <c r="Q24" s="120">
        <v>2300</v>
      </c>
      <c r="R24" s="62">
        <f t="shared" si="0"/>
        <v>11500</v>
      </c>
      <c r="S24" s="63">
        <f t="shared" si="1"/>
        <v>1150</v>
      </c>
      <c r="T24" s="64">
        <f t="shared" si="2"/>
        <v>12650</v>
      </c>
    </row>
    <row r="25" spans="1:20" s="65" customFormat="1" ht="15.75">
      <c r="A25" s="57">
        <v>8</v>
      </c>
      <c r="B25" s="58" t="s">
        <v>79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59"/>
      <c r="N25" s="60"/>
      <c r="O25" s="118" t="s">
        <v>63</v>
      </c>
      <c r="P25" s="118">
        <v>20</v>
      </c>
      <c r="Q25" s="120">
        <v>1600</v>
      </c>
      <c r="R25" s="62">
        <f t="shared" si="0"/>
        <v>32000</v>
      </c>
      <c r="S25" s="63">
        <f t="shared" si="1"/>
        <v>3200</v>
      </c>
      <c r="T25" s="64">
        <f t="shared" si="2"/>
        <v>35200</v>
      </c>
    </row>
    <row r="26" spans="1:20" s="65" customFormat="1" ht="15.75">
      <c r="A26" s="57">
        <v>9</v>
      </c>
      <c r="B26" s="58" t="s">
        <v>80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59"/>
      <c r="N26" s="60"/>
      <c r="O26" s="118" t="s">
        <v>63</v>
      </c>
      <c r="P26" s="118">
        <v>2</v>
      </c>
      <c r="Q26" s="120">
        <v>21500</v>
      </c>
      <c r="R26" s="62">
        <f t="shared" si="0"/>
        <v>43000</v>
      </c>
      <c r="S26" s="63">
        <f t="shared" si="1"/>
        <v>4300</v>
      </c>
      <c r="T26" s="64">
        <f t="shared" si="2"/>
        <v>47300</v>
      </c>
    </row>
    <row r="27" spans="1:20" s="65" customFormat="1" ht="15.75">
      <c r="A27" s="57">
        <v>10</v>
      </c>
      <c r="B27" s="58" t="s">
        <v>81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59"/>
      <c r="N27" s="60"/>
      <c r="O27" s="118" t="s">
        <v>36</v>
      </c>
      <c r="P27" s="118">
        <v>5</v>
      </c>
      <c r="Q27" s="120">
        <v>2400</v>
      </c>
      <c r="R27" s="62">
        <f t="shared" si="0"/>
        <v>12000</v>
      </c>
      <c r="S27" s="63">
        <f t="shared" si="1"/>
        <v>1200</v>
      </c>
      <c r="T27" s="64">
        <f t="shared" si="2"/>
        <v>13200</v>
      </c>
    </row>
    <row r="28" spans="1:20" s="65" customFormat="1" ht="15.75">
      <c r="A28" s="57">
        <v>11</v>
      </c>
      <c r="B28" s="58" t="s">
        <v>82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59"/>
      <c r="N28" s="60"/>
      <c r="O28" s="118" t="s">
        <v>63</v>
      </c>
      <c r="P28" s="118">
        <v>1</v>
      </c>
      <c r="Q28" s="120">
        <v>29000</v>
      </c>
      <c r="R28" s="62">
        <f t="shared" si="0"/>
        <v>29000</v>
      </c>
      <c r="S28" s="63">
        <f t="shared" si="1"/>
        <v>2900</v>
      </c>
      <c r="T28" s="64">
        <f t="shared" si="2"/>
        <v>31900</v>
      </c>
    </row>
    <row r="29" spans="1:20" s="65" customFormat="1" ht="15.75">
      <c r="A29" s="57">
        <v>12</v>
      </c>
      <c r="B29" s="58" t="s">
        <v>83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59"/>
      <c r="N29" s="60"/>
      <c r="O29" s="118" t="s">
        <v>63</v>
      </c>
      <c r="P29" s="118">
        <v>1</v>
      </c>
      <c r="Q29" s="120">
        <v>13000</v>
      </c>
      <c r="R29" s="62">
        <f t="shared" si="0"/>
        <v>13000</v>
      </c>
      <c r="S29" s="63">
        <f t="shared" si="1"/>
        <v>1300</v>
      </c>
      <c r="T29" s="64">
        <f t="shared" si="2"/>
        <v>14300</v>
      </c>
    </row>
    <row r="30" spans="1:20" s="65" customFormat="1" ht="15.75">
      <c r="A30" s="57">
        <v>13</v>
      </c>
      <c r="B30" s="58" t="s">
        <v>84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59"/>
      <c r="N30" s="60"/>
      <c r="O30" s="118" t="s">
        <v>85</v>
      </c>
      <c r="P30" s="118">
        <v>10</v>
      </c>
      <c r="Q30" s="120">
        <v>1200</v>
      </c>
      <c r="R30" s="62">
        <f t="shared" si="0"/>
        <v>12000</v>
      </c>
      <c r="S30" s="63">
        <f t="shared" si="1"/>
        <v>1200</v>
      </c>
      <c r="T30" s="64">
        <f t="shared" si="2"/>
        <v>13200</v>
      </c>
    </row>
    <row r="31" spans="1:20" s="65" customFormat="1" ht="15.75">
      <c r="A31" s="57">
        <v>14</v>
      </c>
      <c r="B31" s="58" t="s">
        <v>86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59"/>
      <c r="N31" s="60"/>
      <c r="O31" s="118" t="s">
        <v>63</v>
      </c>
      <c r="P31" s="118">
        <v>2</v>
      </c>
      <c r="Q31" s="120">
        <v>10500</v>
      </c>
      <c r="R31" s="62">
        <f t="shared" si="0"/>
        <v>21000</v>
      </c>
      <c r="S31" s="63">
        <f t="shared" si="1"/>
        <v>2100</v>
      </c>
      <c r="T31" s="64">
        <f t="shared" si="2"/>
        <v>23100</v>
      </c>
    </row>
    <row r="32" spans="1:20" s="65" customFormat="1" ht="15.75">
      <c r="A32" s="57">
        <v>15</v>
      </c>
      <c r="B32" s="58" t="s">
        <v>87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59"/>
      <c r="N32" s="60"/>
      <c r="O32" s="61" t="s">
        <v>36</v>
      </c>
      <c r="P32" s="61">
        <v>5</v>
      </c>
      <c r="Q32" s="120">
        <v>3400</v>
      </c>
      <c r="R32" s="62">
        <f t="shared" si="0"/>
        <v>17000</v>
      </c>
      <c r="S32" s="63">
        <f t="shared" si="1"/>
        <v>1700</v>
      </c>
      <c r="T32" s="64">
        <f t="shared" si="2"/>
        <v>18700</v>
      </c>
    </row>
    <row r="33" spans="1:20" s="65" customFormat="1" ht="15.75">
      <c r="A33" s="57">
        <v>16</v>
      </c>
      <c r="B33" s="58" t="s">
        <v>88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9"/>
      <c r="N33" s="60"/>
      <c r="O33" s="118" t="s">
        <v>36</v>
      </c>
      <c r="P33" s="118">
        <v>2</v>
      </c>
      <c r="Q33" s="120">
        <v>8000</v>
      </c>
      <c r="R33" s="62">
        <f t="shared" si="0"/>
        <v>16000</v>
      </c>
      <c r="S33" s="63">
        <f t="shared" si="1"/>
        <v>1600</v>
      </c>
      <c r="T33" s="64">
        <f t="shared" si="2"/>
        <v>17600</v>
      </c>
    </row>
    <row r="34" spans="1:20" s="65" customFormat="1" ht="15.75">
      <c r="A34" s="57">
        <v>17</v>
      </c>
      <c r="B34" s="58" t="s">
        <v>89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59"/>
      <c r="N34" s="60"/>
      <c r="O34" s="118" t="s">
        <v>63</v>
      </c>
      <c r="P34" s="118">
        <v>2</v>
      </c>
      <c r="Q34" s="120">
        <v>4000</v>
      </c>
      <c r="R34" s="62">
        <f t="shared" si="0"/>
        <v>8000</v>
      </c>
      <c r="S34" s="63">
        <f t="shared" si="1"/>
        <v>800</v>
      </c>
      <c r="T34" s="64">
        <f t="shared" si="2"/>
        <v>8800</v>
      </c>
    </row>
    <row r="35" spans="1:20" s="65" customFormat="1" ht="15.75">
      <c r="A35" s="57">
        <v>18</v>
      </c>
      <c r="B35" s="58" t="s">
        <v>90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59"/>
      <c r="N35" s="60"/>
      <c r="O35" s="118" t="s">
        <v>36</v>
      </c>
      <c r="P35" s="118">
        <v>5</v>
      </c>
      <c r="Q35" s="120">
        <v>2300</v>
      </c>
      <c r="R35" s="62">
        <f t="shared" si="0"/>
        <v>11500</v>
      </c>
      <c r="S35" s="63">
        <f t="shared" si="1"/>
        <v>1150</v>
      </c>
      <c r="T35" s="64">
        <f t="shared" si="2"/>
        <v>12650</v>
      </c>
    </row>
    <row r="36" spans="1:20" s="65" customFormat="1" ht="15.75">
      <c r="A36" s="57">
        <v>19</v>
      </c>
      <c r="B36" s="58" t="s">
        <v>91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59"/>
      <c r="N36" s="60"/>
      <c r="O36" s="118" t="s">
        <v>65</v>
      </c>
      <c r="P36" s="118">
        <v>2</v>
      </c>
      <c r="Q36" s="120">
        <v>18500</v>
      </c>
      <c r="R36" s="62">
        <f t="shared" si="0"/>
        <v>37000</v>
      </c>
      <c r="S36" s="63">
        <f t="shared" si="1"/>
        <v>3700</v>
      </c>
      <c r="T36" s="64">
        <f t="shared" si="2"/>
        <v>40700</v>
      </c>
    </row>
    <row r="37" spans="1:20" s="65" customFormat="1" ht="15.75">
      <c r="A37" s="57">
        <v>20</v>
      </c>
      <c r="B37" s="58" t="s">
        <v>92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59"/>
      <c r="N37" s="60"/>
      <c r="O37" s="118" t="s">
        <v>65</v>
      </c>
      <c r="P37" s="118">
        <v>2</v>
      </c>
      <c r="Q37" s="120">
        <v>41000</v>
      </c>
      <c r="R37" s="62">
        <f t="shared" si="0"/>
        <v>82000</v>
      </c>
      <c r="S37" s="63">
        <f t="shared" si="1"/>
        <v>8200</v>
      </c>
      <c r="T37" s="64">
        <f t="shared" si="2"/>
        <v>90200</v>
      </c>
    </row>
    <row r="38" spans="1:20" s="65" customFormat="1" ht="15.75">
      <c r="A38" s="57">
        <v>21</v>
      </c>
      <c r="B38" s="58" t="s">
        <v>93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59"/>
      <c r="N38" s="60"/>
      <c r="O38" s="118" t="s">
        <v>65</v>
      </c>
      <c r="P38" s="118">
        <v>2</v>
      </c>
      <c r="Q38" s="120">
        <v>21000</v>
      </c>
      <c r="R38" s="62">
        <f t="shared" si="0"/>
        <v>42000</v>
      </c>
      <c r="S38" s="63">
        <f t="shared" si="1"/>
        <v>4200</v>
      </c>
      <c r="T38" s="64">
        <f t="shared" si="2"/>
        <v>46200</v>
      </c>
    </row>
    <row r="39" spans="1:20" s="65" customFormat="1" ht="15.75">
      <c r="A39" s="57">
        <v>22</v>
      </c>
      <c r="B39" s="58" t="s">
        <v>94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59"/>
      <c r="N39" s="60"/>
      <c r="O39" s="118" t="s">
        <v>95</v>
      </c>
      <c r="P39" s="118">
        <v>1</v>
      </c>
      <c r="Q39" s="120">
        <v>32000</v>
      </c>
      <c r="R39" s="62">
        <f t="shared" si="0"/>
        <v>32000</v>
      </c>
      <c r="S39" s="63">
        <f t="shared" si="1"/>
        <v>3200</v>
      </c>
      <c r="T39" s="64">
        <f t="shared" si="2"/>
        <v>35200</v>
      </c>
    </row>
    <row r="40" spans="1:20" s="65" customFormat="1" ht="15.75">
      <c r="A40" s="57">
        <v>23</v>
      </c>
      <c r="B40" s="58" t="s">
        <v>96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59"/>
      <c r="N40" s="60"/>
      <c r="O40" s="61" t="s">
        <v>65</v>
      </c>
      <c r="P40" s="61">
        <v>2</v>
      </c>
      <c r="Q40" s="120">
        <v>9500</v>
      </c>
      <c r="R40" s="62">
        <f t="shared" si="0"/>
        <v>19000</v>
      </c>
      <c r="S40" s="63">
        <f t="shared" si="1"/>
        <v>1900</v>
      </c>
      <c r="T40" s="64">
        <f t="shared" si="2"/>
        <v>20900</v>
      </c>
    </row>
    <row r="41" spans="1:20" s="65" customFormat="1" ht="15.75">
      <c r="A41" s="57">
        <v>24</v>
      </c>
      <c r="B41" s="58" t="s">
        <v>97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59"/>
      <c r="N41" s="60"/>
      <c r="O41" s="61" t="s">
        <v>63</v>
      </c>
      <c r="P41" s="61">
        <v>2</v>
      </c>
      <c r="Q41" s="120">
        <v>5200</v>
      </c>
      <c r="R41" s="62">
        <f t="shared" si="0"/>
        <v>10400</v>
      </c>
      <c r="S41" s="63">
        <f t="shared" si="1"/>
        <v>1040</v>
      </c>
      <c r="T41" s="64">
        <f t="shared" si="2"/>
        <v>11440</v>
      </c>
    </row>
    <row r="42" spans="1:20" s="65" customFormat="1" ht="15.75">
      <c r="A42" s="57">
        <v>25</v>
      </c>
      <c r="B42" s="58" t="s">
        <v>98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59"/>
      <c r="N42" s="60"/>
      <c r="O42" s="61" t="s">
        <v>36</v>
      </c>
      <c r="P42" s="61">
        <v>1</v>
      </c>
      <c r="Q42" s="120">
        <v>29000</v>
      </c>
      <c r="R42" s="62">
        <f t="shared" si="0"/>
        <v>29000</v>
      </c>
      <c r="S42" s="63">
        <f t="shared" si="1"/>
        <v>2900</v>
      </c>
      <c r="T42" s="64">
        <f t="shared" si="2"/>
        <v>31900</v>
      </c>
    </row>
    <row r="43" spans="1:20" s="65" customFormat="1" ht="15.75">
      <c r="A43" s="57">
        <v>26</v>
      </c>
      <c r="B43" s="58" t="s">
        <v>99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59"/>
      <c r="N43" s="60"/>
      <c r="O43" s="61" t="s">
        <v>65</v>
      </c>
      <c r="P43" s="61">
        <v>2</v>
      </c>
      <c r="Q43" s="120">
        <v>12500</v>
      </c>
      <c r="R43" s="62">
        <f t="shared" si="0"/>
        <v>25000</v>
      </c>
      <c r="S43" s="63">
        <f t="shared" si="1"/>
        <v>2500</v>
      </c>
      <c r="T43" s="64">
        <f t="shared" si="2"/>
        <v>27500</v>
      </c>
    </row>
    <row r="44" spans="1:20" s="65" customFormat="1" ht="15.75">
      <c r="A44" s="57">
        <v>27</v>
      </c>
      <c r="B44" s="58" t="s">
        <v>100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59"/>
      <c r="N44" s="60"/>
      <c r="O44" s="61" t="s">
        <v>101</v>
      </c>
      <c r="P44" s="61">
        <v>3</v>
      </c>
      <c r="Q44" s="120">
        <v>2500</v>
      </c>
      <c r="R44" s="62">
        <f t="shared" si="0"/>
        <v>7500</v>
      </c>
      <c r="S44" s="63">
        <f t="shared" si="1"/>
        <v>750</v>
      </c>
      <c r="T44" s="64">
        <f t="shared" si="2"/>
        <v>8250</v>
      </c>
    </row>
    <row r="45" spans="1:20" s="65" customFormat="1" ht="15.75">
      <c r="A45" s="57">
        <v>28</v>
      </c>
      <c r="B45" s="58" t="s">
        <v>102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59"/>
      <c r="N45" s="60"/>
      <c r="O45" s="61" t="s">
        <v>64</v>
      </c>
      <c r="P45" s="61">
        <v>2</v>
      </c>
      <c r="Q45" s="120">
        <v>4900</v>
      </c>
      <c r="R45" s="62">
        <f t="shared" si="0"/>
        <v>9800</v>
      </c>
      <c r="S45" s="63">
        <f t="shared" si="1"/>
        <v>980</v>
      </c>
      <c r="T45" s="64">
        <f t="shared" si="2"/>
        <v>10780</v>
      </c>
    </row>
    <row r="46" spans="1:20" s="65" customFormat="1" ht="15.75">
      <c r="A46" s="57">
        <v>29</v>
      </c>
      <c r="B46" s="58" t="s">
        <v>103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9"/>
      <c r="N46" s="60"/>
      <c r="O46" s="61" t="s">
        <v>64</v>
      </c>
      <c r="P46" s="61">
        <v>1</v>
      </c>
      <c r="Q46" s="120">
        <v>10200</v>
      </c>
      <c r="R46" s="62">
        <f t="shared" si="0"/>
        <v>10200</v>
      </c>
      <c r="S46" s="63">
        <f t="shared" si="1"/>
        <v>1020</v>
      </c>
      <c r="T46" s="64">
        <f t="shared" si="2"/>
        <v>11220</v>
      </c>
    </row>
    <row r="47" spans="1:20" s="65" customFormat="1" ht="15.75">
      <c r="A47" s="57">
        <v>30</v>
      </c>
      <c r="B47" s="58" t="s">
        <v>104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59"/>
      <c r="N47" s="60"/>
      <c r="O47" s="61" t="s">
        <v>67</v>
      </c>
      <c r="P47" s="61">
        <v>2</v>
      </c>
      <c r="Q47" s="120">
        <v>11300</v>
      </c>
      <c r="R47" s="62">
        <f t="shared" si="0"/>
        <v>22600</v>
      </c>
      <c r="S47" s="63">
        <f t="shared" si="1"/>
        <v>2260</v>
      </c>
      <c r="T47" s="64">
        <f t="shared" si="2"/>
        <v>24860</v>
      </c>
    </row>
    <row r="48" spans="1:20" s="65" customFormat="1" ht="15.75">
      <c r="A48" s="57">
        <v>31</v>
      </c>
      <c r="B48" s="58" t="s">
        <v>105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59"/>
      <c r="N48" s="60"/>
      <c r="O48" s="61" t="s">
        <v>106</v>
      </c>
      <c r="P48" s="61">
        <v>3</v>
      </c>
      <c r="Q48" s="119">
        <v>38500</v>
      </c>
      <c r="R48" s="62">
        <f t="shared" si="0"/>
        <v>115500</v>
      </c>
      <c r="S48" s="63">
        <f t="shared" si="1"/>
        <v>11550</v>
      </c>
      <c r="T48" s="64">
        <f t="shared" si="2"/>
        <v>127050</v>
      </c>
    </row>
    <row r="49" spans="1:20" ht="15.75">
      <c r="O49" s="139" t="s">
        <v>44</v>
      </c>
      <c r="P49" s="140"/>
      <c r="Q49" s="141"/>
      <c r="R49" s="66">
        <f>SUM(R18:R48)</f>
        <v>900800</v>
      </c>
      <c r="S49" s="66">
        <f>SUM(S18:S48)</f>
        <v>90080</v>
      </c>
      <c r="T49" s="66">
        <f>SUM(T18:T48)</f>
        <v>990880</v>
      </c>
    </row>
    <row r="50" spans="1:20">
      <c r="A50" s="67"/>
      <c r="B50" s="67"/>
      <c r="C50" s="67"/>
      <c r="D50" s="67"/>
      <c r="E50" s="67"/>
      <c r="F50" s="67"/>
      <c r="G50" s="67"/>
      <c r="H50" s="67"/>
      <c r="I50" s="68"/>
      <c r="J50" s="69"/>
      <c r="K50" s="69"/>
      <c r="L50" s="69"/>
      <c r="M50" s="70"/>
      <c r="N50" s="43"/>
      <c r="O50" s="70"/>
      <c r="P50" s="70"/>
      <c r="Q50" s="70"/>
      <c r="R50" s="71"/>
      <c r="S50" s="72"/>
    </row>
    <row r="51" spans="1:20">
      <c r="A51" s="73" t="s">
        <v>45</v>
      </c>
      <c r="B51" s="74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6"/>
      <c r="O51" s="77"/>
      <c r="P51" s="77"/>
      <c r="Q51" s="78"/>
      <c r="R51" s="79"/>
      <c r="S51" s="80"/>
      <c r="T51" s="81"/>
    </row>
    <row r="52" spans="1:20" ht="15">
      <c r="A52" s="75"/>
      <c r="B52" s="124" t="s">
        <v>46</v>
      </c>
      <c r="C52" s="125"/>
      <c r="D52" s="125"/>
      <c r="E52" s="125"/>
      <c r="F52" s="125"/>
      <c r="G52" s="82" t="s">
        <v>47</v>
      </c>
      <c r="H52" s="83"/>
      <c r="I52" s="83"/>
      <c r="J52" s="32"/>
      <c r="K52" s="32"/>
      <c r="L52" s="32"/>
      <c r="M52" s="84"/>
      <c r="N52" s="126"/>
      <c r="O52" s="126"/>
      <c r="P52" s="117"/>
      <c r="Q52" s="86"/>
      <c r="R52" s="87"/>
      <c r="S52" s="86"/>
      <c r="T52" s="88"/>
    </row>
    <row r="53" spans="1:20" ht="15">
      <c r="A53" s="75"/>
      <c r="B53" s="124" t="s">
        <v>48</v>
      </c>
      <c r="C53" s="125"/>
      <c r="D53" s="125"/>
      <c r="E53" s="125"/>
      <c r="F53" s="125"/>
      <c r="G53" s="82" t="s">
        <v>47</v>
      </c>
      <c r="H53" s="89"/>
      <c r="I53" s="89"/>
      <c r="J53" s="90"/>
      <c r="K53" s="90"/>
      <c r="L53" s="90"/>
      <c r="M53" s="90"/>
      <c r="N53" s="142"/>
      <c r="O53" s="142"/>
      <c r="P53" s="115"/>
      <c r="Q53" s="59"/>
      <c r="R53" s="92"/>
      <c r="S53" s="59"/>
      <c r="T53" s="93"/>
    </row>
    <row r="54" spans="1:20" ht="15">
      <c r="A54" s="75"/>
      <c r="B54" s="124" t="s">
        <v>49</v>
      </c>
      <c r="C54" s="124"/>
      <c r="D54" s="124"/>
      <c r="E54" s="124"/>
      <c r="F54" s="124"/>
      <c r="G54" s="82" t="s">
        <v>47</v>
      </c>
      <c r="H54" s="83"/>
      <c r="I54" s="83"/>
      <c r="J54" s="83"/>
      <c r="K54" s="83"/>
      <c r="L54" s="83"/>
      <c r="M54" s="83"/>
      <c r="N54" s="32"/>
      <c r="O54" s="86"/>
      <c r="P54" s="86"/>
      <c r="Q54" s="86"/>
      <c r="R54" s="87"/>
      <c r="S54" s="37"/>
      <c r="T54" s="38"/>
    </row>
    <row r="55" spans="1:20" s="65" customFormat="1" ht="14.25">
      <c r="N55" s="94"/>
      <c r="O55" s="95"/>
      <c r="P55" s="95"/>
      <c r="Q55" s="95"/>
      <c r="R55" s="96"/>
      <c r="S55" s="116"/>
      <c r="T55" s="98"/>
    </row>
    <row r="56" spans="1:20" s="65" customFormat="1" ht="14.25">
      <c r="N56" s="94"/>
      <c r="O56" s="95"/>
      <c r="P56" s="95"/>
      <c r="Q56" s="95"/>
      <c r="R56" s="96"/>
      <c r="S56" s="116"/>
      <c r="T56" s="98"/>
    </row>
    <row r="57" spans="1:20" s="100" customFormat="1" ht="14.25">
      <c r="A57" s="94" t="s">
        <v>50</v>
      </c>
      <c r="B57" s="94"/>
      <c r="C57" s="94"/>
      <c r="D57" s="94"/>
      <c r="E57" s="94"/>
      <c r="F57" s="94"/>
      <c r="G57" s="94"/>
      <c r="H57" s="94"/>
      <c r="I57" s="94"/>
      <c r="J57" s="94"/>
      <c r="K57" s="99" t="s">
        <v>51</v>
      </c>
      <c r="L57" s="94"/>
      <c r="M57" s="94"/>
      <c r="N57" s="94"/>
      <c r="O57" s="94"/>
      <c r="P57" s="94"/>
      <c r="Q57" s="94"/>
      <c r="R57" s="143" t="s">
        <v>52</v>
      </c>
      <c r="S57" s="143"/>
      <c r="T57" s="143"/>
    </row>
    <row r="58" spans="1:20" s="25" customFormat="1">
      <c r="K58" s="101"/>
      <c r="L58" s="101"/>
      <c r="R58" s="101"/>
      <c r="S58" s="101"/>
      <c r="T58" s="102"/>
    </row>
    <row r="59" spans="1:20" s="25" customFormat="1">
      <c r="K59" s="101"/>
      <c r="L59" s="101"/>
      <c r="R59" s="101"/>
      <c r="S59" s="101"/>
      <c r="T59" s="102"/>
    </row>
    <row r="60" spans="1:20" s="25" customFormat="1">
      <c r="K60" s="101"/>
      <c r="L60" s="101"/>
      <c r="R60" s="101"/>
      <c r="S60" s="101"/>
      <c r="T60" s="102"/>
    </row>
    <row r="61" spans="1:20" s="25" customFormat="1">
      <c r="K61" s="114"/>
      <c r="L61" s="101"/>
      <c r="R61" s="114"/>
      <c r="S61" s="101"/>
      <c r="T61" s="102"/>
    </row>
    <row r="62" spans="1:20" s="25" customFormat="1">
      <c r="A62" s="104"/>
      <c r="B62" s="104"/>
      <c r="C62" s="104"/>
      <c r="D62" s="104"/>
      <c r="E62" s="104"/>
      <c r="F62" s="104"/>
      <c r="G62" s="104"/>
      <c r="H62" s="104"/>
      <c r="K62" s="105"/>
      <c r="L62" s="105"/>
      <c r="M62" s="105"/>
      <c r="N62" s="104"/>
      <c r="O62" s="104"/>
      <c r="P62" s="104"/>
      <c r="R62" s="105"/>
      <c r="S62" s="105"/>
      <c r="T62" s="106"/>
    </row>
    <row r="63" spans="1:20" s="25" customFormat="1">
      <c r="A63" s="107" t="s">
        <v>53</v>
      </c>
      <c r="B63" s="107"/>
      <c r="C63" s="107"/>
      <c r="D63" s="107"/>
      <c r="E63" s="144" t="s">
        <v>54</v>
      </c>
      <c r="F63" s="144"/>
      <c r="G63" s="144"/>
      <c r="H63" s="144"/>
      <c r="K63" s="107" t="s">
        <v>53</v>
      </c>
      <c r="L63" s="107"/>
      <c r="M63" s="107"/>
      <c r="N63" s="144" t="s">
        <v>55</v>
      </c>
      <c r="O63" s="144"/>
      <c r="P63" s="144"/>
      <c r="R63" s="108" t="s">
        <v>53</v>
      </c>
      <c r="S63" s="145" t="s">
        <v>107</v>
      </c>
      <c r="T63" s="145"/>
    </row>
    <row r="64" spans="1:20" s="25" customFormat="1">
      <c r="A64" s="109" t="s">
        <v>56</v>
      </c>
      <c r="B64" s="109"/>
      <c r="C64" s="109"/>
      <c r="D64" s="109"/>
      <c r="E64" s="146" t="s">
        <v>57</v>
      </c>
      <c r="F64" s="146"/>
      <c r="G64" s="146"/>
      <c r="H64" s="146"/>
      <c r="K64" s="109" t="s">
        <v>56</v>
      </c>
      <c r="L64" s="109"/>
      <c r="M64" s="109"/>
      <c r="N64" s="147" t="s">
        <v>58</v>
      </c>
      <c r="O64" s="147"/>
      <c r="P64" s="147"/>
      <c r="R64" s="110" t="s">
        <v>56</v>
      </c>
      <c r="S64" s="148" t="s">
        <v>66</v>
      </c>
      <c r="T64" s="148"/>
    </row>
    <row r="65" spans="1:20" s="25" customFormat="1">
      <c r="A65" s="109" t="s">
        <v>59</v>
      </c>
      <c r="B65" s="109"/>
      <c r="C65" s="109"/>
      <c r="D65" s="109"/>
      <c r="E65" s="149">
        <f>Q14</f>
        <v>42619</v>
      </c>
      <c r="F65" s="150"/>
      <c r="G65" s="150"/>
      <c r="H65" s="150"/>
      <c r="K65" s="109" t="s">
        <v>59</v>
      </c>
      <c r="L65" s="109"/>
      <c r="M65" s="111"/>
      <c r="N65" s="151">
        <f>E65</f>
        <v>42619</v>
      </c>
      <c r="O65" s="147"/>
      <c r="P65" s="147"/>
      <c r="R65" s="110" t="s">
        <v>59</v>
      </c>
      <c r="S65" s="151">
        <f>N65</f>
        <v>42619</v>
      </c>
      <c r="T65" s="147"/>
    </row>
    <row r="76" spans="1:20">
      <c r="N76" s="23"/>
      <c r="O76" s="23"/>
      <c r="P76" s="23"/>
      <c r="Q76" s="23"/>
      <c r="R76" s="23"/>
      <c r="S76" s="23"/>
      <c r="T76" s="23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4" top="0.75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3"/>
  <sheetViews>
    <sheetView tabSelected="1" workbookViewId="0">
      <selection activeCell="K20" sqref="K20"/>
    </sheetView>
  </sheetViews>
  <sheetFormatPr defaultColWidth="9.140625" defaultRowHeight="15"/>
  <cols>
    <col min="1" max="1" width="6.7109375" style="153" customWidth="1"/>
    <col min="2" max="2" width="38.5703125" style="184" customWidth="1"/>
    <col min="3" max="3" width="7.85546875" style="202" customWidth="1"/>
    <col min="4" max="4" width="7.28515625" style="202" customWidth="1"/>
    <col min="5" max="5" width="11" style="153" customWidth="1"/>
    <col min="6" max="6" width="13.42578125" style="153" customWidth="1"/>
    <col min="7" max="16384" width="9.140625" style="153"/>
  </cols>
  <sheetData>
    <row r="1" spans="1:6" ht="16.5">
      <c r="A1" s="152" t="s">
        <v>112</v>
      </c>
      <c r="B1" s="152"/>
      <c r="C1" s="152"/>
      <c r="D1" s="152"/>
      <c r="E1" s="152"/>
      <c r="F1" s="152"/>
    </row>
    <row r="2" spans="1:6" ht="16.5">
      <c r="A2" s="152" t="s">
        <v>113</v>
      </c>
      <c r="B2" s="152"/>
      <c r="C2" s="152"/>
      <c r="D2" s="152"/>
      <c r="E2" s="152"/>
      <c r="F2" s="152"/>
    </row>
    <row r="3" spans="1:6" ht="32.25" customHeight="1">
      <c r="A3" s="154" t="s">
        <v>114</v>
      </c>
      <c r="B3" s="154"/>
      <c r="C3" s="154"/>
      <c r="D3" s="154"/>
      <c r="E3" s="154"/>
      <c r="F3" s="154"/>
    </row>
    <row r="4" spans="1:6" ht="16.5">
      <c r="A4" s="155"/>
      <c r="B4" s="156"/>
      <c r="C4" s="156"/>
      <c r="D4" s="156"/>
    </row>
    <row r="5" spans="1:6" ht="20.25">
      <c r="A5" s="157" t="s">
        <v>115</v>
      </c>
      <c r="B5" s="157"/>
      <c r="C5" s="157"/>
      <c r="D5" s="157"/>
      <c r="E5" s="157"/>
      <c r="F5" s="157"/>
    </row>
    <row r="6" spans="1:6" ht="20.25">
      <c r="A6" s="158"/>
      <c r="B6" s="158"/>
      <c r="C6" s="158"/>
      <c r="D6" s="158"/>
      <c r="E6" s="158"/>
      <c r="F6" s="158"/>
    </row>
    <row r="7" spans="1:6" ht="15" customHeight="1">
      <c r="A7" s="158"/>
      <c r="B7" s="159" t="s">
        <v>148</v>
      </c>
      <c r="C7" s="159"/>
      <c r="D7" s="159"/>
      <c r="E7" s="159"/>
      <c r="F7" s="159"/>
    </row>
    <row r="8" spans="1:6" ht="15.75" customHeight="1">
      <c r="A8" s="158"/>
      <c r="B8" s="158"/>
      <c r="C8" s="160"/>
      <c r="D8" s="161" t="s">
        <v>146</v>
      </c>
      <c r="E8" s="161"/>
      <c r="F8" s="161"/>
    </row>
    <row r="9" spans="1:6" ht="13.5" customHeight="1">
      <c r="A9" s="155"/>
      <c r="B9" s="155"/>
      <c r="C9" s="155"/>
      <c r="D9" s="162"/>
    </row>
    <row r="10" spans="1:6" ht="16.5">
      <c r="A10" s="163" t="s">
        <v>116</v>
      </c>
      <c r="B10" s="163"/>
      <c r="C10" s="163"/>
      <c r="D10" s="163"/>
    </row>
    <row r="11" spans="1:6" ht="14.25" customHeight="1">
      <c r="A11" s="164" t="s">
        <v>117</v>
      </c>
      <c r="B11" s="164"/>
      <c r="C11" s="164"/>
      <c r="D11" s="164"/>
    </row>
    <row r="12" spans="1:6" ht="14.25" customHeight="1">
      <c r="A12" s="164" t="s">
        <v>118</v>
      </c>
      <c r="B12" s="164"/>
      <c r="C12" s="164"/>
      <c r="D12" s="164"/>
    </row>
    <row r="13" spans="1:6" ht="16.5" customHeight="1">
      <c r="A13" s="165" t="s">
        <v>119</v>
      </c>
      <c r="B13" s="165"/>
      <c r="C13" s="166"/>
      <c r="D13" s="166"/>
    </row>
    <row r="14" spans="1:6" ht="10.5" customHeight="1">
      <c r="A14" s="167"/>
      <c r="B14" s="168"/>
      <c r="C14" s="167"/>
      <c r="D14" s="167"/>
    </row>
    <row r="15" spans="1:6" ht="19.5" customHeight="1">
      <c r="A15" s="169" t="s">
        <v>120</v>
      </c>
      <c r="B15" s="169"/>
      <c r="C15" s="169"/>
      <c r="D15" s="169"/>
      <c r="E15" s="169"/>
      <c r="F15" s="169"/>
    </row>
    <row r="16" spans="1:6" s="173" customFormat="1" ht="18" customHeight="1">
      <c r="A16" s="170" t="s">
        <v>121</v>
      </c>
      <c r="B16" s="171" t="s">
        <v>122</v>
      </c>
      <c r="C16" s="171" t="s">
        <v>123</v>
      </c>
      <c r="D16" s="172" t="s">
        <v>124</v>
      </c>
      <c r="E16" s="170" t="s">
        <v>125</v>
      </c>
      <c r="F16" s="170" t="s">
        <v>126</v>
      </c>
    </row>
    <row r="17" spans="1:6" ht="15.75">
      <c r="A17" s="174">
        <v>1</v>
      </c>
      <c r="B17" s="175" t="s">
        <v>72</v>
      </c>
      <c r="C17" s="174" t="s">
        <v>127</v>
      </c>
      <c r="D17" s="176">
        <v>2</v>
      </c>
      <c r="E17" s="177">
        <v>2800</v>
      </c>
      <c r="F17" s="178">
        <f>E17*D17</f>
        <v>5600</v>
      </c>
    </row>
    <row r="18" spans="1:6" ht="15.75">
      <c r="A18" s="174">
        <v>2</v>
      </c>
      <c r="B18" s="175" t="s">
        <v>73</v>
      </c>
      <c r="C18" s="174" t="s">
        <v>127</v>
      </c>
      <c r="D18" s="174">
        <v>6</v>
      </c>
      <c r="E18" s="177">
        <v>2100</v>
      </c>
      <c r="F18" s="178">
        <f t="shared" ref="F18:F47" si="0">E18*D18</f>
        <v>12600</v>
      </c>
    </row>
    <row r="19" spans="1:6" ht="15.75">
      <c r="A19" s="174">
        <v>3</v>
      </c>
      <c r="B19" s="175" t="s">
        <v>74</v>
      </c>
      <c r="C19" s="174" t="s">
        <v>127</v>
      </c>
      <c r="D19" s="174">
        <v>2</v>
      </c>
      <c r="E19" s="177">
        <v>2100</v>
      </c>
      <c r="F19" s="178">
        <f t="shared" si="0"/>
        <v>4200</v>
      </c>
    </row>
    <row r="20" spans="1:6" ht="15.75">
      <c r="A20" s="174">
        <v>4</v>
      </c>
      <c r="B20" s="175" t="s">
        <v>75</v>
      </c>
      <c r="C20" s="174" t="s">
        <v>128</v>
      </c>
      <c r="D20" s="174">
        <v>2</v>
      </c>
      <c r="E20" s="177">
        <v>75000</v>
      </c>
      <c r="F20" s="178">
        <f t="shared" si="0"/>
        <v>150000</v>
      </c>
    </row>
    <row r="21" spans="1:6" ht="15.75">
      <c r="A21" s="174">
        <v>5</v>
      </c>
      <c r="B21" s="175" t="s">
        <v>76</v>
      </c>
      <c r="C21" s="174" t="s">
        <v>128</v>
      </c>
      <c r="D21" s="174">
        <v>2</v>
      </c>
      <c r="E21" s="177">
        <v>9200</v>
      </c>
      <c r="F21" s="178">
        <f t="shared" si="0"/>
        <v>18400</v>
      </c>
    </row>
    <row r="22" spans="1:6" ht="15.75">
      <c r="A22" s="174">
        <v>6</v>
      </c>
      <c r="B22" s="175" t="s">
        <v>77</v>
      </c>
      <c r="C22" s="174" t="s">
        <v>128</v>
      </c>
      <c r="D22" s="174">
        <v>2</v>
      </c>
      <c r="E22" s="177">
        <v>21000</v>
      </c>
      <c r="F22" s="178">
        <f t="shared" si="0"/>
        <v>42000</v>
      </c>
    </row>
    <row r="23" spans="1:6" ht="15.75">
      <c r="A23" s="174">
        <v>7</v>
      </c>
      <c r="B23" s="175" t="s">
        <v>78</v>
      </c>
      <c r="C23" s="174" t="s">
        <v>127</v>
      </c>
      <c r="D23" s="174">
        <v>5</v>
      </c>
      <c r="E23" s="177">
        <v>2300</v>
      </c>
      <c r="F23" s="178">
        <f t="shared" si="0"/>
        <v>11500</v>
      </c>
    </row>
    <row r="24" spans="1:6" ht="15.75">
      <c r="A24" s="174">
        <v>8</v>
      </c>
      <c r="B24" s="175" t="s">
        <v>79</v>
      </c>
      <c r="C24" s="174" t="s">
        <v>128</v>
      </c>
      <c r="D24" s="174">
        <v>20</v>
      </c>
      <c r="E24" s="177">
        <v>1600</v>
      </c>
      <c r="F24" s="178">
        <f t="shared" si="0"/>
        <v>32000</v>
      </c>
    </row>
    <row r="25" spans="1:6" ht="15.75">
      <c r="A25" s="174">
        <v>9</v>
      </c>
      <c r="B25" s="175" t="s">
        <v>80</v>
      </c>
      <c r="C25" s="174" t="s">
        <v>128</v>
      </c>
      <c r="D25" s="174">
        <v>2</v>
      </c>
      <c r="E25" s="177">
        <v>21500</v>
      </c>
      <c r="F25" s="178">
        <f t="shared" si="0"/>
        <v>43000</v>
      </c>
    </row>
    <row r="26" spans="1:6" ht="15.75">
      <c r="A26" s="174">
        <v>10</v>
      </c>
      <c r="B26" s="175" t="s">
        <v>81</v>
      </c>
      <c r="C26" s="174" t="s">
        <v>129</v>
      </c>
      <c r="D26" s="174">
        <v>5</v>
      </c>
      <c r="E26" s="177">
        <v>2400</v>
      </c>
      <c r="F26" s="178">
        <f t="shared" si="0"/>
        <v>12000</v>
      </c>
    </row>
    <row r="27" spans="1:6" ht="15.75">
      <c r="A27" s="174">
        <v>11</v>
      </c>
      <c r="B27" s="175" t="s">
        <v>82</v>
      </c>
      <c r="C27" s="174" t="s">
        <v>128</v>
      </c>
      <c r="D27" s="174">
        <v>1</v>
      </c>
      <c r="E27" s="177">
        <v>29000</v>
      </c>
      <c r="F27" s="178">
        <f t="shared" si="0"/>
        <v>29000</v>
      </c>
    </row>
    <row r="28" spans="1:6" ht="15.75">
      <c r="A28" s="174">
        <v>12</v>
      </c>
      <c r="B28" s="175" t="s">
        <v>83</v>
      </c>
      <c r="C28" s="174" t="s">
        <v>128</v>
      </c>
      <c r="D28" s="174">
        <v>1</v>
      </c>
      <c r="E28" s="177">
        <v>13000</v>
      </c>
      <c r="F28" s="178">
        <f t="shared" si="0"/>
        <v>13000</v>
      </c>
    </row>
    <row r="29" spans="1:6" ht="15.75">
      <c r="A29" s="174">
        <v>13</v>
      </c>
      <c r="B29" s="175" t="s">
        <v>84</v>
      </c>
      <c r="C29" s="174" t="s">
        <v>130</v>
      </c>
      <c r="D29" s="174">
        <v>10</v>
      </c>
      <c r="E29" s="177">
        <v>1200</v>
      </c>
      <c r="F29" s="178">
        <f t="shared" si="0"/>
        <v>12000</v>
      </c>
    </row>
    <row r="30" spans="1:6" ht="15.75">
      <c r="A30" s="174">
        <v>14</v>
      </c>
      <c r="B30" s="175" t="s">
        <v>86</v>
      </c>
      <c r="C30" s="174" t="s">
        <v>128</v>
      </c>
      <c r="D30" s="174">
        <v>2</v>
      </c>
      <c r="E30" s="177">
        <v>10500</v>
      </c>
      <c r="F30" s="178">
        <f t="shared" si="0"/>
        <v>21000</v>
      </c>
    </row>
    <row r="31" spans="1:6" ht="15.75">
      <c r="A31" s="174">
        <v>15</v>
      </c>
      <c r="B31" s="175" t="s">
        <v>87</v>
      </c>
      <c r="C31" s="174" t="s">
        <v>129</v>
      </c>
      <c r="D31" s="176">
        <v>5</v>
      </c>
      <c r="E31" s="177">
        <v>3400</v>
      </c>
      <c r="F31" s="178">
        <f t="shared" si="0"/>
        <v>17000</v>
      </c>
    </row>
    <row r="32" spans="1:6" ht="15.75">
      <c r="A32" s="174">
        <v>16</v>
      </c>
      <c r="B32" s="175" t="s">
        <v>88</v>
      </c>
      <c r="C32" s="174" t="s">
        <v>129</v>
      </c>
      <c r="D32" s="174">
        <v>2</v>
      </c>
      <c r="E32" s="177">
        <v>8000</v>
      </c>
      <c r="F32" s="178">
        <f t="shared" si="0"/>
        <v>16000</v>
      </c>
    </row>
    <row r="33" spans="1:6" ht="15.75">
      <c r="A33" s="174">
        <v>17</v>
      </c>
      <c r="B33" s="175" t="s">
        <v>89</v>
      </c>
      <c r="C33" s="174" t="s">
        <v>128</v>
      </c>
      <c r="D33" s="174">
        <v>2</v>
      </c>
      <c r="E33" s="177">
        <v>4000</v>
      </c>
      <c r="F33" s="178">
        <f t="shared" si="0"/>
        <v>8000</v>
      </c>
    </row>
    <row r="34" spans="1:6" ht="15.75">
      <c r="A34" s="174">
        <v>18</v>
      </c>
      <c r="B34" s="175" t="s">
        <v>90</v>
      </c>
      <c r="C34" s="174" t="s">
        <v>129</v>
      </c>
      <c r="D34" s="174">
        <v>5</v>
      </c>
      <c r="E34" s="177">
        <v>2300</v>
      </c>
      <c r="F34" s="178">
        <f t="shared" si="0"/>
        <v>11500</v>
      </c>
    </row>
    <row r="35" spans="1:6" ht="15.75">
      <c r="A35" s="174">
        <v>19</v>
      </c>
      <c r="B35" s="175" t="s">
        <v>91</v>
      </c>
      <c r="C35" s="174" t="s">
        <v>127</v>
      </c>
      <c r="D35" s="174">
        <v>2</v>
      </c>
      <c r="E35" s="177">
        <v>18500</v>
      </c>
      <c r="F35" s="178">
        <f t="shared" si="0"/>
        <v>37000</v>
      </c>
    </row>
    <row r="36" spans="1:6" ht="15.75">
      <c r="A36" s="174">
        <v>20</v>
      </c>
      <c r="B36" s="175" t="s">
        <v>92</v>
      </c>
      <c r="C36" s="174" t="s">
        <v>127</v>
      </c>
      <c r="D36" s="174">
        <v>2</v>
      </c>
      <c r="E36" s="177">
        <v>41000</v>
      </c>
      <c r="F36" s="178">
        <f t="shared" si="0"/>
        <v>82000</v>
      </c>
    </row>
    <row r="37" spans="1:6" ht="15.75">
      <c r="A37" s="174">
        <v>21</v>
      </c>
      <c r="B37" s="175" t="s">
        <v>93</v>
      </c>
      <c r="C37" s="174" t="s">
        <v>127</v>
      </c>
      <c r="D37" s="174">
        <v>2</v>
      </c>
      <c r="E37" s="177">
        <v>21000</v>
      </c>
      <c r="F37" s="178">
        <f t="shared" si="0"/>
        <v>42000</v>
      </c>
    </row>
    <row r="38" spans="1:6" ht="15.75">
      <c r="A38" s="174">
        <v>22</v>
      </c>
      <c r="B38" s="175" t="s">
        <v>94</v>
      </c>
      <c r="C38" s="174" t="s">
        <v>129</v>
      </c>
      <c r="D38" s="174">
        <v>1</v>
      </c>
      <c r="E38" s="177">
        <v>32000</v>
      </c>
      <c r="F38" s="178">
        <f t="shared" si="0"/>
        <v>32000</v>
      </c>
    </row>
    <row r="39" spans="1:6" ht="15.75">
      <c r="A39" s="174">
        <v>23</v>
      </c>
      <c r="B39" s="175" t="s">
        <v>96</v>
      </c>
      <c r="C39" s="174" t="s">
        <v>127</v>
      </c>
      <c r="D39" s="176">
        <v>2</v>
      </c>
      <c r="E39" s="177">
        <v>9500</v>
      </c>
      <c r="F39" s="178">
        <f t="shared" si="0"/>
        <v>19000</v>
      </c>
    </row>
    <row r="40" spans="1:6" ht="15.75">
      <c r="A40" s="174">
        <v>24</v>
      </c>
      <c r="B40" s="175" t="s">
        <v>97</v>
      </c>
      <c r="C40" s="174" t="s">
        <v>128</v>
      </c>
      <c r="D40" s="176">
        <v>2</v>
      </c>
      <c r="E40" s="177">
        <v>5200</v>
      </c>
      <c r="F40" s="178">
        <f t="shared" si="0"/>
        <v>10400</v>
      </c>
    </row>
    <row r="41" spans="1:6" ht="15.75">
      <c r="A41" s="174">
        <v>25</v>
      </c>
      <c r="B41" s="175" t="s">
        <v>98</v>
      </c>
      <c r="C41" s="174" t="s">
        <v>128</v>
      </c>
      <c r="D41" s="176">
        <v>1</v>
      </c>
      <c r="E41" s="177">
        <v>29000</v>
      </c>
      <c r="F41" s="178">
        <f t="shared" si="0"/>
        <v>29000</v>
      </c>
    </row>
    <row r="42" spans="1:6" ht="15.75">
      <c r="A42" s="174">
        <v>26</v>
      </c>
      <c r="B42" s="175" t="s">
        <v>99</v>
      </c>
      <c r="C42" s="174" t="s">
        <v>127</v>
      </c>
      <c r="D42" s="176">
        <v>2</v>
      </c>
      <c r="E42" s="177">
        <v>12500</v>
      </c>
      <c r="F42" s="178">
        <f t="shared" si="0"/>
        <v>25000</v>
      </c>
    </row>
    <row r="43" spans="1:6" ht="15.75">
      <c r="A43" s="174">
        <v>27</v>
      </c>
      <c r="B43" s="175" t="s">
        <v>100</v>
      </c>
      <c r="C43" s="174" t="s">
        <v>131</v>
      </c>
      <c r="D43" s="176">
        <v>3</v>
      </c>
      <c r="E43" s="177">
        <v>2500</v>
      </c>
      <c r="F43" s="178">
        <f t="shared" si="0"/>
        <v>7500</v>
      </c>
    </row>
    <row r="44" spans="1:6" ht="15.75">
      <c r="A44" s="174">
        <v>28</v>
      </c>
      <c r="B44" s="175" t="s">
        <v>102</v>
      </c>
      <c r="C44" s="174" t="s">
        <v>132</v>
      </c>
      <c r="D44" s="176">
        <v>2</v>
      </c>
      <c r="E44" s="177">
        <v>4900</v>
      </c>
      <c r="F44" s="178">
        <f t="shared" si="0"/>
        <v>9800</v>
      </c>
    </row>
    <row r="45" spans="1:6" ht="15.75">
      <c r="A45" s="174">
        <v>29</v>
      </c>
      <c r="B45" s="175" t="s">
        <v>103</v>
      </c>
      <c r="C45" s="174" t="s">
        <v>132</v>
      </c>
      <c r="D45" s="176">
        <v>1</v>
      </c>
      <c r="E45" s="177">
        <v>10200</v>
      </c>
      <c r="F45" s="178">
        <f t="shared" si="0"/>
        <v>10200</v>
      </c>
    </row>
    <row r="46" spans="1:6" ht="15.75">
      <c r="A46" s="174">
        <v>30</v>
      </c>
      <c r="B46" s="175" t="s">
        <v>104</v>
      </c>
      <c r="C46" s="174" t="s">
        <v>133</v>
      </c>
      <c r="D46" s="176">
        <v>2</v>
      </c>
      <c r="E46" s="177">
        <v>11300</v>
      </c>
      <c r="F46" s="178">
        <f t="shared" si="0"/>
        <v>22600</v>
      </c>
    </row>
    <row r="47" spans="1:6" ht="15.75">
      <c r="A47" s="174">
        <v>31</v>
      </c>
      <c r="B47" s="175" t="s">
        <v>105</v>
      </c>
      <c r="C47" s="174" t="s">
        <v>134</v>
      </c>
      <c r="D47" s="176">
        <v>3</v>
      </c>
      <c r="E47" s="179">
        <v>38500</v>
      </c>
      <c r="F47" s="178">
        <f t="shared" si="0"/>
        <v>115500</v>
      </c>
    </row>
    <row r="48" spans="1:6" s="184" customFormat="1" ht="15.75">
      <c r="A48" s="180" t="s">
        <v>135</v>
      </c>
      <c r="B48" s="181"/>
      <c r="C48" s="181"/>
      <c r="D48" s="181"/>
      <c r="E48" s="182"/>
      <c r="F48" s="183">
        <f>SUM(F17:F47)</f>
        <v>900800</v>
      </c>
    </row>
    <row r="49" spans="1:6" s="184" customFormat="1" ht="15.75">
      <c r="A49" s="180" t="s">
        <v>136</v>
      </c>
      <c r="B49" s="181"/>
      <c r="C49" s="181"/>
      <c r="D49" s="181"/>
      <c r="E49" s="182"/>
      <c r="F49" s="183">
        <f>F48*0.1</f>
        <v>90080</v>
      </c>
    </row>
    <row r="50" spans="1:6" ht="15.75">
      <c r="A50" s="180" t="s">
        <v>137</v>
      </c>
      <c r="B50" s="181"/>
      <c r="C50" s="181"/>
      <c r="D50" s="181"/>
      <c r="E50" s="182"/>
      <c r="F50" s="183">
        <f>F48+F49</f>
        <v>990880</v>
      </c>
    </row>
    <row r="51" spans="1:6">
      <c r="B51" s="185"/>
      <c r="C51" s="185"/>
      <c r="D51" s="185"/>
    </row>
    <row r="52" spans="1:6" s="14" customFormat="1">
      <c r="A52" s="186" t="s">
        <v>138</v>
      </c>
      <c r="B52" s="187"/>
      <c r="C52" s="187"/>
      <c r="D52" s="187"/>
    </row>
    <row r="53" spans="1:6" s="189" customFormat="1" ht="15.75">
      <c r="A53" s="188" t="s">
        <v>139</v>
      </c>
      <c r="B53" s="187"/>
      <c r="C53" s="187"/>
      <c r="D53" s="187"/>
    </row>
    <row r="54" spans="1:6" s="192" customFormat="1" ht="14.25">
      <c r="A54" s="100" t="s">
        <v>140</v>
      </c>
      <c r="B54" s="100"/>
      <c r="C54" s="190"/>
      <c r="D54" s="191"/>
    </row>
    <row r="55" spans="1:6" s="192" customFormat="1" ht="14.25">
      <c r="A55" s="100" t="s">
        <v>141</v>
      </c>
      <c r="B55" s="100"/>
      <c r="C55" s="190"/>
      <c r="D55" s="191"/>
    </row>
    <row r="56" spans="1:6" s="192" customFormat="1" ht="14.25">
      <c r="A56" s="100" t="s">
        <v>142</v>
      </c>
      <c r="B56" s="100"/>
      <c r="C56" s="190"/>
      <c r="D56" s="191"/>
    </row>
    <row r="57" spans="1:6" s="189" customFormat="1" ht="14.25">
      <c r="A57" s="193" t="s">
        <v>143</v>
      </c>
      <c r="B57" s="194"/>
      <c r="C57" s="194"/>
      <c r="D57" s="194"/>
    </row>
    <row r="58" spans="1:6" s="192" customFormat="1" ht="14.25" customHeight="1">
      <c r="A58" s="195"/>
      <c r="B58" s="196"/>
      <c r="C58" s="195"/>
      <c r="D58" s="195"/>
    </row>
    <row r="59" spans="1:6" s="192" customFormat="1">
      <c r="A59" s="195"/>
      <c r="B59" s="196"/>
      <c r="C59" s="195"/>
      <c r="D59" s="195"/>
    </row>
    <row r="60" spans="1:6" s="192" customFormat="1" ht="15.75">
      <c r="A60" s="195"/>
      <c r="B60" s="196"/>
      <c r="C60" s="197" t="s">
        <v>147</v>
      </c>
      <c r="D60" s="197"/>
      <c r="E60" s="197"/>
      <c r="F60" s="197"/>
    </row>
    <row r="61" spans="1:6" s="192" customFormat="1" ht="15.75">
      <c r="A61" s="195"/>
      <c r="B61" s="196"/>
      <c r="C61" s="167"/>
      <c r="D61" s="167"/>
      <c r="E61" s="198"/>
      <c r="F61" s="198"/>
    </row>
    <row r="62" spans="1:6" s="192" customFormat="1" ht="15.75">
      <c r="A62" s="195"/>
      <c r="B62" s="196"/>
      <c r="C62" s="167"/>
      <c r="D62" s="167"/>
      <c r="E62" s="198"/>
      <c r="F62" s="198"/>
    </row>
    <row r="63" spans="1:6" s="192" customFormat="1" ht="15.75">
      <c r="A63" s="195"/>
      <c r="B63" s="196"/>
      <c r="C63" s="167"/>
      <c r="D63" s="167"/>
      <c r="E63" s="198"/>
      <c r="F63" s="198"/>
    </row>
    <row r="64" spans="1:6" s="192" customFormat="1" ht="15.75">
      <c r="A64" s="195"/>
      <c r="B64" s="196"/>
      <c r="C64" s="167"/>
      <c r="D64" s="167"/>
      <c r="E64" s="198"/>
      <c r="F64" s="198"/>
    </row>
    <row r="65" spans="1:6" s="192" customFormat="1" ht="15.75">
      <c r="A65" s="199"/>
      <c r="B65" s="199"/>
      <c r="C65" s="197" t="s">
        <v>144</v>
      </c>
      <c r="D65" s="197"/>
      <c r="E65" s="197"/>
      <c r="F65" s="197"/>
    </row>
    <row r="66" spans="1:6" s="192" customFormat="1" ht="15.75">
      <c r="B66" s="200"/>
      <c r="C66" s="201"/>
      <c r="D66" s="201"/>
      <c r="E66" s="198"/>
      <c r="F66" s="198"/>
    </row>
    <row r="69" spans="1:6">
      <c r="B69" s="153"/>
      <c r="C69" s="153"/>
      <c r="D69" s="153"/>
    </row>
    <row r="70" spans="1:6">
      <c r="B70" s="153"/>
      <c r="C70" s="153"/>
      <c r="D70" s="153"/>
    </row>
    <row r="71" spans="1:6">
      <c r="B71" s="153"/>
      <c r="C71" s="153"/>
      <c r="D71" s="153"/>
    </row>
    <row r="72" spans="1:6">
      <c r="B72" s="153"/>
      <c r="C72" s="153"/>
      <c r="D72" s="153"/>
    </row>
    <row r="73" spans="1:6">
      <c r="B73" s="153"/>
      <c r="C73" s="153"/>
      <c r="D73" s="153"/>
    </row>
    <row r="74" spans="1:6">
      <c r="B74" s="153"/>
      <c r="C74" s="153"/>
      <c r="D74" s="153"/>
    </row>
    <row r="75" spans="1:6">
      <c r="B75" s="153"/>
      <c r="C75" s="153"/>
      <c r="D75" s="153"/>
    </row>
    <row r="76" spans="1:6">
      <c r="B76" s="153"/>
      <c r="C76" s="153"/>
      <c r="D76" s="153"/>
    </row>
    <row r="77" spans="1:6">
      <c r="B77" s="153"/>
      <c r="C77" s="153"/>
      <c r="D77" s="153"/>
    </row>
    <row r="78" spans="1:6">
      <c r="B78" s="153"/>
      <c r="C78" s="153"/>
      <c r="D78" s="153"/>
    </row>
    <row r="79" spans="1:6">
      <c r="B79" s="153"/>
      <c r="C79" s="153"/>
      <c r="D79" s="153"/>
    </row>
    <row r="80" spans="1:6">
      <c r="B80" s="153"/>
      <c r="C80" s="153"/>
      <c r="D80" s="153"/>
    </row>
    <row r="81" spans="1:6">
      <c r="B81" s="153"/>
      <c r="C81" s="153"/>
      <c r="D81" s="153"/>
    </row>
    <row r="82" spans="1:6">
      <c r="B82" s="153"/>
      <c r="C82" s="153"/>
      <c r="D82" s="153"/>
    </row>
    <row r="83" spans="1:6">
      <c r="B83" s="153"/>
      <c r="C83" s="153"/>
      <c r="D83" s="153"/>
    </row>
    <row r="84" spans="1:6">
      <c r="B84" s="153"/>
      <c r="C84" s="153"/>
      <c r="D84" s="153"/>
    </row>
    <row r="85" spans="1:6">
      <c r="B85" s="153"/>
      <c r="C85" s="153"/>
      <c r="D85" s="153"/>
    </row>
    <row r="86" spans="1:6">
      <c r="B86" s="153"/>
      <c r="C86" s="153"/>
      <c r="D86" s="153"/>
    </row>
    <row r="87" spans="1:6">
      <c r="B87" s="153"/>
      <c r="C87" s="153"/>
      <c r="D87" s="153"/>
    </row>
    <row r="88" spans="1:6">
      <c r="B88" s="153"/>
      <c r="C88" s="153"/>
      <c r="D88" s="153"/>
    </row>
    <row r="89" spans="1:6">
      <c r="B89" s="153"/>
      <c r="C89" s="153"/>
      <c r="D89" s="153"/>
    </row>
    <row r="90" spans="1:6">
      <c r="B90" s="153"/>
      <c r="C90" s="153"/>
      <c r="D90" s="153"/>
    </row>
    <row r="91" spans="1:6">
      <c r="B91" s="153"/>
      <c r="C91" s="153"/>
      <c r="D91" s="153"/>
    </row>
    <row r="92" spans="1:6">
      <c r="B92" s="153"/>
      <c r="C92" s="153"/>
      <c r="D92" s="153"/>
    </row>
    <row r="93" spans="1:6">
      <c r="A93" s="203" t="s">
        <v>145</v>
      </c>
      <c r="B93" s="203"/>
      <c r="C93" s="203"/>
      <c r="D93" s="203"/>
      <c r="E93" s="203"/>
      <c r="F93" s="203"/>
    </row>
  </sheetData>
  <mergeCells count="15">
    <mergeCell ref="C60:F60"/>
    <mergeCell ref="C65:F65"/>
    <mergeCell ref="A93:F93"/>
    <mergeCell ref="A13:B13"/>
    <mergeCell ref="A15:F15"/>
    <mergeCell ref="A48:E48"/>
    <mergeCell ref="A49:E49"/>
    <mergeCell ref="A50:E50"/>
    <mergeCell ref="B51:D51"/>
    <mergeCell ref="A1:F1"/>
    <mergeCell ref="A2:F2"/>
    <mergeCell ref="A3:F3"/>
    <mergeCell ref="A5:F5"/>
    <mergeCell ref="B7:F7"/>
    <mergeCell ref="D8:F8"/>
  </mergeCells>
  <pageMargins left="0.94" right="0.46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Bánh kẹo Training</vt:lpstr>
      <vt:lpstr>Vpp Nguyen Thi Tan</vt:lpstr>
      <vt:lpstr>BBG</vt:lpstr>
      <vt:lpstr>Sheet2</vt:lpstr>
      <vt:lpstr>'Bánh kẹo Training'!Print_Area</vt:lpstr>
      <vt:lpstr>'Vpp Nguyen Thi Tan'!Print_Area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2016-09-24T09:07:41Z</cp:lastPrinted>
  <dcterms:created xsi:type="dcterms:W3CDTF">2016-08-03T04:15:05Z</dcterms:created>
  <dcterms:modified xsi:type="dcterms:W3CDTF">2016-09-24T09:11:19Z</dcterms:modified>
</cp:coreProperties>
</file>