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9440" windowHeight="9510" activeTab="1"/>
  </bookViews>
  <sheets>
    <sheet name="T01.2017" sheetId="1" r:id="rId1"/>
    <sheet name="t02.2017" sheetId="2" r:id="rId2"/>
  </sheets>
  <externalReferences>
    <externalReference r:id="rId3"/>
  </externalReferenc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2"/>
  <c r="E26"/>
  <c r="G26" s="1"/>
  <c r="D26"/>
  <c r="C26"/>
  <c r="J25"/>
  <c r="E25"/>
  <c r="G25" s="1"/>
  <c r="D25"/>
  <c r="C25"/>
  <c r="J24"/>
  <c r="E24"/>
  <c r="G24" s="1"/>
  <c r="D24"/>
  <c r="C24"/>
  <c r="J23"/>
  <c r="E23"/>
  <c r="G23" s="1"/>
  <c r="D23"/>
  <c r="C23"/>
  <c r="J22"/>
  <c r="E22"/>
  <c r="G22" s="1"/>
  <c r="D22"/>
  <c r="C22"/>
  <c r="J21"/>
  <c r="E21"/>
  <c r="G21" s="1"/>
  <c r="D21"/>
  <c r="C21"/>
  <c r="J20"/>
  <c r="E20"/>
  <c r="G20" s="1"/>
  <c r="D20"/>
  <c r="C20"/>
  <c r="J19"/>
  <c r="E19"/>
  <c r="G19" s="1"/>
  <c r="D19"/>
  <c r="C19"/>
  <c r="J18"/>
  <c r="E18"/>
  <c r="G18" s="1"/>
  <c r="D18"/>
  <c r="C18"/>
  <c r="J17"/>
  <c r="E17"/>
  <c r="G17" s="1"/>
  <c r="D17"/>
  <c r="C17"/>
  <c r="J16"/>
  <c r="E16"/>
  <c r="G16" s="1"/>
  <c r="D16"/>
  <c r="C16"/>
  <c r="J15"/>
  <c r="E15"/>
  <c r="G15" s="1"/>
  <c r="D15"/>
  <c r="C15"/>
  <c r="J14"/>
  <c r="E14"/>
  <c r="G14" s="1"/>
  <c r="D14"/>
  <c r="C14"/>
  <c r="J13"/>
  <c r="E13"/>
  <c r="G13" s="1"/>
  <c r="D13"/>
  <c r="C13"/>
  <c r="J12"/>
  <c r="E12"/>
  <c r="G12" s="1"/>
  <c r="D12"/>
  <c r="C12"/>
  <c r="J11"/>
  <c r="E11"/>
  <c r="G11" s="1"/>
  <c r="D11"/>
  <c r="C11"/>
  <c r="J10"/>
  <c r="E10"/>
  <c r="G10" s="1"/>
  <c r="D10"/>
  <c r="C10"/>
  <c r="J9"/>
  <c r="E9"/>
  <c r="G9" s="1"/>
  <c r="D9"/>
  <c r="C9"/>
  <c r="J8"/>
  <c r="G8"/>
  <c r="E8"/>
  <c r="D8"/>
  <c r="C8"/>
  <c r="J7"/>
  <c r="E7"/>
  <c r="G7" s="1"/>
  <c r="D7"/>
  <c r="C7"/>
  <c r="J6"/>
  <c r="E6"/>
  <c r="G6" s="1"/>
  <c r="D6"/>
  <c r="C6"/>
  <c r="J5"/>
  <c r="E5"/>
  <c r="G5" s="1"/>
  <c r="D5"/>
  <c r="C5"/>
  <c r="J4"/>
  <c r="E4"/>
  <c r="G4" s="1"/>
  <c r="D4"/>
  <c r="C4"/>
  <c r="G27" l="1"/>
  <c r="C45" i="1"/>
  <c r="D45"/>
  <c r="E45"/>
  <c r="G45"/>
  <c r="E44" l="1"/>
  <c r="G44" s="1"/>
  <c r="D44"/>
  <c r="C44"/>
  <c r="E43"/>
  <c r="G43" s="1"/>
  <c r="D43"/>
  <c r="C43"/>
  <c r="E42"/>
  <c r="G42" s="1"/>
  <c r="D42"/>
  <c r="C42"/>
  <c r="E41"/>
  <c r="G41" s="1"/>
  <c r="D41"/>
  <c r="C41"/>
  <c r="E40"/>
  <c r="G40" s="1"/>
  <c r="D40"/>
  <c r="C40"/>
  <c r="E39"/>
  <c r="G39" s="1"/>
  <c r="D39"/>
  <c r="C39"/>
  <c r="E38"/>
  <c r="G38" s="1"/>
  <c r="D38"/>
  <c r="C38"/>
  <c r="E37"/>
  <c r="G37" s="1"/>
  <c r="D37"/>
  <c r="C37"/>
  <c r="E36"/>
  <c r="G36" s="1"/>
  <c r="D36"/>
  <c r="C36"/>
  <c r="E35"/>
  <c r="G35" s="1"/>
  <c r="D35"/>
  <c r="C35"/>
  <c r="E34"/>
  <c r="G34" s="1"/>
  <c r="D34"/>
  <c r="C34"/>
  <c r="E33"/>
  <c r="G33" s="1"/>
  <c r="D33"/>
  <c r="C33"/>
  <c r="E32"/>
  <c r="G32" s="1"/>
  <c r="D32"/>
  <c r="C32"/>
  <c r="E31"/>
  <c r="G31" s="1"/>
  <c r="D31"/>
  <c r="C31"/>
  <c r="E30"/>
  <c r="G30" s="1"/>
  <c r="D30"/>
  <c r="C30"/>
  <c r="E29"/>
  <c r="G29" s="1"/>
  <c r="D29"/>
  <c r="C29"/>
  <c r="E28"/>
  <c r="G28" s="1"/>
  <c r="D28"/>
  <c r="C28"/>
  <c r="E27"/>
  <c r="G27" s="1"/>
  <c r="D27"/>
  <c r="C27"/>
  <c r="E26"/>
  <c r="G26" s="1"/>
  <c r="D26"/>
  <c r="C26"/>
  <c r="E25"/>
  <c r="G25" s="1"/>
  <c r="D25"/>
  <c r="C25"/>
  <c r="E24"/>
  <c r="G24" s="1"/>
  <c r="D24"/>
  <c r="C24"/>
  <c r="E23"/>
  <c r="G23" s="1"/>
  <c r="D23"/>
  <c r="C23"/>
  <c r="E22"/>
  <c r="G22" s="1"/>
  <c r="D22"/>
  <c r="C22"/>
  <c r="E21"/>
  <c r="G21" s="1"/>
  <c r="D21"/>
  <c r="C21"/>
  <c r="E20"/>
  <c r="G20" s="1"/>
  <c r="D20"/>
  <c r="C20"/>
  <c r="E19"/>
  <c r="G19" s="1"/>
  <c r="D19"/>
  <c r="C19"/>
  <c r="E18"/>
  <c r="G18" s="1"/>
  <c r="D18"/>
  <c r="C18"/>
  <c r="E17"/>
  <c r="G17" s="1"/>
  <c r="D17"/>
  <c r="C17"/>
  <c r="E16"/>
  <c r="G16" s="1"/>
  <c r="D16"/>
  <c r="C16"/>
  <c r="E15"/>
  <c r="G15" s="1"/>
  <c r="D15"/>
  <c r="C15"/>
  <c r="E13"/>
  <c r="G13" s="1"/>
  <c r="D13"/>
  <c r="C13"/>
  <c r="E12"/>
  <c r="G12" s="1"/>
  <c r="D12"/>
  <c r="C12"/>
  <c r="E11"/>
  <c r="G11" s="1"/>
  <c r="D11"/>
  <c r="C11"/>
  <c r="E10"/>
  <c r="G10" s="1"/>
  <c r="D10"/>
  <c r="C10"/>
  <c r="E9"/>
  <c r="G9" s="1"/>
  <c r="D9"/>
  <c r="C9"/>
  <c r="E8"/>
  <c r="G8" s="1"/>
  <c r="D8"/>
  <c r="C8"/>
  <c r="E7"/>
  <c r="G7" s="1"/>
  <c r="D7"/>
  <c r="C7"/>
  <c r="E6"/>
  <c r="G6" s="1"/>
  <c r="D6"/>
  <c r="C6"/>
  <c r="E5"/>
  <c r="G5" s="1"/>
  <c r="D5"/>
  <c r="C5"/>
  <c r="E4"/>
  <c r="G4" s="1"/>
  <c r="D4"/>
  <c r="C4"/>
  <c r="G51" l="1"/>
</calcChain>
</file>

<file path=xl/sharedStrings.xml><?xml version="1.0" encoding="utf-8"?>
<sst xmlns="http://schemas.openxmlformats.org/spreadsheetml/2006/main" count="158" uniqueCount="69">
  <si>
    <t>ĐỀ XUẤT VĂN PHÒNG PHẨM THÁNG 01/2017</t>
  </si>
  <si>
    <t>STT</t>
  </si>
  <si>
    <t>Mã hàng</t>
  </si>
  <si>
    <t>NỘI DUNG</t>
  </si>
  <si>
    <t>ĐƠN VỊ</t>
  </si>
  <si>
    <t>ĐƠN GIÁ</t>
  </si>
  <si>
    <t>SỐ LƯỢNG</t>
  </si>
  <si>
    <t>THÀNH TIỀN</t>
  </si>
  <si>
    <t>BỘ PHẬN</t>
  </si>
  <si>
    <t>GHI CHÚ</t>
  </si>
  <si>
    <t>ĐỒNG KHỞI</t>
  </si>
  <si>
    <t>VP78</t>
  </si>
  <si>
    <t>Hoa lài</t>
  </si>
  <si>
    <t>VP69</t>
  </si>
  <si>
    <t>VP59</t>
  </si>
  <si>
    <t>VP58</t>
  </si>
  <si>
    <t>VP22</t>
  </si>
  <si>
    <t>VP60</t>
  </si>
  <si>
    <t>VP70</t>
  </si>
  <si>
    <t>VP48</t>
  </si>
  <si>
    <t>VP85</t>
  </si>
  <si>
    <t>VP95</t>
  </si>
  <si>
    <t>Nhang không khói</t>
  </si>
  <si>
    <t>Hộp</t>
  </si>
  <si>
    <t>VP98</t>
  </si>
  <si>
    <t>VP35</t>
  </si>
  <si>
    <t>TẠP VỤ</t>
  </si>
  <si>
    <t>VP86</t>
  </si>
  <si>
    <t>VP88</t>
  </si>
  <si>
    <t>VP71</t>
  </si>
  <si>
    <t>VP81</t>
  </si>
  <si>
    <t>VP72</t>
  </si>
  <si>
    <t>VP99</t>
  </si>
  <si>
    <t>VP32</t>
  </si>
  <si>
    <t>VP08</t>
  </si>
  <si>
    <t>XƯỞNG</t>
  </si>
  <si>
    <t>VP25</t>
  </si>
  <si>
    <t>VP76</t>
  </si>
  <si>
    <t>VP96</t>
  </si>
  <si>
    <t>VP97</t>
  </si>
  <si>
    <t>VP27</t>
  </si>
  <si>
    <t>XƯỞNG, VẬT TƯ</t>
  </si>
  <si>
    <t>7 đen, 2 xanh đen</t>
  </si>
  <si>
    <t>VP90</t>
  </si>
  <si>
    <t>VẬT TƯ</t>
  </si>
  <si>
    <t>VP07</t>
  </si>
  <si>
    <t>VP28</t>
  </si>
  <si>
    <t>KẾ TOÁN, văn phòng</t>
  </si>
  <si>
    <t>VP26</t>
  </si>
  <si>
    <t>KẾ TOÁN</t>
  </si>
  <si>
    <t>vàng</t>
  </si>
  <si>
    <t>xanh</t>
  </si>
  <si>
    <t>VP45</t>
  </si>
  <si>
    <t>VP54</t>
  </si>
  <si>
    <t>VP55</t>
  </si>
  <si>
    <t>VP42</t>
  </si>
  <si>
    <t>THIẾT KẾ</t>
  </si>
  <si>
    <t>VP74</t>
  </si>
  <si>
    <t>VP47</t>
  </si>
  <si>
    <t>VP02</t>
  </si>
  <si>
    <t>ĐỀ XUẤT VĂN PHÒNG PHẨM THÁNG 02/2017</t>
  </si>
  <si>
    <t>TRẠNG THÁI</t>
  </si>
  <si>
    <t>TỒN KHO</t>
  </si>
  <si>
    <t>VP01</t>
  </si>
  <si>
    <t>VP11</t>
  </si>
  <si>
    <t>VP09</t>
  </si>
  <si>
    <t>VP17</t>
  </si>
  <si>
    <t>VP49</t>
  </si>
  <si>
    <t>VP03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</si>
</sst>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8"/>
      <color theme="1"/>
      <name val="Foundry Context"/>
      <family val="3"/>
    </font>
    <font>
      <sz val="14"/>
      <color theme="1"/>
      <name val="Foundry Context"/>
      <family val="3"/>
    </font>
    <font>
      <sz val="12"/>
      <color theme="1"/>
      <name val="Foundry Context"/>
      <family val="3"/>
    </font>
    <font>
      <sz val="10"/>
      <color theme="1"/>
      <name val="Foundry Context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3" fontId="2" fillId="2" borderId="0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3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3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3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3" fontId="4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oundry Contex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oundry Context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oundry Contex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oundry Contex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oundry Context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oundry Context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oundry Context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oundry Context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oundry Context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oundry Context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oundry Context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oundry Context"/>
        <scheme val="none"/>
      </font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Foundry Context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top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top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top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&#258;N%20PH&#210;NG%20PH&#7848;M%20201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ã hàng"/>
      <sheetName val="TK VPP"/>
      <sheetName val="ĐX Tháng 01"/>
      <sheetName val="ĐX Tháng 02"/>
    </sheetNames>
    <sheetDataSet>
      <sheetData sheetId="0">
        <row r="3">
          <cell r="B3" t="str">
            <v>VP01</v>
          </cell>
          <cell r="C3" t="str">
            <v>Bấm kim PS 10 E  Plus</v>
          </cell>
          <cell r="D3" t="str">
            <v>Cái</v>
          </cell>
          <cell r="E3">
            <v>26000</v>
          </cell>
        </row>
        <row r="4">
          <cell r="B4" t="str">
            <v>VP02</v>
          </cell>
          <cell r="C4" t="str">
            <v xml:space="preserve">Băng keo 2 mặt 0.5mM 9 YA </v>
          </cell>
          <cell r="D4" t="str">
            <v>Cuộn</v>
          </cell>
          <cell r="E4">
            <v>1000</v>
          </cell>
        </row>
        <row r="5">
          <cell r="B5" t="str">
            <v>VP03</v>
          </cell>
          <cell r="C5" t="str">
            <v>Băng keo 2 mặt 12m/m x 9Y</v>
          </cell>
          <cell r="D5" t="str">
            <v>Cuộn</v>
          </cell>
          <cell r="E5">
            <v>1900</v>
          </cell>
        </row>
        <row r="6">
          <cell r="B6" t="str">
            <v>VP04</v>
          </cell>
          <cell r="C6" t="str">
            <v>Băng keo 2 mặt 24m/m x 9Y</v>
          </cell>
          <cell r="D6" t="str">
            <v>Cuộn</v>
          </cell>
          <cell r="E6">
            <v>3800</v>
          </cell>
        </row>
        <row r="7">
          <cell r="B7" t="str">
            <v>VP05</v>
          </cell>
          <cell r="C7" t="str">
            <v>Băng keo 2 mặt 48m/m x 9Y</v>
          </cell>
          <cell r="D7" t="str">
            <v>Cuộn</v>
          </cell>
          <cell r="E7">
            <v>8000</v>
          </cell>
        </row>
        <row r="8">
          <cell r="B8" t="str">
            <v>VP06</v>
          </cell>
          <cell r="C8" t="str">
            <v>Băng keo si  48m/m x 12ya</v>
          </cell>
          <cell r="D8" t="str">
            <v>Cuộn</v>
          </cell>
          <cell r="E8">
            <v>12000</v>
          </cell>
        </row>
        <row r="9">
          <cell r="B9" t="str">
            <v>VP07</v>
          </cell>
          <cell r="C9" t="str">
            <v>Băng keo trong 18m/m x 20Y</v>
          </cell>
          <cell r="D9" t="str">
            <v>Cuộn</v>
          </cell>
          <cell r="E9">
            <v>1300</v>
          </cell>
        </row>
        <row r="10">
          <cell r="B10" t="str">
            <v>VP08</v>
          </cell>
          <cell r="C10" t="str">
            <v>Băng keo trong 48m/m x 80Y</v>
          </cell>
          <cell r="D10" t="str">
            <v>Cuộn</v>
          </cell>
          <cell r="E10">
            <v>11000</v>
          </cell>
        </row>
        <row r="11">
          <cell r="B11" t="str">
            <v>VP09</v>
          </cell>
          <cell r="C11" t="str">
            <v>Bìa 1 nút My Clear khổ F</v>
          </cell>
          <cell r="D11" t="str">
            <v>Cái</v>
          </cell>
          <cell r="E11">
            <v>2900</v>
          </cell>
        </row>
        <row r="12">
          <cell r="B12" t="str">
            <v>VP10</v>
          </cell>
          <cell r="C12" t="str">
            <v>Bìa cây trong</v>
          </cell>
          <cell r="D12" t="str">
            <v>Cái</v>
          </cell>
          <cell r="E12">
            <v>3500</v>
          </cell>
        </row>
        <row r="13">
          <cell r="B13" t="str">
            <v>VP11</v>
          </cell>
          <cell r="C13" t="str">
            <v xml:space="preserve">Bìa còng cua nhựa A4 3P TL </v>
          </cell>
          <cell r="D13" t="str">
            <v>Cái</v>
          </cell>
          <cell r="E13">
            <v>22000</v>
          </cell>
        </row>
        <row r="14">
          <cell r="B14" t="str">
            <v>VP12</v>
          </cell>
          <cell r="C14" t="str">
            <v>Bìa còng cua si kiếng (trắng, xanh..) 5P</v>
          </cell>
          <cell r="D14" t="str">
            <v>Cái</v>
          </cell>
          <cell r="E14">
            <v>33000</v>
          </cell>
        </row>
        <row r="15">
          <cell r="B15" t="str">
            <v>VP13</v>
          </cell>
          <cell r="C15" t="str">
            <v xml:space="preserve">Bìa kiếng A D 1.5 d ( 52 ) </v>
          </cell>
          <cell r="D15" t="str">
            <v>Xấp</v>
          </cell>
          <cell r="E15">
            <v>98000</v>
          </cell>
        </row>
        <row r="16">
          <cell r="B16" t="str">
            <v>VP14</v>
          </cell>
          <cell r="C16" t="str">
            <v>Bìa lá A4 TL</v>
          </cell>
          <cell r="D16" t="str">
            <v>Cái</v>
          </cell>
          <cell r="E16">
            <v>1700</v>
          </cell>
        </row>
        <row r="17">
          <cell r="B17" t="str">
            <v>VP15</v>
          </cell>
          <cell r="C17" t="str">
            <v>Bìa lỗ A4 (4.5)</v>
          </cell>
          <cell r="D17" t="str">
            <v>Xấp</v>
          </cell>
          <cell r="E17">
            <v>39000</v>
          </cell>
        </row>
        <row r="18">
          <cell r="B18" t="str">
            <v>VP16</v>
          </cell>
          <cell r="C18" t="str">
            <v>Bìa lỗ A4 TL</v>
          </cell>
          <cell r="D18" t="str">
            <v>Xấp</v>
          </cell>
          <cell r="E18">
            <v>68000</v>
          </cell>
        </row>
        <row r="19">
          <cell r="B19" t="str">
            <v>VP17</v>
          </cell>
          <cell r="C19" t="str">
            <v>Bìa một nút A5</v>
          </cell>
          <cell r="D19" t="str">
            <v>Cái</v>
          </cell>
          <cell r="E19">
            <v>2500</v>
          </cell>
        </row>
        <row r="20">
          <cell r="B20" t="str">
            <v>VP18</v>
          </cell>
          <cell r="C20" t="str">
            <v xml:space="preserve">Bìa phân trang nhựa 12 số   T- L </v>
          </cell>
          <cell r="D20" t="str">
            <v>Xấp</v>
          </cell>
          <cell r="E20">
            <v>9000</v>
          </cell>
        </row>
        <row r="21">
          <cell r="B21" t="str">
            <v>VP19</v>
          </cell>
          <cell r="C21" t="str">
            <v>Bìa Thái A4 ( Xanh dương, x lá, vàng, hồng)</v>
          </cell>
          <cell r="D21" t="str">
            <v>Xấp</v>
          </cell>
          <cell r="E21">
            <v>37000</v>
          </cell>
        </row>
        <row r="22">
          <cell r="B22" t="str">
            <v>VP20</v>
          </cell>
          <cell r="C22" t="str">
            <v>Bìa trình ký đơn mica A4</v>
          </cell>
          <cell r="D22" t="str">
            <v>Cái</v>
          </cell>
          <cell r="E22">
            <v>23000</v>
          </cell>
        </row>
        <row r="23">
          <cell r="B23" t="str">
            <v>VP21</v>
          </cell>
          <cell r="C23" t="str">
            <v>Bột giặc nước Omo 2.4kg</v>
          </cell>
          <cell r="D23" t="str">
            <v>Chai</v>
          </cell>
          <cell r="E23">
            <v>150000</v>
          </cell>
        </row>
        <row r="24">
          <cell r="B24" t="str">
            <v>VP22</v>
          </cell>
          <cell r="C24" t="str">
            <v>Bột giặc Omo 800 gr</v>
          </cell>
          <cell r="D24" t="str">
            <v>Bịch</v>
          </cell>
          <cell r="E24">
            <v>34000</v>
          </cell>
        </row>
        <row r="25">
          <cell r="B25" t="str">
            <v>VP23</v>
          </cell>
          <cell r="C25" t="str">
            <v>Bút bi TL-079 (xanh, đỏ, đen)</v>
          </cell>
          <cell r="D25" t="str">
            <v>Cây</v>
          </cell>
          <cell r="E25">
            <v>2300</v>
          </cell>
        </row>
        <row r="26">
          <cell r="B26" t="str">
            <v>VP24</v>
          </cell>
          <cell r="C26" t="str">
            <v>Bút chì bấm MIAOMIAO 0.7</v>
          </cell>
          <cell r="D26" t="str">
            <v>Cây</v>
          </cell>
          <cell r="E26">
            <v>13000</v>
          </cell>
        </row>
        <row r="27">
          <cell r="B27" t="str">
            <v>VP25</v>
          </cell>
          <cell r="C27" t="str">
            <v>Bút chì bấm Staedlter 0.7mm</v>
          </cell>
          <cell r="D27" t="str">
            <v>Cây</v>
          </cell>
          <cell r="E27">
            <v>23000</v>
          </cell>
        </row>
        <row r="28">
          <cell r="B28" t="str">
            <v>VP26</v>
          </cell>
          <cell r="C28" t="str">
            <v>Bút dạ quang HL-03 TL (vàng,cam,hồng,xanh,lá)</v>
          </cell>
          <cell r="D28" t="str">
            <v>Cây</v>
          </cell>
          <cell r="E28">
            <v>6000</v>
          </cell>
        </row>
        <row r="29">
          <cell r="B29" t="str">
            <v>VP27</v>
          </cell>
          <cell r="C29" t="str">
            <v>Bút lông dầu nhỏ PM-04 CeeDee TL (xanh,đỏ,đen)</v>
          </cell>
          <cell r="D29" t="str">
            <v>Cây</v>
          </cell>
          <cell r="E29">
            <v>7200</v>
          </cell>
        </row>
        <row r="30">
          <cell r="B30" t="str">
            <v>VP28</v>
          </cell>
          <cell r="C30" t="str">
            <v>Bút xoá  kéo Plus WhiperV WH-105T 42-207</v>
          </cell>
          <cell r="D30" t="str">
            <v>Cây</v>
          </cell>
          <cell r="E30">
            <v>17000</v>
          </cell>
        </row>
        <row r="31">
          <cell r="B31" t="str">
            <v>VP29</v>
          </cell>
          <cell r="C31" t="str">
            <v>Bút xóa nước CP02-TL 12ml</v>
          </cell>
          <cell r="D31" t="str">
            <v>Cây</v>
          </cell>
          <cell r="E31">
            <v>17000</v>
          </cell>
        </row>
        <row r="32">
          <cell r="B32" t="str">
            <v>VP30</v>
          </cell>
          <cell r="C32" t="str">
            <v>Cây chà Toilet</v>
          </cell>
          <cell r="D32" t="str">
            <v>Cây</v>
          </cell>
          <cell r="E32">
            <v>14000</v>
          </cell>
        </row>
        <row r="33">
          <cell r="B33" t="str">
            <v>VP31</v>
          </cell>
          <cell r="C33" t="str">
            <v>Cây lau kiếng 3 m</v>
          </cell>
          <cell r="D33" t="str">
            <v>Cây</v>
          </cell>
          <cell r="E33">
            <v>95000</v>
          </cell>
        </row>
        <row r="34">
          <cell r="B34" t="str">
            <v>VP32</v>
          </cell>
          <cell r="C34" t="str">
            <v xml:space="preserve">Cây lau nhà tròn Mỹ Phong </v>
          </cell>
          <cell r="D34" t="str">
            <v>Cây</v>
          </cell>
          <cell r="E34">
            <v>95000</v>
          </cell>
        </row>
        <row r="35">
          <cell r="B35" t="str">
            <v>VP33</v>
          </cell>
          <cell r="C35" t="str">
            <v xml:space="preserve">Chổi cau </v>
          </cell>
          <cell r="D35" t="str">
            <v>Cây</v>
          </cell>
          <cell r="E35">
            <v>16000</v>
          </cell>
        </row>
        <row r="36">
          <cell r="B36" t="str">
            <v>VP34</v>
          </cell>
          <cell r="C36" t="str">
            <v>Chuốt chì maped</v>
          </cell>
          <cell r="D36" t="str">
            <v>Cái</v>
          </cell>
          <cell r="E36">
            <v>6900</v>
          </cell>
        </row>
        <row r="37">
          <cell r="B37" t="str">
            <v>VP35</v>
          </cell>
          <cell r="C37" t="str">
            <v xml:space="preserve">Cuộn rác ba màu tiểu  Trí Quang </v>
          </cell>
          <cell r="D37" t="str">
            <v>Kg</v>
          </cell>
          <cell r="E37">
            <v>37000</v>
          </cell>
        </row>
        <row r="38">
          <cell r="B38" t="str">
            <v>VP36</v>
          </cell>
          <cell r="C38" t="str">
            <v>Dao rọc giấy nhỏ 0404 SDI ( 3 lưỡi)</v>
          </cell>
          <cell r="D38" t="str">
            <v>Cây</v>
          </cell>
          <cell r="E38">
            <v>12000</v>
          </cell>
        </row>
        <row r="39">
          <cell r="B39" t="str">
            <v>VP37</v>
          </cell>
          <cell r="C39" t="str">
            <v>Dấu hộp Shiny S852 ( 1 dòng)</v>
          </cell>
          <cell r="D39" t="str">
            <v>Cái</v>
          </cell>
          <cell r="E39">
            <v>55000</v>
          </cell>
        </row>
        <row r="40">
          <cell r="B40" t="str">
            <v>VP38</v>
          </cell>
          <cell r="C40" t="str">
            <v>Dấu hộp Shiny S854</v>
          </cell>
          <cell r="D40" t="str">
            <v>Con</v>
          </cell>
          <cell r="E40">
            <v>100000</v>
          </cell>
        </row>
        <row r="41">
          <cell r="B41" t="str">
            <v>VP39</v>
          </cell>
          <cell r="C41" t="str">
            <v xml:space="preserve">Đồng hồ treo tường </v>
          </cell>
          <cell r="D41" t="str">
            <v>Cái</v>
          </cell>
          <cell r="E41">
            <v>300000</v>
          </cell>
        </row>
        <row r="42">
          <cell r="B42" t="str">
            <v>VP40</v>
          </cell>
          <cell r="C42" t="str">
            <v xml:space="preserve">Găng tay cao su dài cầu vòng </v>
          </cell>
          <cell r="D42" t="str">
            <v xml:space="preserve">Đôi </v>
          </cell>
          <cell r="E42">
            <v>17000</v>
          </cell>
        </row>
        <row r="43">
          <cell r="B43" t="str">
            <v>VP41</v>
          </cell>
          <cell r="C43" t="str">
            <v>Giấy decal A4 (đế xanh)</v>
          </cell>
          <cell r="D43" t="str">
            <v>Xấp</v>
          </cell>
          <cell r="E43">
            <v>70000</v>
          </cell>
        </row>
        <row r="44">
          <cell r="B44" t="str">
            <v>VP42</v>
          </cell>
          <cell r="C44" t="str">
            <v>Giấy Double A4 80</v>
          </cell>
          <cell r="D44" t="str">
            <v>Ram</v>
          </cell>
          <cell r="E44">
            <v>75000</v>
          </cell>
        </row>
        <row r="45">
          <cell r="B45" t="str">
            <v>VP43</v>
          </cell>
          <cell r="C45" t="str">
            <v>Giấy ghi chú  3X 3 UNC</v>
          </cell>
          <cell r="D45" t="str">
            <v>Xấp</v>
          </cell>
          <cell r="E45">
            <v>6000</v>
          </cell>
        </row>
        <row r="46">
          <cell r="B46" t="str">
            <v>VP44</v>
          </cell>
          <cell r="C46" t="str">
            <v>Giấy than xanh G-Star</v>
          </cell>
          <cell r="D46" t="str">
            <v>Xấp</v>
          </cell>
          <cell r="E46">
            <v>60000</v>
          </cell>
        </row>
        <row r="47">
          <cell r="B47" t="str">
            <v>VP45</v>
          </cell>
          <cell r="C47" t="str">
            <v>Giấy trắng A4 82 Excel</v>
          </cell>
          <cell r="D47" t="str">
            <v>Ram</v>
          </cell>
          <cell r="E47">
            <v>52000</v>
          </cell>
        </row>
        <row r="48">
          <cell r="B48" t="str">
            <v>VP46</v>
          </cell>
          <cell r="C48" t="str">
            <v>Giấy vệ sinh cuộn AN AN</v>
          </cell>
          <cell r="D48" t="str">
            <v>Cuộn</v>
          </cell>
          <cell r="E48">
            <v>3000</v>
          </cell>
        </row>
        <row r="49">
          <cell r="B49" t="str">
            <v>VP47</v>
          </cell>
          <cell r="C49" t="str">
            <v>Giấy vệ sinh cuộn Posy</v>
          </cell>
          <cell r="D49" t="str">
            <v>Cuộn</v>
          </cell>
          <cell r="E49">
            <v>2900</v>
          </cell>
        </row>
        <row r="50">
          <cell r="B50" t="str">
            <v>VP48</v>
          </cell>
          <cell r="C50" t="str">
            <v>Gift glass cleaner 580ml</v>
          </cell>
          <cell r="D50" t="str">
            <v>Chai</v>
          </cell>
          <cell r="E50">
            <v>21000</v>
          </cell>
        </row>
        <row r="51">
          <cell r="B51" t="str">
            <v>VP49</v>
          </cell>
          <cell r="C51" t="str">
            <v xml:space="preserve">Gỡ Kim KWtrio </v>
          </cell>
          <cell r="D51" t="str">
            <v>Cái</v>
          </cell>
          <cell r="E51">
            <v>7500</v>
          </cell>
        </row>
        <row r="52">
          <cell r="B52" t="str">
            <v>VP50</v>
          </cell>
          <cell r="C52" t="str">
            <v>Gôm E09 TL</v>
          </cell>
          <cell r="D52" t="str">
            <v>Cục</v>
          </cell>
          <cell r="E52">
            <v>3500</v>
          </cell>
        </row>
        <row r="53">
          <cell r="B53" t="str">
            <v>VP51</v>
          </cell>
          <cell r="C53" t="str">
            <v xml:space="preserve">Gôm Pentel trung </v>
          </cell>
          <cell r="D53" t="str">
            <v>Cục</v>
          </cell>
          <cell r="E53">
            <v>4500</v>
          </cell>
        </row>
        <row r="54">
          <cell r="B54" t="str">
            <v>VP52</v>
          </cell>
          <cell r="C54" t="str">
            <v xml:space="preserve">Kéo Nguyễn Đình 10 </v>
          </cell>
          <cell r="D54" t="str">
            <v>Cây</v>
          </cell>
          <cell r="E54">
            <v>47000</v>
          </cell>
        </row>
        <row r="55">
          <cell r="B55" t="str">
            <v>VP53</v>
          </cell>
          <cell r="C55" t="str">
            <v xml:space="preserve">Kéo VP S108 </v>
          </cell>
          <cell r="D55" t="str">
            <v>Cây</v>
          </cell>
          <cell r="E55">
            <v>12000</v>
          </cell>
        </row>
        <row r="56">
          <cell r="B56" t="str">
            <v>VP54</v>
          </cell>
          <cell r="C56" t="str">
            <v>Kẹp bướm 19 mm</v>
          </cell>
          <cell r="D56" t="str">
            <v>Hộp</v>
          </cell>
          <cell r="E56">
            <v>3900</v>
          </cell>
        </row>
        <row r="57">
          <cell r="B57" t="str">
            <v>VP55</v>
          </cell>
          <cell r="C57" t="str">
            <v>Kẹp bướm 25 mm</v>
          </cell>
          <cell r="D57" t="str">
            <v>Hộp</v>
          </cell>
          <cell r="E57">
            <v>6500</v>
          </cell>
        </row>
        <row r="58">
          <cell r="B58" t="str">
            <v>VP56</v>
          </cell>
          <cell r="C58" t="str">
            <v>Kẹp bướm 51 mm</v>
          </cell>
          <cell r="D58" t="str">
            <v>Hộp</v>
          </cell>
          <cell r="E58">
            <v>21000</v>
          </cell>
        </row>
        <row r="59">
          <cell r="B59" t="str">
            <v>VP57</v>
          </cell>
          <cell r="C59" t="str">
            <v>Kẹp Giấy bọc nhựa C62</v>
          </cell>
          <cell r="D59" t="str">
            <v>Bịch</v>
          </cell>
          <cell r="E59">
            <v>2200</v>
          </cell>
        </row>
        <row r="60">
          <cell r="B60" t="str">
            <v>VP58</v>
          </cell>
          <cell r="C60" t="str">
            <v>Khăn hộp Puply New Supreme 180sh</v>
          </cell>
          <cell r="D60" t="str">
            <v>Hộp</v>
          </cell>
          <cell r="E60">
            <v>21000</v>
          </cell>
        </row>
        <row r="61">
          <cell r="B61" t="str">
            <v>VP59</v>
          </cell>
          <cell r="C61" t="str">
            <v>Khăn vuông puply</v>
          </cell>
          <cell r="D61" t="str">
            <v>Bịch</v>
          </cell>
          <cell r="E61">
            <v>15000</v>
          </cell>
        </row>
        <row r="62">
          <cell r="B62" t="str">
            <v>VP60</v>
          </cell>
          <cell r="C62" t="str">
            <v>Lau sàn Sunlight 4L</v>
          </cell>
          <cell r="D62" t="str">
            <v>Can</v>
          </cell>
          <cell r="E62">
            <v>88000</v>
          </cell>
        </row>
        <row r="63">
          <cell r="B63" t="str">
            <v>VP61</v>
          </cell>
          <cell r="C63" t="str">
            <v>Lưỡi dao nhỏ 1403 SDI</v>
          </cell>
          <cell r="D63" t="str">
            <v>Hộp</v>
          </cell>
          <cell r="E63">
            <v>7500</v>
          </cell>
        </row>
        <row r="64">
          <cell r="B64" t="str">
            <v>VP62</v>
          </cell>
          <cell r="C64" t="str">
            <v xml:space="preserve">Máy tính Casio DW 120 MS </v>
          </cell>
          <cell r="D64" t="str">
            <v xml:space="preserve">Cái </v>
          </cell>
          <cell r="E64">
            <v>416000</v>
          </cell>
        </row>
        <row r="65">
          <cell r="B65" t="str">
            <v>VP63</v>
          </cell>
          <cell r="C65" t="str">
            <v>Máy tính Casio JS120L</v>
          </cell>
          <cell r="D65" t="str">
            <v>Cái</v>
          </cell>
          <cell r="E65">
            <v>77000</v>
          </cell>
        </row>
        <row r="66">
          <cell r="B66" t="str">
            <v>VP64</v>
          </cell>
          <cell r="C66" t="str">
            <v>Máy tính Casio MX12B</v>
          </cell>
          <cell r="D66" t="str">
            <v>Cái</v>
          </cell>
          <cell r="E66">
            <v>140000</v>
          </cell>
        </row>
        <row r="67">
          <cell r="B67" t="str">
            <v>VP65</v>
          </cell>
          <cell r="C67" t="str">
            <v>Miếng lót chuột</v>
          </cell>
          <cell r="D67" t="str">
            <v>Cái</v>
          </cell>
          <cell r="E67">
            <v>12000</v>
          </cell>
        </row>
        <row r="68">
          <cell r="B68" t="str">
            <v>VP66</v>
          </cell>
          <cell r="C68" t="str">
            <v>Mực dấu Shindy ( xanh,đỏ, đen)</v>
          </cell>
          <cell r="D68" t="str">
            <v>Chai</v>
          </cell>
          <cell r="E68">
            <v>40000</v>
          </cell>
        </row>
        <row r="69">
          <cell r="B69" t="str">
            <v>VP67</v>
          </cell>
          <cell r="C69" t="str">
            <v>Note đánh dấu 5 màu mũi tên pronoti</v>
          </cell>
          <cell r="D69" t="str">
            <v>Xấp</v>
          </cell>
          <cell r="E69">
            <v>11500</v>
          </cell>
        </row>
        <row r="70">
          <cell r="B70" t="str">
            <v>VP68</v>
          </cell>
          <cell r="C70" t="str">
            <v>Nước Lau Sàn Sunlight  1 lít</v>
          </cell>
          <cell r="D70" t="str">
            <v>Chai</v>
          </cell>
          <cell r="E70">
            <v>26500</v>
          </cell>
        </row>
        <row r="71">
          <cell r="B71" t="str">
            <v>VP69</v>
          </cell>
          <cell r="C71" t="str">
            <v>Nước rửa chén Sunlight  800g</v>
          </cell>
          <cell r="D71" t="str">
            <v>Chai</v>
          </cell>
          <cell r="E71">
            <v>23000</v>
          </cell>
        </row>
        <row r="72">
          <cell r="B72" t="str">
            <v>VP70</v>
          </cell>
          <cell r="C72" t="str">
            <v>Nước rửa tay Lifebuoy 180ml</v>
          </cell>
          <cell r="D72" t="str">
            <v>Chai</v>
          </cell>
          <cell r="E72">
            <v>20000</v>
          </cell>
        </row>
        <row r="73">
          <cell r="B73" t="str">
            <v>VP71</v>
          </cell>
          <cell r="C73" t="str">
            <v>Nước rửa tay thường</v>
          </cell>
          <cell r="D73" t="str">
            <v>Can</v>
          </cell>
          <cell r="E73">
            <v>85000</v>
          </cell>
        </row>
        <row r="74">
          <cell r="B74" t="str">
            <v>VP72</v>
          </cell>
          <cell r="C74" t="str">
            <v>Nước tẩy quần áo AXO 800ml</v>
          </cell>
          <cell r="D74" t="str">
            <v>Chai</v>
          </cell>
          <cell r="E74">
            <v>48000</v>
          </cell>
        </row>
        <row r="75">
          <cell r="B75" t="str">
            <v>VP73</v>
          </cell>
          <cell r="C75" t="str">
            <v>Ổ cắm điện 2 chấu 6 lỗ 3m</v>
          </cell>
          <cell r="D75" t="str">
            <v>Cái</v>
          </cell>
          <cell r="E75">
            <v>112000</v>
          </cell>
        </row>
        <row r="76">
          <cell r="B76" t="str">
            <v>VP74</v>
          </cell>
          <cell r="C76" t="str">
            <v>Pin 2 A Enizeger</v>
          </cell>
          <cell r="D76" t="str">
            <v>Vỹ</v>
          </cell>
          <cell r="E76">
            <v>26000</v>
          </cell>
        </row>
        <row r="77">
          <cell r="B77" t="str">
            <v>VP75</v>
          </cell>
          <cell r="C77" t="str">
            <v>Pin 3 A Enizeger</v>
          </cell>
          <cell r="D77" t="str">
            <v>Vỹ</v>
          </cell>
          <cell r="E77">
            <v>26000</v>
          </cell>
        </row>
        <row r="78">
          <cell r="B78" t="str">
            <v>VP76</v>
          </cell>
          <cell r="C78" t="str">
            <v>Ruột chì Monami 0.7</v>
          </cell>
          <cell r="D78" t="str">
            <v>Vỹ</v>
          </cell>
          <cell r="E78">
            <v>14000</v>
          </cell>
        </row>
        <row r="79">
          <cell r="B79" t="str">
            <v>VP77</v>
          </cell>
          <cell r="C79" t="str">
            <v xml:space="preserve">Ruột xóa Plus 105 T </v>
          </cell>
          <cell r="D79" t="str">
            <v>Cái</v>
          </cell>
          <cell r="E79">
            <v>14000</v>
          </cell>
        </row>
        <row r="80">
          <cell r="B80" t="str">
            <v>VP78</v>
          </cell>
          <cell r="C80" t="str">
            <v>Sáp thơm Glade 200g</v>
          </cell>
          <cell r="D80" t="str">
            <v>Cục</v>
          </cell>
          <cell r="E80">
            <v>47000</v>
          </cell>
        </row>
        <row r="81">
          <cell r="B81" t="str">
            <v>VP79</v>
          </cell>
          <cell r="C81" t="str">
            <v>Sổ 25x35 dày TT</v>
          </cell>
          <cell r="D81" t="str">
            <v>Quyển</v>
          </cell>
          <cell r="E81">
            <v>27000</v>
          </cell>
        </row>
        <row r="82">
          <cell r="B82" t="str">
            <v>VP80</v>
          </cell>
          <cell r="C82" t="str">
            <v xml:space="preserve">Tập VT 96T </v>
          </cell>
          <cell r="D82" t="str">
            <v>Quyển</v>
          </cell>
          <cell r="E82">
            <v>4500</v>
          </cell>
        </row>
        <row r="83">
          <cell r="B83" t="str">
            <v>VP81</v>
          </cell>
          <cell r="C83" t="str">
            <v>Tẩy bồn cầu Vim 900ml</v>
          </cell>
          <cell r="D83" t="str">
            <v>Chai</v>
          </cell>
          <cell r="E83">
            <v>30000</v>
          </cell>
        </row>
        <row r="84">
          <cell r="B84" t="str">
            <v>VP82</v>
          </cell>
          <cell r="C84" t="str">
            <v>Thước dây 1m5</v>
          </cell>
          <cell r="D84" t="str">
            <v>Sợi</v>
          </cell>
          <cell r="E84">
            <v>2000</v>
          </cell>
        </row>
        <row r="85">
          <cell r="B85" t="str">
            <v>VP83</v>
          </cell>
          <cell r="C85" t="str">
            <v>Thước mica cứng TL 30cm</v>
          </cell>
          <cell r="D85" t="str">
            <v>Cây</v>
          </cell>
          <cell r="E85">
            <v>3500</v>
          </cell>
        </row>
        <row r="86">
          <cell r="B86" t="str">
            <v>VP84</v>
          </cell>
          <cell r="C86" t="str">
            <v>Thước sắt kéo 5m</v>
          </cell>
          <cell r="D86" t="str">
            <v>Cái</v>
          </cell>
          <cell r="E86">
            <v>39000</v>
          </cell>
        </row>
        <row r="87">
          <cell r="B87" t="str">
            <v>VP85</v>
          </cell>
          <cell r="C87" t="str">
            <v>Trà xanh túi lọc Phúc Long ( 25 gói )</v>
          </cell>
          <cell r="D87" t="str">
            <v>Hộp</v>
          </cell>
          <cell r="E87">
            <v>35000</v>
          </cell>
        </row>
        <row r="88">
          <cell r="B88" t="str">
            <v>VP86</v>
          </cell>
          <cell r="C88" t="str">
            <v>Xịt mũi Raid  600 ml</v>
          </cell>
          <cell r="D88" t="str">
            <v>Chai</v>
          </cell>
          <cell r="E88">
            <v>60000</v>
          </cell>
        </row>
        <row r="89">
          <cell r="B89" t="str">
            <v>VP87</v>
          </cell>
          <cell r="C89" t="str">
            <v>Khăn lau tay cao cấp 1 màu</v>
          </cell>
          <cell r="D89" t="str">
            <v>Cái</v>
          </cell>
          <cell r="E89">
            <v>14300</v>
          </cell>
        </row>
        <row r="90">
          <cell r="B90" t="str">
            <v>VP88</v>
          </cell>
          <cell r="C90" t="str">
            <v xml:space="preserve">Cuộn rác ba màu đại  Trí Quang </v>
          </cell>
          <cell r="D90" t="str">
            <v>Kg</v>
          </cell>
          <cell r="E90">
            <v>37000</v>
          </cell>
        </row>
        <row r="91">
          <cell r="B91" t="str">
            <v>VP89</v>
          </cell>
          <cell r="C91" t="str">
            <v>Kính lúp 7cm</v>
          </cell>
          <cell r="D91" t="str">
            <v>Cái</v>
          </cell>
          <cell r="E91">
            <v>70000</v>
          </cell>
        </row>
        <row r="92">
          <cell r="B92" t="str">
            <v>VP90</v>
          </cell>
          <cell r="C92" t="str">
            <v>Kim bấm 10 plus</v>
          </cell>
          <cell r="D92" t="str">
            <v>Hộp</v>
          </cell>
          <cell r="E92">
            <v>2900</v>
          </cell>
        </row>
        <row r="93">
          <cell r="B93" t="str">
            <v>VP91</v>
          </cell>
          <cell r="C93" t="str">
            <v>Bút chì 2B STEADTLER</v>
          </cell>
          <cell r="D93" t="str">
            <v>Cây</v>
          </cell>
          <cell r="E93">
            <v>3400</v>
          </cell>
        </row>
        <row r="94">
          <cell r="B94" t="str">
            <v>VP92</v>
          </cell>
          <cell r="C94" t="str">
            <v>Miếng rửa chén 2 lớp</v>
          </cell>
          <cell r="D94" t="str">
            <v>Miếng</v>
          </cell>
          <cell r="E94">
            <v>3500</v>
          </cell>
        </row>
        <row r="95">
          <cell r="B95" t="str">
            <v>VP93-VS</v>
          </cell>
          <cell r="C95" t="str">
            <v>Giấy VS cuộn lớn Caro500D</v>
          </cell>
          <cell r="D95" t="str">
            <v>Cuộn</v>
          </cell>
          <cell r="E95">
            <v>21500</v>
          </cell>
        </row>
        <row r="96">
          <cell r="B96" t="str">
            <v>VP94</v>
          </cell>
          <cell r="C96" t="str">
            <v>Thước eke lớn</v>
          </cell>
          <cell r="D96" t="str">
            <v>Bộ</v>
          </cell>
          <cell r="E96">
            <v>95000</v>
          </cell>
        </row>
        <row r="97">
          <cell r="B97" t="str">
            <v>VP95</v>
          </cell>
          <cell r="C97" t="str">
            <v>Cây lau nhà 360 inox</v>
          </cell>
          <cell r="D97" t="str">
            <v>Cây</v>
          </cell>
          <cell r="E97">
            <v>170000</v>
          </cell>
        </row>
        <row r="98">
          <cell r="B98" t="str">
            <v>VP96</v>
          </cell>
          <cell r="C98" t="str">
            <v>Gôm Plus bự</v>
          </cell>
          <cell r="D98" t="str">
            <v>Cục</v>
          </cell>
          <cell r="E98">
            <v>5000</v>
          </cell>
        </row>
        <row r="99">
          <cell r="B99" t="str">
            <v>VP97</v>
          </cell>
          <cell r="C99" t="str">
            <v>Dao rọc giấy 0423</v>
          </cell>
          <cell r="D99" t="str">
            <v>Cây</v>
          </cell>
          <cell r="E99">
            <v>18500</v>
          </cell>
        </row>
        <row r="100">
          <cell r="B100" t="str">
            <v>VP98</v>
          </cell>
          <cell r="C100" t="str">
            <v>Kim may gia đình số 13</v>
          </cell>
          <cell r="D100" t="str">
            <v>Gói</v>
          </cell>
          <cell r="E100">
            <v>23000</v>
          </cell>
        </row>
        <row r="101">
          <cell r="B101" t="str">
            <v>VP99</v>
          </cell>
          <cell r="C101" t="str">
            <v>Bao tay cao su</v>
          </cell>
          <cell r="D101" t="str">
            <v xml:space="preserve">Đôi </v>
          </cell>
          <cell r="E101">
            <v>17000</v>
          </cell>
        </row>
        <row r="102">
          <cell r="B102" t="str">
            <v>VP100</v>
          </cell>
          <cell r="C102" t="str">
            <v>Nước tẩy Javel 1 Lít</v>
          </cell>
          <cell r="D102" t="str">
            <v>chai</v>
          </cell>
          <cell r="E102">
            <v>15000</v>
          </cell>
        </row>
        <row r="103">
          <cell r="B103" t="str">
            <v>VP101</v>
          </cell>
          <cell r="C103" t="str">
            <v>Gôm pentel lớn</v>
          </cell>
          <cell r="D103" t="str">
            <v>Cục</v>
          </cell>
          <cell r="E103">
            <v>30000</v>
          </cell>
        </row>
        <row r="104">
          <cell r="B104" t="str">
            <v>VP102</v>
          </cell>
          <cell r="C104" t="str">
            <v>Nước giặt Ariel 1.5l</v>
          </cell>
          <cell r="D104" t="str">
            <v>bịch</v>
          </cell>
          <cell r="E104">
            <v>115500</v>
          </cell>
        </row>
        <row r="105">
          <cell r="B105" t="str">
            <v>VP103</v>
          </cell>
        </row>
        <row r="106">
          <cell r="B106" t="str">
            <v>VP104</v>
          </cell>
        </row>
        <row r="107">
          <cell r="B107" t="str">
            <v>VP105</v>
          </cell>
        </row>
        <row r="108">
          <cell r="B108" t="str">
            <v>VP106</v>
          </cell>
        </row>
      </sheetData>
      <sheetData sheetId="1">
        <row r="5">
          <cell r="C5" t="str">
            <v>VP02</v>
          </cell>
          <cell r="D5" t="str">
            <v>Cuộn</v>
          </cell>
          <cell r="E5">
            <v>0</v>
          </cell>
          <cell r="F5">
            <v>1000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</row>
        <row r="6">
          <cell r="C6" t="str">
            <v>VP03</v>
          </cell>
          <cell r="D6" t="str">
            <v>Cuộn</v>
          </cell>
          <cell r="E6">
            <v>10</v>
          </cell>
          <cell r="F6">
            <v>1900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10</v>
          </cell>
        </row>
        <row r="7">
          <cell r="C7" t="str">
            <v>VP04</v>
          </cell>
          <cell r="D7" t="str">
            <v>Cuộn</v>
          </cell>
          <cell r="E7">
            <v>3</v>
          </cell>
          <cell r="F7">
            <v>3800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3</v>
          </cell>
        </row>
        <row r="8">
          <cell r="C8" t="str">
            <v>VP05</v>
          </cell>
          <cell r="D8" t="str">
            <v>Cuộn</v>
          </cell>
          <cell r="E8">
            <v>8</v>
          </cell>
          <cell r="F8">
            <v>8000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8</v>
          </cell>
        </row>
        <row r="9">
          <cell r="C9" t="str">
            <v>VP06</v>
          </cell>
          <cell r="D9" t="str">
            <v>Cuộn</v>
          </cell>
          <cell r="E9">
            <v>0</v>
          </cell>
          <cell r="F9">
            <v>12000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</row>
        <row r="10">
          <cell r="C10" t="str">
            <v>VP07</v>
          </cell>
          <cell r="D10" t="str">
            <v>Cuộn</v>
          </cell>
          <cell r="E10">
            <v>15</v>
          </cell>
          <cell r="F10">
            <v>1300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15</v>
          </cell>
        </row>
        <row r="11">
          <cell r="C11" t="str">
            <v>VP08</v>
          </cell>
          <cell r="D11" t="str">
            <v>Cuộn</v>
          </cell>
          <cell r="E11">
            <v>9</v>
          </cell>
          <cell r="F11">
            <v>11000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9</v>
          </cell>
        </row>
        <row r="12">
          <cell r="C12" t="str">
            <v>VP09</v>
          </cell>
          <cell r="D12" t="str">
            <v>Cái</v>
          </cell>
          <cell r="E12">
            <v>0</v>
          </cell>
          <cell r="F12">
            <v>2900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</row>
        <row r="13">
          <cell r="C13" t="str">
            <v>VP10</v>
          </cell>
          <cell r="D13" t="str">
            <v>Cái</v>
          </cell>
          <cell r="E13">
            <v>15</v>
          </cell>
          <cell r="F13">
            <v>3500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15</v>
          </cell>
        </row>
        <row r="14">
          <cell r="C14" t="str">
            <v>VP11</v>
          </cell>
          <cell r="D14" t="str">
            <v>Cái</v>
          </cell>
          <cell r="E14">
            <v>2</v>
          </cell>
          <cell r="F14">
            <v>17500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2</v>
          </cell>
        </row>
        <row r="15">
          <cell r="C15" t="str">
            <v>VP12</v>
          </cell>
          <cell r="D15" t="str">
            <v>Cái</v>
          </cell>
          <cell r="E15">
            <v>11</v>
          </cell>
          <cell r="F15">
            <v>33000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11</v>
          </cell>
        </row>
        <row r="16">
          <cell r="C16" t="str">
            <v>VP13</v>
          </cell>
          <cell r="D16" t="str">
            <v>Xấp</v>
          </cell>
          <cell r="E16">
            <v>0</v>
          </cell>
          <cell r="F16">
            <v>98000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</row>
        <row r="17">
          <cell r="C17" t="str">
            <v>VP14</v>
          </cell>
          <cell r="D17" t="str">
            <v>Cái</v>
          </cell>
          <cell r="E17">
            <v>70</v>
          </cell>
          <cell r="F17">
            <v>1700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70</v>
          </cell>
        </row>
        <row r="18">
          <cell r="C18" t="str">
            <v>VP15</v>
          </cell>
          <cell r="D18" t="str">
            <v>Xấp</v>
          </cell>
          <cell r="E18">
            <v>1</v>
          </cell>
          <cell r="F18">
            <v>39000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1</v>
          </cell>
        </row>
        <row r="19">
          <cell r="C19" t="str">
            <v>VP16</v>
          </cell>
          <cell r="D19" t="str">
            <v>Xấp</v>
          </cell>
          <cell r="E19">
            <v>7</v>
          </cell>
          <cell r="F19">
            <v>68000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7</v>
          </cell>
        </row>
        <row r="20">
          <cell r="C20" t="str">
            <v>VP17</v>
          </cell>
          <cell r="D20" t="str">
            <v>Cái</v>
          </cell>
          <cell r="E20">
            <v>8</v>
          </cell>
          <cell r="F20">
            <v>2500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8</v>
          </cell>
        </row>
        <row r="21">
          <cell r="C21" t="str">
            <v>VP18</v>
          </cell>
          <cell r="D21" t="str">
            <v>Xấp</v>
          </cell>
          <cell r="E21">
            <v>7</v>
          </cell>
          <cell r="F21">
            <v>9000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7</v>
          </cell>
        </row>
        <row r="22">
          <cell r="C22" t="str">
            <v>VP19</v>
          </cell>
          <cell r="D22" t="str">
            <v>Xấp</v>
          </cell>
          <cell r="E22">
            <v>2</v>
          </cell>
          <cell r="F22">
            <v>37000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2</v>
          </cell>
        </row>
        <row r="23">
          <cell r="C23" t="str">
            <v>VP20</v>
          </cell>
          <cell r="D23" t="str">
            <v>Cái</v>
          </cell>
          <cell r="E23">
            <v>0</v>
          </cell>
          <cell r="F23">
            <v>23000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</row>
        <row r="24">
          <cell r="C24" t="str">
            <v>VP21</v>
          </cell>
          <cell r="D24" t="str">
            <v>Chai</v>
          </cell>
          <cell r="E24">
            <v>0</v>
          </cell>
          <cell r="F24">
            <v>150000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</row>
        <row r="25">
          <cell r="C25" t="str">
            <v>VP22</v>
          </cell>
          <cell r="D25" t="str">
            <v>Bịch</v>
          </cell>
          <cell r="E25">
            <v>0</v>
          </cell>
          <cell r="F25">
            <v>34000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</row>
        <row r="26">
          <cell r="C26" t="str">
            <v>VP23</v>
          </cell>
          <cell r="D26" t="str">
            <v>Cây</v>
          </cell>
          <cell r="E26">
            <v>52</v>
          </cell>
          <cell r="F26">
            <v>2300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52</v>
          </cell>
        </row>
        <row r="27">
          <cell r="C27" t="str">
            <v>VP24</v>
          </cell>
          <cell r="D27" t="str">
            <v>Cây</v>
          </cell>
          <cell r="E27">
            <v>0</v>
          </cell>
          <cell r="F27">
            <v>13000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</row>
        <row r="28">
          <cell r="C28" t="str">
            <v>VP25</v>
          </cell>
          <cell r="D28" t="str">
            <v>Cây</v>
          </cell>
          <cell r="E28">
            <v>0</v>
          </cell>
          <cell r="F28">
            <v>23000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</row>
        <row r="29">
          <cell r="C29" t="str">
            <v>VP26</v>
          </cell>
          <cell r="D29" t="str">
            <v>Cây</v>
          </cell>
          <cell r="E29">
            <v>5</v>
          </cell>
          <cell r="F29">
            <v>6000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5</v>
          </cell>
        </row>
        <row r="30">
          <cell r="C30" t="str">
            <v>VP27</v>
          </cell>
          <cell r="D30" t="str">
            <v>Cây</v>
          </cell>
          <cell r="E30">
            <v>0</v>
          </cell>
          <cell r="F30">
            <v>7200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</row>
        <row r="31">
          <cell r="C31" t="str">
            <v>VP28</v>
          </cell>
          <cell r="D31" t="str">
            <v>Cây</v>
          </cell>
          <cell r="E31">
            <v>0</v>
          </cell>
          <cell r="F31">
            <v>17000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</row>
        <row r="32">
          <cell r="C32" t="str">
            <v>VP29</v>
          </cell>
          <cell r="D32" t="str">
            <v>Cây</v>
          </cell>
          <cell r="E32">
            <v>0</v>
          </cell>
          <cell r="F32">
            <v>17000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</row>
        <row r="33">
          <cell r="C33" t="str">
            <v>VP30</v>
          </cell>
          <cell r="D33" t="str">
            <v>Cây</v>
          </cell>
          <cell r="E33">
            <v>0</v>
          </cell>
          <cell r="F33">
            <v>14000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</row>
        <row r="34">
          <cell r="C34" t="str">
            <v>VP31</v>
          </cell>
          <cell r="D34" t="str">
            <v>Cây</v>
          </cell>
          <cell r="E34">
            <v>0</v>
          </cell>
          <cell r="F34">
            <v>95000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</row>
        <row r="35">
          <cell r="C35" t="str">
            <v>VP32</v>
          </cell>
          <cell r="D35" t="str">
            <v>Cây</v>
          </cell>
          <cell r="E35">
            <v>0</v>
          </cell>
          <cell r="F35">
            <v>95000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</row>
        <row r="36">
          <cell r="C36" t="str">
            <v>VP33</v>
          </cell>
          <cell r="D36" t="str">
            <v>Cây</v>
          </cell>
          <cell r="E36">
            <v>0</v>
          </cell>
          <cell r="F36">
            <v>16000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</row>
        <row r="37">
          <cell r="C37" t="str">
            <v>VP34</v>
          </cell>
          <cell r="D37" t="str">
            <v>Cái</v>
          </cell>
          <cell r="E37">
            <v>1</v>
          </cell>
          <cell r="F37">
            <v>6900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1</v>
          </cell>
        </row>
        <row r="38">
          <cell r="C38" t="str">
            <v>VP35</v>
          </cell>
          <cell r="D38" t="str">
            <v>Kg</v>
          </cell>
          <cell r="E38">
            <v>0</v>
          </cell>
          <cell r="F38">
            <v>37000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</row>
        <row r="39">
          <cell r="C39" t="str">
            <v>VP36</v>
          </cell>
          <cell r="D39" t="str">
            <v>Cây</v>
          </cell>
          <cell r="E39">
            <v>0</v>
          </cell>
          <cell r="F39">
            <v>12000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</row>
        <row r="40">
          <cell r="C40" t="str">
            <v>VP37</v>
          </cell>
          <cell r="D40" t="str">
            <v>Cái</v>
          </cell>
          <cell r="E40">
            <v>0</v>
          </cell>
          <cell r="F40">
            <v>55000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</row>
        <row r="41">
          <cell r="C41" t="str">
            <v>VP38</v>
          </cell>
          <cell r="D41" t="str">
            <v>Con</v>
          </cell>
          <cell r="E41">
            <v>0</v>
          </cell>
          <cell r="F41">
            <v>100000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</row>
        <row r="42">
          <cell r="C42" t="str">
            <v>VP39</v>
          </cell>
          <cell r="D42" t="str">
            <v>Cái</v>
          </cell>
          <cell r="E42">
            <v>0</v>
          </cell>
          <cell r="F42">
            <v>300000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</row>
        <row r="43">
          <cell r="C43" t="str">
            <v>VP40</v>
          </cell>
          <cell r="D43" t="str">
            <v xml:space="preserve">Đôi </v>
          </cell>
          <cell r="E43">
            <v>0</v>
          </cell>
          <cell r="F43">
            <v>17000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</row>
        <row r="44">
          <cell r="C44" t="str">
            <v>VP41</v>
          </cell>
          <cell r="D44" t="str">
            <v>Xấp</v>
          </cell>
          <cell r="E44">
            <v>0</v>
          </cell>
          <cell r="F44">
            <v>70000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</row>
        <row r="45">
          <cell r="C45" t="str">
            <v>VP42</v>
          </cell>
          <cell r="D45" t="str">
            <v>Ram</v>
          </cell>
          <cell r="E45">
            <v>0</v>
          </cell>
          <cell r="F45">
            <v>75000</v>
          </cell>
          <cell r="G45">
            <v>2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2</v>
          </cell>
        </row>
        <row r="46">
          <cell r="C46" t="str">
            <v>VP43</v>
          </cell>
          <cell r="D46" t="str">
            <v>Xấp</v>
          </cell>
          <cell r="E46">
            <v>0</v>
          </cell>
          <cell r="F46">
            <v>6000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</row>
        <row r="47">
          <cell r="C47" t="str">
            <v>VP44</v>
          </cell>
          <cell r="D47" t="str">
            <v>Xấp</v>
          </cell>
          <cell r="E47">
            <v>0.66</v>
          </cell>
          <cell r="F47">
            <v>60000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0.66</v>
          </cell>
        </row>
        <row r="48">
          <cell r="C48" t="str">
            <v>VP45</v>
          </cell>
          <cell r="D48" t="str">
            <v>Ram</v>
          </cell>
          <cell r="E48">
            <v>0</v>
          </cell>
          <cell r="F48">
            <v>52000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</row>
        <row r="49">
          <cell r="C49" t="str">
            <v>VP46</v>
          </cell>
          <cell r="D49" t="str">
            <v>Cuộn</v>
          </cell>
          <cell r="E49">
            <v>0</v>
          </cell>
          <cell r="F49">
            <v>3000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</row>
        <row r="50">
          <cell r="C50" t="str">
            <v>VP47</v>
          </cell>
          <cell r="D50" t="str">
            <v>Cuộn</v>
          </cell>
          <cell r="E50">
            <v>0</v>
          </cell>
          <cell r="F50">
            <v>2900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</row>
        <row r="51">
          <cell r="C51" t="str">
            <v>VP48</v>
          </cell>
          <cell r="D51" t="str">
            <v>Chai</v>
          </cell>
          <cell r="E51">
            <v>0</v>
          </cell>
          <cell r="F51">
            <v>21000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</row>
        <row r="52">
          <cell r="C52" t="str">
            <v>VP49</v>
          </cell>
          <cell r="D52" t="str">
            <v>Cái</v>
          </cell>
          <cell r="E52">
            <v>0</v>
          </cell>
          <cell r="F52">
            <v>7500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</row>
        <row r="53">
          <cell r="C53" t="str">
            <v>VP50</v>
          </cell>
          <cell r="D53" t="str">
            <v>Cục</v>
          </cell>
          <cell r="E53">
            <v>0</v>
          </cell>
          <cell r="F53">
            <v>3500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</row>
        <row r="54">
          <cell r="C54" t="str">
            <v>VP51</v>
          </cell>
          <cell r="D54" t="str">
            <v>Cục</v>
          </cell>
          <cell r="E54">
            <v>1</v>
          </cell>
          <cell r="F54">
            <v>4500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1</v>
          </cell>
        </row>
        <row r="55">
          <cell r="C55" t="str">
            <v>VP52</v>
          </cell>
          <cell r="D55" t="str">
            <v>Cây</v>
          </cell>
          <cell r="E55">
            <v>2</v>
          </cell>
          <cell r="F55">
            <v>47000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2</v>
          </cell>
        </row>
        <row r="56">
          <cell r="C56" t="str">
            <v>VP53</v>
          </cell>
          <cell r="D56" t="str">
            <v>Cây</v>
          </cell>
          <cell r="E56">
            <v>0</v>
          </cell>
          <cell r="F56">
            <v>12000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</row>
        <row r="57">
          <cell r="C57" t="str">
            <v>VP54</v>
          </cell>
          <cell r="D57" t="str">
            <v>Hộp</v>
          </cell>
          <cell r="E57">
            <v>0</v>
          </cell>
          <cell r="F57">
            <v>3900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</row>
        <row r="58">
          <cell r="C58" t="str">
            <v>VP55</v>
          </cell>
          <cell r="D58" t="str">
            <v>Hộp</v>
          </cell>
          <cell r="E58">
            <v>2</v>
          </cell>
          <cell r="F58">
            <v>6500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2</v>
          </cell>
        </row>
        <row r="59">
          <cell r="C59" t="str">
            <v>VP56</v>
          </cell>
          <cell r="D59" t="str">
            <v>Hộp</v>
          </cell>
          <cell r="E59">
            <v>1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1</v>
          </cell>
        </row>
        <row r="60">
          <cell r="C60" t="str">
            <v>VP57</v>
          </cell>
          <cell r="D60" t="str">
            <v>Bịch</v>
          </cell>
          <cell r="E60">
            <v>3</v>
          </cell>
          <cell r="F60">
            <v>2200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3</v>
          </cell>
        </row>
        <row r="61">
          <cell r="C61" t="str">
            <v>VP58</v>
          </cell>
          <cell r="D61" t="str">
            <v>Hộp</v>
          </cell>
          <cell r="E61">
            <v>0</v>
          </cell>
          <cell r="F61">
            <v>21000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</row>
        <row r="62">
          <cell r="C62" t="str">
            <v>VP59</v>
          </cell>
          <cell r="D62" t="str">
            <v>Bịch</v>
          </cell>
          <cell r="E62">
            <v>0</v>
          </cell>
          <cell r="F62">
            <v>15000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</row>
        <row r="63">
          <cell r="C63" t="str">
            <v>VP60</v>
          </cell>
          <cell r="D63" t="str">
            <v>Can</v>
          </cell>
          <cell r="E63">
            <v>0</v>
          </cell>
          <cell r="F63">
            <v>88000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</row>
        <row r="64">
          <cell r="C64" t="str">
            <v>VP61</v>
          </cell>
          <cell r="D64" t="str">
            <v>cái</v>
          </cell>
          <cell r="E64">
            <v>6</v>
          </cell>
          <cell r="F64">
            <v>7500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6</v>
          </cell>
        </row>
        <row r="65">
          <cell r="C65" t="str">
            <v>VP62</v>
          </cell>
          <cell r="D65" t="str">
            <v xml:space="preserve">Cái </v>
          </cell>
          <cell r="E65">
            <v>0</v>
          </cell>
          <cell r="F65">
            <v>416000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</row>
        <row r="66">
          <cell r="C66" t="str">
            <v>VP63</v>
          </cell>
          <cell r="D66" t="str">
            <v>Cái</v>
          </cell>
          <cell r="E66">
            <v>0</v>
          </cell>
          <cell r="F66">
            <v>77000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</row>
        <row r="67">
          <cell r="C67" t="str">
            <v>VP64</v>
          </cell>
          <cell r="D67" t="str">
            <v>Cái</v>
          </cell>
          <cell r="E67">
            <v>0</v>
          </cell>
          <cell r="F67">
            <v>140000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</row>
        <row r="68">
          <cell r="C68" t="str">
            <v>VP65</v>
          </cell>
          <cell r="D68" t="str">
            <v>Cái</v>
          </cell>
          <cell r="E68">
            <v>0</v>
          </cell>
          <cell r="F68">
            <v>12000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</row>
        <row r="69">
          <cell r="C69" t="str">
            <v>VP66</v>
          </cell>
          <cell r="D69" t="str">
            <v>Chai</v>
          </cell>
          <cell r="E69">
            <v>0</v>
          </cell>
          <cell r="F69">
            <v>40000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</row>
        <row r="70">
          <cell r="C70" t="str">
            <v>VP67</v>
          </cell>
          <cell r="D70" t="str">
            <v>Xấp</v>
          </cell>
          <cell r="E70">
            <v>0</v>
          </cell>
          <cell r="F70">
            <v>11500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</row>
        <row r="71">
          <cell r="C71" t="str">
            <v>VP68</v>
          </cell>
          <cell r="D71" t="str">
            <v>Chai</v>
          </cell>
          <cell r="E71">
            <v>0</v>
          </cell>
          <cell r="F71">
            <v>26500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</row>
        <row r="72">
          <cell r="C72" t="str">
            <v>VP69</v>
          </cell>
          <cell r="D72" t="str">
            <v>Chai</v>
          </cell>
          <cell r="E72">
            <v>0</v>
          </cell>
          <cell r="F72">
            <v>23000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</row>
        <row r="73">
          <cell r="C73" t="str">
            <v>VP70</v>
          </cell>
          <cell r="D73" t="str">
            <v>Chai</v>
          </cell>
          <cell r="E73">
            <v>0</v>
          </cell>
          <cell r="F73">
            <v>20000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</row>
        <row r="74">
          <cell r="C74" t="str">
            <v>VP71</v>
          </cell>
          <cell r="D74" t="str">
            <v>Can</v>
          </cell>
          <cell r="E74">
            <v>0</v>
          </cell>
          <cell r="F74">
            <v>85000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</row>
        <row r="75">
          <cell r="C75" t="str">
            <v>VP72</v>
          </cell>
          <cell r="D75" t="str">
            <v>Chai</v>
          </cell>
          <cell r="E75">
            <v>0</v>
          </cell>
          <cell r="F75">
            <v>48000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</row>
        <row r="76">
          <cell r="C76" t="str">
            <v>VP73</v>
          </cell>
          <cell r="D76" t="str">
            <v>Cái</v>
          </cell>
          <cell r="E76">
            <v>0</v>
          </cell>
          <cell r="F76">
            <v>112000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</row>
        <row r="77">
          <cell r="C77" t="str">
            <v>VP74</v>
          </cell>
          <cell r="D77" t="str">
            <v>Vỹ</v>
          </cell>
          <cell r="E77">
            <v>1.5</v>
          </cell>
          <cell r="F77">
            <v>26000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1.5</v>
          </cell>
        </row>
        <row r="78">
          <cell r="C78" t="str">
            <v>VP75</v>
          </cell>
          <cell r="D78" t="str">
            <v>Vỹ</v>
          </cell>
          <cell r="E78">
            <v>1</v>
          </cell>
          <cell r="F78">
            <v>26000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1</v>
          </cell>
        </row>
        <row r="79">
          <cell r="C79" t="str">
            <v>VP76</v>
          </cell>
          <cell r="D79" t="str">
            <v>Vỹ</v>
          </cell>
          <cell r="E79">
            <v>5</v>
          </cell>
          <cell r="F79">
            <v>14000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5</v>
          </cell>
        </row>
        <row r="80">
          <cell r="C80" t="str">
            <v>VP77</v>
          </cell>
          <cell r="D80" t="str">
            <v>Cái</v>
          </cell>
          <cell r="E80">
            <v>0</v>
          </cell>
          <cell r="F80">
            <v>14000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</row>
        <row r="81">
          <cell r="C81" t="str">
            <v>VP78</v>
          </cell>
          <cell r="D81" t="str">
            <v>Cục</v>
          </cell>
          <cell r="E81">
            <v>0</v>
          </cell>
          <cell r="F81">
            <v>47000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</row>
        <row r="82">
          <cell r="C82" t="str">
            <v>VP79</v>
          </cell>
          <cell r="D82" t="str">
            <v>Quyển</v>
          </cell>
          <cell r="E82">
            <v>0</v>
          </cell>
          <cell r="F82">
            <v>27000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</row>
        <row r="83">
          <cell r="C83" t="str">
            <v>VP80</v>
          </cell>
          <cell r="D83" t="str">
            <v>Quyển</v>
          </cell>
          <cell r="E83">
            <v>3</v>
          </cell>
          <cell r="F83">
            <v>4500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3</v>
          </cell>
        </row>
        <row r="84">
          <cell r="C84" t="str">
            <v>VP81</v>
          </cell>
          <cell r="D84" t="str">
            <v>Chai</v>
          </cell>
          <cell r="E84">
            <v>0</v>
          </cell>
          <cell r="F84">
            <v>30000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</row>
        <row r="85">
          <cell r="C85" t="str">
            <v>VP82</v>
          </cell>
          <cell r="D85" t="str">
            <v>Sợi</v>
          </cell>
          <cell r="E85">
            <v>0</v>
          </cell>
          <cell r="F85">
            <v>2000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</row>
        <row r="86">
          <cell r="C86" t="str">
            <v>VP83</v>
          </cell>
          <cell r="D86" t="str">
            <v>Cây</v>
          </cell>
          <cell r="E86">
            <v>1</v>
          </cell>
          <cell r="F86">
            <v>3500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1</v>
          </cell>
        </row>
        <row r="87">
          <cell r="C87" t="str">
            <v>VP84</v>
          </cell>
          <cell r="D87" t="str">
            <v>Cái</v>
          </cell>
          <cell r="E87">
            <v>0</v>
          </cell>
          <cell r="F87">
            <v>39000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</row>
        <row r="88">
          <cell r="C88" t="str">
            <v>VP85</v>
          </cell>
          <cell r="D88" t="str">
            <v>Hộp</v>
          </cell>
          <cell r="E88">
            <v>0</v>
          </cell>
          <cell r="F88">
            <v>35000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</row>
        <row r="89">
          <cell r="C89" t="str">
            <v>VP86</v>
          </cell>
          <cell r="D89" t="str">
            <v>Chai</v>
          </cell>
          <cell r="E89">
            <v>0</v>
          </cell>
          <cell r="F89">
            <v>60000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</row>
        <row r="90">
          <cell r="C90" t="str">
            <v>TK01</v>
          </cell>
          <cell r="D90" t="str">
            <v>Hộp</v>
          </cell>
          <cell r="E90">
            <v>4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4</v>
          </cell>
        </row>
        <row r="91">
          <cell r="C91" t="str">
            <v>VP90</v>
          </cell>
          <cell r="D91" t="str">
            <v>Hộp</v>
          </cell>
          <cell r="E91">
            <v>9</v>
          </cell>
          <cell r="F91">
            <v>2900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9</v>
          </cell>
        </row>
        <row r="92">
          <cell r="C92" t="str">
            <v>TK03</v>
          </cell>
          <cell r="D92" t="str">
            <v>Hộp</v>
          </cell>
          <cell r="E92">
            <v>15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15</v>
          </cell>
        </row>
        <row r="93">
          <cell r="C93" t="str">
            <v>TK04</v>
          </cell>
          <cell r="D93" t="str">
            <v>cây</v>
          </cell>
          <cell r="E93">
            <v>12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12</v>
          </cell>
        </row>
        <row r="94">
          <cell r="C94" t="str">
            <v>TK05</v>
          </cell>
          <cell r="D94" t="str">
            <v>cây</v>
          </cell>
          <cell r="E94">
            <v>43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43</v>
          </cell>
        </row>
        <row r="95">
          <cell r="C95" t="str">
            <v>TK06</v>
          </cell>
          <cell r="D95" t="str">
            <v>cây</v>
          </cell>
          <cell r="E95">
            <v>6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6</v>
          </cell>
        </row>
        <row r="96">
          <cell r="C96" t="str">
            <v>TK07</v>
          </cell>
          <cell r="D96" t="str">
            <v>cây</v>
          </cell>
          <cell r="E96">
            <v>20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20</v>
          </cell>
        </row>
        <row r="97">
          <cell r="C97" t="str">
            <v>TK08</v>
          </cell>
          <cell r="D97" t="str">
            <v>cây</v>
          </cell>
          <cell r="E97">
            <v>4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4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Table1121518" displayName="Table1121518" ref="A3:I51" totalsRowCount="1" headerRowDxfId="49" dataDxfId="47" headerRowBorderDxfId="48" tableBorderDxfId="46" totalsRowBorderDxfId="45">
  <autoFilter ref="A3:I50"/>
  <tableColumns count="9">
    <tableColumn id="1" name="STT" dataDxfId="44" totalsRowDxfId="43"/>
    <tableColumn id="9" name="Mã hàng" dataDxfId="42" totalsRowDxfId="41"/>
    <tableColumn id="2" name="NỘI DUNG" dataDxfId="40" totalsRowDxfId="39"/>
    <tableColumn id="3" name="ĐƠN VỊ" dataDxfId="38" totalsRowDxfId="37"/>
    <tableColumn id="7" name="ĐƠN GIÁ" dataDxfId="36" totalsRowDxfId="35"/>
    <tableColumn id="4" name="SỐ LƯỢNG" dataDxfId="34" totalsRowDxfId="33"/>
    <tableColumn id="6" name="THÀNH TIỀN" totalsRowFunction="sum" dataDxfId="32" totalsRowDxfId="31">
      <calculatedColumnFormula>PRODUCT(#REF!)</calculatedColumnFormula>
    </tableColumn>
    <tableColumn id="8" name="BỘ PHẬN" dataDxfId="30" totalsRowDxfId="29"/>
    <tableColumn id="12" name="GHI CHÚ" dataDxfId="28" totalsRowDxfId="27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11215182" displayName="Table11215182" ref="A3:K27" totalsRowCount="1" headerRowDxfId="22" dataDxfId="25" headerRowBorderDxfId="26" tableBorderDxfId="24" totalsRowBorderDxfId="23">
  <autoFilter ref="A3:K26"/>
  <tableColumns count="11">
    <tableColumn id="1" name="STT" dataDxfId="21" totalsRowDxfId="20"/>
    <tableColumn id="9" name="Mã hàng" dataDxfId="19" totalsRowDxfId="18"/>
    <tableColumn id="2" name="NỘI DUNG" dataDxfId="17" totalsRowDxfId="16"/>
    <tableColumn id="3" name="ĐƠN VỊ" dataDxfId="15" totalsRowDxfId="14"/>
    <tableColumn id="7" name="ĐƠN GIÁ" dataDxfId="13" totalsRowDxfId="12"/>
    <tableColumn id="4" name="SỐ LƯỢNG" dataDxfId="11" totalsRowDxfId="10"/>
    <tableColumn id="6" name="THÀNH TIỀN" totalsRowFunction="sum" dataDxfId="9" totalsRowDxfId="8">
      <calculatedColumnFormula>PRODUCT(#REF!)</calculatedColumnFormula>
    </tableColumn>
    <tableColumn id="8" name="BỘ PHẬN" dataDxfId="7" totalsRowDxfId="6"/>
    <tableColumn id="5" name="TRẠNG THÁI" dataDxfId="5" totalsRowDxfId="4"/>
    <tableColumn id="11" name="TỒN KHO" dataDxfId="3" totalsRowDxfId="2">
      <calculatedColumnFormula>IFERROR(VLOOKUP(Table11215182[[#This Row],[Mã hàng]],'[1]TK VPP'!C4:AE974,29,FALSE),0)</calculatedColumnFormula>
    </tableColumn>
    <tableColumn id="12" name="GHI CHÚ" dataDxfId="1" totalsRowDxfId="0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7"/>
  <sheetViews>
    <sheetView workbookViewId="0">
      <selection activeCell="M8" sqref="M8"/>
    </sheetView>
  </sheetViews>
  <sheetFormatPr defaultColWidth="9.140625" defaultRowHeight="18.75"/>
  <cols>
    <col min="1" max="1" width="5.5703125" style="1" customWidth="1"/>
    <col min="2" max="2" width="10.140625" style="1" customWidth="1"/>
    <col min="3" max="3" width="42.140625" style="1" customWidth="1"/>
    <col min="4" max="4" width="12.28515625" style="2" customWidth="1"/>
    <col min="5" max="5" width="13.28515625" style="23" customWidth="1"/>
    <col min="6" max="6" width="18.7109375" style="1" customWidth="1"/>
    <col min="7" max="7" width="20.85546875" style="23" customWidth="1"/>
    <col min="8" max="8" width="22.42578125" style="1" customWidth="1"/>
    <col min="9" max="9" width="16.7109375" style="1" customWidth="1"/>
    <col min="10" max="16384" width="9.140625" style="1"/>
  </cols>
  <sheetData>
    <row r="1" spans="1:9" ht="24.95" customHeight="1">
      <c r="A1" s="26" t="s">
        <v>0</v>
      </c>
      <c r="B1" s="26"/>
      <c r="C1" s="26"/>
      <c r="D1" s="26"/>
      <c r="E1" s="26"/>
      <c r="F1" s="26"/>
      <c r="G1" s="26"/>
      <c r="H1" s="26"/>
      <c r="I1" s="26"/>
    </row>
    <row r="2" spans="1:9" ht="24.95" customHeight="1">
      <c r="A2" s="26"/>
      <c r="B2" s="26"/>
      <c r="C2" s="26"/>
      <c r="D2" s="26"/>
      <c r="E2" s="26"/>
      <c r="F2" s="26"/>
      <c r="G2" s="26"/>
      <c r="H2" s="26"/>
      <c r="I2" s="26"/>
    </row>
    <row r="3" spans="1:9" ht="24.95" customHeight="1">
      <c r="A3" s="2" t="s">
        <v>1</v>
      </c>
      <c r="B3" s="2" t="s">
        <v>2</v>
      </c>
      <c r="C3" s="2" t="s">
        <v>3</v>
      </c>
      <c r="D3" s="2" t="s">
        <v>4</v>
      </c>
      <c r="E3" s="3" t="s">
        <v>5</v>
      </c>
      <c r="F3" s="2" t="s">
        <v>6</v>
      </c>
      <c r="G3" s="3" t="s">
        <v>7</v>
      </c>
      <c r="H3" s="2" t="s">
        <v>8</v>
      </c>
      <c r="I3" s="4" t="s">
        <v>9</v>
      </c>
    </row>
    <row r="4" spans="1:9" ht="24.95" customHeight="1">
      <c r="A4" s="8">
        <v>2</v>
      </c>
      <c r="B4" s="8" t="s">
        <v>11</v>
      </c>
      <c r="C4" s="9" t="str">
        <f>VLOOKUP(Table1121518[[#This Row],[Mã hàng]],'[1]Mã hàng'!$B$3:$E$227,2,0)</f>
        <v>Sáp thơm Glade 200g</v>
      </c>
      <c r="D4" s="10" t="str">
        <f>VLOOKUP(Table1121518[[#This Row],[Mã hàng]],'[1]Mã hàng'!$B$3:$E$227,3,0)</f>
        <v>Cục</v>
      </c>
      <c r="E4" s="11">
        <f>VLOOKUP(Table1121518[[#This Row],[Mã hàng]],'[1]Mã hàng'!$B$3:$E$227,4,0)</f>
        <v>47000</v>
      </c>
      <c r="F4" s="10">
        <v>2</v>
      </c>
      <c r="G4" s="11">
        <f>PRODUCT(Table1121518[[#This Row],[ĐƠN GIÁ]:[SỐ LƯỢNG]])</f>
        <v>94000</v>
      </c>
      <c r="H4" s="2" t="s">
        <v>10</v>
      </c>
      <c r="I4" s="25" t="s">
        <v>12</v>
      </c>
    </row>
    <row r="5" spans="1:9" ht="24.95" customHeight="1">
      <c r="A5" s="8">
        <v>3</v>
      </c>
      <c r="B5" s="8" t="s">
        <v>13</v>
      </c>
      <c r="C5" s="9" t="str">
        <f>VLOOKUP(Table1121518[[#This Row],[Mã hàng]],'[1]Mã hàng'!$B$3:$E$227,2,0)</f>
        <v>Nước rửa chén Sunlight  800g</v>
      </c>
      <c r="D5" s="10" t="str">
        <f>VLOOKUP(Table1121518[[#This Row],[Mã hàng]],'[1]Mã hàng'!$B$3:$E$227,3,0)</f>
        <v>Chai</v>
      </c>
      <c r="E5" s="11">
        <f>VLOOKUP(Table1121518[[#This Row],[Mã hàng]],'[1]Mã hàng'!$B$3:$E$227,4,0)</f>
        <v>23000</v>
      </c>
      <c r="F5" s="10">
        <v>1</v>
      </c>
      <c r="G5" s="11">
        <f>PRODUCT(Table1121518[[#This Row],[ĐƠN GIÁ]:[SỐ LƯỢNG]])</f>
        <v>23000</v>
      </c>
      <c r="H5" s="2" t="s">
        <v>10</v>
      </c>
      <c r="I5" s="12"/>
    </row>
    <row r="6" spans="1:9" ht="24.95" customHeight="1">
      <c r="A6" s="8">
        <v>4</v>
      </c>
      <c r="B6" s="8" t="s">
        <v>14</v>
      </c>
      <c r="C6" s="9" t="str">
        <f>VLOOKUP(Table1121518[[#This Row],[Mã hàng]],'[1]Mã hàng'!$B$3:$E$227,2,0)</f>
        <v>Khăn vuông puply</v>
      </c>
      <c r="D6" s="10" t="str">
        <f>VLOOKUP(Table1121518[[#This Row],[Mã hàng]],'[1]Mã hàng'!$B$3:$E$227,3,0)</f>
        <v>Bịch</v>
      </c>
      <c r="E6" s="11">
        <f>VLOOKUP(Table1121518[[#This Row],[Mã hàng]],'[1]Mã hàng'!$B$3:$E$227,4,0)</f>
        <v>15000</v>
      </c>
      <c r="F6" s="10">
        <v>1</v>
      </c>
      <c r="G6" s="11">
        <f>PRODUCT(Table1121518[[#This Row],[ĐƠN GIÁ]:[SỐ LƯỢNG]])</f>
        <v>15000</v>
      </c>
      <c r="H6" s="2" t="s">
        <v>10</v>
      </c>
      <c r="I6" s="12"/>
    </row>
    <row r="7" spans="1:9" ht="24.95" customHeight="1">
      <c r="A7" s="8">
        <v>5</v>
      </c>
      <c r="B7" s="8" t="s">
        <v>15</v>
      </c>
      <c r="C7" s="9" t="str">
        <f>VLOOKUP(Table1121518[[#This Row],[Mã hàng]],'[1]Mã hàng'!$B$3:$E$227,2,0)</f>
        <v>Khăn hộp Puply New Supreme 180sh</v>
      </c>
      <c r="D7" s="10" t="str">
        <f>VLOOKUP(Table1121518[[#This Row],[Mã hàng]],'[1]Mã hàng'!$B$3:$E$227,3,0)</f>
        <v>Hộp</v>
      </c>
      <c r="E7" s="11">
        <f>VLOOKUP(Table1121518[[#This Row],[Mã hàng]],'[1]Mã hàng'!$B$3:$E$227,4,0)</f>
        <v>21000</v>
      </c>
      <c r="F7" s="10">
        <v>3</v>
      </c>
      <c r="G7" s="11">
        <f>PRODUCT(Table1121518[[#This Row],[ĐƠN GIÁ]:[SỐ LƯỢNG]])</f>
        <v>63000</v>
      </c>
      <c r="H7" s="2" t="s">
        <v>10</v>
      </c>
      <c r="I7" s="12"/>
    </row>
    <row r="8" spans="1:9" ht="24.95" customHeight="1">
      <c r="A8" s="8">
        <v>6</v>
      </c>
      <c r="B8" s="8" t="s">
        <v>16</v>
      </c>
      <c r="C8" s="9" t="str">
        <f>VLOOKUP(Table1121518[[#This Row],[Mã hàng]],'[1]Mã hàng'!$B$3:$E$227,2,0)</f>
        <v>Bột giặc Omo 800 gr</v>
      </c>
      <c r="D8" s="10" t="str">
        <f>VLOOKUP(Table1121518[[#This Row],[Mã hàng]],'[1]Mã hàng'!$B$3:$E$227,3,0)</f>
        <v>Bịch</v>
      </c>
      <c r="E8" s="11">
        <f>VLOOKUP(Table1121518[[#This Row],[Mã hàng]],'[1]Mã hàng'!$B$3:$E$227,4,0)</f>
        <v>34000</v>
      </c>
      <c r="F8" s="10">
        <v>1</v>
      </c>
      <c r="G8" s="11">
        <f>PRODUCT(Table1121518[[#This Row],[ĐƠN GIÁ]:[SỐ LƯỢNG]])</f>
        <v>34000</v>
      </c>
      <c r="H8" s="2" t="s">
        <v>10</v>
      </c>
      <c r="I8" s="12"/>
    </row>
    <row r="9" spans="1:9" ht="24.95" customHeight="1">
      <c r="A9" s="8">
        <v>7</v>
      </c>
      <c r="B9" s="8" t="s">
        <v>17</v>
      </c>
      <c r="C9" s="9" t="str">
        <f>VLOOKUP(Table1121518[[#This Row],[Mã hàng]],'[1]Mã hàng'!$B$3:$E$227,2,0)</f>
        <v>Lau sàn Sunlight 4L</v>
      </c>
      <c r="D9" s="10" t="str">
        <f>VLOOKUP(Table1121518[[#This Row],[Mã hàng]],'[1]Mã hàng'!$B$3:$E$227,3,0)</f>
        <v>Can</v>
      </c>
      <c r="E9" s="11">
        <f>VLOOKUP(Table1121518[[#This Row],[Mã hàng]],'[1]Mã hàng'!$B$3:$E$227,4,0)</f>
        <v>88000</v>
      </c>
      <c r="F9" s="2">
        <v>1</v>
      </c>
      <c r="G9" s="11">
        <f>PRODUCT(Table1121518[[#This Row],[ĐƠN GIÁ]:[SỐ LƯỢNG]])</f>
        <v>88000</v>
      </c>
      <c r="H9" s="2" t="s">
        <v>10</v>
      </c>
      <c r="I9" s="12"/>
    </row>
    <row r="10" spans="1:9" ht="24.95" customHeight="1">
      <c r="A10" s="8">
        <v>8</v>
      </c>
      <c r="B10" s="8" t="s">
        <v>18</v>
      </c>
      <c r="C10" s="9" t="str">
        <f>VLOOKUP(Table1121518[[#This Row],[Mã hàng]],'[1]Mã hàng'!$B$3:$E$227,2,0)</f>
        <v>Nước rửa tay Lifebuoy 180ml</v>
      </c>
      <c r="D10" s="10" t="str">
        <f>VLOOKUP(Table1121518[[#This Row],[Mã hàng]],'[1]Mã hàng'!$B$3:$E$227,3,0)</f>
        <v>Chai</v>
      </c>
      <c r="E10" s="11">
        <f>VLOOKUP(Table1121518[[#This Row],[Mã hàng]],'[1]Mã hàng'!$B$3:$E$227,4,0)</f>
        <v>20000</v>
      </c>
      <c r="F10" s="2">
        <v>1</v>
      </c>
      <c r="G10" s="11">
        <f>PRODUCT(Table1121518[[#This Row],[ĐƠN GIÁ]:[SỐ LƯỢNG]])</f>
        <v>20000</v>
      </c>
      <c r="H10" s="2" t="s">
        <v>10</v>
      </c>
      <c r="I10" s="12"/>
    </row>
    <row r="11" spans="1:9" ht="24.95" customHeight="1">
      <c r="A11" s="8">
        <v>9</v>
      </c>
      <c r="B11" s="8" t="s">
        <v>19</v>
      </c>
      <c r="C11" s="9" t="str">
        <f>VLOOKUP(Table1121518[[#This Row],[Mã hàng]],'[1]Mã hàng'!$B$3:$E$227,2,0)</f>
        <v>Gift glass cleaner 580ml</v>
      </c>
      <c r="D11" s="10" t="str">
        <f>VLOOKUP(Table1121518[[#This Row],[Mã hàng]],'[1]Mã hàng'!$B$3:$E$227,3,0)</f>
        <v>Chai</v>
      </c>
      <c r="E11" s="11">
        <f>VLOOKUP(Table1121518[[#This Row],[Mã hàng]],'[1]Mã hàng'!$B$3:$E$227,4,0)</f>
        <v>21000</v>
      </c>
      <c r="F11" s="10">
        <v>1</v>
      </c>
      <c r="G11" s="11">
        <f>PRODUCT(Table1121518[[#This Row],[ĐƠN GIÁ]:[SỐ LƯỢNG]])</f>
        <v>21000</v>
      </c>
      <c r="H11" s="2" t="s">
        <v>10</v>
      </c>
      <c r="I11" s="12"/>
    </row>
    <row r="12" spans="1:9" ht="24.95" customHeight="1">
      <c r="A12" s="8">
        <v>10</v>
      </c>
      <c r="B12" s="8" t="s">
        <v>20</v>
      </c>
      <c r="C12" s="9" t="str">
        <f>VLOOKUP(Table1121518[[#This Row],[Mã hàng]],'[1]Mã hàng'!$B$3:$E$227,2,0)</f>
        <v>Trà xanh túi lọc Phúc Long ( 25 gói )</v>
      </c>
      <c r="D12" s="10" t="str">
        <f>VLOOKUP(Table1121518[[#This Row],[Mã hàng]],'[1]Mã hàng'!$B$3:$E$227,3,0)</f>
        <v>Hộp</v>
      </c>
      <c r="E12" s="11">
        <f>VLOOKUP(Table1121518[[#This Row],[Mã hàng]],'[1]Mã hàng'!$B$3:$E$227,4,0)</f>
        <v>35000</v>
      </c>
      <c r="F12" s="13">
        <v>6</v>
      </c>
      <c r="G12" s="11">
        <f>PRODUCT(Table1121518[[#This Row],[ĐƠN GIÁ]:[SỐ LƯỢNG]])</f>
        <v>210000</v>
      </c>
      <c r="H12" s="2" t="s">
        <v>10</v>
      </c>
      <c r="I12" s="12"/>
    </row>
    <row r="13" spans="1:9" ht="24.95" customHeight="1">
      <c r="A13" s="8">
        <v>11</v>
      </c>
      <c r="B13" s="8" t="s">
        <v>21</v>
      </c>
      <c r="C13" s="9" t="str">
        <f>VLOOKUP(Table1121518[[#This Row],[Mã hàng]],'[1]Mã hàng'!$B$3:$E$227,2,0)</f>
        <v>Cây lau nhà 360 inox</v>
      </c>
      <c r="D13" s="10" t="str">
        <f>VLOOKUP(Table1121518[[#This Row],[Mã hàng]],'[1]Mã hàng'!$B$3:$E$227,3,0)</f>
        <v>Cây</v>
      </c>
      <c r="E13" s="11">
        <f>VLOOKUP(Table1121518[[#This Row],[Mã hàng]],'[1]Mã hàng'!$B$3:$E$227,4,0)</f>
        <v>170000</v>
      </c>
      <c r="F13" s="13">
        <v>1</v>
      </c>
      <c r="G13" s="11">
        <f>PRODUCT(Table1121518[[#This Row],[ĐƠN GIÁ]:[SỐ LƯỢNG]])</f>
        <v>170000</v>
      </c>
      <c r="H13" s="2" t="s">
        <v>10</v>
      </c>
      <c r="I13" s="12"/>
    </row>
    <row r="14" spans="1:9" s="7" customFormat="1" ht="24.95" customHeight="1">
      <c r="A14" s="5">
        <v>12</v>
      </c>
      <c r="B14" s="5"/>
      <c r="C14" s="17" t="s">
        <v>22</v>
      </c>
      <c r="D14" s="5" t="s">
        <v>23</v>
      </c>
      <c r="E14" s="18"/>
      <c r="F14" s="5">
        <v>1</v>
      </c>
      <c r="G14" s="6"/>
      <c r="H14" s="5" t="s">
        <v>10</v>
      </c>
      <c r="I14" s="5"/>
    </row>
    <row r="15" spans="1:9" ht="24.95" customHeight="1">
      <c r="A15" s="8">
        <v>14</v>
      </c>
      <c r="B15" s="8" t="s">
        <v>24</v>
      </c>
      <c r="C15" s="9" t="str">
        <f>VLOOKUP(Table1121518[[#This Row],[Mã hàng]],'[1]Mã hàng'!$B$3:$E$227,2,0)</f>
        <v>Kim may gia đình số 13</v>
      </c>
      <c r="D15" s="10" t="str">
        <f>VLOOKUP(Table1121518[[#This Row],[Mã hàng]],'[1]Mã hàng'!$B$3:$E$227,3,0)</f>
        <v>Gói</v>
      </c>
      <c r="E15" s="11">
        <f>VLOOKUP(Table1121518[[#This Row],[Mã hàng]],'[1]Mã hàng'!$B$3:$E$227,4,0)</f>
        <v>23000</v>
      </c>
      <c r="F15" s="13">
        <v>1</v>
      </c>
      <c r="G15" s="11">
        <f>PRODUCT(Table1121518[[#This Row],[ĐƠN GIÁ]:[SỐ LƯỢNG]])</f>
        <v>23000</v>
      </c>
      <c r="H15" s="2" t="s">
        <v>10</v>
      </c>
      <c r="I15" s="12"/>
    </row>
    <row r="16" spans="1:9" ht="24.95" customHeight="1">
      <c r="A16" s="8">
        <v>15</v>
      </c>
      <c r="B16" s="8" t="s">
        <v>25</v>
      </c>
      <c r="C16" s="9" t="str">
        <f>VLOOKUP(Table1121518[[#This Row],[Mã hàng]],'[1]Mã hàng'!$B$3:$E$227,2,0)</f>
        <v xml:space="preserve">Cuộn rác ba màu tiểu  Trí Quang </v>
      </c>
      <c r="D16" s="10" t="str">
        <f>VLOOKUP(Table1121518[[#This Row],[Mã hàng]],'[1]Mã hàng'!$B$3:$E$227,3,0)</f>
        <v>Kg</v>
      </c>
      <c r="E16" s="11">
        <f>VLOOKUP(Table1121518[[#This Row],[Mã hàng]],'[1]Mã hàng'!$B$3:$E$227,4,0)</f>
        <v>37000</v>
      </c>
      <c r="F16" s="13">
        <v>2</v>
      </c>
      <c r="G16" s="11">
        <f>PRODUCT(Table1121518[[#This Row],[ĐƠN GIÁ]:[SỐ LƯỢNG]])</f>
        <v>74000</v>
      </c>
      <c r="H16" s="2" t="s">
        <v>10</v>
      </c>
      <c r="I16" s="12"/>
    </row>
    <row r="17" spans="1:9" ht="24.95" customHeight="1">
      <c r="A17" s="8">
        <v>15</v>
      </c>
      <c r="B17" s="8" t="s">
        <v>27</v>
      </c>
      <c r="C17" s="9" t="str">
        <f>VLOOKUP(Table1121518[[#This Row],[Mã hàng]],'[1]Mã hàng'!$B$3:$E$227,2,0)</f>
        <v>Xịt mũi Raid  600 ml</v>
      </c>
      <c r="D17" s="13" t="str">
        <f>VLOOKUP(Table1121518[[#This Row],[Mã hàng]],'[1]Mã hàng'!$B$3:$E$227,3,0)</f>
        <v>Chai</v>
      </c>
      <c r="E17" s="11">
        <f>VLOOKUP(Table1121518[[#This Row],[Mã hàng]],'[1]Mã hàng'!$B$3:$E$227,4,0)</f>
        <v>60000</v>
      </c>
      <c r="F17" s="10">
        <v>2</v>
      </c>
      <c r="G17" s="11">
        <f>PRODUCT(Table1121518[[#This Row],[ĐƠN GIÁ]:[SỐ LƯỢNG]])</f>
        <v>120000</v>
      </c>
      <c r="H17" s="2" t="s">
        <v>26</v>
      </c>
      <c r="I17" s="12"/>
    </row>
    <row r="18" spans="1:9" ht="24.95" customHeight="1">
      <c r="A18" s="8">
        <v>16</v>
      </c>
      <c r="B18" s="8" t="s">
        <v>16</v>
      </c>
      <c r="C18" s="9" t="str">
        <f>VLOOKUP(Table1121518[[#This Row],[Mã hàng]],'[1]Mã hàng'!$B$3:$E$227,2,0)</f>
        <v>Bột giặc Omo 800 gr</v>
      </c>
      <c r="D18" s="13" t="str">
        <f>VLOOKUP(Table1121518[[#This Row],[Mã hàng]],'[1]Mã hàng'!$B$3:$E$227,3,0)</f>
        <v>Bịch</v>
      </c>
      <c r="E18" s="11">
        <f>VLOOKUP(Table1121518[[#This Row],[Mã hàng]],'[1]Mã hàng'!$B$3:$E$227,4,0)</f>
        <v>34000</v>
      </c>
      <c r="F18" s="10">
        <v>2</v>
      </c>
      <c r="G18" s="11">
        <f>PRODUCT(Table1121518[[#This Row],[ĐƠN GIÁ]:[SỐ LƯỢNG]])</f>
        <v>68000</v>
      </c>
      <c r="H18" s="2" t="s">
        <v>26</v>
      </c>
      <c r="I18" s="12"/>
    </row>
    <row r="19" spans="1:9" ht="24.95" customHeight="1">
      <c r="A19" s="8">
        <v>17</v>
      </c>
      <c r="B19" s="8" t="s">
        <v>25</v>
      </c>
      <c r="C19" s="9" t="str">
        <f>VLOOKUP(Table1121518[[#This Row],[Mã hàng]],'[1]Mã hàng'!$B$3:$E$227,2,0)</f>
        <v xml:space="preserve">Cuộn rác ba màu tiểu  Trí Quang </v>
      </c>
      <c r="D19" s="13" t="str">
        <f>VLOOKUP(Table1121518[[#This Row],[Mã hàng]],'[1]Mã hàng'!$B$3:$E$227,3,0)</f>
        <v>Kg</v>
      </c>
      <c r="E19" s="11">
        <f>VLOOKUP(Table1121518[[#This Row],[Mã hàng]],'[1]Mã hàng'!$B$3:$E$227,4,0)</f>
        <v>37000</v>
      </c>
      <c r="F19" s="10">
        <v>2</v>
      </c>
      <c r="G19" s="11">
        <f>PRODUCT(Table1121518[[#This Row],[ĐƠN GIÁ]:[SỐ LƯỢNG]])</f>
        <v>74000</v>
      </c>
      <c r="H19" s="2" t="s">
        <v>26</v>
      </c>
      <c r="I19" s="12"/>
    </row>
    <row r="20" spans="1:9" ht="24.95" customHeight="1">
      <c r="A20" s="8">
        <v>18</v>
      </c>
      <c r="B20" s="8" t="s">
        <v>28</v>
      </c>
      <c r="C20" s="9" t="str">
        <f>VLOOKUP(Table1121518[[#This Row],[Mã hàng]],'[1]Mã hàng'!$B$3:$E$227,2,0)</f>
        <v xml:space="preserve">Cuộn rác ba màu đại  Trí Quang </v>
      </c>
      <c r="D20" s="13" t="str">
        <f>VLOOKUP(Table1121518[[#This Row],[Mã hàng]],'[1]Mã hàng'!$B$3:$E$227,3,0)</f>
        <v>Kg</v>
      </c>
      <c r="E20" s="11">
        <f>VLOOKUP(Table1121518[[#This Row],[Mã hàng]],'[1]Mã hàng'!$B$3:$E$227,4,0)</f>
        <v>37000</v>
      </c>
      <c r="F20" s="10">
        <v>2</v>
      </c>
      <c r="G20" s="11">
        <f>PRODUCT(Table1121518[[#This Row],[ĐƠN GIÁ]:[SỐ LƯỢNG]])</f>
        <v>74000</v>
      </c>
      <c r="H20" s="2" t="s">
        <v>26</v>
      </c>
      <c r="I20" s="12"/>
    </row>
    <row r="21" spans="1:9" ht="24.95" customHeight="1">
      <c r="A21" s="8">
        <v>19</v>
      </c>
      <c r="B21" s="8" t="s">
        <v>29</v>
      </c>
      <c r="C21" s="9" t="str">
        <f>VLOOKUP(Table1121518[[#This Row],[Mã hàng]],'[1]Mã hàng'!$B$3:$E$227,2,0)</f>
        <v>Nước rửa tay thường</v>
      </c>
      <c r="D21" s="13" t="str">
        <f>VLOOKUP(Table1121518[[#This Row],[Mã hàng]],'[1]Mã hàng'!$B$3:$E$227,3,0)</f>
        <v>Can</v>
      </c>
      <c r="E21" s="11">
        <f>VLOOKUP(Table1121518[[#This Row],[Mã hàng]],'[1]Mã hàng'!$B$3:$E$227,4,0)</f>
        <v>85000</v>
      </c>
      <c r="F21" s="10">
        <v>1</v>
      </c>
      <c r="G21" s="11">
        <f>PRODUCT(Table1121518[[#This Row],[ĐƠN GIÁ]:[SỐ LƯỢNG]])</f>
        <v>85000</v>
      </c>
      <c r="H21" s="2" t="s">
        <v>26</v>
      </c>
      <c r="I21" s="12"/>
    </row>
    <row r="22" spans="1:9" ht="24.95" customHeight="1">
      <c r="A22" s="8">
        <v>20</v>
      </c>
      <c r="B22" s="8" t="s">
        <v>17</v>
      </c>
      <c r="C22" s="9" t="str">
        <f>VLOOKUP(Table1121518[[#This Row],[Mã hàng]],'[1]Mã hàng'!$B$3:$E$227,2,0)</f>
        <v>Lau sàn Sunlight 4L</v>
      </c>
      <c r="D22" s="13" t="str">
        <f>VLOOKUP(Table1121518[[#This Row],[Mã hàng]],'[1]Mã hàng'!$B$3:$E$227,3,0)</f>
        <v>Can</v>
      </c>
      <c r="E22" s="11">
        <f>VLOOKUP(Table1121518[[#This Row],[Mã hàng]],'[1]Mã hàng'!$B$3:$E$227,4,0)</f>
        <v>88000</v>
      </c>
      <c r="F22" s="2">
        <v>1</v>
      </c>
      <c r="G22" s="11">
        <f>PRODUCT(Table1121518[[#This Row],[ĐƠN GIÁ]:[SỐ LƯỢNG]])</f>
        <v>88000</v>
      </c>
      <c r="H22" s="2" t="s">
        <v>26</v>
      </c>
      <c r="I22" s="12"/>
    </row>
    <row r="23" spans="1:9" ht="24.95" customHeight="1">
      <c r="A23" s="8">
        <v>21</v>
      </c>
      <c r="B23" s="8" t="s">
        <v>11</v>
      </c>
      <c r="C23" s="9" t="str">
        <f>VLOOKUP(Table1121518[[#This Row],[Mã hàng]],'[1]Mã hàng'!$B$3:$E$227,2,0)</f>
        <v>Sáp thơm Glade 200g</v>
      </c>
      <c r="D23" s="13" t="str">
        <f>VLOOKUP(Table1121518[[#This Row],[Mã hàng]],'[1]Mã hàng'!$B$3:$E$227,3,0)</f>
        <v>Cục</v>
      </c>
      <c r="E23" s="11">
        <f>VLOOKUP(Table1121518[[#This Row],[Mã hàng]],'[1]Mã hàng'!$B$3:$E$227,4,0)</f>
        <v>47000</v>
      </c>
      <c r="F23" s="10">
        <v>2</v>
      </c>
      <c r="G23" s="11">
        <f>PRODUCT(Table1121518[[#This Row],[ĐƠN GIÁ]:[SỐ LƯỢNG]])</f>
        <v>94000</v>
      </c>
      <c r="H23" s="2" t="s">
        <v>26</v>
      </c>
      <c r="I23" s="12"/>
    </row>
    <row r="24" spans="1:9" ht="24.95" customHeight="1">
      <c r="A24" s="8">
        <v>22</v>
      </c>
      <c r="B24" s="8" t="s">
        <v>30</v>
      </c>
      <c r="C24" s="9" t="str">
        <f>VLOOKUP(Table1121518[[#This Row],[Mã hàng]],'[1]Mã hàng'!$B$3:$E$227,2,0)</f>
        <v>Tẩy bồn cầu Vim 900ml</v>
      </c>
      <c r="D24" s="13" t="str">
        <f>VLOOKUP(Table1121518[[#This Row],[Mã hàng]],'[1]Mã hàng'!$B$3:$E$227,3,0)</f>
        <v>Chai</v>
      </c>
      <c r="E24" s="11">
        <f>VLOOKUP(Table1121518[[#This Row],[Mã hàng]],'[1]Mã hàng'!$B$3:$E$227,4,0)</f>
        <v>30000</v>
      </c>
      <c r="F24" s="10">
        <v>1</v>
      </c>
      <c r="G24" s="11">
        <f>PRODUCT(Table1121518[[#This Row],[ĐƠN GIÁ]:[SỐ LƯỢNG]])</f>
        <v>30000</v>
      </c>
      <c r="H24" s="2" t="s">
        <v>26</v>
      </c>
      <c r="I24" s="12"/>
    </row>
    <row r="25" spans="1:9" ht="24.95" customHeight="1">
      <c r="A25" s="12"/>
      <c r="B25" s="8" t="s">
        <v>31</v>
      </c>
      <c r="C25" s="9" t="str">
        <f>VLOOKUP(Table1121518[[#This Row],[Mã hàng]],'[1]Mã hàng'!$B$3:$E$227,2,0)</f>
        <v>Nước tẩy quần áo AXO 800ml</v>
      </c>
      <c r="D25" s="13" t="str">
        <f>VLOOKUP(Table1121518[[#This Row],[Mã hàng]],'[1]Mã hàng'!$B$3:$E$227,3,0)</f>
        <v>Chai</v>
      </c>
      <c r="E25" s="11">
        <f>VLOOKUP(Table1121518[[#This Row],[Mã hàng]],'[1]Mã hàng'!$B$3:$E$227,4,0)</f>
        <v>48000</v>
      </c>
      <c r="F25" s="10">
        <v>1</v>
      </c>
      <c r="G25" s="11">
        <f>PRODUCT(Table1121518[[#This Row],[ĐƠN GIÁ]:[SỐ LƯỢNG]])</f>
        <v>48000</v>
      </c>
      <c r="H25" s="2" t="s">
        <v>26</v>
      </c>
      <c r="I25" s="12"/>
    </row>
    <row r="26" spans="1:9" ht="24.95" customHeight="1">
      <c r="A26" s="12"/>
      <c r="B26" s="8" t="s">
        <v>32</v>
      </c>
      <c r="C26" s="9" t="str">
        <f>VLOOKUP(Table1121518[[#This Row],[Mã hàng]],'[1]Mã hàng'!$B$3:$E$227,2,0)</f>
        <v>Bao tay cao su</v>
      </c>
      <c r="D26" s="13" t="str">
        <f>VLOOKUP(Table1121518[[#This Row],[Mã hàng]],'[1]Mã hàng'!$B$3:$E$227,3,0)</f>
        <v xml:space="preserve">Đôi </v>
      </c>
      <c r="E26" s="11">
        <f>VLOOKUP(Table1121518[[#This Row],[Mã hàng]],'[1]Mã hàng'!$B$3:$E$227,4,0)</f>
        <v>17000</v>
      </c>
      <c r="F26" s="10">
        <v>1</v>
      </c>
      <c r="G26" s="11">
        <f>PRODUCT(Table1121518[[#This Row],[ĐƠN GIÁ]:[SỐ LƯỢNG]])</f>
        <v>17000</v>
      </c>
      <c r="H26" s="2" t="s">
        <v>26</v>
      </c>
      <c r="I26" s="12"/>
    </row>
    <row r="27" spans="1:9" ht="24.95" customHeight="1">
      <c r="A27" s="12"/>
      <c r="B27" s="8" t="s">
        <v>33</v>
      </c>
      <c r="C27" s="9" t="str">
        <f>VLOOKUP(Table1121518[[#This Row],[Mã hàng]],'[1]Mã hàng'!$B$3:$E$227,2,0)</f>
        <v xml:space="preserve">Cây lau nhà tròn Mỹ Phong </v>
      </c>
      <c r="D27" s="13" t="str">
        <f>VLOOKUP(Table1121518[[#This Row],[Mã hàng]],'[1]Mã hàng'!$B$3:$E$227,3,0)</f>
        <v>Cây</v>
      </c>
      <c r="E27" s="11">
        <f>VLOOKUP(Table1121518[[#This Row],[Mã hàng]],'[1]Mã hàng'!$B$3:$E$227,4,0)</f>
        <v>95000</v>
      </c>
      <c r="F27" s="10">
        <v>1</v>
      </c>
      <c r="G27" s="11">
        <f>PRODUCT(Table1121518[[#This Row],[ĐƠN GIÁ]:[SỐ LƯỢNG]])</f>
        <v>95000</v>
      </c>
      <c r="H27" s="2" t="s">
        <v>26</v>
      </c>
      <c r="I27" s="12"/>
    </row>
    <row r="28" spans="1:9" ht="24.95" customHeight="1">
      <c r="A28" s="8">
        <v>23</v>
      </c>
      <c r="B28" s="8" t="s">
        <v>34</v>
      </c>
      <c r="C28" s="9" t="str">
        <f>VLOOKUP(Table1121518[[#This Row],[Mã hàng]],'[1]Mã hàng'!$B$3:$E$227,2,0)</f>
        <v>Băng keo trong 48m/m x 80Y</v>
      </c>
      <c r="D28" s="13" t="str">
        <f>VLOOKUP(Table1121518[[#This Row],[Mã hàng]],'[1]Mã hàng'!$B$3:$E$227,3,0)</f>
        <v>Cuộn</v>
      </c>
      <c r="E28" s="11">
        <f>VLOOKUP(Table1121518[[#This Row],[Mã hàng]],'[1]Mã hàng'!$B$3:$E$227,4,0)</f>
        <v>11000</v>
      </c>
      <c r="F28" s="10">
        <v>12</v>
      </c>
      <c r="G28" s="11">
        <f>PRODUCT(Table1121518[[#This Row],[ĐƠN GIÁ]:[SỐ LƯỢNG]])</f>
        <v>132000</v>
      </c>
      <c r="H28" s="2" t="s">
        <v>35</v>
      </c>
      <c r="I28" s="12"/>
    </row>
    <row r="29" spans="1:9" ht="24.95" customHeight="1">
      <c r="A29" s="8">
        <v>24</v>
      </c>
      <c r="B29" s="8" t="s">
        <v>36</v>
      </c>
      <c r="C29" s="9" t="str">
        <f>VLOOKUP(Table1121518[[#This Row],[Mã hàng]],'[1]Mã hàng'!$B$3:$E$227,2,0)</f>
        <v>Bút chì bấm Staedlter 0.7mm</v>
      </c>
      <c r="D29" s="13" t="str">
        <f>VLOOKUP(Table1121518[[#This Row],[Mã hàng]],'[1]Mã hàng'!$B$3:$E$227,3,0)</f>
        <v>Cây</v>
      </c>
      <c r="E29" s="11">
        <f>VLOOKUP(Table1121518[[#This Row],[Mã hàng]],'[1]Mã hàng'!$B$3:$E$227,4,0)</f>
        <v>23000</v>
      </c>
      <c r="F29" s="10">
        <v>3</v>
      </c>
      <c r="G29" s="11">
        <f>PRODUCT(Table1121518[[#This Row],[ĐƠN GIÁ]:[SỐ LƯỢNG]])</f>
        <v>69000</v>
      </c>
      <c r="H29" s="2" t="s">
        <v>35</v>
      </c>
      <c r="I29" s="12"/>
    </row>
    <row r="30" spans="1:9" ht="24.95" customHeight="1">
      <c r="A30" s="8">
        <v>25</v>
      </c>
      <c r="B30" s="8" t="s">
        <v>37</v>
      </c>
      <c r="C30" s="9" t="str">
        <f>VLOOKUP(Table1121518[[#This Row],[Mã hàng]],'[1]Mã hàng'!$B$3:$E$227,2,0)</f>
        <v>Ruột chì Monami 0.7</v>
      </c>
      <c r="D30" s="13" t="str">
        <f>VLOOKUP(Table1121518[[#This Row],[Mã hàng]],'[1]Mã hàng'!$B$3:$E$227,3,0)</f>
        <v>Vỹ</v>
      </c>
      <c r="E30" s="11">
        <f>VLOOKUP(Table1121518[[#This Row],[Mã hàng]],'[1]Mã hàng'!$B$3:$E$227,4,0)</f>
        <v>14000</v>
      </c>
      <c r="F30" s="10">
        <v>1</v>
      </c>
      <c r="G30" s="11">
        <f>PRODUCT(Table1121518[[#This Row],[ĐƠN GIÁ]:[SỐ LƯỢNG]])</f>
        <v>14000</v>
      </c>
      <c r="H30" s="2" t="s">
        <v>35</v>
      </c>
      <c r="I30" s="12"/>
    </row>
    <row r="31" spans="1:9" ht="24.95" customHeight="1">
      <c r="A31" s="8">
        <v>26</v>
      </c>
      <c r="B31" s="8" t="s">
        <v>38</v>
      </c>
      <c r="C31" s="9" t="str">
        <f>VLOOKUP(Table1121518[[#This Row],[Mã hàng]],'[1]Mã hàng'!$B$3:$E$227,2,0)</f>
        <v>Gôm Plus bự</v>
      </c>
      <c r="D31" s="13" t="str">
        <f>VLOOKUP(Table1121518[[#This Row],[Mã hàng]],'[1]Mã hàng'!$B$3:$E$227,3,0)</f>
        <v>Cục</v>
      </c>
      <c r="E31" s="11">
        <f>VLOOKUP(Table1121518[[#This Row],[Mã hàng]],'[1]Mã hàng'!$B$3:$E$227,4,0)</f>
        <v>5000</v>
      </c>
      <c r="F31" s="10">
        <v>2</v>
      </c>
      <c r="G31" s="11">
        <f>PRODUCT(Table1121518[[#This Row],[ĐƠN GIÁ]:[SỐ LƯỢNG]])</f>
        <v>10000</v>
      </c>
      <c r="H31" s="2" t="s">
        <v>35</v>
      </c>
      <c r="I31" s="12"/>
    </row>
    <row r="32" spans="1:9" ht="24.95" customHeight="1">
      <c r="A32" s="8">
        <v>27</v>
      </c>
      <c r="B32" s="8" t="s">
        <v>39</v>
      </c>
      <c r="C32" s="9" t="str">
        <f>VLOOKUP(Table1121518[[#This Row],[Mã hàng]],'[1]Mã hàng'!$B$3:$E$227,2,0)</f>
        <v>Dao rọc giấy 0423</v>
      </c>
      <c r="D32" s="13" t="str">
        <f>VLOOKUP(Table1121518[[#This Row],[Mã hàng]],'[1]Mã hàng'!$B$3:$E$227,3,0)</f>
        <v>Cây</v>
      </c>
      <c r="E32" s="11">
        <f>VLOOKUP(Table1121518[[#This Row],[Mã hàng]],'[1]Mã hàng'!$B$3:$E$227,4,0)</f>
        <v>18500</v>
      </c>
      <c r="F32" s="10">
        <v>2</v>
      </c>
      <c r="G32" s="11">
        <f>PRODUCT(Table1121518[[#This Row],[ĐƠN GIÁ]:[SỐ LƯỢNG]])</f>
        <v>37000</v>
      </c>
      <c r="H32" s="2" t="s">
        <v>35</v>
      </c>
      <c r="I32" s="12"/>
    </row>
    <row r="33" spans="1:9" ht="24.95" customHeight="1">
      <c r="A33" s="8">
        <v>28</v>
      </c>
      <c r="B33" s="8" t="s">
        <v>40</v>
      </c>
      <c r="C33" s="9" t="str">
        <f>VLOOKUP(Table1121518[[#This Row],[Mã hàng]],'[1]Mã hàng'!$B$3:$E$227,2,0)</f>
        <v>Bút lông dầu nhỏ PM-04 CeeDee TL (xanh,đỏ,đen)</v>
      </c>
      <c r="D33" s="13" t="str">
        <f>VLOOKUP(Table1121518[[#This Row],[Mã hàng]],'[1]Mã hàng'!$B$3:$E$227,3,0)</f>
        <v>Cây</v>
      </c>
      <c r="E33" s="11">
        <f>VLOOKUP(Table1121518[[#This Row],[Mã hàng]],'[1]Mã hàng'!$B$3:$E$227,4,0)</f>
        <v>7200</v>
      </c>
      <c r="F33" s="10">
        <v>9</v>
      </c>
      <c r="G33" s="11">
        <f>PRODUCT(Table1121518[[#This Row],[ĐƠN GIÁ]:[SỐ LƯỢNG]])</f>
        <v>64800</v>
      </c>
      <c r="H33" s="2" t="s">
        <v>41</v>
      </c>
      <c r="I33" s="25" t="s">
        <v>42</v>
      </c>
    </row>
    <row r="34" spans="1:9" ht="24.95" customHeight="1">
      <c r="A34" s="8">
        <v>29</v>
      </c>
      <c r="B34" s="8" t="s">
        <v>43</v>
      </c>
      <c r="C34" s="9" t="str">
        <f>VLOOKUP(Table1121518[[#This Row],[Mã hàng]],'[1]Mã hàng'!$B$3:$E$227,2,0)</f>
        <v>Kim bấm 10 plus</v>
      </c>
      <c r="D34" s="13" t="str">
        <f>VLOOKUP(Table1121518[[#This Row],[Mã hàng]],'[1]Mã hàng'!$B$3:$E$227,3,0)</f>
        <v>Hộp</v>
      </c>
      <c r="E34" s="11">
        <f>VLOOKUP(Table1121518[[#This Row],[Mã hàng]],'[1]Mã hàng'!$B$3:$E$227,4,0)</f>
        <v>2900</v>
      </c>
      <c r="F34" s="10">
        <v>12</v>
      </c>
      <c r="G34" s="11">
        <f>PRODUCT(Table1121518[[#This Row],[ĐƠN GIÁ]:[SỐ LƯỢNG]])</f>
        <v>34800</v>
      </c>
      <c r="H34" s="2" t="s">
        <v>44</v>
      </c>
      <c r="I34" s="12"/>
    </row>
    <row r="35" spans="1:9" ht="24.95" customHeight="1">
      <c r="A35" s="8">
        <v>30</v>
      </c>
      <c r="B35" s="8" t="s">
        <v>45</v>
      </c>
      <c r="C35" s="9" t="str">
        <f>VLOOKUP(Table1121518[[#This Row],[Mã hàng]],'[1]Mã hàng'!$B$3:$E$227,2,0)</f>
        <v>Băng keo trong 18m/m x 20Y</v>
      </c>
      <c r="D35" s="13" t="str">
        <f>VLOOKUP(Table1121518[[#This Row],[Mã hàng]],'[1]Mã hàng'!$B$3:$E$227,3,0)</f>
        <v>Cuộn</v>
      </c>
      <c r="E35" s="11">
        <f>VLOOKUP(Table1121518[[#This Row],[Mã hàng]],'[1]Mã hàng'!$B$3:$E$227,4,0)</f>
        <v>1300</v>
      </c>
      <c r="F35" s="10">
        <v>10</v>
      </c>
      <c r="G35" s="11">
        <f>PRODUCT(Table1121518[[#This Row],[ĐƠN GIÁ]:[SỐ LƯỢNG]])</f>
        <v>13000</v>
      </c>
      <c r="H35" s="2" t="s">
        <v>44</v>
      </c>
      <c r="I35" s="12"/>
    </row>
    <row r="36" spans="1:9" ht="24.95" customHeight="1">
      <c r="A36" s="8">
        <v>31</v>
      </c>
      <c r="B36" s="19" t="s">
        <v>46</v>
      </c>
      <c r="C36" s="9" t="str">
        <f>VLOOKUP(Table1121518[[#This Row],[Mã hàng]],'[1]Mã hàng'!$B$3:$E$227,2,0)</f>
        <v>Bút xoá  kéo Plus WhiperV WH-105T 42-207</v>
      </c>
      <c r="D36" s="13" t="str">
        <f>VLOOKUP(Table1121518[[#This Row],[Mã hàng]],'[1]Mã hàng'!$B$3:$E$227,3,0)</f>
        <v>Cây</v>
      </c>
      <c r="E36" s="11">
        <f>VLOOKUP(Table1121518[[#This Row],[Mã hàng]],'[1]Mã hàng'!$B$3:$E$227,4,0)</f>
        <v>17000</v>
      </c>
      <c r="F36" s="10">
        <v>3</v>
      </c>
      <c r="G36" s="11">
        <f>PRODUCT(Table1121518[[#This Row],[ĐƠN GIÁ]:[SỐ LƯỢNG]])</f>
        <v>51000</v>
      </c>
      <c r="H36" s="2" t="s">
        <v>47</v>
      </c>
      <c r="I36" s="12"/>
    </row>
    <row r="37" spans="1:9" ht="24.95" customHeight="1">
      <c r="A37" s="8">
        <v>32</v>
      </c>
      <c r="B37" s="19" t="s">
        <v>48</v>
      </c>
      <c r="C37" s="9" t="str">
        <f>VLOOKUP(Table1121518[[#This Row],[Mã hàng]],'[1]Mã hàng'!$B$3:$E$227,2,0)</f>
        <v>Bút dạ quang HL-03 TL (vàng,cam,hồng,xanh,lá)</v>
      </c>
      <c r="D37" s="13" t="str">
        <f>VLOOKUP(Table1121518[[#This Row],[Mã hàng]],'[1]Mã hàng'!$B$3:$E$227,3,0)</f>
        <v>Cây</v>
      </c>
      <c r="E37" s="11">
        <f>VLOOKUP(Table1121518[[#This Row],[Mã hàng]],'[1]Mã hàng'!$B$3:$E$227,4,0)</f>
        <v>6000</v>
      </c>
      <c r="F37" s="10">
        <v>3</v>
      </c>
      <c r="G37" s="11">
        <f>PRODUCT(Table1121518[[#This Row],[ĐƠN GIÁ]:[SỐ LƯỢNG]])</f>
        <v>18000</v>
      </c>
      <c r="H37" s="2" t="s">
        <v>49</v>
      </c>
      <c r="I37" s="25" t="s">
        <v>50</v>
      </c>
    </row>
    <row r="38" spans="1:9" ht="24.95" customHeight="1">
      <c r="A38" s="8">
        <v>33</v>
      </c>
      <c r="B38" s="19" t="s">
        <v>40</v>
      </c>
      <c r="C38" s="9" t="str">
        <f>VLOOKUP(Table1121518[[#This Row],[Mã hàng]],'[1]Mã hàng'!$B$3:$E$227,2,0)</f>
        <v>Bút lông dầu nhỏ PM-04 CeeDee TL (xanh,đỏ,đen)</v>
      </c>
      <c r="D38" s="13" t="str">
        <f>VLOOKUP(Table1121518[[#This Row],[Mã hàng]],'[1]Mã hàng'!$B$3:$E$227,3,0)</f>
        <v>Cây</v>
      </c>
      <c r="E38" s="11">
        <f>VLOOKUP(Table1121518[[#This Row],[Mã hàng]],'[1]Mã hàng'!$B$3:$E$227,4,0)</f>
        <v>7200</v>
      </c>
      <c r="F38" s="10">
        <v>2</v>
      </c>
      <c r="G38" s="11">
        <f>PRODUCT(Table1121518[[#This Row],[ĐƠN GIÁ]:[SỐ LƯỢNG]])</f>
        <v>14400</v>
      </c>
      <c r="H38" s="2" t="s">
        <v>49</v>
      </c>
      <c r="I38" s="25" t="s">
        <v>51</v>
      </c>
    </row>
    <row r="39" spans="1:9" ht="24.95" customHeight="1">
      <c r="A39" s="8">
        <v>34</v>
      </c>
      <c r="B39" s="19" t="s">
        <v>52</v>
      </c>
      <c r="C39" s="9" t="str">
        <f>VLOOKUP(Table1121518[[#This Row],[Mã hàng]],'[1]Mã hàng'!$B$3:$E$227,2,0)</f>
        <v>Giấy trắng A4 82 Excel</v>
      </c>
      <c r="D39" s="13" t="str">
        <f>VLOOKUP(Table1121518[[#This Row],[Mã hàng]],'[1]Mã hàng'!$B$3:$E$227,3,0)</f>
        <v>Ram</v>
      </c>
      <c r="E39" s="11">
        <f>VLOOKUP(Table1121518[[#This Row],[Mã hàng]],'[1]Mã hàng'!$B$3:$E$227,4,0)</f>
        <v>52000</v>
      </c>
      <c r="F39" s="10">
        <v>10</v>
      </c>
      <c r="G39" s="11">
        <f>PRODUCT(Table1121518[[#This Row],[ĐƠN GIÁ]:[SỐ LƯỢNG]])</f>
        <v>520000</v>
      </c>
      <c r="H39" s="2" t="s">
        <v>47</v>
      </c>
      <c r="I39" s="12"/>
    </row>
    <row r="40" spans="1:9" ht="24.95" customHeight="1">
      <c r="A40" s="8">
        <v>35</v>
      </c>
      <c r="B40" s="19" t="s">
        <v>53</v>
      </c>
      <c r="C40" s="9" t="str">
        <f>VLOOKUP(Table1121518[[#This Row],[Mã hàng]],'[1]Mã hàng'!$B$3:$E$227,2,0)</f>
        <v>Kẹp bướm 19 mm</v>
      </c>
      <c r="D40" s="13" t="str">
        <f>VLOOKUP(Table1121518[[#This Row],[Mã hàng]],'[1]Mã hàng'!$B$3:$E$227,3,0)</f>
        <v>Hộp</v>
      </c>
      <c r="E40" s="11">
        <f>VLOOKUP(Table1121518[[#This Row],[Mã hàng]],'[1]Mã hàng'!$B$3:$E$227,4,0)</f>
        <v>3900</v>
      </c>
      <c r="F40" s="10">
        <v>5</v>
      </c>
      <c r="G40" s="11">
        <f>PRODUCT(Table1121518[[#This Row],[ĐƠN GIÁ]:[SỐ LƯỢNG]])</f>
        <v>19500</v>
      </c>
      <c r="H40" s="2" t="s">
        <v>49</v>
      </c>
      <c r="I40" s="12"/>
    </row>
    <row r="41" spans="1:9" ht="24.95" customHeight="1">
      <c r="A41" s="8">
        <v>36</v>
      </c>
      <c r="B41" s="19" t="s">
        <v>54</v>
      </c>
      <c r="C41" s="9" t="str">
        <f>VLOOKUP(Table1121518[[#This Row],[Mã hàng]],'[1]Mã hàng'!$B$3:$E$227,2,0)</f>
        <v>Kẹp bướm 25 mm</v>
      </c>
      <c r="D41" s="13" t="str">
        <f>VLOOKUP(Table1121518[[#This Row],[Mã hàng]],'[1]Mã hàng'!$B$3:$E$227,3,0)</f>
        <v>Hộp</v>
      </c>
      <c r="E41" s="11">
        <f>VLOOKUP(Table1121518[[#This Row],[Mã hàng]],'[1]Mã hàng'!$B$3:$E$227,4,0)</f>
        <v>6500</v>
      </c>
      <c r="F41" s="10">
        <v>5</v>
      </c>
      <c r="G41" s="11">
        <f>PRODUCT(Table1121518[[#This Row],[ĐƠN GIÁ]:[SỐ LƯỢNG]])</f>
        <v>32500</v>
      </c>
      <c r="H41" s="2" t="s">
        <v>49</v>
      </c>
      <c r="I41" s="12"/>
    </row>
    <row r="42" spans="1:9" ht="24.95" customHeight="1">
      <c r="A42" s="8">
        <v>37</v>
      </c>
      <c r="B42" s="19" t="s">
        <v>55</v>
      </c>
      <c r="C42" s="9" t="str">
        <f>VLOOKUP(Table1121518[[#This Row],[Mã hàng]],'[1]Mã hàng'!$B$3:$E$227,2,0)</f>
        <v>Giấy Double A4 80</v>
      </c>
      <c r="D42" s="13" t="str">
        <f>VLOOKUP(Table1121518[[#This Row],[Mã hàng]],'[1]Mã hàng'!$B$3:$E$227,3,0)</f>
        <v>Ram</v>
      </c>
      <c r="E42" s="11">
        <f>VLOOKUP(Table1121518[[#This Row],[Mã hàng]],'[1]Mã hàng'!$B$3:$E$227,4,0)</f>
        <v>75000</v>
      </c>
      <c r="F42" s="20">
        <v>2</v>
      </c>
      <c r="G42" s="11">
        <f>PRODUCT(Table1121518[[#This Row],[ĐƠN GIÁ]:[SỐ LƯỢNG]])</f>
        <v>150000</v>
      </c>
      <c r="H42" s="12" t="s">
        <v>56</v>
      </c>
      <c r="I42" s="12"/>
    </row>
    <row r="43" spans="1:9" ht="24.95" customHeight="1">
      <c r="A43" s="8">
        <v>38</v>
      </c>
      <c r="B43" s="21" t="s">
        <v>57</v>
      </c>
      <c r="C43" s="9" t="str">
        <f>VLOOKUP(Table1121518[[#This Row],[Mã hàng]],'[1]Mã hàng'!$B$3:$E$227,2,0)</f>
        <v>Pin 2 A Enizeger</v>
      </c>
      <c r="D43" s="13" t="str">
        <f>VLOOKUP(Table1121518[[#This Row],[Mã hàng]],'[1]Mã hàng'!$B$3:$E$227,3,0)</f>
        <v>Vỹ</v>
      </c>
      <c r="E43" s="11">
        <f>VLOOKUP(Table1121518[[#This Row],[Mã hàng]],'[1]Mã hàng'!$B$3:$E$227,4,0)</f>
        <v>26000</v>
      </c>
      <c r="F43" s="20">
        <v>4</v>
      </c>
      <c r="G43" s="11">
        <f>PRODUCT(Table1121518[[#This Row],[ĐƠN GIÁ]:[SỐ LƯỢNG]])</f>
        <v>104000</v>
      </c>
      <c r="H43" s="12" t="s">
        <v>56</v>
      </c>
      <c r="I43" s="12"/>
    </row>
    <row r="44" spans="1:9">
      <c r="A44" s="8">
        <v>39</v>
      </c>
      <c r="B44" s="8" t="s">
        <v>58</v>
      </c>
      <c r="C44" s="9" t="str">
        <f>VLOOKUP(Table1121518[[#This Row],[Mã hàng]],'[1]Mã hàng'!$B$3:$E$227,2,0)</f>
        <v>Giấy vệ sinh cuộn Posy</v>
      </c>
      <c r="D44" s="13" t="str">
        <f>VLOOKUP(Table1121518[[#This Row],[Mã hàng]],'[1]Mã hàng'!$B$3:$E$227,3,0)</f>
        <v>Cuộn</v>
      </c>
      <c r="E44" s="11">
        <f>VLOOKUP(Table1121518[[#This Row],[Mã hàng]],'[1]Mã hàng'!$B$3:$E$227,4,0)</f>
        <v>2900</v>
      </c>
      <c r="F44" s="22">
        <v>2</v>
      </c>
      <c r="G44" s="11">
        <f>PRODUCT(Table1121518[[#This Row],[ĐƠN GIÁ]:[SỐ LƯỢNG]])</f>
        <v>5800</v>
      </c>
      <c r="H44" s="12" t="s">
        <v>56</v>
      </c>
      <c r="I44" s="12"/>
    </row>
    <row r="45" spans="1:9">
      <c r="A45" s="8">
        <v>40</v>
      </c>
      <c r="B45" s="19" t="s">
        <v>59</v>
      </c>
      <c r="C45" s="9" t="str">
        <f>VLOOKUP(Table1121518[[#This Row],[Mã hàng]],'[1]Mã hàng'!$B$3:$E$227,2,0)</f>
        <v xml:space="preserve">Băng keo 2 mặt 0.5mM 9 YA </v>
      </c>
      <c r="D45" s="13" t="str">
        <f>VLOOKUP(Table1121518[[#This Row],[Mã hàng]],'[1]Mã hàng'!$B$3:$E$227,3,0)</f>
        <v>Cuộn</v>
      </c>
      <c r="E45" s="11">
        <f>VLOOKUP(Table1121518[[#This Row],[Mã hàng]],'[1]Mã hàng'!$B$3:$E$227,4,0)</f>
        <v>1000</v>
      </c>
      <c r="F45" s="22">
        <v>50</v>
      </c>
      <c r="G45" s="11">
        <f>PRODUCT(Table1121518[[#This Row],[ĐƠN GIÁ]:[SỐ LƯỢNG]])</f>
        <v>50000</v>
      </c>
      <c r="H45" s="12" t="s">
        <v>35</v>
      </c>
      <c r="I45" s="12"/>
    </row>
    <row r="46" spans="1:9">
      <c r="A46" s="8">
        <v>41</v>
      </c>
      <c r="B46" s="19"/>
      <c r="C46" s="9"/>
      <c r="D46" s="10"/>
      <c r="E46" s="11"/>
      <c r="F46" s="12"/>
      <c r="G46" s="11"/>
      <c r="H46" s="16"/>
      <c r="I46" s="12"/>
    </row>
    <row r="47" spans="1:9">
      <c r="A47" s="8">
        <v>42</v>
      </c>
      <c r="B47" s="8"/>
      <c r="C47" s="9"/>
      <c r="D47" s="10"/>
      <c r="E47" s="11"/>
      <c r="F47" s="12"/>
      <c r="G47" s="11"/>
      <c r="H47" s="16"/>
      <c r="I47" s="12"/>
    </row>
    <row r="48" spans="1:9">
      <c r="A48" s="8">
        <v>43</v>
      </c>
      <c r="B48" s="8"/>
      <c r="C48" s="14"/>
      <c r="D48" s="12"/>
      <c r="E48" s="15"/>
      <c r="F48" s="12"/>
      <c r="G48" s="11"/>
      <c r="H48" s="16"/>
      <c r="I48" s="12"/>
    </row>
    <row r="49" spans="1:9">
      <c r="A49" s="8">
        <v>44</v>
      </c>
      <c r="B49" s="8"/>
      <c r="C49" s="14"/>
      <c r="D49" s="12"/>
      <c r="E49" s="15"/>
      <c r="F49" s="12"/>
      <c r="G49" s="11"/>
      <c r="H49" s="16"/>
      <c r="I49" s="12"/>
    </row>
    <row r="50" spans="1:9">
      <c r="A50" s="8">
        <v>45</v>
      </c>
      <c r="B50" s="8"/>
      <c r="C50" s="14"/>
      <c r="D50" s="12"/>
      <c r="E50" s="15"/>
      <c r="F50" s="12"/>
      <c r="G50" s="11"/>
      <c r="H50" s="16"/>
      <c r="I50" s="12"/>
    </row>
    <row r="51" spans="1:9">
      <c r="A51" s="12"/>
      <c r="B51" s="8"/>
      <c r="C51" s="14"/>
      <c r="D51" s="12"/>
      <c r="E51" s="15"/>
      <c r="F51" s="12"/>
      <c r="G51" s="15">
        <f>SUBTOTAL(109,[THÀNH TIỀN])</f>
        <v>2967800</v>
      </c>
      <c r="H51" s="16"/>
      <c r="I51" s="12"/>
    </row>
    <row r="55" spans="1:9">
      <c r="H55" s="24"/>
    </row>
    <row r="56" spans="1:9">
      <c r="C56" s="9"/>
      <c r="D56" s="9"/>
    </row>
    <row r="57" spans="1:9">
      <c r="C57" s="9"/>
      <c r="D57" s="9"/>
    </row>
  </sheetData>
  <mergeCells count="1">
    <mergeCell ref="A1:I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33"/>
  <sheetViews>
    <sheetView tabSelected="1" workbookViewId="0">
      <selection activeCell="F38" sqref="F38"/>
    </sheetView>
  </sheetViews>
  <sheetFormatPr defaultColWidth="9.140625" defaultRowHeight="18.75"/>
  <cols>
    <col min="1" max="1" width="5.28515625" style="1" customWidth="1"/>
    <col min="2" max="2" width="10.140625" style="1" hidden="1" customWidth="1"/>
    <col min="3" max="3" width="37.85546875" style="1" customWidth="1"/>
    <col min="4" max="4" width="8.5703125" style="2" customWidth="1"/>
    <col min="5" max="5" width="10" style="23" customWidth="1"/>
    <col min="6" max="6" width="7.28515625" style="1" customWidth="1"/>
    <col min="7" max="7" width="12.42578125" style="23" customWidth="1"/>
    <col min="8" max="8" width="13.42578125" style="1" customWidth="1"/>
    <col min="9" max="9" width="20.85546875" style="1" hidden="1" customWidth="1"/>
    <col min="10" max="10" width="16.7109375" style="1" hidden="1" customWidth="1"/>
    <col min="11" max="11" width="16.7109375" style="1" customWidth="1"/>
    <col min="12" max="16384" width="9.140625" style="1"/>
  </cols>
  <sheetData>
    <row r="1" spans="1:11" ht="24.95" customHeight="1">
      <c r="A1" s="26" t="s">
        <v>60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 ht="24.9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</row>
    <row r="3" spans="1:11" s="30" customFormat="1" ht="24.95" customHeight="1">
      <c r="A3" s="27" t="s">
        <v>1</v>
      </c>
      <c r="B3" s="27" t="s">
        <v>2</v>
      </c>
      <c r="C3" s="27" t="s">
        <v>3</v>
      </c>
      <c r="D3" s="27" t="s">
        <v>4</v>
      </c>
      <c r="E3" s="28" t="s">
        <v>5</v>
      </c>
      <c r="F3" s="27" t="s">
        <v>6</v>
      </c>
      <c r="G3" s="28" t="s">
        <v>7</v>
      </c>
      <c r="H3" s="27" t="s">
        <v>8</v>
      </c>
      <c r="I3" s="27" t="s">
        <v>61</v>
      </c>
      <c r="J3" s="29" t="s">
        <v>62</v>
      </c>
      <c r="K3" s="29" t="s">
        <v>9</v>
      </c>
    </row>
    <row r="4" spans="1:11" s="37" customFormat="1" ht="24.95" customHeight="1">
      <c r="A4" s="31">
        <v>1</v>
      </c>
      <c r="B4" s="31" t="s">
        <v>11</v>
      </c>
      <c r="C4" s="32" t="str">
        <f>VLOOKUP(Table11215182[[#This Row],[Mã hàng]],'[1]Mã hàng'!$B$3:$E$227,2,0)</f>
        <v>Sáp thơm Glade 200g</v>
      </c>
      <c r="D4" s="33" t="str">
        <f>VLOOKUP(Table11215182[[#This Row],[Mã hàng]],'[1]Mã hàng'!$B$3:$E$227,3,0)</f>
        <v>Cục</v>
      </c>
      <c r="E4" s="34">
        <f>VLOOKUP(Table11215182[[#This Row],[Mã hàng]],'[1]Mã hàng'!$B$3:$E$227,4,0)</f>
        <v>47000</v>
      </c>
      <c r="F4" s="33">
        <v>3</v>
      </c>
      <c r="G4" s="34">
        <f>PRODUCT(Table11215182[[#This Row],[ĐƠN GIÁ]:[SỐ LƯỢNG]])</f>
        <v>141000</v>
      </c>
      <c r="H4" s="35" t="s">
        <v>10</v>
      </c>
      <c r="I4" s="36"/>
      <c r="J4" s="36">
        <f>IFERROR(VLOOKUP(Table11215182[[#This Row],[Mã hàng]],'[1]TK VPP'!C5:AE975,29,FALSE),0)</f>
        <v>0</v>
      </c>
      <c r="K4" s="36" t="s">
        <v>12</v>
      </c>
    </row>
    <row r="5" spans="1:11" s="37" customFormat="1" ht="24.95" customHeight="1">
      <c r="A5" s="31">
        <v>2</v>
      </c>
      <c r="B5" s="31" t="s">
        <v>13</v>
      </c>
      <c r="C5" s="32" t="str">
        <f>VLOOKUP(Table11215182[[#This Row],[Mã hàng]],'[1]Mã hàng'!$B$3:$E$227,2,0)</f>
        <v>Nước rửa chén Sunlight  800g</v>
      </c>
      <c r="D5" s="33" t="str">
        <f>VLOOKUP(Table11215182[[#This Row],[Mã hàng]],'[1]Mã hàng'!$B$3:$E$227,3,0)</f>
        <v>Chai</v>
      </c>
      <c r="E5" s="34">
        <f>VLOOKUP(Table11215182[[#This Row],[Mã hàng]],'[1]Mã hàng'!$B$3:$E$227,4,0)</f>
        <v>23000</v>
      </c>
      <c r="F5" s="33">
        <v>1</v>
      </c>
      <c r="G5" s="34">
        <f>PRODUCT(Table11215182[[#This Row],[ĐƠN GIÁ]:[SỐ LƯỢNG]])</f>
        <v>23000</v>
      </c>
      <c r="H5" s="35" t="s">
        <v>10</v>
      </c>
      <c r="I5" s="36"/>
      <c r="J5" s="36">
        <f>IFERROR(VLOOKUP(Table11215182[[#This Row],[Mã hàng]],'[1]TK VPP'!C6:AE976,29,FALSE),0)</f>
        <v>0</v>
      </c>
      <c r="K5" s="36"/>
    </row>
    <row r="6" spans="1:11" s="37" customFormat="1" ht="24.95" customHeight="1">
      <c r="A6" s="31">
        <v>3</v>
      </c>
      <c r="B6" s="31" t="s">
        <v>14</v>
      </c>
      <c r="C6" s="32" t="str">
        <f>VLOOKUP(Table11215182[[#This Row],[Mã hàng]],'[1]Mã hàng'!$B$3:$E$227,2,0)</f>
        <v>Khăn vuông puply</v>
      </c>
      <c r="D6" s="33" t="str">
        <f>VLOOKUP(Table11215182[[#This Row],[Mã hàng]],'[1]Mã hàng'!$B$3:$E$227,3,0)</f>
        <v>Bịch</v>
      </c>
      <c r="E6" s="34">
        <f>VLOOKUP(Table11215182[[#This Row],[Mã hàng]],'[1]Mã hàng'!$B$3:$E$227,4,0)</f>
        <v>15000</v>
      </c>
      <c r="F6" s="33">
        <v>1</v>
      </c>
      <c r="G6" s="34">
        <f>PRODUCT(Table11215182[[#This Row],[ĐƠN GIÁ]:[SỐ LƯỢNG]])</f>
        <v>15000</v>
      </c>
      <c r="H6" s="35" t="s">
        <v>10</v>
      </c>
      <c r="I6" s="36"/>
      <c r="J6" s="36">
        <f>IFERROR(VLOOKUP(Table11215182[[#This Row],[Mã hàng]],'[1]TK VPP'!C7:AE977,29,FALSE),0)</f>
        <v>0</v>
      </c>
      <c r="K6" s="36"/>
    </row>
    <row r="7" spans="1:11" s="37" customFormat="1" ht="24.95" customHeight="1">
      <c r="A7" s="31">
        <v>4</v>
      </c>
      <c r="B7" s="31" t="s">
        <v>15</v>
      </c>
      <c r="C7" s="32" t="str">
        <f>VLOOKUP(Table11215182[[#This Row],[Mã hàng]],'[1]Mã hàng'!$B$3:$E$227,2,0)</f>
        <v>Khăn hộp Puply New Supreme 180sh</v>
      </c>
      <c r="D7" s="33" t="str">
        <f>VLOOKUP(Table11215182[[#This Row],[Mã hàng]],'[1]Mã hàng'!$B$3:$E$227,3,0)</f>
        <v>Hộp</v>
      </c>
      <c r="E7" s="34">
        <f>VLOOKUP(Table11215182[[#This Row],[Mã hàng]],'[1]Mã hàng'!$B$3:$E$227,4,0)</f>
        <v>21000</v>
      </c>
      <c r="F7" s="33">
        <v>3</v>
      </c>
      <c r="G7" s="34">
        <f>PRODUCT(Table11215182[[#This Row],[ĐƠN GIÁ]:[SỐ LƯỢNG]])</f>
        <v>63000</v>
      </c>
      <c r="H7" s="35" t="s">
        <v>10</v>
      </c>
      <c r="I7" s="36"/>
      <c r="J7" s="36">
        <f>IFERROR(VLOOKUP(Table11215182[[#This Row],[Mã hàng]],'[1]TK VPP'!C8:AE978,29,FALSE),0)</f>
        <v>0</v>
      </c>
      <c r="K7" s="36"/>
    </row>
    <row r="8" spans="1:11" s="37" customFormat="1" ht="24.95" customHeight="1">
      <c r="A8" s="31">
        <v>5</v>
      </c>
      <c r="B8" s="31" t="s">
        <v>16</v>
      </c>
      <c r="C8" s="32" t="str">
        <f>VLOOKUP(Table11215182[[#This Row],[Mã hàng]],'[1]Mã hàng'!$B$3:$E$227,2,0)</f>
        <v>Bột giặc Omo 800 gr</v>
      </c>
      <c r="D8" s="33" t="str">
        <f>VLOOKUP(Table11215182[[#This Row],[Mã hàng]],'[1]Mã hàng'!$B$3:$E$227,3,0)</f>
        <v>Bịch</v>
      </c>
      <c r="E8" s="34">
        <f>VLOOKUP(Table11215182[[#This Row],[Mã hàng]],'[1]Mã hàng'!$B$3:$E$227,4,0)</f>
        <v>34000</v>
      </c>
      <c r="F8" s="33">
        <v>1</v>
      </c>
      <c r="G8" s="34">
        <f>PRODUCT(Table11215182[[#This Row],[ĐƠN GIÁ]:[SỐ LƯỢNG]])</f>
        <v>34000</v>
      </c>
      <c r="H8" s="35" t="s">
        <v>10</v>
      </c>
      <c r="I8" s="36"/>
      <c r="J8" s="36">
        <f>IFERROR(VLOOKUP(Table11215182[[#This Row],[Mã hàng]],'[1]TK VPP'!C9:AE979,29,FALSE),0)</f>
        <v>0</v>
      </c>
      <c r="K8" s="36"/>
    </row>
    <row r="9" spans="1:11" s="37" customFormat="1" ht="24.95" customHeight="1">
      <c r="A9" s="31">
        <v>6</v>
      </c>
      <c r="B9" s="31" t="s">
        <v>17</v>
      </c>
      <c r="C9" s="32" t="str">
        <f>VLOOKUP(Table11215182[[#This Row],[Mã hàng]],'[1]Mã hàng'!$B$3:$E$227,2,0)</f>
        <v>Lau sàn Sunlight 4L</v>
      </c>
      <c r="D9" s="33" t="str">
        <f>VLOOKUP(Table11215182[[#This Row],[Mã hàng]],'[1]Mã hàng'!$B$3:$E$227,3,0)</f>
        <v>Can</v>
      </c>
      <c r="E9" s="34">
        <f>VLOOKUP(Table11215182[[#This Row],[Mã hàng]],'[1]Mã hàng'!$B$3:$E$227,4,0)</f>
        <v>88000</v>
      </c>
      <c r="F9" s="35">
        <v>1</v>
      </c>
      <c r="G9" s="34">
        <f>PRODUCT(Table11215182[[#This Row],[ĐƠN GIÁ]:[SỐ LƯỢNG]])</f>
        <v>88000</v>
      </c>
      <c r="H9" s="35" t="s">
        <v>10</v>
      </c>
      <c r="I9" s="36"/>
      <c r="J9" s="36">
        <f>IFERROR(VLOOKUP(Table11215182[[#This Row],[Mã hàng]],'[1]TK VPP'!C10:AE980,29,FALSE),0)</f>
        <v>0</v>
      </c>
      <c r="K9" s="36"/>
    </row>
    <row r="10" spans="1:11" s="37" customFormat="1" ht="24.95" customHeight="1">
      <c r="A10" s="31">
        <v>7</v>
      </c>
      <c r="B10" s="31" t="s">
        <v>18</v>
      </c>
      <c r="C10" s="32" t="str">
        <f>VLOOKUP(Table11215182[[#This Row],[Mã hàng]],'[1]Mã hàng'!$B$3:$E$227,2,0)</f>
        <v>Nước rửa tay Lifebuoy 180ml</v>
      </c>
      <c r="D10" s="33" t="str">
        <f>VLOOKUP(Table11215182[[#This Row],[Mã hàng]],'[1]Mã hàng'!$B$3:$E$227,3,0)</f>
        <v>Chai</v>
      </c>
      <c r="E10" s="34">
        <f>VLOOKUP(Table11215182[[#This Row],[Mã hàng]],'[1]Mã hàng'!$B$3:$E$227,4,0)</f>
        <v>20000</v>
      </c>
      <c r="F10" s="35">
        <v>1</v>
      </c>
      <c r="G10" s="34">
        <f>PRODUCT(Table11215182[[#This Row],[ĐƠN GIÁ]:[SỐ LƯỢNG]])</f>
        <v>20000</v>
      </c>
      <c r="H10" s="35" t="s">
        <v>10</v>
      </c>
      <c r="I10" s="36"/>
      <c r="J10" s="36">
        <f>IFERROR(VLOOKUP(Table11215182[[#This Row],[Mã hàng]],'[1]TK VPP'!C11:AE981,29,FALSE),0)</f>
        <v>0</v>
      </c>
      <c r="K10" s="36"/>
    </row>
    <row r="11" spans="1:11" s="37" customFormat="1" ht="24.95" customHeight="1">
      <c r="A11" s="31">
        <v>8</v>
      </c>
      <c r="B11" s="31" t="s">
        <v>19</v>
      </c>
      <c r="C11" s="32" t="str">
        <f>VLOOKUP(Table11215182[[#This Row],[Mã hàng]],'[1]Mã hàng'!$B$3:$E$227,2,0)</f>
        <v>Gift glass cleaner 580ml</v>
      </c>
      <c r="D11" s="33" t="str">
        <f>VLOOKUP(Table11215182[[#This Row],[Mã hàng]],'[1]Mã hàng'!$B$3:$E$227,3,0)</f>
        <v>Chai</v>
      </c>
      <c r="E11" s="34">
        <f>VLOOKUP(Table11215182[[#This Row],[Mã hàng]],'[1]Mã hàng'!$B$3:$E$227,4,0)</f>
        <v>21000</v>
      </c>
      <c r="F11" s="33">
        <v>1</v>
      </c>
      <c r="G11" s="34">
        <f>PRODUCT(Table11215182[[#This Row],[ĐƠN GIÁ]:[SỐ LƯỢNG]])</f>
        <v>21000</v>
      </c>
      <c r="H11" s="35" t="s">
        <v>10</v>
      </c>
      <c r="I11" s="36"/>
      <c r="J11" s="36">
        <f>IFERROR(VLOOKUP(Table11215182[[#This Row],[Mã hàng]],'[1]TK VPP'!C12:AE982,29,FALSE),0)</f>
        <v>0</v>
      </c>
      <c r="K11" s="36"/>
    </row>
    <row r="12" spans="1:11" s="37" customFormat="1" ht="24.95" customHeight="1">
      <c r="A12" s="31">
        <v>9</v>
      </c>
      <c r="B12" s="31" t="s">
        <v>25</v>
      </c>
      <c r="C12" s="32" t="str">
        <f>VLOOKUP(Table11215182[[#This Row],[Mã hàng]],'[1]Mã hàng'!$B$3:$E$227,2,0)</f>
        <v xml:space="preserve">Cuộn rác ba màu tiểu  Trí Quang </v>
      </c>
      <c r="D12" s="33" t="str">
        <f>VLOOKUP(Table11215182[[#This Row],[Mã hàng]],'[1]Mã hàng'!$B$3:$E$227,3,0)</f>
        <v>Kg</v>
      </c>
      <c r="E12" s="34">
        <f>VLOOKUP(Table11215182[[#This Row],[Mã hàng]],'[1]Mã hàng'!$B$3:$E$227,4,0)</f>
        <v>37000</v>
      </c>
      <c r="F12" s="38">
        <v>3</v>
      </c>
      <c r="G12" s="34">
        <f>PRODUCT(Table11215182[[#This Row],[ĐƠN GIÁ]:[SỐ LƯỢNG]])</f>
        <v>111000</v>
      </c>
      <c r="H12" s="35" t="s">
        <v>10</v>
      </c>
      <c r="I12" s="36"/>
      <c r="J12" s="36">
        <f>IFERROR(VLOOKUP(Table11215182[[#This Row],[Mã hàng]],'[1]TK VPP'!C14:AE984,29,FALSE),0)</f>
        <v>0</v>
      </c>
      <c r="K12" s="36"/>
    </row>
    <row r="13" spans="1:11" s="37" customFormat="1" ht="24.95" customHeight="1">
      <c r="A13" s="31">
        <v>10</v>
      </c>
      <c r="B13" s="31" t="s">
        <v>25</v>
      </c>
      <c r="C13" s="32" t="str">
        <f>VLOOKUP(Table11215182[[#This Row],[Mã hàng]],'[1]Mã hàng'!$B$3:$E$227,2,0)</f>
        <v xml:space="preserve">Cuộn rác ba màu tiểu  Trí Quang </v>
      </c>
      <c r="D13" s="38" t="str">
        <f>VLOOKUP(Table11215182[[#This Row],[Mã hàng]],'[1]Mã hàng'!$B$3:$E$227,3,0)</f>
        <v>Kg</v>
      </c>
      <c r="E13" s="34">
        <f>VLOOKUP(Table11215182[[#This Row],[Mã hàng]],'[1]Mã hàng'!$B$3:$E$227,4,0)</f>
        <v>37000</v>
      </c>
      <c r="F13" s="33">
        <v>1</v>
      </c>
      <c r="G13" s="34">
        <f>PRODUCT(Table11215182[[#This Row],[ĐƠN GIÁ]:[SỐ LƯỢNG]])</f>
        <v>37000</v>
      </c>
      <c r="H13" s="35" t="s">
        <v>26</v>
      </c>
      <c r="I13" s="36"/>
      <c r="J13" s="36">
        <f>IFERROR(VLOOKUP(Table11215182[[#This Row],[Mã hàng]],'[1]TK VPP'!C16:AE986,29,FALSE),0)</f>
        <v>0</v>
      </c>
      <c r="K13" s="36"/>
    </row>
    <row r="14" spans="1:11" s="37" customFormat="1" ht="24.95" customHeight="1">
      <c r="A14" s="31">
        <v>11</v>
      </c>
      <c r="B14" s="31" t="s">
        <v>28</v>
      </c>
      <c r="C14" s="32" t="str">
        <f>VLOOKUP(Table11215182[[#This Row],[Mã hàng]],'[1]Mã hàng'!$B$3:$E$227,2,0)</f>
        <v xml:space="preserve">Cuộn rác ba màu đại  Trí Quang </v>
      </c>
      <c r="D14" s="38" t="str">
        <f>VLOOKUP(Table11215182[[#This Row],[Mã hàng]],'[1]Mã hàng'!$B$3:$E$227,3,0)</f>
        <v>Kg</v>
      </c>
      <c r="E14" s="34">
        <f>VLOOKUP(Table11215182[[#This Row],[Mã hàng]],'[1]Mã hàng'!$B$3:$E$227,4,0)</f>
        <v>37000</v>
      </c>
      <c r="F14" s="33">
        <v>4</v>
      </c>
      <c r="G14" s="34">
        <f>PRODUCT(Table11215182[[#This Row],[ĐƠN GIÁ]:[SỐ LƯỢNG]])</f>
        <v>148000</v>
      </c>
      <c r="H14" s="35" t="s">
        <v>26</v>
      </c>
      <c r="I14" s="36"/>
      <c r="J14" s="36">
        <f>IFERROR(VLOOKUP(Table11215182[[#This Row],[Mã hàng]],'[1]TK VPP'!C17:AE987,29,FALSE),0)</f>
        <v>0</v>
      </c>
      <c r="K14" s="36"/>
    </row>
    <row r="15" spans="1:11" s="37" customFormat="1" ht="24.95" customHeight="1">
      <c r="A15" s="31">
        <v>12</v>
      </c>
      <c r="B15" s="31" t="s">
        <v>11</v>
      </c>
      <c r="C15" s="32" t="str">
        <f>VLOOKUP(Table11215182[[#This Row],[Mã hàng]],'[1]Mã hàng'!$B$3:$E$227,2,0)</f>
        <v>Sáp thơm Glade 200g</v>
      </c>
      <c r="D15" s="38" t="str">
        <f>VLOOKUP(Table11215182[[#This Row],[Mã hàng]],'[1]Mã hàng'!$B$3:$E$227,3,0)</f>
        <v>Cục</v>
      </c>
      <c r="E15" s="34">
        <f>VLOOKUP(Table11215182[[#This Row],[Mã hàng]],'[1]Mã hàng'!$B$3:$E$227,4,0)</f>
        <v>47000</v>
      </c>
      <c r="F15" s="33">
        <v>4</v>
      </c>
      <c r="G15" s="34">
        <f>PRODUCT(Table11215182[[#This Row],[ĐƠN GIÁ]:[SỐ LƯỢNG]])</f>
        <v>188000</v>
      </c>
      <c r="H15" s="35" t="s">
        <v>26</v>
      </c>
      <c r="I15" s="36"/>
      <c r="J15" s="36">
        <f>IFERROR(VLOOKUP(Table11215182[[#This Row],[Mã hàng]],'[1]TK VPP'!C18:AE988,29,FALSE),0)</f>
        <v>0</v>
      </c>
      <c r="K15" s="36"/>
    </row>
    <row r="16" spans="1:11" s="37" customFormat="1" ht="24.95" customHeight="1">
      <c r="A16" s="31">
        <v>13</v>
      </c>
      <c r="B16" s="31" t="s">
        <v>30</v>
      </c>
      <c r="C16" s="32" t="str">
        <f>VLOOKUP(Table11215182[[#This Row],[Mã hàng]],'[1]Mã hàng'!$B$3:$E$227,2,0)</f>
        <v>Tẩy bồn cầu Vim 900ml</v>
      </c>
      <c r="D16" s="38" t="str">
        <f>VLOOKUP(Table11215182[[#This Row],[Mã hàng]],'[1]Mã hàng'!$B$3:$E$227,3,0)</f>
        <v>Chai</v>
      </c>
      <c r="E16" s="34">
        <f>VLOOKUP(Table11215182[[#This Row],[Mã hàng]],'[1]Mã hàng'!$B$3:$E$227,4,0)</f>
        <v>30000</v>
      </c>
      <c r="F16" s="33">
        <v>1</v>
      </c>
      <c r="G16" s="34">
        <f>PRODUCT(Table11215182[[#This Row],[ĐƠN GIÁ]:[SỐ LƯỢNG]])</f>
        <v>30000</v>
      </c>
      <c r="H16" s="35" t="s">
        <v>26</v>
      </c>
      <c r="I16" s="36"/>
      <c r="J16" s="36">
        <f>IFERROR(VLOOKUP(Table11215182[[#This Row],[Mã hàng]],'[1]TK VPP'!C19:AE989,29,FALSE),0)</f>
        <v>0</v>
      </c>
      <c r="K16" s="36"/>
    </row>
    <row r="17" spans="1:11" s="37" customFormat="1" ht="24.95" customHeight="1">
      <c r="A17" s="31">
        <v>14</v>
      </c>
      <c r="B17" s="31" t="s">
        <v>34</v>
      </c>
      <c r="C17" s="32" t="str">
        <f>VLOOKUP(Table11215182[[#This Row],[Mã hàng]],'[1]Mã hàng'!$B$3:$E$227,2,0)</f>
        <v>Băng keo trong 48m/m x 80Y</v>
      </c>
      <c r="D17" s="38" t="str">
        <f>VLOOKUP(Table11215182[[#This Row],[Mã hàng]],'[1]Mã hàng'!$B$3:$E$227,3,0)</f>
        <v>Cuộn</v>
      </c>
      <c r="E17" s="34">
        <f>VLOOKUP(Table11215182[[#This Row],[Mã hàng]],'[1]Mã hàng'!$B$3:$E$227,4,0)</f>
        <v>11000</v>
      </c>
      <c r="F17" s="33">
        <v>12</v>
      </c>
      <c r="G17" s="34">
        <f>PRODUCT(Table11215182[[#This Row],[ĐƠN GIÁ]:[SỐ LƯỢNG]])</f>
        <v>132000</v>
      </c>
      <c r="H17" s="35" t="s">
        <v>35</v>
      </c>
      <c r="I17" s="36"/>
      <c r="J17" s="36">
        <f>IFERROR(VLOOKUP(Table11215182[[#This Row],[Mã hàng]],'[1]TK VPP'!C20:AE990,29,FALSE),0)</f>
        <v>0</v>
      </c>
      <c r="K17" s="36"/>
    </row>
    <row r="18" spans="1:11" s="37" customFormat="1" ht="24.95" customHeight="1">
      <c r="A18" s="31">
        <v>15</v>
      </c>
      <c r="B18" s="31" t="s">
        <v>46</v>
      </c>
      <c r="C18" s="32" t="str">
        <f>VLOOKUP(Table11215182[[#This Row],[Mã hàng]],'[1]Mã hàng'!$B$3:$E$227,2,0)</f>
        <v>Bút xoá  kéo Plus WhiperV WH-105T 42-207</v>
      </c>
      <c r="D18" s="38" t="str">
        <f>VLOOKUP(Table11215182[[#This Row],[Mã hàng]],'[1]Mã hàng'!$B$3:$E$227,3,0)</f>
        <v>Cây</v>
      </c>
      <c r="E18" s="34">
        <f>VLOOKUP(Table11215182[[#This Row],[Mã hàng]],'[1]Mã hàng'!$B$3:$E$227,4,0)</f>
        <v>17000</v>
      </c>
      <c r="F18" s="33">
        <v>1</v>
      </c>
      <c r="G18" s="34">
        <f>PRODUCT(Table11215182[[#This Row],[ĐƠN GIÁ]:[SỐ LƯỢNG]])</f>
        <v>17000</v>
      </c>
      <c r="H18" s="35" t="s">
        <v>35</v>
      </c>
      <c r="I18" s="36"/>
      <c r="J18" s="36">
        <f>IFERROR(VLOOKUP(Table11215182[[#This Row],[Mã hàng]],'[1]TK VPP'!C21:AE991,29,FALSE),0)</f>
        <v>0</v>
      </c>
      <c r="K18" s="36"/>
    </row>
    <row r="19" spans="1:11" s="37" customFormat="1" ht="24.95" customHeight="1">
      <c r="A19" s="31">
        <v>16</v>
      </c>
      <c r="B19" s="31" t="s">
        <v>63</v>
      </c>
      <c r="C19" s="32" t="str">
        <f>VLOOKUP(Table11215182[[#This Row],[Mã hàng]],'[1]Mã hàng'!$B$3:$E$227,2,0)</f>
        <v>Bấm kim PS 10 E  Plus</v>
      </c>
      <c r="D19" s="38" t="str">
        <f>VLOOKUP(Table11215182[[#This Row],[Mã hàng]],'[1]Mã hàng'!$B$3:$E$227,3,0)</f>
        <v>Cái</v>
      </c>
      <c r="E19" s="34">
        <f>VLOOKUP(Table11215182[[#This Row],[Mã hàng]],'[1]Mã hàng'!$B$3:$E$227,4,0)</f>
        <v>26000</v>
      </c>
      <c r="F19" s="33">
        <v>1</v>
      </c>
      <c r="G19" s="34">
        <f>PRODUCT(Table11215182[[#This Row],[ĐƠN GIÁ]:[SỐ LƯỢNG]])</f>
        <v>26000</v>
      </c>
      <c r="H19" s="35" t="s">
        <v>44</v>
      </c>
      <c r="I19" s="36"/>
      <c r="J19" s="36">
        <f>IFERROR(VLOOKUP(Table11215182[[#This Row],[Mã hàng]],'[1]TK VPP'!C22:AE992,29,FALSE),0)</f>
        <v>0</v>
      </c>
      <c r="K19" s="36"/>
    </row>
    <row r="20" spans="1:11" s="37" customFormat="1" ht="24.95" customHeight="1">
      <c r="A20" s="31">
        <v>17</v>
      </c>
      <c r="B20" s="31" t="s">
        <v>64</v>
      </c>
      <c r="C20" s="32" t="str">
        <f>VLOOKUP(Table11215182[[#This Row],[Mã hàng]],'[1]Mã hàng'!$B$3:$E$227,2,0)</f>
        <v xml:space="preserve">Bìa còng cua nhựa A4 3P TL </v>
      </c>
      <c r="D20" s="38" t="str">
        <f>VLOOKUP(Table11215182[[#This Row],[Mã hàng]],'[1]Mã hàng'!$B$3:$E$227,3,0)</f>
        <v>Cái</v>
      </c>
      <c r="E20" s="34">
        <f>VLOOKUP(Table11215182[[#This Row],[Mã hàng]],'[1]Mã hàng'!$B$3:$E$227,4,0)</f>
        <v>22000</v>
      </c>
      <c r="F20" s="33">
        <v>5</v>
      </c>
      <c r="G20" s="34">
        <f>PRODUCT(Table11215182[[#This Row],[ĐƠN GIÁ]:[SỐ LƯỢNG]])</f>
        <v>110000</v>
      </c>
      <c r="H20" s="35" t="s">
        <v>44</v>
      </c>
      <c r="I20" s="36"/>
      <c r="J20" s="36">
        <f>IFERROR(VLOOKUP(Table11215182[[#This Row],[Mã hàng]],'[1]TK VPP'!C23:AE993,29,FALSE),0)</f>
        <v>0</v>
      </c>
      <c r="K20" s="36"/>
    </row>
    <row r="21" spans="1:11" s="37" customFormat="1" ht="24.95" customHeight="1">
      <c r="A21" s="31">
        <v>18</v>
      </c>
      <c r="B21" s="39" t="s">
        <v>65</v>
      </c>
      <c r="C21" s="32" t="str">
        <f>VLOOKUP(Table11215182[[#This Row],[Mã hàng]],'[1]Mã hàng'!$B$3:$E$227,2,0)</f>
        <v>Bìa 1 nút My Clear khổ F</v>
      </c>
      <c r="D21" s="38" t="str">
        <f>VLOOKUP(Table11215182[[#This Row],[Mã hàng]],'[1]Mã hàng'!$B$3:$E$227,3,0)</f>
        <v>Cái</v>
      </c>
      <c r="E21" s="34">
        <f>VLOOKUP(Table11215182[[#This Row],[Mã hàng]],'[1]Mã hàng'!$B$3:$E$227,4,0)</f>
        <v>2900</v>
      </c>
      <c r="F21" s="40">
        <v>20</v>
      </c>
      <c r="G21" s="34">
        <f>PRODUCT(Table11215182[[#This Row],[ĐƠN GIÁ]:[SỐ LƯỢNG]])</f>
        <v>58000</v>
      </c>
      <c r="H21" s="35" t="s">
        <v>49</v>
      </c>
      <c r="I21" s="36"/>
      <c r="J21" s="36">
        <f>IFERROR(VLOOKUP(Table11215182[[#This Row],[Mã hàng]],'[1]TK VPP'!C24:AE994,29,FALSE),0)</f>
        <v>0</v>
      </c>
      <c r="K21" s="36"/>
    </row>
    <row r="22" spans="1:11" s="37" customFormat="1" ht="24.95" customHeight="1">
      <c r="A22" s="31">
        <v>19</v>
      </c>
      <c r="B22" s="39" t="s">
        <v>66</v>
      </c>
      <c r="C22" s="32" t="str">
        <f>VLOOKUP(Table11215182[[#This Row],[Mã hàng]],'[1]Mã hàng'!$B$3:$E$227,2,0)</f>
        <v>Bìa một nút A5</v>
      </c>
      <c r="D22" s="38" t="str">
        <f>VLOOKUP(Table11215182[[#This Row],[Mã hàng]],'[1]Mã hàng'!$B$3:$E$227,3,0)</f>
        <v>Cái</v>
      </c>
      <c r="E22" s="34">
        <f>VLOOKUP(Table11215182[[#This Row],[Mã hàng]],'[1]Mã hàng'!$B$3:$E$227,4,0)</f>
        <v>2500</v>
      </c>
      <c r="F22" s="40">
        <v>5</v>
      </c>
      <c r="G22" s="34">
        <f>PRODUCT(Table11215182[[#This Row],[ĐƠN GIÁ]:[SỐ LƯỢNG]])</f>
        <v>12500</v>
      </c>
      <c r="H22" s="35" t="s">
        <v>49</v>
      </c>
      <c r="I22" s="36"/>
      <c r="J22" s="36">
        <f>IFERROR(VLOOKUP(Table11215182[[#This Row],[Mã hàng]],'[1]TK VPP'!C25:AE995,29,FALSE),0)</f>
        <v>0</v>
      </c>
      <c r="K22" s="36"/>
    </row>
    <row r="23" spans="1:11" s="37" customFormat="1" ht="24.95" customHeight="1">
      <c r="A23" s="31">
        <v>20</v>
      </c>
      <c r="B23" s="39" t="s">
        <v>52</v>
      </c>
      <c r="C23" s="32" t="str">
        <f>VLOOKUP(Table11215182[[#This Row],[Mã hàng]],'[1]Mã hàng'!$B$3:$E$227,2,0)</f>
        <v>Giấy trắng A4 82 Excel</v>
      </c>
      <c r="D23" s="38" t="str">
        <f>VLOOKUP(Table11215182[[#This Row],[Mã hàng]],'[1]Mã hàng'!$B$3:$E$227,3,0)</f>
        <v>Ram</v>
      </c>
      <c r="E23" s="34">
        <f>VLOOKUP(Table11215182[[#This Row],[Mã hàng]],'[1]Mã hàng'!$B$3:$E$227,4,0)</f>
        <v>52000</v>
      </c>
      <c r="F23" s="41">
        <v>2</v>
      </c>
      <c r="G23" s="34">
        <f>PRODUCT(Table11215182[[#This Row],[ĐƠN GIÁ]:[SỐ LƯỢNG]])</f>
        <v>104000</v>
      </c>
      <c r="H23" s="35" t="s">
        <v>49</v>
      </c>
      <c r="I23" s="36"/>
      <c r="J23" s="36">
        <f>IFERROR(VLOOKUP(Table11215182[[#This Row],[Mã hàng]],'[1]TK VPP'!C26:AE996,29,FALSE),0)</f>
        <v>0</v>
      </c>
      <c r="K23" s="36"/>
    </row>
    <row r="24" spans="1:11" s="37" customFormat="1" ht="24.95" customHeight="1">
      <c r="A24" s="31">
        <v>21</v>
      </c>
      <c r="B24" s="39" t="s">
        <v>67</v>
      </c>
      <c r="C24" s="32" t="str">
        <f>VLOOKUP(Table11215182[[#This Row],[Mã hàng]],'[1]Mã hàng'!$B$3:$E$227,2,0)</f>
        <v xml:space="preserve">Gỡ Kim KWtrio </v>
      </c>
      <c r="D24" s="38" t="str">
        <f>VLOOKUP(Table11215182[[#This Row],[Mã hàng]],'[1]Mã hàng'!$B$3:$E$227,3,0)</f>
        <v>Cái</v>
      </c>
      <c r="E24" s="34">
        <f>VLOOKUP(Table11215182[[#This Row],[Mã hàng]],'[1]Mã hàng'!$B$3:$E$227,4,0)</f>
        <v>7500</v>
      </c>
      <c r="F24" s="41">
        <v>1</v>
      </c>
      <c r="G24" s="34">
        <f>PRODUCT(Table11215182[[#This Row],[ĐƠN GIÁ]:[SỐ LƯỢNG]])</f>
        <v>7500</v>
      </c>
      <c r="H24" s="35" t="s">
        <v>49</v>
      </c>
      <c r="I24" s="36"/>
      <c r="J24" s="36">
        <f>IFERROR(VLOOKUP(Table11215182[[#This Row],[Mã hàng]],'[1]TK VPP'!C27:AE997,29,FALSE),0)</f>
        <v>0</v>
      </c>
      <c r="K24" s="36"/>
    </row>
    <row r="25" spans="1:11" s="37" customFormat="1" ht="24.95" customHeight="1">
      <c r="A25" s="31">
        <v>22</v>
      </c>
      <c r="B25" s="39" t="s">
        <v>68</v>
      </c>
      <c r="C25" s="32" t="str">
        <f>VLOOKUP(Table11215182[[#This Row],[Mã hàng]],'[1]Mã hàng'!$B$3:$E$227,2,0)</f>
        <v>Băng keo 2 mặt 12m/m x 9Y</v>
      </c>
      <c r="D25" s="38" t="str">
        <f>VLOOKUP(Table11215182[[#This Row],[Mã hàng]],'[1]Mã hàng'!$B$3:$E$227,3,0)</f>
        <v>Cuộn</v>
      </c>
      <c r="E25" s="34">
        <f>VLOOKUP(Table11215182[[#This Row],[Mã hàng]],'[1]Mã hàng'!$B$3:$E$227,4,0)</f>
        <v>1900</v>
      </c>
      <c r="F25" s="41">
        <v>1</v>
      </c>
      <c r="G25" s="34">
        <f>PRODUCT(Table11215182[[#This Row],[ĐƠN GIÁ]:[SỐ LƯỢNG]])</f>
        <v>1900</v>
      </c>
      <c r="H25" s="35" t="s">
        <v>49</v>
      </c>
      <c r="I25" s="36"/>
      <c r="J25" s="36">
        <f>IFERROR(VLOOKUP(Table11215182[[#This Row],[Mã hàng]],'[1]TK VPP'!C28:AE998,29,FALSE),0)</f>
        <v>0</v>
      </c>
      <c r="K25" s="36"/>
    </row>
    <row r="26" spans="1:11" s="37" customFormat="1" ht="24.95" customHeight="1">
      <c r="A26" s="31">
        <v>23</v>
      </c>
      <c r="B26" s="39" t="s">
        <v>57</v>
      </c>
      <c r="C26" s="32" t="str">
        <f>VLOOKUP(Table11215182[[#This Row],[Mã hàng]],'[1]Mã hàng'!$B$3:$E$227,2,0)</f>
        <v>Pin 2 A Enizeger</v>
      </c>
      <c r="D26" s="38" t="str">
        <f>VLOOKUP(Table11215182[[#This Row],[Mã hàng]],'[1]Mã hàng'!$B$3:$E$227,3,0)</f>
        <v>Vỹ</v>
      </c>
      <c r="E26" s="34">
        <f>VLOOKUP(Table11215182[[#This Row],[Mã hàng]],'[1]Mã hàng'!$B$3:$E$227,4,0)</f>
        <v>26000</v>
      </c>
      <c r="F26" s="40">
        <v>3</v>
      </c>
      <c r="G26" s="34">
        <f>PRODUCT(Table11215182[[#This Row],[ĐƠN GIÁ]:[SỐ LƯỢNG]])</f>
        <v>78000</v>
      </c>
      <c r="H26" s="36" t="s">
        <v>56</v>
      </c>
      <c r="I26" s="36"/>
      <c r="J26" s="36">
        <f>IFERROR(VLOOKUP(Table11215182[[#This Row],[Mã hàng]],'[1]TK VPP'!C30:AE1000,29,FALSE),0)</f>
        <v>1.5</v>
      </c>
      <c r="K26" s="36"/>
    </row>
    <row r="27" spans="1:11" s="37" customFormat="1" ht="13.5">
      <c r="A27" s="36"/>
      <c r="B27" s="31"/>
      <c r="C27" s="43"/>
      <c r="D27" s="36"/>
      <c r="E27" s="44"/>
      <c r="F27" s="36"/>
      <c r="G27" s="44">
        <f>SUBTOTAL(109,[THÀNH TIỀN])</f>
        <v>1465900</v>
      </c>
      <c r="H27" s="42"/>
      <c r="I27" s="36"/>
      <c r="J27" s="42"/>
      <c r="K27" s="36"/>
    </row>
    <row r="31" spans="1:11">
      <c r="H31" s="24"/>
    </row>
    <row r="32" spans="1:11">
      <c r="C32" s="9"/>
      <c r="D32" s="9"/>
    </row>
    <row r="33" spans="3:4">
      <c r="C33" s="9"/>
      <c r="D33" s="9"/>
    </row>
  </sheetData>
  <mergeCells count="1">
    <mergeCell ref="A1:K2"/>
  </mergeCells>
  <pageMargins left="0.39" right="0.28999999999999998" top="0.75" bottom="0.28000000000000003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T01.2017</vt:lpstr>
      <vt:lpstr>t02.2017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NhanSu</dc:creator>
  <cp:lastModifiedBy>phuongnam-server</cp:lastModifiedBy>
  <cp:lastPrinted>2017-01-16T09:10:40Z</cp:lastPrinted>
  <dcterms:created xsi:type="dcterms:W3CDTF">2016-12-29T09:53:51Z</dcterms:created>
  <dcterms:modified xsi:type="dcterms:W3CDTF">2017-01-16T09:10:53Z</dcterms:modified>
</cp:coreProperties>
</file>