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64" i="1"/>
  <c r="H159"/>
  <c r="H131"/>
  <c r="H115"/>
  <c r="H90"/>
  <c r="H58"/>
  <c r="H22"/>
  <c r="G157"/>
  <c r="G156"/>
  <c r="A158" s="1"/>
  <c r="G154"/>
  <c r="G153"/>
  <c r="G152"/>
  <c r="G151"/>
  <c r="G150"/>
  <c r="A155" s="1"/>
  <c r="A149"/>
  <c r="G148"/>
  <c r="G147"/>
  <c r="G145"/>
  <c r="G144"/>
  <c r="G143"/>
  <c r="G142"/>
  <c r="G141"/>
  <c r="G140"/>
  <c r="G139"/>
  <c r="G138"/>
  <c r="G137"/>
  <c r="G136"/>
  <c r="A146" s="1"/>
  <c r="G129"/>
  <c r="G128"/>
  <c r="G127"/>
  <c r="G126"/>
  <c r="G125"/>
  <c r="G124"/>
  <c r="A130" s="1"/>
  <c r="G123"/>
  <c r="G121"/>
  <c r="A122" s="1"/>
  <c r="G120"/>
  <c r="G131" s="1"/>
  <c r="G113"/>
  <c r="G112"/>
  <c r="A114" s="1"/>
  <c r="G111"/>
  <c r="G109"/>
  <c r="G108"/>
  <c r="A110" s="1"/>
  <c r="G106"/>
  <c r="G105"/>
  <c r="G104"/>
  <c r="G103"/>
  <c r="G102"/>
  <c r="A107" s="1"/>
  <c r="A101"/>
  <c r="G100"/>
  <c r="G98"/>
  <c r="G97"/>
  <c r="G96"/>
  <c r="G95"/>
  <c r="G115" s="1"/>
  <c r="G88"/>
  <c r="G87"/>
  <c r="G86"/>
  <c r="G85"/>
  <c r="A89" s="1"/>
  <c r="G84"/>
  <c r="A83"/>
  <c r="G82"/>
  <c r="G80"/>
  <c r="G79"/>
  <c r="G78"/>
  <c r="G77"/>
  <c r="A81" s="1"/>
  <c r="A76"/>
  <c r="G75"/>
  <c r="G74"/>
  <c r="G72"/>
  <c r="G71"/>
  <c r="G70"/>
  <c r="G69"/>
  <c r="A73" s="1"/>
  <c r="G68"/>
  <c r="G67"/>
  <c r="G65"/>
  <c r="G64"/>
  <c r="G63"/>
  <c r="G90" s="1"/>
  <c r="G56"/>
  <c r="G55"/>
  <c r="G54"/>
  <c r="G53"/>
  <c r="G52"/>
  <c r="G51"/>
  <c r="G50"/>
  <c r="G49"/>
  <c r="A57" s="1"/>
  <c r="G47"/>
  <c r="G46"/>
  <c r="G45"/>
  <c r="G44"/>
  <c r="G43"/>
  <c r="G42"/>
  <c r="G41"/>
  <c r="G40"/>
  <c r="A48" s="1"/>
  <c r="G39"/>
  <c r="G38"/>
  <c r="G36"/>
  <c r="A37" s="1"/>
  <c r="G34"/>
  <c r="G33"/>
  <c r="G32"/>
  <c r="G31"/>
  <c r="A35" s="1"/>
  <c r="G30"/>
  <c r="G28"/>
  <c r="A29" s="1"/>
  <c r="G27"/>
  <c r="G58" s="1"/>
  <c r="G20"/>
  <c r="G19"/>
  <c r="G18"/>
  <c r="G17"/>
  <c r="G16"/>
  <c r="A21" s="1"/>
  <c r="A15"/>
  <c r="G14"/>
  <c r="G12"/>
  <c r="A13" s="1"/>
  <c r="A11"/>
  <c r="G10"/>
  <c r="G8"/>
  <c r="G7"/>
  <c r="G6"/>
  <c r="G5"/>
  <c r="A9" s="1"/>
  <c r="A4"/>
  <c r="G3"/>
  <c r="G2"/>
  <c r="G22" s="1"/>
  <c r="G159" l="1"/>
  <c r="G132"/>
  <c r="G133" s="1"/>
  <c r="G116"/>
  <c r="G117" s="1"/>
  <c r="A99"/>
  <c r="G91"/>
  <c r="G92"/>
  <c r="A66"/>
  <c r="G59"/>
  <c r="G60" s="1"/>
  <c r="G23"/>
  <c r="G24" s="1"/>
  <c r="G160" l="1"/>
  <c r="G161"/>
</calcChain>
</file>

<file path=xl/sharedStrings.xml><?xml version="1.0" encoding="utf-8"?>
<sst xmlns="http://schemas.openxmlformats.org/spreadsheetml/2006/main" count="459" uniqueCount="125">
  <si>
    <t>Ngày</t>
  </si>
  <si>
    <t>Số CT</t>
  </si>
  <si>
    <t>Tên hàng</t>
  </si>
  <si>
    <t>ĐVT</t>
  </si>
  <si>
    <t>SL</t>
  </si>
  <si>
    <t>Đơn giá</t>
  </si>
  <si>
    <t>Thành Tiền</t>
  </si>
  <si>
    <t>13/12/2014</t>
  </si>
  <si>
    <t>HDBH-12/159</t>
  </si>
  <si>
    <t>Giấy Double A4 80</t>
  </si>
  <si>
    <t>Ram</t>
  </si>
  <si>
    <t xml:space="preserve"> </t>
  </si>
  <si>
    <t>Giấy Idea A4 - 70</t>
  </si>
  <si>
    <t xml:space="preserve">Ram </t>
  </si>
  <si>
    <t>31/12/2014</t>
  </si>
  <si>
    <t>HDBH-12/340</t>
  </si>
  <si>
    <t>Bìa cột dây nhựa GP</t>
  </si>
  <si>
    <t>Cái</t>
  </si>
  <si>
    <t xml:space="preserve">Bìa lá A 4 TL </t>
  </si>
  <si>
    <t>05/01/2015</t>
  </si>
  <si>
    <t>HDBH-01/30</t>
  </si>
  <si>
    <t>16/01/2015</t>
  </si>
  <si>
    <t>HDBH-01/220</t>
  </si>
  <si>
    <t>Băng keo si 5p</t>
  </si>
  <si>
    <t>Cuộn</t>
  </si>
  <si>
    <t>17/01/2015</t>
  </si>
  <si>
    <t>HDBH-01/228</t>
  </si>
  <si>
    <t>20/01/2015</t>
  </si>
  <si>
    <t>HDBH-01/245</t>
  </si>
  <si>
    <t xml:space="preserve">Giấy D. A A4 - 70 </t>
  </si>
  <si>
    <t>Bìa thái Sunflower A4</t>
  </si>
  <si>
    <t xml:space="preserve">Xấp </t>
  </si>
  <si>
    <t xml:space="preserve">Cộng: </t>
  </si>
  <si>
    <t xml:space="preserve">VAT 10%: </t>
  </si>
  <si>
    <t xml:space="preserve">Tổng cộng: </t>
  </si>
  <si>
    <t>27/02/2015</t>
  </si>
  <si>
    <t>HDBH-02/137</t>
  </si>
  <si>
    <t>06/03/2015</t>
  </si>
  <si>
    <t>HDBH-03/64</t>
  </si>
  <si>
    <t>Băng keo trong 48m/m x 80Y</t>
  </si>
  <si>
    <t>Bìa 1 nút My Clear khổ F</t>
  </si>
  <si>
    <t>Bìa 3 dây giấy góc 10F</t>
  </si>
  <si>
    <t>Bút lông dầu nhỏ PM-04 CeeDee TL</t>
  </si>
  <si>
    <t>Cây</t>
  </si>
  <si>
    <t>Bút lông dầu kim Zebra (xanh, đỏ, đen)</t>
  </si>
  <si>
    <t>12/03/2015</t>
  </si>
  <si>
    <t>HDBH-03/112</t>
  </si>
  <si>
    <t>Bìa nhựa cột dây F</t>
  </si>
  <si>
    <t>17/03/2015</t>
  </si>
  <si>
    <t>HDBH-03/161</t>
  </si>
  <si>
    <t>Bìa 60 lá nhựa A TL</t>
  </si>
  <si>
    <t xml:space="preserve">Cái </t>
  </si>
  <si>
    <t>Giấy A4 60 Bãi Bằng</t>
  </si>
  <si>
    <t>Bút xoá  kéo Plus WhiperV WH-105T 42-207</t>
  </si>
  <si>
    <t xml:space="preserve">Cây </t>
  </si>
  <si>
    <t>Kẹp bướm 41 mm</t>
  </si>
  <si>
    <t>Hộp</t>
  </si>
  <si>
    <t>Kẹp bướm Echo 51 mm (12c/h)</t>
  </si>
  <si>
    <t>Kẹp Bướm 15 mm</t>
  </si>
  <si>
    <t>Kẹp bướm 19 mm</t>
  </si>
  <si>
    <t>Kẹp bướm 25 mm</t>
  </si>
  <si>
    <t>Kẹp bướm 32 mm</t>
  </si>
  <si>
    <t>04/04/2015</t>
  </si>
  <si>
    <t>HDBH-04/47</t>
  </si>
  <si>
    <t>Bìa còng bật 2 mặt 7P F4 GL</t>
  </si>
  <si>
    <t>Băng keo trong 4p7- 100Y</t>
  </si>
  <si>
    <t>Kẹp giấy  C62</t>
  </si>
  <si>
    <t xml:space="preserve">Hộp </t>
  </si>
  <si>
    <t>17/04/2015</t>
  </si>
  <si>
    <t>HDBH-04/174</t>
  </si>
  <si>
    <t>Bìa thái Sunflower A4 ( Xanh dương, x lá, vàng, hồng)</t>
  </si>
  <si>
    <t>Xấp</t>
  </si>
  <si>
    <t>Băng keo 2 mặt 24m/m x 18ya</t>
  </si>
  <si>
    <t>21/04/2015</t>
  </si>
  <si>
    <t>HDBH-04/202</t>
  </si>
  <si>
    <t>Kim bấm N.10 Plus</t>
  </si>
  <si>
    <t>Giấy trắng A5 72 Excel</t>
  </si>
  <si>
    <t>Giấy Excell A5 (vàng)</t>
  </si>
  <si>
    <t>Kẹp Giấy bọc nhựa C62</t>
  </si>
  <si>
    <t>Bịch</t>
  </si>
  <si>
    <t>Bút bi TL 027 ( xanh, đỏ, đen )</t>
  </si>
  <si>
    <t>23/04/2015</t>
  </si>
  <si>
    <t>HDBH-04/237</t>
  </si>
  <si>
    <t>22/05/2015</t>
  </si>
  <si>
    <t>HDBH-05/224</t>
  </si>
  <si>
    <t>Giấy ford màu A4 - 80 ( X dương, X lá, hồng, vàng)</t>
  </si>
  <si>
    <t>Bìa lỗ A4 (4.5)</t>
  </si>
  <si>
    <t>11/06/2015</t>
  </si>
  <si>
    <t>HDBH-06/139</t>
  </si>
  <si>
    <t>Bảng tên dẻo ngang</t>
  </si>
  <si>
    <t xml:space="preserve">Dây đeo kẹp sắt </t>
  </si>
  <si>
    <t>Sợi</t>
  </si>
  <si>
    <t>16/06/2015</t>
  </si>
  <si>
    <t>HDBH-06/183</t>
  </si>
  <si>
    <t>Bìa 80  lá nhựa A TL</t>
  </si>
  <si>
    <t>29/06/2015</t>
  </si>
  <si>
    <t>HDBH-06/325</t>
  </si>
  <si>
    <t>Giấy decal niêm phong A4</t>
  </si>
  <si>
    <t>Tờ</t>
  </si>
  <si>
    <t>04/07/2015</t>
  </si>
  <si>
    <t>HDBH-07/57</t>
  </si>
  <si>
    <t>Bìa lá A4 Plus M</t>
  </si>
  <si>
    <t>30/07/2015</t>
  </si>
  <si>
    <t>HDBH-07/341</t>
  </si>
  <si>
    <t>Phiếu chi 2 Liên 30 bộ</t>
  </si>
  <si>
    <t>Quyển</t>
  </si>
  <si>
    <t>Bìa thái A4 ( X dương, x lá, vàng, hồng, trắng)</t>
  </si>
  <si>
    <t>Kẹp bướm 25mm</t>
  </si>
  <si>
    <t>Kẹp bướm 32mm</t>
  </si>
  <si>
    <t>20/08/2015</t>
  </si>
  <si>
    <t>HDBH-08/195</t>
  </si>
  <si>
    <t>05/10/2015</t>
  </si>
  <si>
    <t>HDBH-10/46</t>
  </si>
  <si>
    <t>Băng keo si  48m/m x 12ya</t>
  </si>
  <si>
    <t>28/10/2015</t>
  </si>
  <si>
    <t>HDBH-10/368</t>
  </si>
  <si>
    <t>Bìa lá A4 TL</t>
  </si>
  <si>
    <t>Bút dạ quang HL-03 TL (vàng,cam,hồng,xanh,lá)</t>
  </si>
  <si>
    <t>Bìa kiếng A-M</t>
  </si>
  <si>
    <t>27/11/2015</t>
  </si>
  <si>
    <t>HDBH-11/293</t>
  </si>
  <si>
    <t>07/12/2015</t>
  </si>
  <si>
    <t>HDBH-12/73</t>
  </si>
  <si>
    <t>Bút lông dầu PM-09 (Hộp 12 cây) TL (xanh,đỏ,đen)</t>
  </si>
  <si>
    <t>HDBH-12/138</t>
  </si>
</sst>
</file>

<file path=xl/styles.xml><?xml version="1.0" encoding="utf-8"?>
<styleSheet xmlns="http://schemas.openxmlformats.org/spreadsheetml/2006/main">
  <numFmts count="1">
    <numFmt numFmtId="164" formatCode="#,###"/>
  </numFmts>
  <fonts count="8">
    <font>
      <sz val="11"/>
      <color theme="1"/>
      <name val="Calibri"/>
      <family val="2"/>
      <scheme val="minor"/>
    </font>
    <font>
      <b/>
      <sz val="12"/>
      <name val="Arial"/>
    </font>
    <font>
      <b/>
      <sz val="10"/>
      <name val="Arial"/>
      <family val="2"/>
    </font>
    <font>
      <b/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NumberFormat="1" applyFont="1" applyFill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164" fontId="3" fillId="0" borderId="5" xfId="0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164" fontId="3" fillId="0" borderId="7" xfId="0" applyNumberFormat="1" applyFont="1" applyBorder="1" applyAlignment="1">
      <alignment horizontal="right"/>
    </xf>
    <xf numFmtId="164" fontId="5" fillId="0" borderId="8" xfId="0" applyNumberFormat="1" applyFont="1" applyBorder="1" applyAlignment="1">
      <alignment horizontal="right"/>
    </xf>
    <xf numFmtId="164" fontId="5" fillId="0" borderId="8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3" fillId="0" borderId="11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0" fontId="6" fillId="2" borderId="1" xfId="0" applyNumberFormat="1" applyFont="1" applyFill="1" applyBorder="1" applyAlignment="1">
      <alignment horizontal="center" wrapText="1"/>
    </xf>
    <xf numFmtId="0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right"/>
    </xf>
    <xf numFmtId="0" fontId="2" fillId="0" borderId="3" xfId="0" applyNumberFormat="1" applyFont="1" applyFill="1" applyBorder="1" applyAlignment="1">
      <alignment horizontal="right"/>
    </xf>
    <xf numFmtId="0" fontId="2" fillId="0" borderId="4" xfId="0" applyNumberFormat="1" applyFont="1" applyFill="1" applyBorder="1" applyAlignment="1">
      <alignment horizontal="right"/>
    </xf>
    <xf numFmtId="164" fontId="4" fillId="0" borderId="1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164" fontId="2" fillId="0" borderId="6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164" fontId="2" fillId="3" borderId="8" xfId="0" applyNumberFormat="1" applyFont="1" applyFill="1" applyBorder="1" applyAlignment="1">
      <alignment horizontal="right"/>
    </xf>
    <xf numFmtId="164" fontId="2" fillId="3" borderId="8" xfId="0" applyNumberFormat="1" applyFont="1" applyFill="1" applyBorder="1" applyAlignment="1">
      <alignment horizontal="left"/>
    </xf>
    <xf numFmtId="164" fontId="2" fillId="3" borderId="8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right"/>
    </xf>
    <xf numFmtId="164" fontId="2" fillId="3" borderId="13" xfId="0" applyNumberFormat="1" applyFont="1" applyFill="1" applyBorder="1" applyAlignment="1">
      <alignment horizontal="right"/>
    </xf>
    <xf numFmtId="164" fontId="2" fillId="3" borderId="14" xfId="0" applyNumberFormat="1" applyFont="1" applyFill="1" applyBorder="1" applyAlignment="1">
      <alignment horizontal="right"/>
    </xf>
    <xf numFmtId="0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3" fontId="5" fillId="0" borderId="8" xfId="0" applyNumberFormat="1" applyFont="1" applyBorder="1" applyAlignment="1">
      <alignment horizontal="center"/>
    </xf>
    <xf numFmtId="3" fontId="5" fillId="0" borderId="8" xfId="0" applyNumberFormat="1" applyFont="1" applyBorder="1" applyAlignment="1">
      <alignment horizontal="left"/>
    </xf>
    <xf numFmtId="3" fontId="5" fillId="0" borderId="8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164" fontId="3" fillId="0" borderId="15" xfId="0" applyNumberFormat="1" applyFont="1" applyFill="1" applyBorder="1" applyAlignment="1">
      <alignment horizontal="right"/>
    </xf>
    <xf numFmtId="164" fontId="5" fillId="0" borderId="8" xfId="0" applyNumberFormat="1" applyFont="1" applyBorder="1" applyAlignment="1">
      <alignment horizontal="left"/>
    </xf>
    <xf numFmtId="164" fontId="2" fillId="0" borderId="9" xfId="0" applyNumberFormat="1" applyFont="1" applyBorder="1" applyAlignment="1">
      <alignment horizontal="right"/>
    </xf>
    <xf numFmtId="164" fontId="2" fillId="0" borderId="10" xfId="0" applyNumberFormat="1" applyFont="1" applyBorder="1" applyAlignment="1">
      <alignment horizontal="right"/>
    </xf>
    <xf numFmtId="164" fontId="2" fillId="0" borderId="11" xfId="0" applyNumberFormat="1" applyFont="1" applyBorder="1" applyAlignment="1">
      <alignment horizontal="right"/>
    </xf>
    <xf numFmtId="0" fontId="0" fillId="3" borderId="0" xfId="0" applyFill="1"/>
    <xf numFmtId="3" fontId="7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topLeftCell="A143" workbookViewId="0">
      <selection activeCell="G165" sqref="G165"/>
    </sheetView>
  </sheetViews>
  <sheetFormatPr defaultRowHeight="15"/>
  <cols>
    <col min="1" max="1" width="12.140625" customWidth="1"/>
    <col min="2" max="2" width="11.28515625" customWidth="1"/>
    <col min="3" max="3" width="30.5703125" customWidth="1"/>
    <col min="6" max="6" width="13.28515625" customWidth="1"/>
    <col min="7" max="7" width="14.7109375" customWidth="1"/>
  </cols>
  <sheetData>
    <row r="1" spans="1:7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 t="s">
        <v>9</v>
      </c>
      <c r="D2" s="2" t="s">
        <v>10</v>
      </c>
      <c r="E2" s="2">
        <v>5</v>
      </c>
      <c r="F2" s="4">
        <v>74000</v>
      </c>
      <c r="G2" s="4">
        <f>E2*F2</f>
        <v>370000</v>
      </c>
    </row>
    <row r="3" spans="1:7">
      <c r="A3" s="2" t="s">
        <v>11</v>
      </c>
      <c r="B3" s="2" t="s">
        <v>11</v>
      </c>
      <c r="C3" s="3" t="s">
        <v>12</v>
      </c>
      <c r="D3" s="2" t="s">
        <v>13</v>
      </c>
      <c r="E3" s="2">
        <v>5</v>
      </c>
      <c r="F3" s="4">
        <v>56000</v>
      </c>
      <c r="G3" s="4">
        <f>E3*F3</f>
        <v>280000</v>
      </c>
    </row>
    <row r="4" spans="1:7">
      <c r="A4" s="5">
        <f>SUM(G2:G3)</f>
        <v>650000</v>
      </c>
      <c r="B4" s="6"/>
      <c r="C4" s="6"/>
      <c r="D4" s="6"/>
      <c r="E4" s="6"/>
      <c r="F4" s="6"/>
      <c r="G4" s="7"/>
    </row>
    <row r="5" spans="1:7">
      <c r="A5" s="2" t="s">
        <v>14</v>
      </c>
      <c r="B5" s="2" t="s">
        <v>15</v>
      </c>
      <c r="C5" s="3" t="s">
        <v>9</v>
      </c>
      <c r="D5" s="2" t="s">
        <v>10</v>
      </c>
      <c r="E5" s="2">
        <v>5</v>
      </c>
      <c r="F5" s="4">
        <v>74000</v>
      </c>
      <c r="G5" s="4">
        <f>E5*F5</f>
        <v>370000</v>
      </c>
    </row>
    <row r="6" spans="1:7">
      <c r="A6" s="2" t="s">
        <v>11</v>
      </c>
      <c r="B6" s="2" t="s">
        <v>11</v>
      </c>
      <c r="C6" s="3" t="s">
        <v>12</v>
      </c>
      <c r="D6" s="2" t="s">
        <v>13</v>
      </c>
      <c r="E6" s="2">
        <v>5</v>
      </c>
      <c r="F6" s="4">
        <v>56000</v>
      </c>
      <c r="G6" s="4">
        <f>E6*F6</f>
        <v>280000</v>
      </c>
    </row>
    <row r="7" spans="1:7">
      <c r="A7" s="2" t="s">
        <v>11</v>
      </c>
      <c r="B7" s="2" t="s">
        <v>11</v>
      </c>
      <c r="C7" s="3" t="s">
        <v>16</v>
      </c>
      <c r="D7" s="2" t="s">
        <v>17</v>
      </c>
      <c r="E7" s="2">
        <v>24</v>
      </c>
      <c r="F7" s="4">
        <v>4500</v>
      </c>
      <c r="G7" s="4">
        <f>E7*F7</f>
        <v>108000</v>
      </c>
    </row>
    <row r="8" spans="1:7">
      <c r="A8" s="2" t="s">
        <v>11</v>
      </c>
      <c r="B8" s="2" t="s">
        <v>11</v>
      </c>
      <c r="C8" s="3" t="s">
        <v>18</v>
      </c>
      <c r="D8" s="2" t="s">
        <v>17</v>
      </c>
      <c r="E8" s="2">
        <v>10</v>
      </c>
      <c r="F8" s="4">
        <v>1700</v>
      </c>
      <c r="G8" s="4">
        <f>E8*F8</f>
        <v>17000</v>
      </c>
    </row>
    <row r="9" spans="1:7">
      <c r="A9" s="5">
        <f>SUM(G5:G8)</f>
        <v>775000</v>
      </c>
      <c r="B9" s="6"/>
      <c r="C9" s="6"/>
      <c r="D9" s="6"/>
      <c r="E9" s="6"/>
      <c r="F9" s="6"/>
      <c r="G9" s="7"/>
    </row>
    <row r="10" spans="1:7">
      <c r="A10" s="2" t="s">
        <v>19</v>
      </c>
      <c r="B10" s="2" t="s">
        <v>20</v>
      </c>
      <c r="C10" s="3" t="s">
        <v>18</v>
      </c>
      <c r="D10" s="2" t="s">
        <v>17</v>
      </c>
      <c r="E10" s="2">
        <v>100</v>
      </c>
      <c r="F10" s="4">
        <v>1700</v>
      </c>
      <c r="G10" s="4">
        <f>E10*F10</f>
        <v>170000</v>
      </c>
    </row>
    <row r="11" spans="1:7">
      <c r="A11" s="8">
        <f>SUM(G10:G10)</f>
        <v>170000</v>
      </c>
      <c r="B11" s="9"/>
      <c r="C11" s="9"/>
      <c r="D11" s="9"/>
      <c r="E11" s="9"/>
      <c r="F11" s="9"/>
      <c r="G11" s="10"/>
    </row>
    <row r="12" spans="1:7">
      <c r="A12" s="2" t="s">
        <v>21</v>
      </c>
      <c r="B12" s="2" t="s">
        <v>22</v>
      </c>
      <c r="C12" s="3" t="s">
        <v>23</v>
      </c>
      <c r="D12" s="2" t="s">
        <v>24</v>
      </c>
      <c r="E12" s="11">
        <v>1</v>
      </c>
      <c r="F12" s="4">
        <v>13000</v>
      </c>
      <c r="G12" s="4">
        <f>E12*F12</f>
        <v>13000</v>
      </c>
    </row>
    <row r="13" spans="1:7">
      <c r="A13" s="12">
        <f>SUM(G12:G12)</f>
        <v>13000</v>
      </c>
      <c r="B13" s="13"/>
      <c r="C13" s="13"/>
      <c r="D13" s="13"/>
      <c r="E13" s="13"/>
      <c r="F13" s="13"/>
      <c r="G13" s="14"/>
    </row>
    <row r="14" spans="1:7">
      <c r="A14" s="15" t="s">
        <v>25</v>
      </c>
      <c r="B14" s="15" t="s">
        <v>26</v>
      </c>
      <c r="C14" s="3" t="s">
        <v>23</v>
      </c>
      <c r="D14" s="16" t="s">
        <v>24</v>
      </c>
      <c r="E14" s="16">
        <v>18</v>
      </c>
      <c r="F14" s="15">
        <v>13000</v>
      </c>
      <c r="G14" s="15">
        <f>F14*E14</f>
        <v>234000</v>
      </c>
    </row>
    <row r="15" spans="1:7">
      <c r="A15" s="17">
        <f>G14</f>
        <v>234000</v>
      </c>
      <c r="B15" s="18"/>
      <c r="C15" s="18"/>
      <c r="D15" s="18"/>
      <c r="E15" s="18"/>
      <c r="F15" s="18"/>
      <c r="G15" s="19"/>
    </row>
    <row r="16" spans="1:7">
      <c r="A16" s="2" t="s">
        <v>27</v>
      </c>
      <c r="B16" s="2" t="s">
        <v>28</v>
      </c>
      <c r="C16" s="3" t="s">
        <v>9</v>
      </c>
      <c r="D16" s="2" t="s">
        <v>10</v>
      </c>
      <c r="E16" s="2">
        <v>5</v>
      </c>
      <c r="F16" s="4">
        <v>74000</v>
      </c>
      <c r="G16" s="4">
        <f>E16*F16</f>
        <v>370000</v>
      </c>
    </row>
    <row r="17" spans="1:8">
      <c r="A17" s="2" t="s">
        <v>11</v>
      </c>
      <c r="B17" s="2" t="s">
        <v>11</v>
      </c>
      <c r="C17" s="3" t="s">
        <v>29</v>
      </c>
      <c r="D17" s="2" t="s">
        <v>10</v>
      </c>
      <c r="E17" s="2">
        <v>5</v>
      </c>
      <c r="F17" s="4">
        <v>56000</v>
      </c>
      <c r="G17" s="4">
        <f>E17*F17</f>
        <v>280000</v>
      </c>
    </row>
    <row r="18" spans="1:8">
      <c r="A18" s="2" t="s">
        <v>11</v>
      </c>
      <c r="B18" s="2" t="s">
        <v>11</v>
      </c>
      <c r="C18" s="3" t="s">
        <v>30</v>
      </c>
      <c r="D18" s="2" t="s">
        <v>31</v>
      </c>
      <c r="E18" s="2">
        <v>3</v>
      </c>
      <c r="F18" s="4">
        <v>40000</v>
      </c>
      <c r="G18" s="4">
        <f>E18*F18</f>
        <v>120000</v>
      </c>
    </row>
    <row r="19" spans="1:8">
      <c r="A19" s="2" t="s">
        <v>11</v>
      </c>
      <c r="B19" s="2" t="s">
        <v>11</v>
      </c>
      <c r="C19" s="3" t="s">
        <v>30</v>
      </c>
      <c r="D19" s="2" t="s">
        <v>31</v>
      </c>
      <c r="E19" s="2">
        <v>1</v>
      </c>
      <c r="F19" s="4">
        <v>40000</v>
      </c>
      <c r="G19" s="4">
        <f>E19*F19</f>
        <v>40000</v>
      </c>
    </row>
    <row r="20" spans="1:8">
      <c r="A20" s="2" t="s">
        <v>11</v>
      </c>
      <c r="B20" s="2" t="s">
        <v>11</v>
      </c>
      <c r="C20" s="3" t="s">
        <v>30</v>
      </c>
      <c r="D20" s="2" t="s">
        <v>31</v>
      </c>
      <c r="E20" s="2">
        <v>1</v>
      </c>
      <c r="F20" s="4">
        <v>40000</v>
      </c>
      <c r="G20" s="4">
        <f>E20*F20</f>
        <v>40000</v>
      </c>
    </row>
    <row r="21" spans="1:8">
      <c r="A21" s="8">
        <f>SUM(G16:G20)</f>
        <v>850000</v>
      </c>
      <c r="B21" s="9"/>
      <c r="C21" s="9"/>
      <c r="D21" s="9"/>
      <c r="E21" s="9"/>
      <c r="F21" s="9"/>
      <c r="G21" s="10"/>
    </row>
    <row r="22" spans="1:8">
      <c r="A22" s="20" t="s">
        <v>32</v>
      </c>
      <c r="B22" s="21"/>
      <c r="C22" s="21"/>
      <c r="D22" s="21"/>
      <c r="E22" s="21"/>
      <c r="F22" s="22"/>
      <c r="G22" s="23">
        <f>SUM(G2:G21)</f>
        <v>2692000</v>
      </c>
      <c r="H22" s="59">
        <f>G22*0.05</f>
        <v>134600</v>
      </c>
    </row>
    <row r="23" spans="1:8">
      <c r="A23" s="20" t="s">
        <v>33</v>
      </c>
      <c r="B23" s="21"/>
      <c r="C23" s="21"/>
      <c r="D23" s="21"/>
      <c r="E23" s="21"/>
      <c r="F23" s="22"/>
      <c r="G23" s="23">
        <f>G22*0.1</f>
        <v>269200</v>
      </c>
    </row>
    <row r="24" spans="1:8">
      <c r="A24" s="20" t="s">
        <v>34</v>
      </c>
      <c r="B24" s="21"/>
      <c r="C24" s="21"/>
      <c r="D24" s="21"/>
      <c r="E24" s="21"/>
      <c r="F24" s="22"/>
      <c r="G24" s="23">
        <f>G22+G23</f>
        <v>2961200</v>
      </c>
    </row>
    <row r="26" spans="1:8" ht="15.75">
      <c r="A26" s="24" t="s">
        <v>0</v>
      </c>
      <c r="B26" s="24" t="s">
        <v>1</v>
      </c>
      <c r="C26" s="24" t="s">
        <v>2</v>
      </c>
      <c r="D26" s="24" t="s">
        <v>3</v>
      </c>
      <c r="E26" s="24" t="s">
        <v>4</v>
      </c>
      <c r="F26" s="24" t="s">
        <v>5</v>
      </c>
      <c r="G26" s="24" t="s">
        <v>6</v>
      </c>
    </row>
    <row r="27" spans="1:8">
      <c r="A27" s="2" t="s">
        <v>35</v>
      </c>
      <c r="B27" s="2" t="s">
        <v>36</v>
      </c>
      <c r="C27" s="3" t="s">
        <v>12</v>
      </c>
      <c r="D27" s="2" t="s">
        <v>13</v>
      </c>
      <c r="E27" s="2">
        <v>10</v>
      </c>
      <c r="F27" s="4">
        <v>56000</v>
      </c>
      <c r="G27" s="4">
        <f>E27*F27</f>
        <v>560000</v>
      </c>
    </row>
    <row r="28" spans="1:8">
      <c r="A28" s="2" t="s">
        <v>11</v>
      </c>
      <c r="B28" s="2" t="s">
        <v>11</v>
      </c>
      <c r="C28" s="3" t="s">
        <v>9</v>
      </c>
      <c r="D28" s="2" t="s">
        <v>10</v>
      </c>
      <c r="E28" s="2">
        <v>5</v>
      </c>
      <c r="F28" s="4">
        <v>74000</v>
      </c>
      <c r="G28" s="4">
        <f>E28*F28</f>
        <v>370000</v>
      </c>
    </row>
    <row r="29" spans="1:8">
      <c r="A29" s="5">
        <f>SUM(G27:G28)</f>
        <v>930000</v>
      </c>
      <c r="B29" s="6"/>
      <c r="C29" s="6"/>
      <c r="D29" s="6"/>
      <c r="E29" s="6"/>
      <c r="F29" s="6"/>
      <c r="G29" s="7"/>
    </row>
    <row r="30" spans="1:8">
      <c r="A30" s="2" t="s">
        <v>37</v>
      </c>
      <c r="B30" s="2" t="s">
        <v>38</v>
      </c>
      <c r="C30" s="3" t="s">
        <v>39</v>
      </c>
      <c r="D30" s="2" t="s">
        <v>24</v>
      </c>
      <c r="E30" s="2">
        <v>8</v>
      </c>
      <c r="F30" s="4">
        <v>11000</v>
      </c>
      <c r="G30" s="4">
        <f>E30*F30</f>
        <v>88000</v>
      </c>
    </row>
    <row r="31" spans="1:8">
      <c r="A31" s="2" t="s">
        <v>11</v>
      </c>
      <c r="B31" s="2" t="s">
        <v>11</v>
      </c>
      <c r="C31" s="3" t="s">
        <v>40</v>
      </c>
      <c r="D31" s="2" t="s">
        <v>17</v>
      </c>
      <c r="E31" s="2">
        <v>24</v>
      </c>
      <c r="F31" s="4">
        <v>2900</v>
      </c>
      <c r="G31" s="4">
        <f>E31*F31</f>
        <v>69600</v>
      </c>
    </row>
    <row r="32" spans="1:8">
      <c r="A32" s="2"/>
      <c r="B32" s="2"/>
      <c r="C32" s="25" t="s">
        <v>41</v>
      </c>
      <c r="D32" s="26" t="s">
        <v>17</v>
      </c>
      <c r="E32" s="2">
        <v>10</v>
      </c>
      <c r="F32" s="4">
        <v>7500</v>
      </c>
      <c r="G32" s="4">
        <f>E32*F32</f>
        <v>75000</v>
      </c>
    </row>
    <row r="33" spans="1:7">
      <c r="A33" s="2"/>
      <c r="B33" s="2"/>
      <c r="C33" s="25" t="s">
        <v>42</v>
      </c>
      <c r="D33" s="26" t="s">
        <v>43</v>
      </c>
      <c r="E33" s="2">
        <v>1</v>
      </c>
      <c r="F33" s="4">
        <v>7200</v>
      </c>
      <c r="G33" s="4">
        <f>E33*F33</f>
        <v>7200</v>
      </c>
    </row>
    <row r="34" spans="1:7">
      <c r="A34" s="2"/>
      <c r="B34" s="2"/>
      <c r="C34" s="25" t="s">
        <v>44</v>
      </c>
      <c r="D34" s="26" t="s">
        <v>43</v>
      </c>
      <c r="E34" s="2">
        <v>1</v>
      </c>
      <c r="F34" s="4">
        <v>3000</v>
      </c>
      <c r="G34" s="4">
        <f>E34*F34</f>
        <v>3000</v>
      </c>
    </row>
    <row r="35" spans="1:7">
      <c r="A35" s="27">
        <f>SUM(G30:G34)</f>
        <v>242800</v>
      </c>
      <c r="B35" s="28"/>
      <c r="C35" s="28"/>
      <c r="D35" s="28"/>
      <c r="E35" s="28"/>
      <c r="F35" s="28"/>
      <c r="G35" s="29"/>
    </row>
    <row r="36" spans="1:7">
      <c r="A36" s="2" t="s">
        <v>45</v>
      </c>
      <c r="B36" s="2" t="s">
        <v>46</v>
      </c>
      <c r="C36" s="3" t="s">
        <v>47</v>
      </c>
      <c r="D36" s="2" t="s">
        <v>17</v>
      </c>
      <c r="E36" s="2">
        <v>48</v>
      </c>
      <c r="F36" s="30">
        <v>4900</v>
      </c>
      <c r="G36" s="4">
        <f>E36*F36</f>
        <v>235200</v>
      </c>
    </row>
    <row r="37" spans="1:7">
      <c r="A37" s="5">
        <f>SUM(G36:G36)</f>
        <v>235200</v>
      </c>
      <c r="B37" s="6"/>
      <c r="C37" s="6"/>
      <c r="D37" s="6"/>
      <c r="E37" s="6"/>
      <c r="F37" s="6"/>
      <c r="G37" s="7"/>
    </row>
    <row r="38" spans="1:7">
      <c r="A38" s="2" t="s">
        <v>48</v>
      </c>
      <c r="B38" s="2" t="s">
        <v>49</v>
      </c>
      <c r="C38" s="3" t="s">
        <v>50</v>
      </c>
      <c r="D38" s="2" t="s">
        <v>51</v>
      </c>
      <c r="E38" s="2">
        <v>4</v>
      </c>
      <c r="F38" s="4">
        <v>48000</v>
      </c>
      <c r="G38" s="4">
        <f t="shared" ref="G38:G47" si="0">E38*F38</f>
        <v>192000</v>
      </c>
    </row>
    <row r="39" spans="1:7">
      <c r="A39" s="2" t="s">
        <v>11</v>
      </c>
      <c r="B39" s="2" t="s">
        <v>11</v>
      </c>
      <c r="C39" s="3" t="s">
        <v>52</v>
      </c>
      <c r="D39" s="2" t="s">
        <v>10</v>
      </c>
      <c r="E39" s="2">
        <v>5</v>
      </c>
      <c r="F39" s="4">
        <v>40000</v>
      </c>
      <c r="G39" s="4">
        <f t="shared" si="0"/>
        <v>200000</v>
      </c>
    </row>
    <row r="40" spans="1:7">
      <c r="A40" s="2" t="s">
        <v>11</v>
      </c>
      <c r="B40" s="2" t="s">
        <v>11</v>
      </c>
      <c r="C40" s="3" t="s">
        <v>18</v>
      </c>
      <c r="D40" s="2" t="s">
        <v>17</v>
      </c>
      <c r="E40" s="2">
        <v>50</v>
      </c>
      <c r="F40" s="4">
        <v>1700</v>
      </c>
      <c r="G40" s="4">
        <f t="shared" si="0"/>
        <v>85000</v>
      </c>
    </row>
    <row r="41" spans="1:7">
      <c r="A41" s="2" t="s">
        <v>11</v>
      </c>
      <c r="B41" s="2" t="s">
        <v>11</v>
      </c>
      <c r="C41" s="3" t="s">
        <v>53</v>
      </c>
      <c r="D41" s="2" t="s">
        <v>54</v>
      </c>
      <c r="E41" s="2">
        <v>2</v>
      </c>
      <c r="F41" s="4">
        <v>17000</v>
      </c>
      <c r="G41" s="4">
        <f t="shared" si="0"/>
        <v>34000</v>
      </c>
    </row>
    <row r="42" spans="1:7">
      <c r="A42" s="2" t="s">
        <v>11</v>
      </c>
      <c r="B42" s="2" t="s">
        <v>11</v>
      </c>
      <c r="C42" s="3" t="s">
        <v>55</v>
      </c>
      <c r="D42" s="2" t="s">
        <v>56</v>
      </c>
      <c r="E42" s="2">
        <v>1</v>
      </c>
      <c r="F42" s="4">
        <v>14000</v>
      </c>
      <c r="G42" s="4">
        <f t="shared" si="0"/>
        <v>14000</v>
      </c>
    </row>
    <row r="43" spans="1:7">
      <c r="A43" s="2" t="s">
        <v>11</v>
      </c>
      <c r="B43" s="2" t="s">
        <v>11</v>
      </c>
      <c r="C43" s="3" t="s">
        <v>57</v>
      </c>
      <c r="D43" s="2" t="s">
        <v>56</v>
      </c>
      <c r="E43" s="2">
        <v>1</v>
      </c>
      <c r="F43" s="4">
        <v>21000</v>
      </c>
      <c r="G43" s="4">
        <f t="shared" si="0"/>
        <v>21000</v>
      </c>
    </row>
    <row r="44" spans="1:7">
      <c r="A44" s="2" t="s">
        <v>11</v>
      </c>
      <c r="B44" s="2" t="s">
        <v>11</v>
      </c>
      <c r="C44" s="3" t="s">
        <v>58</v>
      </c>
      <c r="D44" s="2" t="s">
        <v>56</v>
      </c>
      <c r="E44" s="2">
        <v>2</v>
      </c>
      <c r="F44" s="4">
        <v>3700</v>
      </c>
      <c r="G44" s="4">
        <f t="shared" si="0"/>
        <v>7400</v>
      </c>
    </row>
    <row r="45" spans="1:7">
      <c r="A45" s="2" t="s">
        <v>11</v>
      </c>
      <c r="B45" s="2" t="s">
        <v>11</v>
      </c>
      <c r="C45" s="3" t="s">
        <v>59</v>
      </c>
      <c r="D45" s="2" t="s">
        <v>56</v>
      </c>
      <c r="E45" s="2">
        <v>2</v>
      </c>
      <c r="F45" s="4">
        <v>4000</v>
      </c>
      <c r="G45" s="4">
        <f t="shared" si="0"/>
        <v>8000</v>
      </c>
    </row>
    <row r="46" spans="1:7">
      <c r="A46" s="2" t="s">
        <v>11</v>
      </c>
      <c r="B46" s="2" t="s">
        <v>11</v>
      </c>
      <c r="C46" s="3" t="s">
        <v>60</v>
      </c>
      <c r="D46" s="2" t="s">
        <v>56</v>
      </c>
      <c r="E46" s="2">
        <v>1</v>
      </c>
      <c r="F46" s="4">
        <v>6500</v>
      </c>
      <c r="G46" s="4">
        <f t="shared" si="0"/>
        <v>6500</v>
      </c>
    </row>
    <row r="47" spans="1:7">
      <c r="A47" s="2" t="s">
        <v>11</v>
      </c>
      <c r="B47" s="2" t="s">
        <v>11</v>
      </c>
      <c r="C47" s="3" t="s">
        <v>61</v>
      </c>
      <c r="D47" s="2" t="s">
        <v>56</v>
      </c>
      <c r="E47" s="2">
        <v>1</v>
      </c>
      <c r="F47" s="4">
        <v>9800</v>
      </c>
      <c r="G47" s="4">
        <f t="shared" si="0"/>
        <v>9800</v>
      </c>
    </row>
    <row r="48" spans="1:7">
      <c r="A48" s="5">
        <f>SUM(G38:G47)</f>
        <v>577700</v>
      </c>
      <c r="B48" s="6"/>
      <c r="C48" s="6"/>
      <c r="D48" s="6"/>
      <c r="E48" s="6"/>
      <c r="F48" s="6"/>
      <c r="G48" s="7"/>
    </row>
    <row r="49" spans="1:8">
      <c r="A49" s="2" t="s">
        <v>62</v>
      </c>
      <c r="B49" s="2" t="s">
        <v>63</v>
      </c>
      <c r="C49" s="3" t="s">
        <v>64</v>
      </c>
      <c r="D49" s="2" t="s">
        <v>51</v>
      </c>
      <c r="E49" s="2">
        <v>5</v>
      </c>
      <c r="F49" s="4">
        <v>25000</v>
      </c>
      <c r="G49" s="4">
        <f t="shared" ref="G49:G56" si="1">E49*F49</f>
        <v>125000</v>
      </c>
    </row>
    <row r="50" spans="1:8">
      <c r="A50" s="2" t="s">
        <v>11</v>
      </c>
      <c r="B50" s="2" t="s">
        <v>11</v>
      </c>
      <c r="C50" s="3" t="s">
        <v>18</v>
      </c>
      <c r="D50" s="2" t="s">
        <v>17</v>
      </c>
      <c r="E50" s="2">
        <v>50</v>
      </c>
      <c r="F50" s="4">
        <v>1700</v>
      </c>
      <c r="G50" s="4">
        <f t="shared" si="1"/>
        <v>85000</v>
      </c>
    </row>
    <row r="51" spans="1:8">
      <c r="A51" s="2" t="s">
        <v>11</v>
      </c>
      <c r="B51" s="2" t="s">
        <v>11</v>
      </c>
      <c r="C51" s="3" t="s">
        <v>9</v>
      </c>
      <c r="D51" s="2" t="s">
        <v>10</v>
      </c>
      <c r="E51" s="2">
        <v>5</v>
      </c>
      <c r="F51" s="4">
        <v>76000</v>
      </c>
      <c r="G51" s="4">
        <f t="shared" si="1"/>
        <v>380000</v>
      </c>
    </row>
    <row r="52" spans="1:8">
      <c r="A52" s="2" t="s">
        <v>11</v>
      </c>
      <c r="B52" s="2" t="s">
        <v>11</v>
      </c>
      <c r="C52" s="3" t="s">
        <v>12</v>
      </c>
      <c r="D52" s="2" t="s">
        <v>13</v>
      </c>
      <c r="E52" s="2">
        <v>5</v>
      </c>
      <c r="F52" s="4">
        <v>56000</v>
      </c>
      <c r="G52" s="4">
        <f t="shared" si="1"/>
        <v>280000</v>
      </c>
    </row>
    <row r="53" spans="1:8">
      <c r="A53" s="2" t="s">
        <v>11</v>
      </c>
      <c r="B53" s="2" t="s">
        <v>11</v>
      </c>
      <c r="C53" s="3" t="s">
        <v>39</v>
      </c>
      <c r="D53" s="2" t="s">
        <v>24</v>
      </c>
      <c r="E53" s="2">
        <v>18</v>
      </c>
      <c r="F53" s="4">
        <v>11500</v>
      </c>
      <c r="G53" s="4">
        <f t="shared" si="1"/>
        <v>207000</v>
      </c>
    </row>
    <row r="54" spans="1:8">
      <c r="A54" s="2" t="s">
        <v>11</v>
      </c>
      <c r="B54" s="2" t="s">
        <v>11</v>
      </c>
      <c r="C54" s="3" t="s">
        <v>40</v>
      </c>
      <c r="D54" s="2" t="s">
        <v>17</v>
      </c>
      <c r="E54" s="2">
        <v>12</v>
      </c>
      <c r="F54" s="4">
        <v>3000</v>
      </c>
      <c r="G54" s="4">
        <f t="shared" si="1"/>
        <v>36000</v>
      </c>
    </row>
    <row r="55" spans="1:8">
      <c r="A55" s="2" t="s">
        <v>11</v>
      </c>
      <c r="B55" s="2" t="s">
        <v>11</v>
      </c>
      <c r="C55" s="3" t="s">
        <v>65</v>
      </c>
      <c r="D55" s="2" t="s">
        <v>24</v>
      </c>
      <c r="E55" s="2">
        <v>12</v>
      </c>
      <c r="F55" s="4">
        <v>13000</v>
      </c>
      <c r="G55" s="4">
        <f t="shared" si="1"/>
        <v>156000</v>
      </c>
    </row>
    <row r="56" spans="1:8">
      <c r="A56" s="2" t="s">
        <v>11</v>
      </c>
      <c r="B56" s="2" t="s">
        <v>11</v>
      </c>
      <c r="C56" s="3" t="s">
        <v>66</v>
      </c>
      <c r="D56" s="2" t="s">
        <v>67</v>
      </c>
      <c r="E56" s="2">
        <v>2</v>
      </c>
      <c r="F56" s="4">
        <v>2000</v>
      </c>
      <c r="G56" s="4">
        <f t="shared" si="1"/>
        <v>4000</v>
      </c>
    </row>
    <row r="57" spans="1:8">
      <c r="A57" s="5">
        <f>SUM(G49:G56)</f>
        <v>1273000</v>
      </c>
      <c r="B57" s="6"/>
      <c r="C57" s="6"/>
      <c r="D57" s="6"/>
      <c r="E57" s="6"/>
      <c r="F57" s="6"/>
      <c r="G57" s="7"/>
    </row>
    <row r="58" spans="1:8">
      <c r="A58" s="31" t="s">
        <v>32</v>
      </c>
      <c r="B58" s="32"/>
      <c r="C58" s="32"/>
      <c r="D58" s="32"/>
      <c r="E58" s="32"/>
      <c r="F58" s="33"/>
      <c r="G58" s="34">
        <f>SUM(G27:G57)</f>
        <v>3258700</v>
      </c>
      <c r="H58" s="59">
        <f>G58*0.05</f>
        <v>162935</v>
      </c>
    </row>
    <row r="59" spans="1:8">
      <c r="A59" s="31" t="s">
        <v>33</v>
      </c>
      <c r="B59" s="32"/>
      <c r="C59" s="32"/>
      <c r="D59" s="32"/>
      <c r="E59" s="32"/>
      <c r="F59" s="33"/>
      <c r="G59" s="34">
        <f>G58*0.1</f>
        <v>325870</v>
      </c>
    </row>
    <row r="60" spans="1:8">
      <c r="A60" s="31" t="s">
        <v>34</v>
      </c>
      <c r="B60" s="32"/>
      <c r="C60" s="32"/>
      <c r="D60" s="32"/>
      <c r="E60" s="32"/>
      <c r="F60" s="33"/>
      <c r="G60" s="34">
        <f>G58+G59</f>
        <v>3584570</v>
      </c>
    </row>
    <row r="62" spans="1:8" ht="15.75">
      <c r="A62" s="24" t="s">
        <v>0</v>
      </c>
      <c r="B62" s="24" t="s">
        <v>1</v>
      </c>
      <c r="C62" s="24" t="s">
        <v>2</v>
      </c>
      <c r="D62" s="24" t="s">
        <v>3</v>
      </c>
      <c r="E62" s="24" t="s">
        <v>4</v>
      </c>
      <c r="F62" s="24" t="s">
        <v>5</v>
      </c>
      <c r="G62" s="24" t="s">
        <v>6</v>
      </c>
    </row>
    <row r="63" spans="1:8">
      <c r="A63" s="2" t="s">
        <v>68</v>
      </c>
      <c r="B63" s="2" t="s">
        <v>69</v>
      </c>
      <c r="C63" s="3" t="s">
        <v>70</v>
      </c>
      <c r="D63" s="2" t="s">
        <v>71</v>
      </c>
      <c r="E63" s="2">
        <v>3</v>
      </c>
      <c r="F63" s="4">
        <v>40000</v>
      </c>
      <c r="G63" s="4">
        <f>E63*F63</f>
        <v>120000</v>
      </c>
    </row>
    <row r="64" spans="1:8">
      <c r="A64" s="2" t="s">
        <v>11</v>
      </c>
      <c r="B64" s="2" t="s">
        <v>11</v>
      </c>
      <c r="C64" s="3" t="s">
        <v>52</v>
      </c>
      <c r="D64" s="2" t="s">
        <v>10</v>
      </c>
      <c r="E64" s="2">
        <v>2</v>
      </c>
      <c r="F64" s="4">
        <v>40000</v>
      </c>
      <c r="G64" s="4">
        <f>E64*F64</f>
        <v>80000</v>
      </c>
    </row>
    <row r="65" spans="1:7">
      <c r="A65" s="2" t="s">
        <v>11</v>
      </c>
      <c r="B65" s="2" t="s">
        <v>11</v>
      </c>
      <c r="C65" s="3" t="s">
        <v>72</v>
      </c>
      <c r="D65" s="2" t="s">
        <v>24</v>
      </c>
      <c r="E65" s="2">
        <v>5</v>
      </c>
      <c r="F65" s="4">
        <v>4000</v>
      </c>
      <c r="G65" s="4">
        <f>E65*F65</f>
        <v>20000</v>
      </c>
    </row>
    <row r="66" spans="1:7">
      <c r="A66" s="5">
        <f>SUM(G63:G65)</f>
        <v>220000</v>
      </c>
      <c r="B66" s="6"/>
      <c r="C66" s="6"/>
      <c r="D66" s="6"/>
      <c r="E66" s="6"/>
      <c r="F66" s="6"/>
      <c r="G66" s="7"/>
    </row>
    <row r="67" spans="1:7">
      <c r="A67" s="2" t="s">
        <v>73</v>
      </c>
      <c r="B67" s="2" t="s">
        <v>74</v>
      </c>
      <c r="C67" s="3" t="s">
        <v>52</v>
      </c>
      <c r="D67" s="2" t="s">
        <v>10</v>
      </c>
      <c r="E67" s="2">
        <v>5</v>
      </c>
      <c r="F67" s="4">
        <v>40000</v>
      </c>
      <c r="G67" s="4">
        <f t="shared" ref="G67:G72" si="2">E67*F67</f>
        <v>200000</v>
      </c>
    </row>
    <row r="68" spans="1:7">
      <c r="A68" s="2" t="s">
        <v>11</v>
      </c>
      <c r="B68" s="2" t="s">
        <v>11</v>
      </c>
      <c r="C68" s="3" t="s">
        <v>75</v>
      </c>
      <c r="D68" s="2" t="s">
        <v>56</v>
      </c>
      <c r="E68" s="2">
        <v>20</v>
      </c>
      <c r="F68" s="4">
        <v>3100</v>
      </c>
      <c r="G68" s="4">
        <f t="shared" si="2"/>
        <v>62000</v>
      </c>
    </row>
    <row r="69" spans="1:7">
      <c r="A69" s="2" t="s">
        <v>11</v>
      </c>
      <c r="B69" s="2" t="s">
        <v>11</v>
      </c>
      <c r="C69" s="3" t="s">
        <v>76</v>
      </c>
      <c r="D69" s="2" t="s">
        <v>10</v>
      </c>
      <c r="E69" s="2">
        <v>3</v>
      </c>
      <c r="F69" s="4">
        <v>22500</v>
      </c>
      <c r="G69" s="4">
        <f t="shared" si="2"/>
        <v>67500</v>
      </c>
    </row>
    <row r="70" spans="1:7">
      <c r="A70" s="2" t="s">
        <v>11</v>
      </c>
      <c r="B70" s="2" t="s">
        <v>11</v>
      </c>
      <c r="C70" s="3" t="s">
        <v>77</v>
      </c>
      <c r="D70" s="2" t="s">
        <v>10</v>
      </c>
      <c r="E70" s="2">
        <v>1</v>
      </c>
      <c r="F70" s="4">
        <v>20000</v>
      </c>
      <c r="G70" s="4">
        <f t="shared" si="2"/>
        <v>20000</v>
      </c>
    </row>
    <row r="71" spans="1:7">
      <c r="A71" s="2" t="s">
        <v>11</v>
      </c>
      <c r="B71" s="2" t="s">
        <v>11</v>
      </c>
      <c r="C71" s="3" t="s">
        <v>78</v>
      </c>
      <c r="D71" s="2" t="s">
        <v>79</v>
      </c>
      <c r="E71" s="2">
        <v>10</v>
      </c>
      <c r="F71" s="4">
        <v>2000</v>
      </c>
      <c r="G71" s="4">
        <f t="shared" si="2"/>
        <v>20000</v>
      </c>
    </row>
    <row r="72" spans="1:7">
      <c r="A72" s="2" t="s">
        <v>11</v>
      </c>
      <c r="B72" s="2" t="s">
        <v>11</v>
      </c>
      <c r="C72" s="3" t="s">
        <v>80</v>
      </c>
      <c r="D72" s="2" t="s">
        <v>43</v>
      </c>
      <c r="E72" s="2">
        <v>2</v>
      </c>
      <c r="F72" s="4">
        <v>2400</v>
      </c>
      <c r="G72" s="4">
        <f t="shared" si="2"/>
        <v>4800</v>
      </c>
    </row>
    <row r="73" spans="1:7">
      <c r="A73" s="5">
        <f>SUM(G67:G72)</f>
        <v>374300</v>
      </c>
      <c r="B73" s="6"/>
      <c r="C73" s="6"/>
      <c r="D73" s="6"/>
      <c r="E73" s="6"/>
      <c r="F73" s="6"/>
      <c r="G73" s="7"/>
    </row>
    <row r="74" spans="1:7">
      <c r="A74" s="2" t="s">
        <v>81</v>
      </c>
      <c r="B74" s="2" t="s">
        <v>82</v>
      </c>
      <c r="C74" s="3" t="s">
        <v>12</v>
      </c>
      <c r="D74" s="2" t="s">
        <v>10</v>
      </c>
      <c r="E74" s="2">
        <v>10</v>
      </c>
      <c r="F74" s="4">
        <v>56000</v>
      </c>
      <c r="G74" s="4">
        <f>E74*F74</f>
        <v>560000</v>
      </c>
    </row>
    <row r="75" spans="1:7">
      <c r="A75" s="2" t="s">
        <v>11</v>
      </c>
      <c r="B75" s="2" t="s">
        <v>11</v>
      </c>
      <c r="C75" s="3" t="s">
        <v>9</v>
      </c>
      <c r="D75" s="2" t="s">
        <v>10</v>
      </c>
      <c r="E75" s="2">
        <v>5</v>
      </c>
      <c r="F75" s="4">
        <v>75000</v>
      </c>
      <c r="G75" s="4">
        <f>E75*F75</f>
        <v>375000</v>
      </c>
    </row>
    <row r="76" spans="1:7">
      <c r="A76" s="5">
        <f>SUM(G74:G75)</f>
        <v>935000</v>
      </c>
      <c r="B76" s="6"/>
      <c r="C76" s="6"/>
      <c r="D76" s="6"/>
      <c r="E76" s="6"/>
      <c r="F76" s="6"/>
      <c r="G76" s="7"/>
    </row>
    <row r="77" spans="1:7">
      <c r="A77" s="2" t="s">
        <v>83</v>
      </c>
      <c r="B77" s="2" t="s">
        <v>84</v>
      </c>
      <c r="C77" s="3" t="s">
        <v>12</v>
      </c>
      <c r="D77" s="2" t="s">
        <v>10</v>
      </c>
      <c r="E77" s="2">
        <v>10</v>
      </c>
      <c r="F77" s="4">
        <v>56000</v>
      </c>
      <c r="G77" s="4">
        <f>E77*F77</f>
        <v>560000</v>
      </c>
    </row>
    <row r="78" spans="1:7">
      <c r="A78" s="2" t="s">
        <v>11</v>
      </c>
      <c r="B78" s="2" t="s">
        <v>11</v>
      </c>
      <c r="C78" s="3" t="s">
        <v>52</v>
      </c>
      <c r="D78" s="2" t="s">
        <v>10</v>
      </c>
      <c r="E78" s="2">
        <v>2</v>
      </c>
      <c r="F78" s="4">
        <v>40000</v>
      </c>
      <c r="G78" s="4">
        <f>E78*F78</f>
        <v>80000</v>
      </c>
    </row>
    <row r="79" spans="1:7">
      <c r="A79" s="2" t="s">
        <v>11</v>
      </c>
      <c r="B79" s="2" t="s">
        <v>11</v>
      </c>
      <c r="C79" s="3" t="s">
        <v>85</v>
      </c>
      <c r="D79" s="2" t="s">
        <v>10</v>
      </c>
      <c r="E79" s="2">
        <v>1</v>
      </c>
      <c r="F79" s="4">
        <v>70000</v>
      </c>
      <c r="G79" s="4">
        <f>E79*F79</f>
        <v>70000</v>
      </c>
    </row>
    <row r="80" spans="1:7">
      <c r="A80" s="2" t="s">
        <v>11</v>
      </c>
      <c r="B80" s="2" t="s">
        <v>11</v>
      </c>
      <c r="C80" s="3" t="s">
        <v>85</v>
      </c>
      <c r="D80" s="2" t="s">
        <v>10</v>
      </c>
      <c r="E80" s="2">
        <v>1</v>
      </c>
      <c r="F80" s="4">
        <v>70000</v>
      </c>
      <c r="G80" s="4">
        <f>E80*F80</f>
        <v>70000</v>
      </c>
    </row>
    <row r="81" spans="1:8">
      <c r="A81" s="35">
        <f>SUM(G77:G80)</f>
        <v>780000</v>
      </c>
      <c r="B81" s="36"/>
      <c r="C81" s="36"/>
      <c r="D81" s="36"/>
      <c r="E81" s="36"/>
      <c r="F81" s="36"/>
      <c r="G81" s="37"/>
    </row>
    <row r="82" spans="1:8">
      <c r="A82" s="38"/>
      <c r="B82" s="38"/>
      <c r="C82" s="39" t="s">
        <v>86</v>
      </c>
      <c r="D82" s="40" t="s">
        <v>71</v>
      </c>
      <c r="E82" s="40">
        <v>1</v>
      </c>
      <c r="F82" s="38">
        <v>39000</v>
      </c>
      <c r="G82" s="38">
        <f>F82*E82</f>
        <v>39000</v>
      </c>
    </row>
    <row r="83" spans="1:8">
      <c r="A83" s="41">
        <f>SUM(G82)</f>
        <v>39000</v>
      </c>
      <c r="B83" s="42"/>
      <c r="C83" s="42"/>
      <c r="D83" s="42"/>
      <c r="E83" s="42"/>
      <c r="F83" s="42"/>
      <c r="G83" s="43"/>
    </row>
    <row r="84" spans="1:8">
      <c r="A84" s="2" t="s">
        <v>87</v>
      </c>
      <c r="B84" s="2" t="s">
        <v>88</v>
      </c>
      <c r="C84" s="3" t="s">
        <v>57</v>
      </c>
      <c r="D84" s="2" t="s">
        <v>56</v>
      </c>
      <c r="E84" s="2">
        <v>2</v>
      </c>
      <c r="F84" s="4">
        <v>51000</v>
      </c>
      <c r="G84" s="4">
        <f>E84*F84</f>
        <v>102000</v>
      </c>
    </row>
    <row r="85" spans="1:8">
      <c r="A85" s="2" t="s">
        <v>11</v>
      </c>
      <c r="B85" s="2" t="s">
        <v>11</v>
      </c>
      <c r="C85" s="3" t="s">
        <v>60</v>
      </c>
      <c r="D85" s="2" t="s">
        <v>56</v>
      </c>
      <c r="E85" s="2">
        <v>2</v>
      </c>
      <c r="F85" s="4">
        <v>6500</v>
      </c>
      <c r="G85" s="4">
        <f>E85*F85</f>
        <v>13000</v>
      </c>
    </row>
    <row r="86" spans="1:8">
      <c r="A86" s="2" t="s">
        <v>11</v>
      </c>
      <c r="B86" s="2" t="s">
        <v>11</v>
      </c>
      <c r="C86" s="3" t="s">
        <v>61</v>
      </c>
      <c r="D86" s="2" t="s">
        <v>56</v>
      </c>
      <c r="E86" s="2">
        <v>2</v>
      </c>
      <c r="F86" s="4">
        <v>9800</v>
      </c>
      <c r="G86" s="4">
        <f>E86*F86</f>
        <v>19600</v>
      </c>
    </row>
    <row r="87" spans="1:8">
      <c r="A87" s="2" t="s">
        <v>11</v>
      </c>
      <c r="B87" s="2" t="s">
        <v>11</v>
      </c>
      <c r="C87" s="44" t="s">
        <v>89</v>
      </c>
      <c r="D87" s="2" t="s">
        <v>17</v>
      </c>
      <c r="E87" s="2">
        <v>20</v>
      </c>
      <c r="F87" s="4">
        <v>800</v>
      </c>
      <c r="G87" s="4">
        <f>E87*F87</f>
        <v>16000</v>
      </c>
    </row>
    <row r="88" spans="1:8">
      <c r="A88" s="2" t="s">
        <v>11</v>
      </c>
      <c r="B88" s="2" t="s">
        <v>11</v>
      </c>
      <c r="C88" s="3" t="s">
        <v>90</v>
      </c>
      <c r="D88" s="2" t="s">
        <v>91</v>
      </c>
      <c r="E88" s="2">
        <v>20</v>
      </c>
      <c r="F88" s="4">
        <v>1500</v>
      </c>
      <c r="G88" s="4">
        <f>E88*F88</f>
        <v>30000</v>
      </c>
    </row>
    <row r="89" spans="1:8">
      <c r="A89" s="5">
        <f>SUM(G84:G88)</f>
        <v>180600</v>
      </c>
      <c r="B89" s="6"/>
      <c r="C89" s="6"/>
      <c r="D89" s="6"/>
      <c r="E89" s="6"/>
      <c r="F89" s="6"/>
      <c r="G89" s="7"/>
    </row>
    <row r="90" spans="1:8">
      <c r="A90" s="31" t="s">
        <v>32</v>
      </c>
      <c r="B90" s="32"/>
      <c r="C90" s="32"/>
      <c r="D90" s="32"/>
      <c r="E90" s="32"/>
      <c r="F90" s="33"/>
      <c r="G90" s="34">
        <f>SUM(G63:G89)</f>
        <v>2528900</v>
      </c>
      <c r="H90" s="59">
        <f>G90*0.05</f>
        <v>126445</v>
      </c>
    </row>
    <row r="91" spans="1:8">
      <c r="A91" s="31" t="s">
        <v>33</v>
      </c>
      <c r="B91" s="32"/>
      <c r="C91" s="32"/>
      <c r="D91" s="32"/>
      <c r="E91" s="32"/>
      <c r="F91" s="33"/>
      <c r="G91" s="34">
        <f>G90*0.1</f>
        <v>252890</v>
      </c>
    </row>
    <row r="92" spans="1:8">
      <c r="A92" s="31" t="s">
        <v>34</v>
      </c>
      <c r="B92" s="32"/>
      <c r="C92" s="32"/>
      <c r="D92" s="32"/>
      <c r="E92" s="32"/>
      <c r="F92" s="33"/>
      <c r="G92" s="34">
        <f>G90+G91</f>
        <v>2781790</v>
      </c>
    </row>
    <row r="94" spans="1:8" ht="15.75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</row>
    <row r="95" spans="1:8">
      <c r="A95" s="45" t="s">
        <v>92</v>
      </c>
      <c r="B95" s="2" t="s">
        <v>93</v>
      </c>
      <c r="C95" s="3" t="s">
        <v>12</v>
      </c>
      <c r="D95" s="2" t="s">
        <v>10</v>
      </c>
      <c r="E95" s="2">
        <v>5</v>
      </c>
      <c r="F95" s="4">
        <v>56000</v>
      </c>
      <c r="G95" s="4">
        <f>E95*F95</f>
        <v>280000</v>
      </c>
    </row>
    <row r="96" spans="1:8">
      <c r="A96" s="2" t="s">
        <v>11</v>
      </c>
      <c r="B96" s="2" t="s">
        <v>11</v>
      </c>
      <c r="C96" s="3" t="s">
        <v>9</v>
      </c>
      <c r="D96" s="2" t="s">
        <v>10</v>
      </c>
      <c r="E96" s="2">
        <v>5</v>
      </c>
      <c r="F96" s="4">
        <v>75000</v>
      </c>
      <c r="G96" s="4">
        <f>E96*F96</f>
        <v>375000</v>
      </c>
    </row>
    <row r="97" spans="1:7">
      <c r="A97" s="2" t="s">
        <v>11</v>
      </c>
      <c r="B97" s="2" t="s">
        <v>11</v>
      </c>
      <c r="C97" s="3" t="s">
        <v>65</v>
      </c>
      <c r="D97" s="2" t="s">
        <v>24</v>
      </c>
      <c r="E97" s="2">
        <v>30</v>
      </c>
      <c r="F97" s="4">
        <v>12500</v>
      </c>
      <c r="G97" s="4">
        <f>E97*F97</f>
        <v>375000</v>
      </c>
    </row>
    <row r="98" spans="1:7">
      <c r="A98" s="2" t="s">
        <v>11</v>
      </c>
      <c r="B98" s="2" t="s">
        <v>11</v>
      </c>
      <c r="C98" s="3" t="s">
        <v>94</v>
      </c>
      <c r="D98" s="2" t="s">
        <v>17</v>
      </c>
      <c r="E98" s="2">
        <v>1</v>
      </c>
      <c r="F98" s="4">
        <v>56000</v>
      </c>
      <c r="G98" s="4">
        <f>E98*F98</f>
        <v>56000</v>
      </c>
    </row>
    <row r="99" spans="1:7">
      <c r="A99" s="8">
        <f>SUM(G95:G98)</f>
        <v>1086000</v>
      </c>
      <c r="B99" s="9"/>
      <c r="C99" s="9"/>
      <c r="D99" s="9"/>
      <c r="E99" s="9"/>
      <c r="F99" s="9"/>
      <c r="G99" s="10"/>
    </row>
    <row r="100" spans="1:7">
      <c r="A100" s="2" t="s">
        <v>95</v>
      </c>
      <c r="B100" s="2" t="s">
        <v>96</v>
      </c>
      <c r="C100" s="3" t="s">
        <v>97</v>
      </c>
      <c r="D100" s="2" t="s">
        <v>98</v>
      </c>
      <c r="E100" s="2">
        <v>10</v>
      </c>
      <c r="F100" s="4">
        <v>12000</v>
      </c>
      <c r="G100" s="4">
        <f>E100*F100</f>
        <v>120000</v>
      </c>
    </row>
    <row r="101" spans="1:7">
      <c r="A101" s="8">
        <f>SUM(G100:G100)</f>
        <v>120000</v>
      </c>
      <c r="B101" s="9"/>
      <c r="C101" s="9"/>
      <c r="D101" s="9"/>
      <c r="E101" s="9"/>
      <c r="F101" s="9"/>
      <c r="G101" s="10"/>
    </row>
    <row r="102" spans="1:7">
      <c r="A102" s="2" t="s">
        <v>99</v>
      </c>
      <c r="B102" s="2" t="s">
        <v>100</v>
      </c>
      <c r="C102" s="3" t="s">
        <v>12</v>
      </c>
      <c r="D102" s="2" t="s">
        <v>10</v>
      </c>
      <c r="E102" s="2">
        <v>10</v>
      </c>
      <c r="F102" s="4">
        <v>56000</v>
      </c>
      <c r="G102" s="4">
        <f>E102*F102</f>
        <v>560000</v>
      </c>
    </row>
    <row r="103" spans="1:7">
      <c r="A103" s="2" t="s">
        <v>11</v>
      </c>
      <c r="B103" s="2" t="s">
        <v>11</v>
      </c>
      <c r="C103" s="3" t="s">
        <v>9</v>
      </c>
      <c r="D103" s="2" t="s">
        <v>10</v>
      </c>
      <c r="E103" s="2">
        <v>5</v>
      </c>
      <c r="F103" s="4">
        <v>75000</v>
      </c>
      <c r="G103" s="4">
        <f>E103*F103</f>
        <v>375000</v>
      </c>
    </row>
    <row r="104" spans="1:7">
      <c r="A104" s="2" t="s">
        <v>11</v>
      </c>
      <c r="B104" s="2" t="s">
        <v>11</v>
      </c>
      <c r="C104" s="3" t="s">
        <v>101</v>
      </c>
      <c r="D104" s="2" t="s">
        <v>17</v>
      </c>
      <c r="E104" s="2">
        <v>50</v>
      </c>
      <c r="F104" s="4">
        <v>1700</v>
      </c>
      <c r="G104" s="4">
        <f>E104*F104</f>
        <v>85000</v>
      </c>
    </row>
    <row r="105" spans="1:7">
      <c r="A105" s="2" t="s">
        <v>11</v>
      </c>
      <c r="B105" s="2" t="s">
        <v>11</v>
      </c>
      <c r="C105" s="3" t="s">
        <v>40</v>
      </c>
      <c r="D105" s="2" t="s">
        <v>17</v>
      </c>
      <c r="E105" s="2">
        <v>20</v>
      </c>
      <c r="F105" s="4">
        <v>2900</v>
      </c>
      <c r="G105" s="4">
        <f>E105*F105</f>
        <v>58000</v>
      </c>
    </row>
    <row r="106" spans="1:7">
      <c r="A106" s="2" t="s">
        <v>11</v>
      </c>
      <c r="B106" s="2" t="s">
        <v>11</v>
      </c>
      <c r="C106" s="3" t="s">
        <v>94</v>
      </c>
      <c r="D106" s="2" t="s">
        <v>17</v>
      </c>
      <c r="E106" s="2">
        <v>2</v>
      </c>
      <c r="F106" s="4">
        <v>56000</v>
      </c>
      <c r="G106" s="4">
        <f>E106*F106</f>
        <v>112000</v>
      </c>
    </row>
    <row r="107" spans="1:7">
      <c r="A107" s="8">
        <f>SUM(G102:G106)</f>
        <v>1190000</v>
      </c>
      <c r="B107" s="9"/>
      <c r="C107" s="9"/>
      <c r="D107" s="9"/>
      <c r="E107" s="9"/>
      <c r="F107" s="9"/>
      <c r="G107" s="10"/>
    </row>
    <row r="108" spans="1:7">
      <c r="A108" s="2" t="s">
        <v>102</v>
      </c>
      <c r="B108" s="2" t="s">
        <v>103</v>
      </c>
      <c r="C108" s="3" t="s">
        <v>104</v>
      </c>
      <c r="D108" s="2" t="s">
        <v>105</v>
      </c>
      <c r="E108" s="2">
        <v>10</v>
      </c>
      <c r="F108" s="4">
        <v>6500</v>
      </c>
      <c r="G108" s="4">
        <f>E108*F108</f>
        <v>65000</v>
      </c>
    </row>
    <row r="109" spans="1:7">
      <c r="A109" s="2" t="s">
        <v>11</v>
      </c>
      <c r="B109" s="2" t="s">
        <v>11</v>
      </c>
      <c r="C109" s="3" t="s">
        <v>12</v>
      </c>
      <c r="D109" s="2" t="s">
        <v>10</v>
      </c>
      <c r="E109" s="2">
        <v>5</v>
      </c>
      <c r="F109" s="4">
        <v>56000</v>
      </c>
      <c r="G109" s="4">
        <f>E109*F109</f>
        <v>280000</v>
      </c>
    </row>
    <row r="110" spans="1:7">
      <c r="A110" s="12">
        <f>SUM(G108:G109)</f>
        <v>345000</v>
      </c>
      <c r="B110" s="13"/>
      <c r="C110" s="13"/>
      <c r="D110" s="13"/>
      <c r="E110" s="13"/>
      <c r="F110" s="13"/>
      <c r="G110" s="14"/>
    </row>
    <row r="111" spans="1:7">
      <c r="A111" s="46">
        <v>42163</v>
      </c>
      <c r="B111" s="47"/>
      <c r="C111" s="48" t="s">
        <v>106</v>
      </c>
      <c r="D111" s="47" t="s">
        <v>71</v>
      </c>
      <c r="E111" s="47">
        <v>2</v>
      </c>
      <c r="F111" s="49">
        <v>37000</v>
      </c>
      <c r="G111" s="49">
        <f>F111*E111</f>
        <v>74000</v>
      </c>
    </row>
    <row r="112" spans="1:7">
      <c r="A112" s="47"/>
      <c r="B112" s="47"/>
      <c r="C112" s="48" t="s">
        <v>107</v>
      </c>
      <c r="D112" s="47" t="s">
        <v>56</v>
      </c>
      <c r="E112" s="47">
        <v>1</v>
      </c>
      <c r="F112" s="49">
        <v>6500</v>
      </c>
      <c r="G112" s="49">
        <f>F112*E112</f>
        <v>6500</v>
      </c>
    </row>
    <row r="113" spans="1:8">
      <c r="A113" s="47"/>
      <c r="B113" s="47"/>
      <c r="C113" s="48" t="s">
        <v>108</v>
      </c>
      <c r="D113" s="47" t="s">
        <v>56</v>
      </c>
      <c r="E113" s="47">
        <v>1</v>
      </c>
      <c r="F113" s="49">
        <v>9000</v>
      </c>
      <c r="G113" s="49">
        <f>F113*E113</f>
        <v>9000</v>
      </c>
    </row>
    <row r="114" spans="1:8">
      <c r="A114" s="50">
        <f>SUM(G111:G113)</f>
        <v>89500</v>
      </c>
      <c r="B114" s="50"/>
      <c r="C114" s="50"/>
      <c r="D114" s="50"/>
      <c r="E114" s="50"/>
      <c r="F114" s="50"/>
      <c r="G114" s="50"/>
    </row>
    <row r="115" spans="1:8">
      <c r="A115" s="51" t="s">
        <v>32</v>
      </c>
      <c r="B115" s="52"/>
      <c r="C115" s="52"/>
      <c r="D115" s="52"/>
      <c r="E115" s="52"/>
      <c r="F115" s="53"/>
      <c r="G115" s="54">
        <f>SUM(G95:G114)</f>
        <v>2830500</v>
      </c>
      <c r="H115" s="59">
        <f>G115*0.05</f>
        <v>141525</v>
      </c>
    </row>
    <row r="116" spans="1:8">
      <c r="A116" s="20" t="s">
        <v>33</v>
      </c>
      <c r="B116" s="21"/>
      <c r="C116" s="21"/>
      <c r="D116" s="21"/>
      <c r="E116" s="21"/>
      <c r="F116" s="22"/>
      <c r="G116" s="23">
        <f>G115*0.1</f>
        <v>283050</v>
      </c>
    </row>
    <row r="117" spans="1:8">
      <c r="A117" s="20" t="s">
        <v>34</v>
      </c>
      <c r="B117" s="21"/>
      <c r="C117" s="21"/>
      <c r="D117" s="21"/>
      <c r="E117" s="21"/>
      <c r="F117" s="22"/>
      <c r="G117" s="23">
        <f>G115+G116</f>
        <v>3113550</v>
      </c>
    </row>
    <row r="119" spans="1:8" ht="15.75">
      <c r="A119" s="24" t="s">
        <v>0</v>
      </c>
      <c r="B119" s="24" t="s">
        <v>1</v>
      </c>
      <c r="C119" s="24" t="s">
        <v>2</v>
      </c>
      <c r="D119" s="24" t="s">
        <v>3</v>
      </c>
      <c r="E119" s="24" t="s">
        <v>4</v>
      </c>
      <c r="F119" s="24" t="s">
        <v>5</v>
      </c>
      <c r="G119" s="24" t="s">
        <v>6</v>
      </c>
    </row>
    <row r="120" spans="1:8">
      <c r="A120" s="2" t="s">
        <v>109</v>
      </c>
      <c r="B120" s="2" t="s">
        <v>110</v>
      </c>
      <c r="C120" s="3" t="s">
        <v>12</v>
      </c>
      <c r="D120" s="2" t="s">
        <v>10</v>
      </c>
      <c r="E120" s="2">
        <v>10</v>
      </c>
      <c r="F120" s="4">
        <v>56000</v>
      </c>
      <c r="G120" s="4">
        <f>E120*F120</f>
        <v>560000</v>
      </c>
    </row>
    <row r="121" spans="1:8">
      <c r="A121" s="2" t="s">
        <v>11</v>
      </c>
      <c r="B121" s="2" t="s">
        <v>11</v>
      </c>
      <c r="C121" s="3" t="s">
        <v>9</v>
      </c>
      <c r="D121" s="2" t="s">
        <v>10</v>
      </c>
      <c r="E121" s="2">
        <v>5</v>
      </c>
      <c r="F121" s="4">
        <v>75000</v>
      </c>
      <c r="G121" s="4">
        <f>E121*F121</f>
        <v>375000</v>
      </c>
    </row>
    <row r="122" spans="1:8">
      <c r="A122" s="5">
        <f>SUM(G120:G121)</f>
        <v>935000</v>
      </c>
      <c r="B122" s="6"/>
      <c r="C122" s="6"/>
      <c r="D122" s="6"/>
      <c r="E122" s="6"/>
      <c r="F122" s="6"/>
      <c r="G122" s="7"/>
    </row>
    <row r="123" spans="1:8">
      <c r="A123" s="2" t="s">
        <v>111</v>
      </c>
      <c r="B123" s="2" t="s">
        <v>112</v>
      </c>
      <c r="C123" s="3" t="s">
        <v>12</v>
      </c>
      <c r="D123" s="2" t="s">
        <v>10</v>
      </c>
      <c r="E123" s="2">
        <v>10</v>
      </c>
      <c r="F123" s="4">
        <v>56000</v>
      </c>
      <c r="G123" s="4">
        <f t="shared" ref="G123:G129" si="3">E123*F123</f>
        <v>560000</v>
      </c>
    </row>
    <row r="124" spans="1:8">
      <c r="A124" s="2" t="s">
        <v>11</v>
      </c>
      <c r="B124" s="2" t="s">
        <v>11</v>
      </c>
      <c r="C124" s="3" t="s">
        <v>94</v>
      </c>
      <c r="D124" s="2" t="s">
        <v>17</v>
      </c>
      <c r="E124" s="2">
        <v>3</v>
      </c>
      <c r="F124" s="4">
        <v>56000</v>
      </c>
      <c r="G124" s="4">
        <f t="shared" si="3"/>
        <v>168000</v>
      </c>
    </row>
    <row r="125" spans="1:8">
      <c r="A125" s="2" t="s">
        <v>11</v>
      </c>
      <c r="B125" s="2" t="s">
        <v>11</v>
      </c>
      <c r="C125" s="3" t="s">
        <v>70</v>
      </c>
      <c r="D125" s="2" t="s">
        <v>71</v>
      </c>
      <c r="E125" s="2">
        <v>2</v>
      </c>
      <c r="F125" s="4">
        <v>40000</v>
      </c>
      <c r="G125" s="4">
        <f t="shared" si="3"/>
        <v>80000</v>
      </c>
    </row>
    <row r="126" spans="1:8">
      <c r="A126" s="2" t="s">
        <v>11</v>
      </c>
      <c r="B126" s="2" t="s">
        <v>11</v>
      </c>
      <c r="C126" s="3" t="s">
        <v>70</v>
      </c>
      <c r="D126" s="2" t="s">
        <v>71</v>
      </c>
      <c r="E126" s="2">
        <v>1</v>
      </c>
      <c r="F126" s="4">
        <v>40000</v>
      </c>
      <c r="G126" s="4">
        <f t="shared" si="3"/>
        <v>40000</v>
      </c>
    </row>
    <row r="127" spans="1:8">
      <c r="A127" s="2" t="s">
        <v>11</v>
      </c>
      <c r="B127" s="2" t="s">
        <v>11</v>
      </c>
      <c r="C127" s="3" t="s">
        <v>70</v>
      </c>
      <c r="D127" s="2" t="s">
        <v>71</v>
      </c>
      <c r="E127" s="2">
        <v>1</v>
      </c>
      <c r="F127" s="4">
        <v>40000</v>
      </c>
      <c r="G127" s="4">
        <f t="shared" si="3"/>
        <v>40000</v>
      </c>
    </row>
    <row r="128" spans="1:8">
      <c r="A128" s="2" t="s">
        <v>11</v>
      </c>
      <c r="B128" s="2" t="s">
        <v>11</v>
      </c>
      <c r="C128" s="3" t="s">
        <v>85</v>
      </c>
      <c r="D128" s="2" t="s">
        <v>10</v>
      </c>
      <c r="E128" s="2">
        <v>1</v>
      </c>
      <c r="F128" s="4">
        <v>70000</v>
      </c>
      <c r="G128" s="4">
        <f t="shared" si="3"/>
        <v>70000</v>
      </c>
    </row>
    <row r="129" spans="1:8">
      <c r="A129" s="2" t="s">
        <v>11</v>
      </c>
      <c r="B129" s="2" t="s">
        <v>11</v>
      </c>
      <c r="C129" s="3" t="s">
        <v>113</v>
      </c>
      <c r="D129" s="2" t="s">
        <v>24</v>
      </c>
      <c r="E129" s="2">
        <v>6</v>
      </c>
      <c r="F129" s="4">
        <v>13000</v>
      </c>
      <c r="G129" s="4">
        <f t="shared" si="3"/>
        <v>78000</v>
      </c>
    </row>
    <row r="130" spans="1:8">
      <c r="A130" s="5">
        <f>SUM(G123:G129)</f>
        <v>1036000</v>
      </c>
      <c r="B130" s="6"/>
      <c r="C130" s="6"/>
      <c r="D130" s="6"/>
      <c r="E130" s="6"/>
      <c r="F130" s="6"/>
      <c r="G130" s="7"/>
    </row>
    <row r="131" spans="1:8">
      <c r="A131" s="31" t="s">
        <v>32</v>
      </c>
      <c r="B131" s="32"/>
      <c r="C131" s="32"/>
      <c r="D131" s="32"/>
      <c r="E131" s="32"/>
      <c r="F131" s="33"/>
      <c r="G131" s="34">
        <f>SUM(G120:G130)</f>
        <v>1971000</v>
      </c>
      <c r="H131" s="59">
        <f>G131*0.05</f>
        <v>98550</v>
      </c>
    </row>
    <row r="132" spans="1:8">
      <c r="A132" s="31" t="s">
        <v>33</v>
      </c>
      <c r="B132" s="32"/>
      <c r="C132" s="32"/>
      <c r="D132" s="32"/>
      <c r="E132" s="32"/>
      <c r="F132" s="33"/>
      <c r="G132" s="34">
        <f>G131*0.1</f>
        <v>197100</v>
      </c>
    </row>
    <row r="133" spans="1:8">
      <c r="A133" s="31" t="s">
        <v>34</v>
      </c>
      <c r="B133" s="32"/>
      <c r="C133" s="32"/>
      <c r="D133" s="32"/>
      <c r="E133" s="32"/>
      <c r="F133" s="33"/>
      <c r="G133" s="34">
        <f>G131+G132</f>
        <v>2168100</v>
      </c>
    </row>
    <row r="135" spans="1:8" ht="15.75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8">
      <c r="A136" s="2" t="s">
        <v>114</v>
      </c>
      <c r="B136" s="2" t="s">
        <v>115</v>
      </c>
      <c r="C136" s="3" t="s">
        <v>116</v>
      </c>
      <c r="D136" s="2" t="s">
        <v>17</v>
      </c>
      <c r="E136" s="2">
        <v>100</v>
      </c>
      <c r="F136" s="4">
        <v>1700</v>
      </c>
      <c r="G136" s="4">
        <f t="shared" ref="G136:G145" si="4">E136*F136</f>
        <v>170000</v>
      </c>
    </row>
    <row r="137" spans="1:8">
      <c r="A137" s="2" t="s">
        <v>11</v>
      </c>
      <c r="B137" s="2" t="s">
        <v>11</v>
      </c>
      <c r="C137" s="3" t="s">
        <v>86</v>
      </c>
      <c r="D137" s="2" t="s">
        <v>71</v>
      </c>
      <c r="E137" s="2">
        <v>1</v>
      </c>
      <c r="F137" s="4">
        <v>39000</v>
      </c>
      <c r="G137" s="4">
        <f t="shared" si="4"/>
        <v>39000</v>
      </c>
    </row>
    <row r="138" spans="1:8">
      <c r="A138" s="2" t="s">
        <v>11</v>
      </c>
      <c r="B138" s="2" t="s">
        <v>11</v>
      </c>
      <c r="C138" s="3" t="s">
        <v>59</v>
      </c>
      <c r="D138" s="2" t="s">
        <v>56</v>
      </c>
      <c r="E138" s="2">
        <v>12</v>
      </c>
      <c r="F138" s="4">
        <v>4200</v>
      </c>
      <c r="G138" s="4">
        <f t="shared" si="4"/>
        <v>50400</v>
      </c>
    </row>
    <row r="139" spans="1:8">
      <c r="A139" s="2" t="s">
        <v>11</v>
      </c>
      <c r="B139" s="2" t="s">
        <v>11</v>
      </c>
      <c r="C139" s="3" t="s">
        <v>60</v>
      </c>
      <c r="D139" s="2" t="s">
        <v>56</v>
      </c>
      <c r="E139" s="2">
        <v>12</v>
      </c>
      <c r="F139" s="4">
        <v>6500</v>
      </c>
      <c r="G139" s="4">
        <f t="shared" si="4"/>
        <v>78000</v>
      </c>
    </row>
    <row r="140" spans="1:8">
      <c r="A140" s="2" t="s">
        <v>11</v>
      </c>
      <c r="B140" s="2" t="s">
        <v>11</v>
      </c>
      <c r="C140" s="3" t="s">
        <v>61</v>
      </c>
      <c r="D140" s="2" t="s">
        <v>56</v>
      </c>
      <c r="E140" s="2">
        <v>4</v>
      </c>
      <c r="F140" s="4">
        <v>9800</v>
      </c>
      <c r="G140" s="4">
        <f t="shared" si="4"/>
        <v>39200</v>
      </c>
    </row>
    <row r="141" spans="1:8">
      <c r="A141" s="2" t="s">
        <v>11</v>
      </c>
      <c r="B141" s="2" t="s">
        <v>11</v>
      </c>
      <c r="C141" s="3" t="s">
        <v>117</v>
      </c>
      <c r="D141" s="2" t="s">
        <v>43</v>
      </c>
      <c r="E141" s="2">
        <v>1</v>
      </c>
      <c r="F141" s="4">
        <v>6000</v>
      </c>
      <c r="G141" s="4">
        <f t="shared" si="4"/>
        <v>6000</v>
      </c>
    </row>
    <row r="142" spans="1:8">
      <c r="A142" s="2" t="s">
        <v>11</v>
      </c>
      <c r="B142" s="2" t="s">
        <v>11</v>
      </c>
      <c r="C142" s="3" t="s">
        <v>39</v>
      </c>
      <c r="D142" s="2" t="s">
        <v>24</v>
      </c>
      <c r="E142" s="2">
        <v>30</v>
      </c>
      <c r="F142" s="4">
        <v>11500</v>
      </c>
      <c r="G142" s="4">
        <f t="shared" si="4"/>
        <v>345000</v>
      </c>
    </row>
    <row r="143" spans="1:8">
      <c r="A143" s="2" t="s">
        <v>11</v>
      </c>
      <c r="B143" s="2" t="s">
        <v>11</v>
      </c>
      <c r="C143" s="3" t="s">
        <v>118</v>
      </c>
      <c r="D143" s="2" t="s">
        <v>71</v>
      </c>
      <c r="E143" s="2">
        <v>1</v>
      </c>
      <c r="F143" s="4">
        <v>62000</v>
      </c>
      <c r="G143" s="4">
        <f t="shared" si="4"/>
        <v>62000</v>
      </c>
    </row>
    <row r="144" spans="1:8">
      <c r="A144" s="2" t="s">
        <v>11</v>
      </c>
      <c r="B144" s="2" t="s">
        <v>11</v>
      </c>
      <c r="C144" s="3" t="s">
        <v>78</v>
      </c>
      <c r="D144" s="2" t="s">
        <v>79</v>
      </c>
      <c r="E144" s="2">
        <v>1</v>
      </c>
      <c r="F144" s="4">
        <v>35000</v>
      </c>
      <c r="G144" s="4">
        <f t="shared" si="4"/>
        <v>35000</v>
      </c>
    </row>
    <row r="145" spans="1:8">
      <c r="A145" s="2" t="s">
        <v>11</v>
      </c>
      <c r="B145" s="2" t="s">
        <v>11</v>
      </c>
      <c r="C145" s="3" t="s">
        <v>12</v>
      </c>
      <c r="D145" s="2" t="s">
        <v>10</v>
      </c>
      <c r="E145" s="2">
        <v>5</v>
      </c>
      <c r="F145" s="4">
        <v>56000</v>
      </c>
      <c r="G145" s="4">
        <f t="shared" si="4"/>
        <v>280000</v>
      </c>
    </row>
    <row r="146" spans="1:8">
      <c r="A146" s="8">
        <f>SUM(G136:G145)</f>
        <v>1104600</v>
      </c>
      <c r="B146" s="9"/>
      <c r="C146" s="9"/>
      <c r="D146" s="9"/>
      <c r="E146" s="9"/>
      <c r="F146" s="9"/>
      <c r="G146" s="10"/>
    </row>
    <row r="147" spans="1:8">
      <c r="A147" s="2" t="s">
        <v>119</v>
      </c>
      <c r="B147" s="2" t="s">
        <v>120</v>
      </c>
      <c r="C147" s="3" t="s">
        <v>52</v>
      </c>
      <c r="D147" s="2" t="s">
        <v>10</v>
      </c>
      <c r="E147" s="2">
        <v>3</v>
      </c>
      <c r="F147" s="4">
        <v>40000</v>
      </c>
      <c r="G147" s="4">
        <f>E147*F147</f>
        <v>120000</v>
      </c>
    </row>
    <row r="148" spans="1:8">
      <c r="A148" s="2" t="s">
        <v>11</v>
      </c>
      <c r="B148" s="2" t="s">
        <v>11</v>
      </c>
      <c r="C148" s="3" t="s">
        <v>94</v>
      </c>
      <c r="D148" s="2" t="s">
        <v>17</v>
      </c>
      <c r="E148" s="2">
        <v>10</v>
      </c>
      <c r="F148" s="4">
        <v>56000</v>
      </c>
      <c r="G148" s="4">
        <f>E148*F148</f>
        <v>560000</v>
      </c>
    </row>
    <row r="149" spans="1:8">
      <c r="A149" s="8">
        <f>SUM(G147:G148)</f>
        <v>680000</v>
      </c>
      <c r="B149" s="9"/>
      <c r="C149" s="9"/>
      <c r="D149" s="9"/>
      <c r="E149" s="9"/>
      <c r="F149" s="9"/>
      <c r="G149" s="10"/>
    </row>
    <row r="150" spans="1:8">
      <c r="A150" s="2" t="s">
        <v>121</v>
      </c>
      <c r="B150" s="2" t="s">
        <v>122</v>
      </c>
      <c r="C150" s="3" t="s">
        <v>12</v>
      </c>
      <c r="D150" s="2" t="s">
        <v>10</v>
      </c>
      <c r="E150" s="2">
        <v>10</v>
      </c>
      <c r="F150" s="4">
        <v>56000</v>
      </c>
      <c r="G150" s="4">
        <f>E150*F150</f>
        <v>560000</v>
      </c>
    </row>
    <row r="151" spans="1:8">
      <c r="A151" s="2" t="s">
        <v>11</v>
      </c>
      <c r="B151" s="2" t="s">
        <v>11</v>
      </c>
      <c r="C151" s="3" t="s">
        <v>9</v>
      </c>
      <c r="D151" s="2" t="s">
        <v>10</v>
      </c>
      <c r="E151" s="2">
        <v>5</v>
      </c>
      <c r="F151" s="4">
        <v>76000</v>
      </c>
      <c r="G151" s="4">
        <f>E151*F151</f>
        <v>380000</v>
      </c>
    </row>
    <row r="152" spans="1:8">
      <c r="A152" s="2" t="s">
        <v>11</v>
      </c>
      <c r="B152" s="2" t="s">
        <v>11</v>
      </c>
      <c r="C152" s="3" t="s">
        <v>113</v>
      </c>
      <c r="D152" s="2" t="s">
        <v>24</v>
      </c>
      <c r="E152" s="2">
        <v>18</v>
      </c>
      <c r="F152" s="4">
        <v>13000</v>
      </c>
      <c r="G152" s="4">
        <f>E152*F152</f>
        <v>234000</v>
      </c>
    </row>
    <row r="153" spans="1:8">
      <c r="A153" s="2" t="s">
        <v>11</v>
      </c>
      <c r="B153" s="2" t="s">
        <v>11</v>
      </c>
      <c r="C153" s="3" t="s">
        <v>65</v>
      </c>
      <c r="D153" s="2" t="s">
        <v>24</v>
      </c>
      <c r="E153" s="2">
        <v>30</v>
      </c>
      <c r="F153" s="4">
        <v>12500</v>
      </c>
      <c r="G153" s="4">
        <f>E153*F153</f>
        <v>375000</v>
      </c>
    </row>
    <row r="154" spans="1:8">
      <c r="A154" s="2" t="s">
        <v>11</v>
      </c>
      <c r="B154" s="2" t="s">
        <v>11</v>
      </c>
      <c r="C154" s="3" t="s">
        <v>123</v>
      </c>
      <c r="D154" s="2" t="s">
        <v>43</v>
      </c>
      <c r="E154" s="2">
        <v>1</v>
      </c>
      <c r="F154" s="4">
        <v>7200</v>
      </c>
      <c r="G154" s="4">
        <f>E154*F154</f>
        <v>7200</v>
      </c>
    </row>
    <row r="155" spans="1:8">
      <c r="A155" s="12">
        <f>SUM(G150:G154)</f>
        <v>1556200</v>
      </c>
      <c r="B155" s="13"/>
      <c r="C155" s="13"/>
      <c r="D155" s="13"/>
      <c r="E155" s="13"/>
      <c r="F155" s="13"/>
      <c r="G155" s="14"/>
    </row>
    <row r="156" spans="1:8">
      <c r="A156" s="46">
        <v>42289</v>
      </c>
      <c r="B156" s="16" t="s">
        <v>124</v>
      </c>
      <c r="C156" s="55" t="s">
        <v>64</v>
      </c>
      <c r="D156" s="16" t="s">
        <v>17</v>
      </c>
      <c r="E156" s="16">
        <v>10</v>
      </c>
      <c r="F156" s="15">
        <v>25000</v>
      </c>
      <c r="G156" s="15">
        <f>F156*E156</f>
        <v>250000</v>
      </c>
    </row>
    <row r="157" spans="1:8">
      <c r="A157" s="16"/>
      <c r="B157" s="16"/>
      <c r="C157" s="55" t="s">
        <v>94</v>
      </c>
      <c r="D157" s="16" t="s">
        <v>17</v>
      </c>
      <c r="E157" s="16">
        <v>5</v>
      </c>
      <c r="F157" s="15">
        <v>56000</v>
      </c>
      <c r="G157" s="15">
        <f>F157*E157</f>
        <v>280000</v>
      </c>
    </row>
    <row r="158" spans="1:8">
      <c r="A158" s="56">
        <f>SUM(G156:G157)</f>
        <v>530000</v>
      </c>
      <c r="B158" s="57"/>
      <c r="C158" s="57"/>
      <c r="D158" s="57"/>
      <c r="E158" s="57"/>
      <c r="F158" s="57"/>
      <c r="G158" s="58"/>
    </row>
    <row r="159" spans="1:8">
      <c r="A159" s="20" t="s">
        <v>32</v>
      </c>
      <c r="B159" s="21"/>
      <c r="C159" s="21"/>
      <c r="D159" s="21"/>
      <c r="E159" s="21"/>
      <c r="F159" s="22"/>
      <c r="G159" s="23">
        <f>SUM(G136:G158)</f>
        <v>3870800</v>
      </c>
      <c r="H159" s="59">
        <f>G159*0.05</f>
        <v>193540</v>
      </c>
    </row>
    <row r="160" spans="1:8">
      <c r="A160" s="20" t="s">
        <v>33</v>
      </c>
      <c r="B160" s="21"/>
      <c r="C160" s="21"/>
      <c r="D160" s="21"/>
      <c r="E160" s="21"/>
      <c r="F160" s="22"/>
      <c r="G160" s="23">
        <f>G159*0.1</f>
        <v>387080</v>
      </c>
    </row>
    <row r="161" spans="1:7">
      <c r="A161" s="20" t="s">
        <v>34</v>
      </c>
      <c r="B161" s="21"/>
      <c r="C161" s="21"/>
      <c r="D161" s="21"/>
      <c r="E161" s="21"/>
      <c r="F161" s="22"/>
      <c r="G161" s="23">
        <f>G159+G160</f>
        <v>4257880</v>
      </c>
    </row>
    <row r="164" spans="1:7">
      <c r="G164" s="60">
        <f>H159+H131+H115+H90+H58+H22</f>
        <v>857595</v>
      </c>
    </row>
  </sheetData>
  <mergeCells count="46">
    <mergeCell ref="A158:G158"/>
    <mergeCell ref="A159:F159"/>
    <mergeCell ref="A160:F160"/>
    <mergeCell ref="A161:F161"/>
    <mergeCell ref="A131:F131"/>
    <mergeCell ref="A132:F132"/>
    <mergeCell ref="A133:F133"/>
    <mergeCell ref="A146:G146"/>
    <mergeCell ref="A149:G149"/>
    <mergeCell ref="A155:G155"/>
    <mergeCell ref="A114:G114"/>
    <mergeCell ref="A115:F115"/>
    <mergeCell ref="A116:F116"/>
    <mergeCell ref="A117:F117"/>
    <mergeCell ref="A122:G122"/>
    <mergeCell ref="A130:G130"/>
    <mergeCell ref="A91:F91"/>
    <mergeCell ref="A92:F92"/>
    <mergeCell ref="A99:G99"/>
    <mergeCell ref="A101:G101"/>
    <mergeCell ref="A107:G107"/>
    <mergeCell ref="A110:G110"/>
    <mergeCell ref="A73:G73"/>
    <mergeCell ref="A76:G76"/>
    <mergeCell ref="A81:G81"/>
    <mergeCell ref="A83:G83"/>
    <mergeCell ref="A89:G89"/>
    <mergeCell ref="A90:F90"/>
    <mergeCell ref="A48:G48"/>
    <mergeCell ref="A57:G57"/>
    <mergeCell ref="A58:F58"/>
    <mergeCell ref="A59:F59"/>
    <mergeCell ref="A60:F60"/>
    <mergeCell ref="A66:G66"/>
    <mergeCell ref="A22:F22"/>
    <mergeCell ref="A23:F23"/>
    <mergeCell ref="A24:F24"/>
    <mergeCell ref="A29:G29"/>
    <mergeCell ref="A35:G35"/>
    <mergeCell ref="A37:G37"/>
    <mergeCell ref="A4:G4"/>
    <mergeCell ref="A9:G9"/>
    <mergeCell ref="A11:G11"/>
    <mergeCell ref="A13:G13"/>
    <mergeCell ref="A15:G15"/>
    <mergeCell ref="A21:G2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phuongnam-server</dc:creator>
  <cp:lastModifiedBy>phuongnam-server</cp:lastModifiedBy>
  <dcterms:created xsi:type="dcterms:W3CDTF">2015-12-31T02:50:02Z</dcterms:created>
  <dcterms:modified xsi:type="dcterms:W3CDTF">2015-12-31T02:55:58Z</dcterms:modified>
</cp:coreProperties>
</file>