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DY (T8)" sheetId="1" r:id="rId1"/>
    <sheet name="LEKSUN(T8)" sheetId="2" r:id="rId2"/>
    <sheet name="DY (T9)" sheetId="3" r:id="rId3"/>
    <sheet name="LEKSUN(T9)" sheetId="4" r:id="rId4"/>
  </sheets>
  <calcPr calcId="124519"/>
</workbook>
</file>

<file path=xl/calcChain.xml><?xml version="1.0" encoding="utf-8"?>
<calcChain xmlns="http://schemas.openxmlformats.org/spreadsheetml/2006/main">
  <c r="H31" i="4"/>
  <c r="F28"/>
  <c r="H27"/>
  <c r="H17"/>
  <c r="H18"/>
  <c r="H19"/>
  <c r="H20"/>
  <c r="H21"/>
  <c r="H22"/>
  <c r="H23"/>
  <c r="H24"/>
  <c r="H25"/>
  <c r="H26"/>
  <c r="H16"/>
  <c r="I21"/>
  <c r="H76" i="3"/>
  <c r="K7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16"/>
  <c r="I27" i="2"/>
  <c r="I15"/>
  <c r="H24"/>
  <c r="H16"/>
  <c r="H17"/>
  <c r="H18"/>
  <c r="H19"/>
  <c r="H20"/>
  <c r="H21"/>
  <c r="H22"/>
  <c r="H23"/>
  <c r="H15"/>
  <c r="J87" i="1"/>
  <c r="J86"/>
  <c r="J85"/>
  <c r="K77"/>
  <c r="K78" s="1"/>
  <c r="H17"/>
  <c r="H18"/>
  <c r="H19"/>
  <c r="H82" s="1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16"/>
  <c r="I16" s="1"/>
  <c r="F26" i="4"/>
  <c r="F25"/>
  <c r="F24"/>
  <c r="F23"/>
  <c r="F22"/>
  <c r="F21"/>
  <c r="F20"/>
  <c r="F19"/>
  <c r="F18"/>
  <c r="F17"/>
  <c r="F27" s="1"/>
  <c r="F16"/>
  <c r="F70" i="3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23" i="2"/>
  <c r="F22"/>
  <c r="F21"/>
  <c r="F20"/>
  <c r="F19"/>
  <c r="F18"/>
  <c r="F17"/>
  <c r="F16"/>
  <c r="F15"/>
  <c r="F17" i="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16"/>
  <c r="H71" i="3" l="1"/>
  <c r="F71"/>
  <c r="F72" s="1"/>
  <c r="F24" i="2"/>
  <c r="F25" s="1"/>
  <c r="F82" i="1"/>
  <c r="F83" s="1"/>
</calcChain>
</file>

<file path=xl/sharedStrings.xml><?xml version="1.0" encoding="utf-8"?>
<sst xmlns="http://schemas.openxmlformats.org/spreadsheetml/2006/main" count="381" uniqueCount="129">
  <si>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</si>
  <si>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</si>
  <si>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</si>
  <si>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</si>
  <si>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Số: 1046</t>
  </si>
  <si>
    <t>Ngày     21      tháng      08      năm     2015</t>
  </si>
  <si>
    <t>( Đính kèm hoá đơn số: PN/14P  1046   )</t>
  </si>
  <si>
    <t>Tên đơn vị: Công ty TNHH D &amp; Y Technology Việt Nam</t>
  </si>
  <si>
    <t xml:space="preserve">Điạ chỉ: Đường số 18 - KCX Tân Thuận, Quận 7, TPHCM </t>
  </si>
  <si>
    <t>MST: 0304354755</t>
  </si>
  <si>
    <t>STT</t>
  </si>
  <si>
    <t>Tên hàng</t>
  </si>
  <si>
    <t>ĐVT</t>
  </si>
  <si>
    <t>SL</t>
  </si>
  <si>
    <t>Đơn giá</t>
  </si>
  <si>
    <t>Thành Tiền</t>
  </si>
  <si>
    <t xml:space="preserve">FINISH GOODS 3 liên A5, trắng, vàng, xanh lá </t>
  </si>
  <si>
    <t>Cuốn</t>
  </si>
  <si>
    <t>Dây Đai</t>
  </si>
  <si>
    <t>Cuộn</t>
  </si>
  <si>
    <t>Bút bi TL-079 (xanh, đỏ, đen)</t>
  </si>
  <si>
    <t>Cây</t>
  </si>
  <si>
    <t>Giấy trắng A4 82 Excel</t>
  </si>
  <si>
    <t>Ram</t>
  </si>
  <si>
    <t>Giấy trắng Excell A5 82</t>
  </si>
  <si>
    <t>Giấy ford màu A4 - 80 ( X dương, X lá, hồng, vàng)</t>
  </si>
  <si>
    <t>Băng keo trong 4p7- 100Y</t>
  </si>
  <si>
    <t xml:space="preserve">Băng keo đục 4p7 100 ya </t>
  </si>
  <si>
    <t>Băng keo 2 mặt 24m/m x 18ya</t>
  </si>
  <si>
    <t>Băng keo giấy 24m/m x 18 ya</t>
  </si>
  <si>
    <t>Băng keo mouse đen 2p4</t>
  </si>
  <si>
    <t>Bút gel mini 0.5 ( xanh. đỏ,  đen )</t>
  </si>
  <si>
    <t>Bút dạ quang HL-03 TL (vàng,cam,hồng,xanh,lá)</t>
  </si>
  <si>
    <t>Bút lông dầu kim Zebra (xanh,đỏ, đen)</t>
  </si>
  <si>
    <t>Găng tay vải</t>
  </si>
  <si>
    <t>Đôi</t>
  </si>
  <si>
    <t>Bao tay len dày</t>
  </si>
  <si>
    <t>Mực dấu Shindy ( xanh,đỏ, đen)</t>
  </si>
  <si>
    <t>Chai</t>
  </si>
  <si>
    <t>Tăm bông ráy tai Bạch Tuyết (loại tốt)</t>
  </si>
  <si>
    <t>Lốc</t>
  </si>
  <si>
    <t>Bấm kim PS 10 E  Plus</t>
  </si>
  <si>
    <t>Cái</t>
  </si>
  <si>
    <t>Kim bấm N.10 Plus</t>
  </si>
  <si>
    <t>Hộp</t>
  </si>
  <si>
    <t xml:space="preserve">Dao sếp SDI </t>
  </si>
  <si>
    <t>Kẹp Bướm 15 mm</t>
  </si>
  <si>
    <t>Kẹp bướm 25 mm</t>
  </si>
  <si>
    <t>Kẹp bướm Echo 51 mm (12c/h)</t>
  </si>
  <si>
    <t>Kẹp giấy  C62</t>
  </si>
  <si>
    <t>Dao lam trắng Roma</t>
  </si>
  <si>
    <t xml:space="preserve">Giấy ghi chú Pronoti 3 x 3 </t>
  </si>
  <si>
    <t xml:space="preserve">Xấp </t>
  </si>
  <si>
    <t>Bìa lỗ A4 (4.5)</t>
  </si>
  <si>
    <t>Xấp</t>
  </si>
  <si>
    <t>Kéo cán đen lớn S100</t>
  </si>
  <si>
    <t>Tập VT 200T</t>
  </si>
  <si>
    <t>Quyển</t>
  </si>
  <si>
    <t>Bìa còng bật 2 mặt 7P F4 GL</t>
  </si>
  <si>
    <t>Bìa còng bật 10P KNP</t>
  </si>
  <si>
    <t xml:space="preserve">Sổ lò xo A5 dày </t>
  </si>
  <si>
    <t>Sổ lò xo A6</t>
  </si>
  <si>
    <t xml:space="preserve">Bút chì gỗ Staedtler 134   2 B </t>
  </si>
  <si>
    <t xml:space="preserve">Bao Zipper  8 x 12 </t>
  </si>
  <si>
    <t>Kg</t>
  </si>
  <si>
    <t xml:space="preserve">Bao Zipper 10 x 15 </t>
  </si>
  <si>
    <t xml:space="preserve">Bao Zipper 30 x40 </t>
  </si>
  <si>
    <t>Accord sắt SDI</t>
  </si>
  <si>
    <t>File rỗ nhựa 3 ngăn</t>
  </si>
  <si>
    <t>Thước mica cứng TL 30cm</t>
  </si>
  <si>
    <t>Tem giá (trắng)</t>
  </si>
  <si>
    <t xml:space="preserve">Keo nước TL G 08 30 ml </t>
  </si>
  <si>
    <t>Máy tính Casio JS120L</t>
  </si>
  <si>
    <t>Dấu hộp shiny S844</t>
  </si>
  <si>
    <t>Con</t>
  </si>
  <si>
    <t>Thước sắt kéo 3m</t>
  </si>
  <si>
    <t>Kệ 3tầng nhựa (ráp)</t>
  </si>
  <si>
    <t>Con bọ sắt</t>
  </si>
  <si>
    <t>Lưỡi dao rọc giấy lớn hồng UNC</t>
  </si>
  <si>
    <t>Bút lông bảng WB-03 (xanh,đỏ,đen)</t>
  </si>
  <si>
    <t>Dấu hộp S827</t>
  </si>
  <si>
    <t xml:space="preserve">Tập VT 96T </t>
  </si>
  <si>
    <t>Kiềm bấm dây đai, bọ sắt (Đài Loan)</t>
  </si>
  <si>
    <t xml:space="preserve">Cộng: </t>
  </si>
  <si>
    <t>Số: 1047</t>
  </si>
  <si>
    <t>( Đính kèm hoá đơn số: PN/14P  1047   )</t>
  </si>
  <si>
    <t>Tên đơn vị: CÔNG TY TNHH LEK SUN TECHNOLOGY VIỆT NAM</t>
  </si>
  <si>
    <t>Điạ chỉ: Lô BE 44-46-48 Đường Tân Thuận, KCX Tân Thuận, Phường Tân Thuận Đông, Q.7, TP.HCM</t>
  </si>
  <si>
    <t>MST: 0313190736</t>
  </si>
  <si>
    <t xml:space="preserve">Găng tay cao su ngón </t>
  </si>
  <si>
    <t>Bịch</t>
  </si>
  <si>
    <t>Tăm  bông ráy tai 2 đầu nhỏ Baby Mis</t>
  </si>
  <si>
    <t>Găng tay nylong</t>
  </si>
  <si>
    <t>Số: 1151</t>
  </si>
  <si>
    <t>Ngày     23      tháng      09      năm     2015</t>
  </si>
  <si>
    <t>( Đính kèm hoá đơn số: PN/14P  1151  )</t>
  </si>
  <si>
    <t>Bút bi TL 027 ( xanh, đỏ, đen )</t>
  </si>
  <si>
    <t>Bìa Thái A4 ( Xanh dương, x lá, vàng, hồng)</t>
  </si>
  <si>
    <t>Giấy ghi chú nhiều màu có keo 3x3</t>
  </si>
  <si>
    <t>Bìa lá A4 TL</t>
  </si>
  <si>
    <t>Bìa 1 nút My Clear khổ F</t>
  </si>
  <si>
    <t xml:space="preserve">Kéo VP S108 </t>
  </si>
  <si>
    <t>Bút chì bấm Pentel A125 T</t>
  </si>
  <si>
    <t>Bao Zipper 20* 30</t>
  </si>
  <si>
    <t xml:space="preserve">Accor nhựa UNC </t>
  </si>
  <si>
    <t>Ruột chì tốt 5280 Yoyo</t>
  </si>
  <si>
    <t>Gôm E06 TL</t>
  </si>
  <si>
    <t>Cục</t>
  </si>
  <si>
    <t xml:space="preserve">Bìa hộp giấy 10cm </t>
  </si>
  <si>
    <t>Keo 502 Hoàng quân</t>
  </si>
  <si>
    <t>Số: 1152</t>
  </si>
  <si>
    <t>( Đính kèm hoá đơn số: PN/14P  1152  )</t>
  </si>
  <si>
    <t>DY</t>
  </si>
  <si>
    <t>chiết khấu 5%:</t>
  </si>
  <si>
    <t>kê</t>
  </si>
  <si>
    <t>tt kê</t>
  </si>
  <si>
    <t>tc kê:</t>
  </si>
  <si>
    <t>MÀNG PE</t>
  </si>
  <si>
    <t>TC:</t>
  </si>
  <si>
    <t>CK 5%:</t>
  </si>
  <si>
    <t>trừ VAT 10%:</t>
  </si>
  <si>
    <t>VAT 10%</t>
  </si>
  <si>
    <t>GHI CHÚ:Bắt đầu từ tháng 09 thì giấy trắng A4 kê còn 2.000đ/ram</t>
  </si>
  <si>
    <t>tt kê:</t>
  </si>
  <si>
    <t>ck 5%:</t>
  </si>
  <si>
    <t>tc ck t.9:</t>
  </si>
  <si>
    <t>TC CK T.8</t>
  </si>
  <si>
    <t>tc ck T.8:</t>
  </si>
  <si>
    <t>tc ck t.9</t>
  </si>
</sst>
</file>

<file path=xl/styles.xml><?xml version="1.0" encoding="utf-8"?>
<styleSheet xmlns="http://schemas.openxmlformats.org/spreadsheetml/2006/main">
  <numFmts count="1">
    <numFmt numFmtId="164" formatCode="#,###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114">
    <xf numFmtId="0" fontId="0" fillId="0" borderId="0" xfId="0"/>
    <xf numFmtId="0" fontId="2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left"/>
    </xf>
    <xf numFmtId="164" fontId="2" fillId="0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0" fontId="7" fillId="0" borderId="2" xfId="1" applyNumberFormat="1" applyFont="1" applyFill="1" applyBorder="1" applyAlignment="1">
      <alignment horizontal="center"/>
    </xf>
    <xf numFmtId="0" fontId="7" fillId="0" borderId="2" xfId="1" applyNumberFormat="1" applyFont="1" applyFill="1" applyBorder="1" applyAlignment="1">
      <alignment horizontal="left"/>
    </xf>
    <xf numFmtId="3" fontId="7" fillId="0" borderId="2" xfId="1" applyNumberFormat="1" applyFont="1" applyFill="1" applyBorder="1" applyAlignment="1">
      <alignment horizontal="right"/>
    </xf>
    <xf numFmtId="3" fontId="7" fillId="0" borderId="2" xfId="1" applyNumberFormat="1" applyFont="1" applyFill="1" applyBorder="1" applyAlignment="1">
      <alignment horizontal="center"/>
    </xf>
    <xf numFmtId="3" fontId="7" fillId="0" borderId="2" xfId="1" applyNumberFormat="1" applyFont="1" applyFill="1" applyBorder="1" applyAlignment="1">
      <alignment horizontal="left"/>
    </xf>
    <xf numFmtId="164" fontId="6" fillId="0" borderId="3" xfId="1" applyNumberFormat="1" applyFont="1" applyFill="1" applyBorder="1" applyAlignment="1">
      <alignment horizontal="right"/>
    </xf>
    <xf numFmtId="0" fontId="4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164" fontId="16" fillId="0" borderId="1" xfId="0" applyNumberFormat="1" applyFont="1" applyFill="1" applyBorder="1" applyAlignment="1">
      <alignment horizontal="right"/>
    </xf>
    <xf numFmtId="0" fontId="14" fillId="2" borderId="1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/>
    <xf numFmtId="0" fontId="18" fillId="0" borderId="1" xfId="0" applyNumberFormat="1" applyFont="1" applyFill="1" applyBorder="1" applyAlignment="1">
      <alignment horizontal="center"/>
    </xf>
    <xf numFmtId="0" fontId="18" fillId="0" borderId="1" xfId="0" applyNumberFormat="1" applyFont="1" applyFill="1" applyBorder="1" applyAlignment="1">
      <alignment horizontal="left"/>
    </xf>
    <xf numFmtId="164" fontId="18" fillId="0" borderId="1" xfId="0" applyNumberFormat="1" applyFont="1" applyFill="1" applyBorder="1" applyAlignment="1">
      <alignment horizontal="right"/>
    </xf>
    <xf numFmtId="0" fontId="18" fillId="0" borderId="0" xfId="0" applyFont="1"/>
    <xf numFmtId="3" fontId="19" fillId="0" borderId="2" xfId="0" applyNumberFormat="1" applyFont="1" applyFill="1" applyBorder="1"/>
    <xf numFmtId="3" fontId="0" fillId="0" borderId="0" xfId="0" applyNumberFormat="1"/>
    <xf numFmtId="0" fontId="2" fillId="4" borderId="1" xfId="1" applyNumberFormat="1" applyFont="1" applyFill="1" applyBorder="1" applyAlignment="1">
      <alignment horizontal="center"/>
    </xf>
    <xf numFmtId="0" fontId="2" fillId="4" borderId="1" xfId="1" applyNumberFormat="1" applyFont="1" applyFill="1" applyBorder="1" applyAlignment="1">
      <alignment horizontal="left"/>
    </xf>
    <xf numFmtId="164" fontId="2" fillId="4" borderId="1" xfId="1" applyNumberFormat="1" applyFont="1" applyFill="1" applyBorder="1" applyAlignment="1">
      <alignment horizontal="right"/>
    </xf>
    <xf numFmtId="0" fontId="2" fillId="5" borderId="1" xfId="1" applyNumberFormat="1" applyFont="1" applyFill="1" applyBorder="1" applyAlignment="1">
      <alignment horizontal="center"/>
    </xf>
    <xf numFmtId="0" fontId="2" fillId="5" borderId="1" xfId="1" applyNumberFormat="1" applyFont="1" applyFill="1" applyBorder="1" applyAlignment="1">
      <alignment horizontal="left"/>
    </xf>
    <xf numFmtId="0" fontId="8" fillId="5" borderId="1" xfId="1" applyNumberFormat="1" applyFont="1" applyFill="1" applyBorder="1" applyAlignment="1">
      <alignment horizontal="center"/>
    </xf>
    <xf numFmtId="164" fontId="2" fillId="5" borderId="1" xfId="1" applyNumberFormat="1" applyFont="1" applyFill="1" applyBorder="1" applyAlignment="1">
      <alignment horizontal="right"/>
    </xf>
    <xf numFmtId="0" fontId="4" fillId="2" borderId="3" xfId="1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2" fillId="4" borderId="3" xfId="1" applyNumberFormat="1" applyFont="1" applyFill="1" applyBorder="1" applyAlignment="1">
      <alignment horizontal="right"/>
    </xf>
    <xf numFmtId="164" fontId="2" fillId="0" borderId="3" xfId="1" applyNumberFormat="1" applyFont="1" applyFill="1" applyBorder="1" applyAlignment="1">
      <alignment horizontal="right"/>
    </xf>
    <xf numFmtId="164" fontId="2" fillId="5" borderId="3" xfId="1" applyNumberFormat="1" applyFont="1" applyFill="1" applyBorder="1" applyAlignment="1">
      <alignment horizontal="right"/>
    </xf>
    <xf numFmtId="3" fontId="0" fillId="4" borderId="2" xfId="0" applyNumberFormat="1" applyFill="1" applyBorder="1"/>
    <xf numFmtId="3" fontId="0" fillId="0" borderId="2" xfId="0" applyNumberFormat="1" applyBorder="1"/>
    <xf numFmtId="3" fontId="1" fillId="0" borderId="2" xfId="0" applyNumberFormat="1" applyFont="1" applyBorder="1"/>
    <xf numFmtId="3" fontId="0" fillId="0" borderId="2" xfId="0" applyNumberFormat="1" applyFill="1" applyBorder="1"/>
    <xf numFmtId="3" fontId="1" fillId="3" borderId="0" xfId="0" applyNumberFormat="1" applyFont="1" applyFill="1"/>
    <xf numFmtId="3" fontId="0" fillId="0" borderId="0" xfId="0" applyNumberFormat="1" applyFont="1"/>
    <xf numFmtId="0" fontId="18" fillId="4" borderId="1" xfId="0" applyNumberFormat="1" applyFont="1" applyFill="1" applyBorder="1" applyAlignment="1">
      <alignment horizontal="center"/>
    </xf>
    <xf numFmtId="0" fontId="18" fillId="4" borderId="1" xfId="0" applyNumberFormat="1" applyFont="1" applyFill="1" applyBorder="1" applyAlignment="1">
      <alignment horizontal="left"/>
    </xf>
    <xf numFmtId="164" fontId="18" fillId="4" borderId="1" xfId="0" applyNumberFormat="1" applyFont="1" applyFill="1" applyBorder="1" applyAlignment="1">
      <alignment horizontal="right"/>
    </xf>
    <xf numFmtId="3" fontId="17" fillId="0" borderId="0" xfId="0" applyNumberFormat="1" applyFont="1" applyAlignment="1">
      <alignment vertical="center"/>
    </xf>
    <xf numFmtId="3" fontId="18" fillId="0" borderId="0" xfId="0" applyNumberFormat="1" applyFont="1"/>
    <xf numFmtId="3" fontId="17" fillId="0" borderId="0" xfId="0" applyNumberFormat="1" applyFont="1"/>
    <xf numFmtId="0" fontId="18" fillId="5" borderId="1" xfId="0" applyNumberFormat="1" applyFont="1" applyFill="1" applyBorder="1" applyAlignment="1">
      <alignment horizontal="center"/>
    </xf>
    <xf numFmtId="0" fontId="18" fillId="5" borderId="1" xfId="0" applyNumberFormat="1" applyFont="1" applyFill="1" applyBorder="1" applyAlignment="1">
      <alignment horizontal="left"/>
    </xf>
    <xf numFmtId="164" fontId="18" fillId="5" borderId="1" xfId="0" applyNumberFormat="1" applyFont="1" applyFill="1" applyBorder="1" applyAlignment="1">
      <alignment horizontal="right"/>
    </xf>
    <xf numFmtId="3" fontId="20" fillId="0" borderId="0" xfId="0" applyNumberFormat="1" applyFont="1"/>
    <xf numFmtId="0" fontId="4" fillId="2" borderId="3" xfId="0" applyNumberFormat="1" applyFont="1" applyFill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right"/>
    </xf>
    <xf numFmtId="3" fontId="18" fillId="0" borderId="2" xfId="0" applyNumberFormat="1" applyFont="1" applyBorder="1"/>
    <xf numFmtId="3" fontId="11" fillId="0" borderId="2" xfId="0" applyNumberFormat="1" applyFont="1" applyBorder="1"/>
    <xf numFmtId="3" fontId="12" fillId="0" borderId="2" xfId="0" applyNumberFormat="1" applyFont="1" applyBorder="1"/>
    <xf numFmtId="164" fontId="18" fillId="4" borderId="3" xfId="0" applyNumberFormat="1" applyFont="1" applyFill="1" applyBorder="1" applyAlignment="1">
      <alignment horizontal="right"/>
    </xf>
    <xf numFmtId="164" fontId="18" fillId="5" borderId="3" xfId="0" applyNumberFormat="1" applyFont="1" applyFill="1" applyBorder="1" applyAlignment="1">
      <alignment horizontal="right"/>
    </xf>
    <xf numFmtId="164" fontId="18" fillId="0" borderId="3" xfId="0" applyNumberFormat="1" applyFont="1" applyFill="1" applyBorder="1" applyAlignment="1">
      <alignment horizontal="right"/>
    </xf>
    <xf numFmtId="3" fontId="12" fillId="3" borderId="2" xfId="0" applyNumberFormat="1" applyFont="1" applyFill="1" applyBorder="1"/>
    <xf numFmtId="0" fontId="1" fillId="3" borderId="0" xfId="0" applyNumberFormat="1" applyFont="1" applyFill="1" applyBorder="1" applyAlignment="1"/>
    <xf numFmtId="164" fontId="7" fillId="0" borderId="6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/>
    <xf numFmtId="3" fontId="1" fillId="3" borderId="0" xfId="0" applyNumberFormat="1" applyFont="1" applyFill="1" applyBorder="1" applyAlignment="1"/>
    <xf numFmtId="3" fontId="0" fillId="0" borderId="0" xfId="0" applyNumberFormat="1" applyFont="1" applyFill="1" applyBorder="1" applyAlignment="1">
      <alignment vertical="center"/>
    </xf>
    <xf numFmtId="3" fontId="0" fillId="0" borderId="2" xfId="0" applyNumberFormat="1" applyFont="1" applyFill="1" applyBorder="1" applyAlignment="1"/>
    <xf numFmtId="3" fontId="1" fillId="0" borderId="2" xfId="0" applyNumberFormat="1" applyFont="1" applyFill="1" applyBorder="1" applyAlignment="1"/>
    <xf numFmtId="3" fontId="1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/>
    <xf numFmtId="0" fontId="6" fillId="0" borderId="0" xfId="0" applyNumberFormat="1" applyFont="1" applyFill="1" applyBorder="1" applyAlignment="1"/>
    <xf numFmtId="0" fontId="1" fillId="3" borderId="2" xfId="0" applyNumberFormat="1" applyFont="1" applyFill="1" applyBorder="1" applyAlignment="1"/>
    <xf numFmtId="3" fontId="1" fillId="3" borderId="2" xfId="0" applyNumberFormat="1" applyFont="1" applyFill="1" applyBorder="1" applyAlignment="1"/>
    <xf numFmtId="0" fontId="14" fillId="2" borderId="3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/>
    <xf numFmtId="0" fontId="6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right"/>
    </xf>
    <xf numFmtId="0" fontId="6" fillId="0" borderId="4" xfId="1" applyFont="1" applyBorder="1" applyAlignment="1">
      <alignment horizontal="right"/>
    </xf>
    <xf numFmtId="0" fontId="6" fillId="0" borderId="5" xfId="1" applyFont="1" applyBorder="1" applyAlignment="1">
      <alignment horizontal="right"/>
    </xf>
    <xf numFmtId="0" fontId="10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6" fillId="0" borderId="4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6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13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142"/>
  <sheetViews>
    <sheetView tabSelected="1" topLeftCell="A64" workbookViewId="0">
      <selection activeCell="I92" sqref="I92"/>
    </sheetView>
  </sheetViews>
  <sheetFormatPr defaultRowHeight="15"/>
  <cols>
    <col min="1" max="1" width="8" customWidth="1"/>
    <col min="2" max="2" width="35" customWidth="1"/>
    <col min="5" max="5" width="12.7109375" customWidth="1"/>
    <col min="6" max="6" width="14.5703125" customWidth="1"/>
    <col min="8" max="8" width="10.85546875" customWidth="1"/>
    <col min="9" max="9" width="12.42578125" customWidth="1"/>
    <col min="10" max="10" width="13.42578125" customWidth="1"/>
    <col min="11" max="11" width="13.85546875" customWidth="1"/>
  </cols>
  <sheetData>
    <row r="2" spans="1:10" ht="16.5">
      <c r="A2" s="90" t="s">
        <v>0</v>
      </c>
      <c r="B2" s="89"/>
      <c r="C2" s="89"/>
      <c r="D2" s="89"/>
      <c r="E2" s="89"/>
      <c r="F2" s="89"/>
    </row>
    <row r="3" spans="1:10" ht="15.75">
      <c r="A3" s="91" t="s">
        <v>1</v>
      </c>
      <c r="B3" s="89"/>
      <c r="C3" s="89"/>
      <c r="D3" s="89"/>
      <c r="E3" s="89"/>
      <c r="F3" s="89"/>
    </row>
    <row r="4" spans="1:10" ht="16.5">
      <c r="A4" s="90" t="s">
        <v>2</v>
      </c>
      <c r="B4" s="89"/>
      <c r="C4" s="89"/>
      <c r="D4" s="89"/>
      <c r="E4" s="89"/>
      <c r="F4" s="89"/>
    </row>
    <row r="7" spans="1:10" ht="20.25">
      <c r="A7" s="92" t="s">
        <v>3</v>
      </c>
      <c r="B7" s="89"/>
      <c r="C7" s="89"/>
      <c r="D7" s="89"/>
      <c r="E7" s="89"/>
      <c r="F7" s="89"/>
    </row>
    <row r="8" spans="1:10" ht="15.75">
      <c r="A8" s="93" t="s">
        <v>4</v>
      </c>
      <c r="B8" s="93"/>
      <c r="C8" s="93"/>
      <c r="D8" s="93"/>
      <c r="E8" s="93"/>
      <c r="F8" s="93"/>
    </row>
    <row r="9" spans="1:10" ht="15.75">
      <c r="A9" s="97" t="s">
        <v>5</v>
      </c>
      <c r="B9" s="97"/>
      <c r="C9" s="97"/>
      <c r="D9" s="97"/>
      <c r="E9" s="97"/>
      <c r="F9" s="97"/>
    </row>
    <row r="10" spans="1:10" ht="15.75">
      <c r="A10" s="93" t="s">
        <v>6</v>
      </c>
      <c r="B10" s="93"/>
      <c r="C10" s="93"/>
      <c r="D10" s="93"/>
      <c r="E10" s="93"/>
      <c r="F10" s="93"/>
    </row>
    <row r="12" spans="1:10" ht="15.75">
      <c r="A12" s="2" t="s">
        <v>7</v>
      </c>
      <c r="B12" s="1"/>
      <c r="C12" s="1"/>
      <c r="D12" s="1"/>
      <c r="E12" s="1"/>
      <c r="F12" s="1"/>
    </row>
    <row r="13" spans="1:10" ht="15.75">
      <c r="A13" s="2" t="s">
        <v>8</v>
      </c>
      <c r="B13" s="1"/>
      <c r="C13" s="1"/>
      <c r="D13" s="1"/>
      <c r="E13" s="1"/>
      <c r="F13" s="1"/>
    </row>
    <row r="14" spans="1:10" ht="15.75">
      <c r="A14" s="2" t="s">
        <v>9</v>
      </c>
      <c r="B14" s="1"/>
      <c r="C14" s="1"/>
      <c r="D14" s="1"/>
      <c r="E14" s="1"/>
      <c r="F14" s="1"/>
    </row>
    <row r="15" spans="1:10" s="14" customFormat="1" ht="20.25" customHeight="1">
      <c r="A15" s="13" t="s">
        <v>10</v>
      </c>
      <c r="B15" s="13" t="s">
        <v>11</v>
      </c>
      <c r="C15" s="13" t="s">
        <v>12</v>
      </c>
      <c r="D15" s="13" t="s">
        <v>13</v>
      </c>
      <c r="E15" s="13" t="s">
        <v>14</v>
      </c>
      <c r="F15" s="43" t="s">
        <v>15</v>
      </c>
      <c r="G15" s="44" t="s">
        <v>114</v>
      </c>
      <c r="H15" s="44" t="s">
        <v>115</v>
      </c>
    </row>
    <row r="16" spans="1:10">
      <c r="A16" s="36">
        <v>1</v>
      </c>
      <c r="B16" s="37" t="s">
        <v>16</v>
      </c>
      <c r="C16" s="36" t="s">
        <v>17</v>
      </c>
      <c r="D16" s="36">
        <v>50</v>
      </c>
      <c r="E16" s="38">
        <v>29500</v>
      </c>
      <c r="F16" s="45">
        <f>E16*D16</f>
        <v>1475000</v>
      </c>
      <c r="G16" s="48">
        <v>9500</v>
      </c>
      <c r="H16" s="49">
        <f>G16*D16</f>
        <v>475000</v>
      </c>
      <c r="I16" s="35">
        <f>H16*0.1</f>
        <v>47500</v>
      </c>
      <c r="J16" s="35"/>
    </row>
    <row r="17" spans="1:10">
      <c r="A17" s="3">
        <v>2</v>
      </c>
      <c r="B17" s="4" t="s">
        <v>18</v>
      </c>
      <c r="C17" s="3" t="s">
        <v>19</v>
      </c>
      <c r="D17" s="3">
        <v>1</v>
      </c>
      <c r="E17" s="5">
        <v>972800</v>
      </c>
      <c r="F17" s="46">
        <f t="shared" ref="F17:F80" si="0">E17*D17</f>
        <v>972800</v>
      </c>
      <c r="G17" s="49"/>
      <c r="H17" s="49">
        <f t="shared" ref="H17:H80" si="1">G17*D17</f>
        <v>0</v>
      </c>
      <c r="I17" s="35"/>
      <c r="J17" s="35"/>
    </row>
    <row r="18" spans="1:10">
      <c r="A18" s="3">
        <v>3</v>
      </c>
      <c r="B18" s="4" t="s">
        <v>20</v>
      </c>
      <c r="C18" s="3" t="s">
        <v>21</v>
      </c>
      <c r="D18" s="3">
        <v>121</v>
      </c>
      <c r="E18" s="5">
        <v>2400</v>
      </c>
      <c r="F18" s="46">
        <f t="shared" si="0"/>
        <v>290400</v>
      </c>
      <c r="G18" s="49"/>
      <c r="H18" s="49">
        <f t="shared" si="1"/>
        <v>0</v>
      </c>
      <c r="I18" s="35"/>
      <c r="J18" s="35"/>
    </row>
    <row r="19" spans="1:10">
      <c r="A19" s="3">
        <v>4</v>
      </c>
      <c r="B19" s="4" t="s">
        <v>20</v>
      </c>
      <c r="C19" s="3" t="s">
        <v>21</v>
      </c>
      <c r="D19" s="3">
        <v>1</v>
      </c>
      <c r="E19" s="5">
        <v>2400</v>
      </c>
      <c r="F19" s="46">
        <f t="shared" si="0"/>
        <v>2400</v>
      </c>
      <c r="G19" s="49"/>
      <c r="H19" s="49">
        <f t="shared" si="1"/>
        <v>0</v>
      </c>
      <c r="I19" s="35"/>
      <c r="J19" s="35"/>
    </row>
    <row r="20" spans="1:10">
      <c r="A20" s="39">
        <v>5</v>
      </c>
      <c r="B20" s="40" t="s">
        <v>22</v>
      </c>
      <c r="C20" s="39" t="s">
        <v>23</v>
      </c>
      <c r="D20" s="41">
        <v>55</v>
      </c>
      <c r="E20" s="42">
        <v>53000</v>
      </c>
      <c r="F20" s="47">
        <f t="shared" si="0"/>
        <v>2915000</v>
      </c>
      <c r="G20" s="49">
        <v>3000</v>
      </c>
      <c r="H20" s="49">
        <f t="shared" si="1"/>
        <v>165000</v>
      </c>
      <c r="I20" s="35"/>
      <c r="J20" s="35"/>
    </row>
    <row r="21" spans="1:10">
      <c r="A21" s="39">
        <v>6</v>
      </c>
      <c r="B21" s="40" t="s">
        <v>24</v>
      </c>
      <c r="C21" s="39" t="s">
        <v>23</v>
      </c>
      <c r="D21" s="39">
        <v>2</v>
      </c>
      <c r="E21" s="42">
        <v>26500</v>
      </c>
      <c r="F21" s="47">
        <f t="shared" si="0"/>
        <v>53000</v>
      </c>
      <c r="G21" s="49">
        <v>1500</v>
      </c>
      <c r="H21" s="49">
        <f t="shared" si="1"/>
        <v>3000</v>
      </c>
      <c r="I21" s="35"/>
      <c r="J21" s="35"/>
    </row>
    <row r="22" spans="1:10">
      <c r="A22" s="39">
        <v>7</v>
      </c>
      <c r="B22" s="40" t="s">
        <v>25</v>
      </c>
      <c r="C22" s="39" t="s">
        <v>23</v>
      </c>
      <c r="D22" s="39">
        <v>3</v>
      </c>
      <c r="E22" s="42">
        <v>78000</v>
      </c>
      <c r="F22" s="47">
        <f t="shared" si="0"/>
        <v>234000</v>
      </c>
      <c r="G22" s="49">
        <v>2000</v>
      </c>
      <c r="H22" s="49">
        <f t="shared" si="1"/>
        <v>6000</v>
      </c>
      <c r="I22" s="35"/>
      <c r="J22" s="35"/>
    </row>
    <row r="23" spans="1:10">
      <c r="A23" s="39">
        <v>8</v>
      </c>
      <c r="B23" s="40" t="s">
        <v>26</v>
      </c>
      <c r="C23" s="39" t="s">
        <v>19</v>
      </c>
      <c r="D23" s="39">
        <v>420</v>
      </c>
      <c r="E23" s="42">
        <v>12500</v>
      </c>
      <c r="F23" s="47">
        <f t="shared" si="0"/>
        <v>5250000</v>
      </c>
      <c r="G23" s="49">
        <v>2000</v>
      </c>
      <c r="H23" s="49">
        <f t="shared" si="1"/>
        <v>840000</v>
      </c>
      <c r="I23" s="35"/>
      <c r="J23" s="35"/>
    </row>
    <row r="24" spans="1:10">
      <c r="A24" s="39">
        <v>9</v>
      </c>
      <c r="B24" s="40" t="s">
        <v>27</v>
      </c>
      <c r="C24" s="39" t="s">
        <v>19</v>
      </c>
      <c r="D24" s="39">
        <v>18</v>
      </c>
      <c r="E24" s="42">
        <v>12500</v>
      </c>
      <c r="F24" s="47">
        <f t="shared" si="0"/>
        <v>225000</v>
      </c>
      <c r="G24" s="49">
        <v>2000</v>
      </c>
      <c r="H24" s="49">
        <f t="shared" si="1"/>
        <v>36000</v>
      </c>
      <c r="I24" s="35"/>
      <c r="J24" s="35"/>
    </row>
    <row r="25" spans="1:10">
      <c r="A25" s="3">
        <v>10</v>
      </c>
      <c r="B25" s="4" t="s">
        <v>28</v>
      </c>
      <c r="C25" s="3" t="s">
        <v>19</v>
      </c>
      <c r="D25" s="3">
        <v>5</v>
      </c>
      <c r="E25" s="5">
        <v>4000</v>
      </c>
      <c r="F25" s="46">
        <f t="shared" si="0"/>
        <v>20000</v>
      </c>
      <c r="G25" s="49"/>
      <c r="H25" s="49">
        <f t="shared" si="1"/>
        <v>0</v>
      </c>
      <c r="I25" s="35"/>
      <c r="J25" s="35"/>
    </row>
    <row r="26" spans="1:10">
      <c r="A26" s="3">
        <v>11</v>
      </c>
      <c r="B26" s="4" t="s">
        <v>29</v>
      </c>
      <c r="C26" s="3" t="s">
        <v>19</v>
      </c>
      <c r="D26" s="3">
        <v>12</v>
      </c>
      <c r="E26" s="5">
        <v>5800</v>
      </c>
      <c r="F26" s="46">
        <f t="shared" si="0"/>
        <v>69600</v>
      </c>
      <c r="G26" s="49"/>
      <c r="H26" s="49">
        <f t="shared" si="1"/>
        <v>0</v>
      </c>
      <c r="I26" s="35"/>
      <c r="J26" s="35"/>
    </row>
    <row r="27" spans="1:10">
      <c r="A27" s="3">
        <v>12</v>
      </c>
      <c r="B27" s="4" t="s">
        <v>30</v>
      </c>
      <c r="C27" s="3" t="s">
        <v>19</v>
      </c>
      <c r="D27" s="3">
        <v>5</v>
      </c>
      <c r="E27" s="5">
        <v>32000</v>
      </c>
      <c r="F27" s="46">
        <f t="shared" si="0"/>
        <v>160000</v>
      </c>
      <c r="G27" s="49"/>
      <c r="H27" s="49">
        <f t="shared" si="1"/>
        <v>0</v>
      </c>
      <c r="I27" s="35"/>
      <c r="J27" s="35"/>
    </row>
    <row r="28" spans="1:10">
      <c r="A28" s="3">
        <v>13</v>
      </c>
      <c r="B28" s="4" t="s">
        <v>31</v>
      </c>
      <c r="C28" s="3" t="s">
        <v>21</v>
      </c>
      <c r="D28" s="3">
        <v>2</v>
      </c>
      <c r="E28" s="5">
        <v>3500</v>
      </c>
      <c r="F28" s="46">
        <f t="shared" si="0"/>
        <v>7000</v>
      </c>
      <c r="G28" s="49"/>
      <c r="H28" s="49">
        <f t="shared" si="1"/>
        <v>0</v>
      </c>
      <c r="I28" s="35"/>
      <c r="J28" s="35"/>
    </row>
    <row r="29" spans="1:10">
      <c r="A29" s="3">
        <v>14</v>
      </c>
      <c r="B29" s="4" t="s">
        <v>32</v>
      </c>
      <c r="C29" s="3" t="s">
        <v>21</v>
      </c>
      <c r="D29" s="3">
        <v>5</v>
      </c>
      <c r="E29" s="5">
        <v>6200</v>
      </c>
      <c r="F29" s="46">
        <f t="shared" si="0"/>
        <v>31000</v>
      </c>
      <c r="G29" s="49"/>
      <c r="H29" s="49">
        <f t="shared" si="1"/>
        <v>0</v>
      </c>
      <c r="I29" s="35"/>
      <c r="J29" s="35"/>
    </row>
    <row r="30" spans="1:10">
      <c r="A30" s="3">
        <v>15</v>
      </c>
      <c r="B30" s="4" t="s">
        <v>33</v>
      </c>
      <c r="C30" s="3" t="s">
        <v>21</v>
      </c>
      <c r="D30" s="3">
        <v>30</v>
      </c>
      <c r="E30" s="5">
        <v>3000</v>
      </c>
      <c r="F30" s="46">
        <f t="shared" si="0"/>
        <v>90000</v>
      </c>
      <c r="G30" s="49"/>
      <c r="H30" s="49">
        <f t="shared" si="1"/>
        <v>0</v>
      </c>
      <c r="I30" s="35"/>
      <c r="J30" s="35"/>
    </row>
    <row r="31" spans="1:10">
      <c r="A31" s="3">
        <v>16</v>
      </c>
      <c r="B31" s="4" t="s">
        <v>34</v>
      </c>
      <c r="C31" s="3" t="s">
        <v>35</v>
      </c>
      <c r="D31" s="3">
        <v>10</v>
      </c>
      <c r="E31" s="5">
        <v>3500</v>
      </c>
      <c r="F31" s="46">
        <f t="shared" si="0"/>
        <v>35000</v>
      </c>
      <c r="G31" s="49"/>
      <c r="H31" s="49">
        <f t="shared" si="1"/>
        <v>0</v>
      </c>
      <c r="I31" s="35"/>
      <c r="J31" s="35"/>
    </row>
    <row r="32" spans="1:10">
      <c r="A32" s="3">
        <v>17</v>
      </c>
      <c r="B32" s="4" t="s">
        <v>36</v>
      </c>
      <c r="C32" s="3" t="s">
        <v>35</v>
      </c>
      <c r="D32" s="3">
        <v>110</v>
      </c>
      <c r="E32" s="5">
        <v>5500</v>
      </c>
      <c r="F32" s="46">
        <f t="shared" si="0"/>
        <v>605000</v>
      </c>
      <c r="G32" s="49"/>
      <c r="H32" s="49">
        <f t="shared" si="1"/>
        <v>0</v>
      </c>
      <c r="I32" s="35"/>
      <c r="J32" s="35"/>
    </row>
    <row r="33" spans="1:10">
      <c r="A33" s="3">
        <v>18</v>
      </c>
      <c r="B33" s="4" t="s">
        <v>37</v>
      </c>
      <c r="C33" s="3" t="s">
        <v>38</v>
      </c>
      <c r="D33" s="3">
        <v>1</v>
      </c>
      <c r="E33" s="5">
        <v>40000</v>
      </c>
      <c r="F33" s="46">
        <f t="shared" si="0"/>
        <v>40000</v>
      </c>
      <c r="G33" s="49"/>
      <c r="H33" s="49">
        <f t="shared" si="1"/>
        <v>0</v>
      </c>
      <c r="I33" s="35"/>
      <c r="J33" s="35"/>
    </row>
    <row r="34" spans="1:10">
      <c r="A34" s="3">
        <v>19</v>
      </c>
      <c r="B34" s="4" t="s">
        <v>39</v>
      </c>
      <c r="C34" s="3" t="s">
        <v>40</v>
      </c>
      <c r="D34" s="3">
        <v>10</v>
      </c>
      <c r="E34" s="5">
        <v>32000</v>
      </c>
      <c r="F34" s="46">
        <f t="shared" si="0"/>
        <v>320000</v>
      </c>
      <c r="G34" s="49"/>
      <c r="H34" s="49">
        <f t="shared" si="1"/>
        <v>0</v>
      </c>
      <c r="I34" s="35"/>
      <c r="J34" s="35"/>
    </row>
    <row r="35" spans="1:10">
      <c r="A35" s="3">
        <v>20</v>
      </c>
      <c r="B35" s="4" t="s">
        <v>41</v>
      </c>
      <c r="C35" s="3" t="s">
        <v>42</v>
      </c>
      <c r="D35" s="3">
        <v>2</v>
      </c>
      <c r="E35" s="5">
        <v>26000</v>
      </c>
      <c r="F35" s="46">
        <f t="shared" si="0"/>
        <v>52000</v>
      </c>
      <c r="G35" s="49"/>
      <c r="H35" s="49">
        <f t="shared" si="1"/>
        <v>0</v>
      </c>
      <c r="I35" s="35"/>
      <c r="J35" s="35"/>
    </row>
    <row r="36" spans="1:10">
      <c r="A36" s="3">
        <v>21</v>
      </c>
      <c r="B36" s="4" t="s">
        <v>43</v>
      </c>
      <c r="C36" s="3" t="s">
        <v>44</v>
      </c>
      <c r="D36" s="3">
        <v>7</v>
      </c>
      <c r="E36" s="5">
        <v>3100</v>
      </c>
      <c r="F36" s="46">
        <f t="shared" si="0"/>
        <v>21700</v>
      </c>
      <c r="G36" s="49"/>
      <c r="H36" s="49">
        <f t="shared" si="1"/>
        <v>0</v>
      </c>
      <c r="I36" s="35"/>
      <c r="J36" s="35"/>
    </row>
    <row r="37" spans="1:10">
      <c r="A37" s="3">
        <v>22</v>
      </c>
      <c r="B37" s="4" t="s">
        <v>45</v>
      </c>
      <c r="C37" s="3" t="s">
        <v>44</v>
      </c>
      <c r="D37" s="3">
        <v>96</v>
      </c>
      <c r="E37" s="5">
        <v>20200</v>
      </c>
      <c r="F37" s="46">
        <f t="shared" si="0"/>
        <v>1939200</v>
      </c>
      <c r="G37" s="49"/>
      <c r="H37" s="49">
        <f t="shared" si="1"/>
        <v>0</v>
      </c>
      <c r="I37" s="35"/>
      <c r="J37" s="35"/>
    </row>
    <row r="38" spans="1:10">
      <c r="A38" s="3">
        <v>23</v>
      </c>
      <c r="B38" s="4" t="s">
        <v>46</v>
      </c>
      <c r="C38" s="3" t="s">
        <v>44</v>
      </c>
      <c r="D38" s="3">
        <v>3</v>
      </c>
      <c r="E38" s="5">
        <v>3800</v>
      </c>
      <c r="F38" s="46">
        <f t="shared" si="0"/>
        <v>11400</v>
      </c>
      <c r="G38" s="49"/>
      <c r="H38" s="49">
        <f t="shared" si="1"/>
        <v>0</v>
      </c>
      <c r="I38" s="35"/>
      <c r="J38" s="35"/>
    </row>
    <row r="39" spans="1:10">
      <c r="A39" s="3">
        <v>24</v>
      </c>
      <c r="B39" s="4" t="s">
        <v>47</v>
      </c>
      <c r="C39" s="3" t="s">
        <v>44</v>
      </c>
      <c r="D39" s="3">
        <v>3</v>
      </c>
      <c r="E39" s="5">
        <v>6800</v>
      </c>
      <c r="F39" s="46">
        <f t="shared" si="0"/>
        <v>20400</v>
      </c>
      <c r="G39" s="49"/>
      <c r="H39" s="49">
        <f t="shared" si="1"/>
        <v>0</v>
      </c>
      <c r="I39" s="35"/>
      <c r="J39" s="35"/>
    </row>
    <row r="40" spans="1:10">
      <c r="A40" s="3">
        <v>25</v>
      </c>
      <c r="B40" s="4" t="s">
        <v>48</v>
      </c>
      <c r="C40" s="3" t="s">
        <v>44</v>
      </c>
      <c r="D40" s="3">
        <v>4</v>
      </c>
      <c r="E40" s="5">
        <v>21000</v>
      </c>
      <c r="F40" s="46">
        <f t="shared" si="0"/>
        <v>84000</v>
      </c>
      <c r="G40" s="49"/>
      <c r="H40" s="49">
        <f t="shared" si="1"/>
        <v>0</v>
      </c>
      <c r="I40" s="35"/>
      <c r="J40" s="35"/>
    </row>
    <row r="41" spans="1:10">
      <c r="A41" s="3">
        <v>26</v>
      </c>
      <c r="B41" s="4" t="s">
        <v>49</v>
      </c>
      <c r="C41" s="3" t="s">
        <v>44</v>
      </c>
      <c r="D41" s="3">
        <v>5</v>
      </c>
      <c r="E41" s="5">
        <v>3200</v>
      </c>
      <c r="F41" s="46">
        <f t="shared" si="0"/>
        <v>16000</v>
      </c>
      <c r="G41" s="49"/>
      <c r="H41" s="49">
        <f t="shared" si="1"/>
        <v>0</v>
      </c>
      <c r="I41" s="35"/>
      <c r="J41" s="35"/>
    </row>
    <row r="42" spans="1:10">
      <c r="A42" s="3">
        <v>27</v>
      </c>
      <c r="B42" s="4" t="s">
        <v>50</v>
      </c>
      <c r="C42" s="3" t="s">
        <v>44</v>
      </c>
      <c r="D42" s="3">
        <v>20</v>
      </c>
      <c r="E42" s="5">
        <v>16500</v>
      </c>
      <c r="F42" s="46">
        <f t="shared" si="0"/>
        <v>330000</v>
      </c>
      <c r="G42" s="49"/>
      <c r="H42" s="49">
        <f t="shared" si="1"/>
        <v>0</v>
      </c>
      <c r="I42" s="35"/>
      <c r="J42" s="35"/>
    </row>
    <row r="43" spans="1:10">
      <c r="A43" s="3">
        <v>28</v>
      </c>
      <c r="B43" s="4" t="s">
        <v>51</v>
      </c>
      <c r="C43" s="3" t="s">
        <v>52</v>
      </c>
      <c r="D43" s="3">
        <v>3</v>
      </c>
      <c r="E43" s="5">
        <v>5600</v>
      </c>
      <c r="F43" s="46">
        <f t="shared" si="0"/>
        <v>16800</v>
      </c>
      <c r="G43" s="49"/>
      <c r="H43" s="49">
        <f t="shared" si="1"/>
        <v>0</v>
      </c>
      <c r="I43" s="35"/>
      <c r="J43" s="35"/>
    </row>
    <row r="44" spans="1:10">
      <c r="A44" s="39">
        <v>29</v>
      </c>
      <c r="B44" s="40" t="s">
        <v>53</v>
      </c>
      <c r="C44" s="39" t="s">
        <v>54</v>
      </c>
      <c r="D44" s="39">
        <v>6</v>
      </c>
      <c r="E44" s="42">
        <v>40000</v>
      </c>
      <c r="F44" s="47">
        <f t="shared" si="0"/>
        <v>240000</v>
      </c>
      <c r="G44" s="49">
        <v>1000</v>
      </c>
      <c r="H44" s="49">
        <f t="shared" si="1"/>
        <v>6000</v>
      </c>
      <c r="I44" s="35"/>
      <c r="J44" s="35"/>
    </row>
    <row r="45" spans="1:10">
      <c r="A45" s="3">
        <v>30</v>
      </c>
      <c r="B45" s="4" t="s">
        <v>55</v>
      </c>
      <c r="C45" s="3" t="s">
        <v>21</v>
      </c>
      <c r="D45" s="3">
        <v>1</v>
      </c>
      <c r="E45" s="5">
        <v>19500</v>
      </c>
      <c r="F45" s="46">
        <f t="shared" si="0"/>
        <v>19500</v>
      </c>
      <c r="G45" s="49"/>
      <c r="H45" s="49">
        <f t="shared" si="1"/>
        <v>0</v>
      </c>
      <c r="I45" s="35"/>
      <c r="J45" s="35"/>
    </row>
    <row r="46" spans="1:10">
      <c r="A46" s="3">
        <v>31</v>
      </c>
      <c r="B46" s="4" t="s">
        <v>56</v>
      </c>
      <c r="C46" s="3" t="s">
        <v>57</v>
      </c>
      <c r="D46" s="3">
        <v>3</v>
      </c>
      <c r="E46" s="5">
        <v>9500</v>
      </c>
      <c r="F46" s="46">
        <f t="shared" si="0"/>
        <v>28500</v>
      </c>
      <c r="G46" s="49"/>
      <c r="H46" s="49">
        <f t="shared" si="1"/>
        <v>0</v>
      </c>
      <c r="I46" s="35"/>
      <c r="J46" s="35"/>
    </row>
    <row r="47" spans="1:10">
      <c r="A47" s="3">
        <v>32</v>
      </c>
      <c r="B47" s="4" t="s">
        <v>58</v>
      </c>
      <c r="C47" s="3" t="s">
        <v>42</v>
      </c>
      <c r="D47" s="3">
        <v>5</v>
      </c>
      <c r="E47" s="5">
        <v>26000</v>
      </c>
      <c r="F47" s="46">
        <f t="shared" si="0"/>
        <v>130000</v>
      </c>
      <c r="G47" s="49"/>
      <c r="H47" s="49">
        <f t="shared" si="1"/>
        <v>0</v>
      </c>
      <c r="I47" s="35"/>
      <c r="J47" s="35"/>
    </row>
    <row r="48" spans="1:10">
      <c r="A48" s="3">
        <v>33</v>
      </c>
      <c r="B48" s="4" t="s">
        <v>59</v>
      </c>
      <c r="C48" s="3" t="s">
        <v>42</v>
      </c>
      <c r="D48" s="3">
        <v>1</v>
      </c>
      <c r="E48" s="5">
        <v>49000</v>
      </c>
      <c r="F48" s="46">
        <f t="shared" si="0"/>
        <v>49000</v>
      </c>
      <c r="G48" s="49"/>
      <c r="H48" s="49">
        <f t="shared" si="1"/>
        <v>0</v>
      </c>
      <c r="I48" s="35"/>
      <c r="J48" s="35"/>
    </row>
    <row r="49" spans="1:17">
      <c r="A49" s="3">
        <v>34</v>
      </c>
      <c r="B49" s="4" t="s">
        <v>33</v>
      </c>
      <c r="C49" s="3" t="s">
        <v>21</v>
      </c>
      <c r="D49" s="3">
        <v>21</v>
      </c>
      <c r="E49" s="5">
        <v>3000</v>
      </c>
      <c r="F49" s="46">
        <f t="shared" si="0"/>
        <v>63000</v>
      </c>
      <c r="G49" s="49"/>
      <c r="H49" s="49">
        <f t="shared" si="1"/>
        <v>0</v>
      </c>
      <c r="I49" s="35"/>
      <c r="J49" s="35"/>
    </row>
    <row r="50" spans="1:17">
      <c r="A50" s="3">
        <v>35</v>
      </c>
      <c r="B50" s="4" t="s">
        <v>60</v>
      </c>
      <c r="C50" s="3" t="s">
        <v>57</v>
      </c>
      <c r="D50" s="3">
        <v>4</v>
      </c>
      <c r="E50" s="5">
        <v>23000</v>
      </c>
      <c r="F50" s="46">
        <f t="shared" si="0"/>
        <v>92000</v>
      </c>
      <c r="G50" s="49"/>
      <c r="H50" s="49">
        <f t="shared" si="1"/>
        <v>0</v>
      </c>
      <c r="I50" s="35"/>
      <c r="J50" s="35"/>
    </row>
    <row r="51" spans="1:17">
      <c r="A51" s="3">
        <v>36</v>
      </c>
      <c r="B51" s="4" t="s">
        <v>61</v>
      </c>
      <c r="C51" s="3" t="s">
        <v>57</v>
      </c>
      <c r="D51" s="3">
        <v>2</v>
      </c>
      <c r="E51" s="5">
        <v>15000</v>
      </c>
      <c r="F51" s="46">
        <f t="shared" si="0"/>
        <v>30000</v>
      </c>
      <c r="G51" s="49"/>
      <c r="H51" s="49">
        <f t="shared" si="1"/>
        <v>0</v>
      </c>
      <c r="I51" s="35"/>
      <c r="J51" s="35"/>
    </row>
    <row r="52" spans="1:17">
      <c r="A52" s="3">
        <v>37</v>
      </c>
      <c r="B52" s="4" t="s">
        <v>62</v>
      </c>
      <c r="C52" s="3" t="s">
        <v>21</v>
      </c>
      <c r="D52" s="3">
        <v>3</v>
      </c>
      <c r="E52" s="5">
        <v>3500</v>
      </c>
      <c r="F52" s="46">
        <f t="shared" si="0"/>
        <v>10500</v>
      </c>
      <c r="G52" s="49"/>
      <c r="H52" s="49">
        <f t="shared" si="1"/>
        <v>0</v>
      </c>
      <c r="I52" s="35"/>
      <c r="J52" s="35"/>
    </row>
    <row r="53" spans="1:17">
      <c r="A53" s="39">
        <v>38</v>
      </c>
      <c r="B53" s="40" t="s">
        <v>63</v>
      </c>
      <c r="C53" s="39" t="s">
        <v>64</v>
      </c>
      <c r="D53" s="39">
        <v>1</v>
      </c>
      <c r="E53" s="42">
        <v>81000</v>
      </c>
      <c r="F53" s="47">
        <f t="shared" si="0"/>
        <v>81000</v>
      </c>
      <c r="G53" s="49">
        <v>24000</v>
      </c>
      <c r="H53" s="49">
        <f t="shared" si="1"/>
        <v>24000</v>
      </c>
      <c r="I53" s="35"/>
      <c r="J53" s="35"/>
    </row>
    <row r="54" spans="1:17">
      <c r="A54" s="39">
        <v>39</v>
      </c>
      <c r="B54" s="40" t="s">
        <v>65</v>
      </c>
      <c r="C54" s="39" t="s">
        <v>64</v>
      </c>
      <c r="D54" s="39">
        <v>1</v>
      </c>
      <c r="E54" s="42">
        <v>81000</v>
      </c>
      <c r="F54" s="47">
        <f t="shared" si="0"/>
        <v>81000</v>
      </c>
      <c r="G54" s="49">
        <v>24000</v>
      </c>
      <c r="H54" s="49">
        <f t="shared" si="1"/>
        <v>24000</v>
      </c>
      <c r="I54" s="35"/>
      <c r="J54" s="35"/>
    </row>
    <row r="55" spans="1:17">
      <c r="A55" s="39">
        <v>40</v>
      </c>
      <c r="B55" s="40" t="s">
        <v>66</v>
      </c>
      <c r="C55" s="39" t="s">
        <v>64</v>
      </c>
      <c r="D55" s="39">
        <v>1</v>
      </c>
      <c r="E55" s="42">
        <v>81000</v>
      </c>
      <c r="F55" s="47">
        <f t="shared" si="0"/>
        <v>81000</v>
      </c>
      <c r="G55" s="49">
        <v>24000</v>
      </c>
      <c r="H55" s="49">
        <f t="shared" si="1"/>
        <v>24000</v>
      </c>
      <c r="I55" s="35"/>
      <c r="J55" s="35"/>
    </row>
    <row r="56" spans="1:17">
      <c r="A56" s="3">
        <v>41</v>
      </c>
      <c r="B56" s="4" t="s">
        <v>67</v>
      </c>
      <c r="C56" s="3" t="s">
        <v>44</v>
      </c>
      <c r="D56" s="3">
        <v>1</v>
      </c>
      <c r="E56" s="5">
        <v>24000</v>
      </c>
      <c r="F56" s="46">
        <f t="shared" si="0"/>
        <v>24000</v>
      </c>
      <c r="G56" s="49"/>
      <c r="H56" s="49">
        <f t="shared" si="1"/>
        <v>0</v>
      </c>
      <c r="I56" s="35"/>
      <c r="J56" s="35"/>
    </row>
    <row r="57" spans="1:17">
      <c r="A57" s="3">
        <v>42</v>
      </c>
      <c r="B57" s="4" t="s">
        <v>68</v>
      </c>
      <c r="C57" s="3" t="s">
        <v>42</v>
      </c>
      <c r="D57" s="3">
        <v>1</v>
      </c>
      <c r="E57" s="5">
        <v>33000</v>
      </c>
      <c r="F57" s="46">
        <f t="shared" si="0"/>
        <v>33000</v>
      </c>
      <c r="G57" s="49"/>
      <c r="H57" s="49">
        <f t="shared" si="1"/>
        <v>0</v>
      </c>
      <c r="I57" s="35"/>
      <c r="J57" s="35"/>
      <c r="K57" s="35"/>
      <c r="L57" s="35"/>
      <c r="M57" s="35"/>
      <c r="N57" s="35"/>
      <c r="O57" s="35"/>
      <c r="P57" s="35"/>
      <c r="Q57" s="35"/>
    </row>
    <row r="58" spans="1:17">
      <c r="A58" s="3">
        <v>43</v>
      </c>
      <c r="B58" s="4" t="s">
        <v>69</v>
      </c>
      <c r="C58" s="3" t="s">
        <v>21</v>
      </c>
      <c r="D58" s="3">
        <v>2</v>
      </c>
      <c r="E58" s="5">
        <v>3500</v>
      </c>
      <c r="F58" s="46">
        <f t="shared" si="0"/>
        <v>7000</v>
      </c>
      <c r="G58" s="49"/>
      <c r="H58" s="49">
        <f t="shared" si="1"/>
        <v>0</v>
      </c>
      <c r="I58" s="35"/>
      <c r="J58" s="35"/>
      <c r="K58" s="35"/>
      <c r="L58" s="35"/>
      <c r="M58" s="35"/>
      <c r="N58" s="35"/>
      <c r="O58" s="35"/>
      <c r="P58" s="35"/>
      <c r="Q58" s="35"/>
    </row>
    <row r="59" spans="1:17">
      <c r="A59" s="3">
        <v>44</v>
      </c>
      <c r="B59" s="4" t="s">
        <v>70</v>
      </c>
      <c r="C59" s="3" t="s">
        <v>19</v>
      </c>
      <c r="D59" s="3">
        <v>1</v>
      </c>
      <c r="E59" s="5">
        <v>5000</v>
      </c>
      <c r="F59" s="46">
        <f t="shared" si="0"/>
        <v>5000</v>
      </c>
      <c r="G59" s="49"/>
      <c r="H59" s="49">
        <f t="shared" si="1"/>
        <v>0</v>
      </c>
      <c r="I59" s="35"/>
      <c r="J59" s="35"/>
      <c r="K59" s="35"/>
      <c r="L59" s="35"/>
      <c r="M59" s="35"/>
      <c r="N59" s="35"/>
      <c r="O59" s="35"/>
      <c r="P59" s="35"/>
      <c r="Q59" s="35"/>
    </row>
    <row r="60" spans="1:17">
      <c r="A60" s="3">
        <v>45</v>
      </c>
      <c r="B60" s="4" t="s">
        <v>71</v>
      </c>
      <c r="C60" s="3" t="s">
        <v>38</v>
      </c>
      <c r="D60" s="3">
        <v>36</v>
      </c>
      <c r="E60" s="5">
        <v>2800</v>
      </c>
      <c r="F60" s="46">
        <f t="shared" si="0"/>
        <v>100800</v>
      </c>
      <c r="G60" s="49"/>
      <c r="H60" s="49">
        <f t="shared" si="1"/>
        <v>0</v>
      </c>
      <c r="I60" s="35"/>
      <c r="J60" s="35"/>
      <c r="K60" s="35"/>
      <c r="L60" s="35"/>
      <c r="M60" s="35"/>
      <c r="N60" s="35"/>
      <c r="O60" s="35"/>
      <c r="P60" s="35"/>
      <c r="Q60" s="35"/>
    </row>
    <row r="61" spans="1:17">
      <c r="A61" s="3">
        <v>46</v>
      </c>
      <c r="B61" s="4" t="s">
        <v>55</v>
      </c>
      <c r="C61" s="3" t="s">
        <v>21</v>
      </c>
      <c r="D61" s="3">
        <v>2</v>
      </c>
      <c r="E61" s="5">
        <v>19500</v>
      </c>
      <c r="F61" s="46">
        <f t="shared" si="0"/>
        <v>39000</v>
      </c>
      <c r="G61" s="49"/>
      <c r="H61" s="49">
        <f t="shared" si="1"/>
        <v>0</v>
      </c>
      <c r="I61" s="35"/>
      <c r="J61" s="35"/>
      <c r="K61" s="35"/>
      <c r="L61" s="35"/>
      <c r="M61" s="35"/>
      <c r="N61" s="35"/>
      <c r="O61" s="35"/>
      <c r="P61" s="35"/>
      <c r="Q61" s="35"/>
    </row>
    <row r="62" spans="1:17">
      <c r="A62" s="3">
        <v>47</v>
      </c>
      <c r="B62" s="4" t="s">
        <v>20</v>
      </c>
      <c r="C62" s="3" t="s">
        <v>21</v>
      </c>
      <c r="D62" s="3">
        <v>15</v>
      </c>
      <c r="E62" s="5">
        <v>2400</v>
      </c>
      <c r="F62" s="46">
        <f t="shared" si="0"/>
        <v>36000</v>
      </c>
      <c r="G62" s="49"/>
      <c r="H62" s="49">
        <f t="shared" si="1"/>
        <v>0</v>
      </c>
      <c r="I62" s="35"/>
      <c r="J62" s="35"/>
      <c r="K62" s="35"/>
      <c r="L62" s="35"/>
      <c r="M62" s="35"/>
      <c r="N62" s="35"/>
      <c r="O62" s="35"/>
      <c r="P62" s="35"/>
      <c r="Q62" s="35"/>
    </row>
    <row r="63" spans="1:17">
      <c r="A63" s="3">
        <v>48</v>
      </c>
      <c r="B63" s="4" t="s">
        <v>43</v>
      </c>
      <c r="C63" s="3" t="s">
        <v>44</v>
      </c>
      <c r="D63" s="3">
        <v>3</v>
      </c>
      <c r="E63" s="5">
        <v>3100</v>
      </c>
      <c r="F63" s="46">
        <f t="shared" si="0"/>
        <v>9300</v>
      </c>
      <c r="G63" s="49"/>
      <c r="H63" s="49">
        <f t="shared" si="1"/>
        <v>0</v>
      </c>
      <c r="I63" s="35"/>
      <c r="J63" s="35"/>
      <c r="K63" s="35"/>
      <c r="L63" s="35"/>
      <c r="M63" s="35"/>
      <c r="N63" s="35"/>
      <c r="O63" s="35"/>
      <c r="P63" s="35"/>
      <c r="Q63" s="35"/>
    </row>
    <row r="64" spans="1:17">
      <c r="A64" s="3">
        <v>49</v>
      </c>
      <c r="B64" s="4" t="s">
        <v>72</v>
      </c>
      <c r="C64" s="3" t="s">
        <v>42</v>
      </c>
      <c r="D64" s="3">
        <v>1</v>
      </c>
      <c r="E64" s="5">
        <v>80000</v>
      </c>
      <c r="F64" s="46">
        <f t="shared" si="0"/>
        <v>80000</v>
      </c>
      <c r="G64" s="49"/>
      <c r="H64" s="49">
        <f t="shared" si="1"/>
        <v>0</v>
      </c>
      <c r="I64" s="35"/>
      <c r="J64" s="35"/>
      <c r="K64" s="35"/>
      <c r="L64" s="35"/>
      <c r="M64" s="35"/>
      <c r="N64" s="35"/>
      <c r="O64" s="35"/>
      <c r="P64" s="35"/>
      <c r="Q64" s="35"/>
    </row>
    <row r="65" spans="1:17">
      <c r="A65" s="3">
        <v>50</v>
      </c>
      <c r="B65" s="4" t="s">
        <v>73</v>
      </c>
      <c r="C65" s="3" t="s">
        <v>74</v>
      </c>
      <c r="D65" s="3">
        <v>1</v>
      </c>
      <c r="E65" s="5">
        <v>90000</v>
      </c>
      <c r="F65" s="46">
        <f t="shared" si="0"/>
        <v>90000</v>
      </c>
      <c r="G65" s="49"/>
      <c r="H65" s="49">
        <f t="shared" si="1"/>
        <v>0</v>
      </c>
      <c r="I65" s="35"/>
      <c r="J65" s="35"/>
      <c r="K65" s="35"/>
      <c r="L65" s="35"/>
      <c r="M65" s="35"/>
      <c r="N65" s="35"/>
      <c r="O65" s="35"/>
      <c r="P65" s="35"/>
      <c r="Q65" s="35"/>
    </row>
    <row r="66" spans="1:17">
      <c r="A66" s="3">
        <v>51</v>
      </c>
      <c r="B66" s="4" t="s">
        <v>75</v>
      </c>
      <c r="C66" s="3" t="s">
        <v>21</v>
      </c>
      <c r="D66" s="3">
        <v>1</v>
      </c>
      <c r="E66" s="5">
        <v>15000</v>
      </c>
      <c r="F66" s="46">
        <f t="shared" si="0"/>
        <v>15000</v>
      </c>
      <c r="G66" s="49"/>
      <c r="H66" s="49">
        <f t="shared" si="1"/>
        <v>0</v>
      </c>
      <c r="I66" s="35"/>
      <c r="J66" s="35"/>
      <c r="K66" s="35"/>
      <c r="L66" s="35"/>
      <c r="M66" s="35"/>
      <c r="N66" s="35"/>
      <c r="O66" s="35"/>
      <c r="P66" s="35"/>
      <c r="Q66" s="35"/>
    </row>
    <row r="67" spans="1:17">
      <c r="A67" s="3">
        <v>52</v>
      </c>
      <c r="B67" s="4" t="s">
        <v>76</v>
      </c>
      <c r="C67" s="3" t="s">
        <v>42</v>
      </c>
      <c r="D67" s="3">
        <v>1</v>
      </c>
      <c r="E67" s="5">
        <v>75000</v>
      </c>
      <c r="F67" s="46">
        <f t="shared" si="0"/>
        <v>75000</v>
      </c>
      <c r="G67" s="49"/>
      <c r="H67" s="49">
        <f t="shared" si="1"/>
        <v>0</v>
      </c>
      <c r="I67" s="35"/>
      <c r="J67" s="35"/>
      <c r="K67" s="35"/>
      <c r="L67" s="35"/>
      <c r="M67" s="35"/>
      <c r="N67" s="35"/>
      <c r="O67" s="35"/>
      <c r="P67" s="35"/>
      <c r="Q67" s="35"/>
    </row>
    <row r="68" spans="1:17">
      <c r="A68" s="3">
        <v>53</v>
      </c>
      <c r="B68" s="8" t="s">
        <v>77</v>
      </c>
      <c r="C68" s="7" t="s">
        <v>64</v>
      </c>
      <c r="D68" s="7">
        <v>5</v>
      </c>
      <c r="E68" s="9">
        <v>33000</v>
      </c>
      <c r="F68" s="46">
        <f t="shared" si="0"/>
        <v>165000</v>
      </c>
      <c r="G68" s="49"/>
      <c r="H68" s="49">
        <f t="shared" si="1"/>
        <v>0</v>
      </c>
      <c r="I68" s="35"/>
      <c r="J68" s="35"/>
      <c r="K68" s="35"/>
      <c r="L68" s="35"/>
      <c r="M68" s="35"/>
      <c r="N68" s="35"/>
      <c r="O68" s="35"/>
      <c r="P68" s="35"/>
      <c r="Q68" s="35"/>
    </row>
    <row r="69" spans="1:17">
      <c r="A69" s="3">
        <v>54</v>
      </c>
      <c r="B69" s="8" t="s">
        <v>78</v>
      </c>
      <c r="C69" s="7" t="s">
        <v>44</v>
      </c>
      <c r="D69" s="7">
        <v>1</v>
      </c>
      <c r="E69" s="9">
        <v>21000</v>
      </c>
      <c r="F69" s="46">
        <f t="shared" si="0"/>
        <v>21000</v>
      </c>
      <c r="G69" s="49"/>
      <c r="H69" s="49">
        <f t="shared" si="1"/>
        <v>0</v>
      </c>
      <c r="I69" s="35"/>
      <c r="J69" s="35"/>
      <c r="K69" s="35"/>
      <c r="L69" s="35"/>
      <c r="M69" s="35"/>
      <c r="N69" s="35"/>
      <c r="O69" s="35"/>
      <c r="P69" s="35"/>
      <c r="Q69" s="35"/>
    </row>
    <row r="70" spans="1:17">
      <c r="A70" s="3">
        <v>55</v>
      </c>
      <c r="B70" s="11" t="s">
        <v>79</v>
      </c>
      <c r="C70" s="10" t="s">
        <v>21</v>
      </c>
      <c r="D70" s="10">
        <v>3</v>
      </c>
      <c r="E70" s="9">
        <v>6200</v>
      </c>
      <c r="F70" s="46">
        <f t="shared" si="0"/>
        <v>18600</v>
      </c>
      <c r="G70" s="49"/>
      <c r="H70" s="49">
        <f t="shared" si="1"/>
        <v>0</v>
      </c>
      <c r="I70" s="35"/>
      <c r="J70" s="35"/>
      <c r="K70" s="35"/>
      <c r="L70" s="35"/>
      <c r="M70" s="35"/>
      <c r="N70" s="35"/>
      <c r="O70" s="35"/>
      <c r="P70" s="35"/>
      <c r="Q70" s="35"/>
    </row>
    <row r="71" spans="1:17">
      <c r="A71" s="3">
        <v>56</v>
      </c>
      <c r="B71" s="4" t="s">
        <v>80</v>
      </c>
      <c r="C71" s="3" t="s">
        <v>42</v>
      </c>
      <c r="D71" s="3">
        <v>1</v>
      </c>
      <c r="E71" s="5">
        <v>204000</v>
      </c>
      <c r="F71" s="46">
        <f t="shared" si="0"/>
        <v>204000</v>
      </c>
      <c r="G71" s="49"/>
      <c r="H71" s="49">
        <f t="shared" si="1"/>
        <v>0</v>
      </c>
      <c r="I71" s="35"/>
      <c r="J71" s="35"/>
      <c r="K71" s="35"/>
      <c r="L71" s="35"/>
      <c r="M71" s="35"/>
      <c r="N71" s="35"/>
      <c r="O71" s="35"/>
      <c r="P71" s="35"/>
      <c r="Q71" s="35"/>
    </row>
    <row r="72" spans="1:17">
      <c r="A72" s="3">
        <v>57</v>
      </c>
      <c r="B72" s="4" t="s">
        <v>56</v>
      </c>
      <c r="C72" s="3" t="s">
        <v>57</v>
      </c>
      <c r="D72" s="3">
        <v>1</v>
      </c>
      <c r="E72" s="5">
        <v>9500</v>
      </c>
      <c r="F72" s="46">
        <f t="shared" si="0"/>
        <v>9500</v>
      </c>
      <c r="G72" s="49"/>
      <c r="H72" s="49">
        <f t="shared" si="1"/>
        <v>0</v>
      </c>
      <c r="I72" s="35"/>
      <c r="J72" s="35"/>
      <c r="K72" s="35"/>
      <c r="L72" s="35"/>
      <c r="M72" s="35"/>
      <c r="N72" s="35"/>
      <c r="O72" s="35"/>
      <c r="P72" s="35"/>
      <c r="Q72" s="35"/>
    </row>
    <row r="73" spans="1:17">
      <c r="A73" s="3">
        <v>58</v>
      </c>
      <c r="B73" s="4" t="s">
        <v>20</v>
      </c>
      <c r="C73" s="3" t="s">
        <v>21</v>
      </c>
      <c r="D73" s="3">
        <v>2</v>
      </c>
      <c r="E73" s="5">
        <v>2400</v>
      </c>
      <c r="F73" s="46">
        <f t="shared" si="0"/>
        <v>4800</v>
      </c>
      <c r="G73" s="49"/>
      <c r="H73" s="49">
        <f t="shared" si="1"/>
        <v>0</v>
      </c>
      <c r="I73" s="35"/>
      <c r="J73" s="35"/>
      <c r="K73" s="35"/>
      <c r="L73" s="35"/>
      <c r="M73" s="35"/>
      <c r="N73" s="35"/>
      <c r="O73" s="35"/>
      <c r="P73" s="35"/>
      <c r="Q73" s="35"/>
    </row>
    <row r="74" spans="1:17">
      <c r="A74" s="3">
        <v>59</v>
      </c>
      <c r="B74" s="4" t="s">
        <v>81</v>
      </c>
      <c r="C74" s="3" t="s">
        <v>57</v>
      </c>
      <c r="D74" s="3">
        <v>4</v>
      </c>
      <c r="E74" s="5">
        <v>4700</v>
      </c>
      <c r="F74" s="46">
        <f t="shared" si="0"/>
        <v>18800</v>
      </c>
      <c r="G74" s="49"/>
      <c r="H74" s="49">
        <f t="shared" si="1"/>
        <v>0</v>
      </c>
      <c r="I74" s="35"/>
      <c r="J74" s="35" t="s">
        <v>117</v>
      </c>
      <c r="K74" s="35"/>
      <c r="L74" s="35"/>
      <c r="M74" s="35"/>
      <c r="N74" s="35"/>
      <c r="O74" s="35"/>
      <c r="P74" s="35"/>
      <c r="Q74" s="35"/>
    </row>
    <row r="75" spans="1:17" ht="15.75">
      <c r="A75" s="39">
        <v>60</v>
      </c>
      <c r="B75" s="40" t="s">
        <v>22</v>
      </c>
      <c r="C75" s="39" t="s">
        <v>23</v>
      </c>
      <c r="D75" s="39">
        <v>3</v>
      </c>
      <c r="E75" s="42">
        <v>53000</v>
      </c>
      <c r="F75" s="47">
        <f t="shared" si="0"/>
        <v>159000</v>
      </c>
      <c r="G75" s="49">
        <v>3000</v>
      </c>
      <c r="H75" s="49">
        <f t="shared" si="1"/>
        <v>9000</v>
      </c>
      <c r="I75" s="35"/>
      <c r="J75" s="34" t="s">
        <v>112</v>
      </c>
      <c r="K75" s="34">
        <v>6080000</v>
      </c>
      <c r="L75" s="35"/>
      <c r="M75" s="35"/>
      <c r="N75" s="35"/>
      <c r="O75" s="35"/>
      <c r="P75" s="35"/>
      <c r="Q75" s="35"/>
    </row>
    <row r="76" spans="1:17" ht="15.75">
      <c r="A76" s="3">
        <v>61</v>
      </c>
      <c r="B76" s="4" t="s">
        <v>51</v>
      </c>
      <c r="C76" s="3" t="s">
        <v>52</v>
      </c>
      <c r="D76" s="3">
        <v>1</v>
      </c>
      <c r="E76" s="5">
        <v>5600</v>
      </c>
      <c r="F76" s="46">
        <f t="shared" si="0"/>
        <v>5600</v>
      </c>
      <c r="G76" s="49"/>
      <c r="H76" s="49">
        <f t="shared" si="1"/>
        <v>0</v>
      </c>
      <c r="I76" s="35"/>
      <c r="J76" s="34" t="s">
        <v>112</v>
      </c>
      <c r="K76" s="34">
        <v>6080000</v>
      </c>
      <c r="L76" s="35"/>
      <c r="M76" s="35"/>
      <c r="N76" s="35"/>
      <c r="O76" s="35"/>
      <c r="P76" s="35"/>
      <c r="Q76" s="35"/>
    </row>
    <row r="77" spans="1:17">
      <c r="A77" s="39">
        <v>62</v>
      </c>
      <c r="B77" s="40" t="s">
        <v>25</v>
      </c>
      <c r="C77" s="39" t="s">
        <v>23</v>
      </c>
      <c r="D77" s="39">
        <v>4</v>
      </c>
      <c r="E77" s="42">
        <v>78000</v>
      </c>
      <c r="F77" s="47">
        <f t="shared" si="0"/>
        <v>312000</v>
      </c>
      <c r="G77" s="49">
        <v>2000</v>
      </c>
      <c r="H77" s="49">
        <f t="shared" si="1"/>
        <v>8000</v>
      </c>
      <c r="I77" s="35"/>
      <c r="J77" s="51" t="s">
        <v>118</v>
      </c>
      <c r="K77" s="51">
        <f>SUM(K75:K76)</f>
        <v>12160000</v>
      </c>
      <c r="L77" s="35"/>
      <c r="M77" s="35"/>
      <c r="N77" s="35"/>
      <c r="O77" s="35"/>
      <c r="P77" s="35"/>
      <c r="Q77" s="35"/>
    </row>
    <row r="78" spans="1:17">
      <c r="A78" s="39">
        <v>63</v>
      </c>
      <c r="B78" s="40" t="s">
        <v>25</v>
      </c>
      <c r="C78" s="39" t="s">
        <v>23</v>
      </c>
      <c r="D78" s="39">
        <v>3</v>
      </c>
      <c r="E78" s="42">
        <v>78000</v>
      </c>
      <c r="F78" s="47">
        <f t="shared" si="0"/>
        <v>234000</v>
      </c>
      <c r="G78" s="49">
        <v>2000</v>
      </c>
      <c r="H78" s="49">
        <f t="shared" si="1"/>
        <v>6000</v>
      </c>
      <c r="I78" s="35"/>
      <c r="J78" s="50" t="s">
        <v>119</v>
      </c>
      <c r="K78" s="50">
        <f>K77*0.05</f>
        <v>608000</v>
      </c>
      <c r="L78" s="35"/>
      <c r="M78" s="35"/>
      <c r="N78" s="35"/>
      <c r="O78" s="35"/>
      <c r="P78" s="35"/>
      <c r="Q78" s="35"/>
    </row>
    <row r="79" spans="1:17">
      <c r="A79" s="3">
        <v>64</v>
      </c>
      <c r="B79" s="4" t="s">
        <v>75</v>
      </c>
      <c r="C79" s="3" t="s">
        <v>21</v>
      </c>
      <c r="D79" s="3">
        <v>1</v>
      </c>
      <c r="E79" s="5">
        <v>15000</v>
      </c>
      <c r="F79" s="46">
        <f t="shared" si="0"/>
        <v>15000</v>
      </c>
      <c r="G79" s="49"/>
      <c r="H79" s="49">
        <f t="shared" si="1"/>
        <v>0</v>
      </c>
      <c r="I79" s="35"/>
      <c r="J79" s="35"/>
      <c r="K79" s="35"/>
      <c r="L79" s="35"/>
      <c r="M79" s="35"/>
      <c r="N79" s="35"/>
      <c r="O79" s="35"/>
      <c r="P79" s="35"/>
      <c r="Q79" s="35"/>
    </row>
    <row r="80" spans="1:17">
      <c r="A80" s="3">
        <v>65</v>
      </c>
      <c r="B80" s="4" t="s">
        <v>82</v>
      </c>
      <c r="C80" s="3" t="s">
        <v>42</v>
      </c>
      <c r="D80" s="3">
        <v>1</v>
      </c>
      <c r="E80" s="5">
        <v>500000</v>
      </c>
      <c r="F80" s="46">
        <f t="shared" si="0"/>
        <v>500000</v>
      </c>
      <c r="G80" s="49"/>
      <c r="H80" s="49">
        <f t="shared" si="1"/>
        <v>0</v>
      </c>
      <c r="I80" s="35"/>
      <c r="J80" s="35"/>
      <c r="K80" s="35"/>
      <c r="L80" s="35"/>
      <c r="M80" s="35"/>
      <c r="N80" s="35"/>
      <c r="O80" s="35"/>
      <c r="P80" s="35"/>
      <c r="Q80" s="35"/>
    </row>
    <row r="81" spans="1:17">
      <c r="A81" s="39">
        <v>66</v>
      </c>
      <c r="B81" s="40" t="s">
        <v>25</v>
      </c>
      <c r="C81" s="39" t="s">
        <v>23</v>
      </c>
      <c r="D81" s="39">
        <v>4</v>
      </c>
      <c r="E81" s="42">
        <v>78000</v>
      </c>
      <c r="F81" s="47">
        <f t="shared" ref="F81" si="2">E81*D81</f>
        <v>312000</v>
      </c>
      <c r="G81" s="49">
        <v>2000</v>
      </c>
      <c r="H81" s="49">
        <f t="shared" ref="H81" si="3">G81*D81</f>
        <v>8000</v>
      </c>
      <c r="I81" s="35"/>
      <c r="J81" s="35"/>
      <c r="K81" s="35"/>
      <c r="L81" s="35"/>
      <c r="M81" s="35"/>
      <c r="N81" s="35"/>
      <c r="O81" s="35"/>
      <c r="P81" s="35"/>
      <c r="Q81" s="35"/>
    </row>
    <row r="82" spans="1:17">
      <c r="A82" s="94" t="s">
        <v>83</v>
      </c>
      <c r="B82" s="95"/>
      <c r="C82" s="95"/>
      <c r="D82" s="95"/>
      <c r="E82" s="96"/>
      <c r="F82" s="12">
        <f>SUM(F16:F81)</f>
        <v>18685600</v>
      </c>
      <c r="G82" s="50" t="s">
        <v>116</v>
      </c>
      <c r="H82" s="50">
        <f>SUM(H16:H81)</f>
        <v>1634000</v>
      </c>
      <c r="I82" s="35"/>
      <c r="J82" s="35"/>
      <c r="K82" s="35"/>
      <c r="L82" s="35"/>
      <c r="M82" s="35"/>
      <c r="N82" s="35"/>
      <c r="O82" s="35"/>
      <c r="P82" s="35"/>
      <c r="Q82" s="35"/>
    </row>
    <row r="83" spans="1:17">
      <c r="A83" s="94" t="s">
        <v>113</v>
      </c>
      <c r="B83" s="95"/>
      <c r="C83" s="95"/>
      <c r="D83" s="95"/>
      <c r="E83" s="96"/>
      <c r="F83" s="6">
        <f>F82*0.05</f>
        <v>934280</v>
      </c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</row>
    <row r="84" spans="1:17"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</row>
    <row r="85" spans="1:17">
      <c r="G85" s="35"/>
      <c r="H85" s="35"/>
      <c r="I85" s="35"/>
      <c r="J85" s="35">
        <f>+H82+F83</f>
        <v>2568280</v>
      </c>
      <c r="K85" s="35"/>
      <c r="L85" s="35"/>
      <c r="M85" s="35"/>
      <c r="N85" s="35"/>
      <c r="O85" s="35"/>
      <c r="P85" s="35"/>
      <c r="Q85" s="35"/>
    </row>
    <row r="86" spans="1:17">
      <c r="A86" s="1"/>
      <c r="B86" s="1"/>
      <c r="C86" s="1"/>
      <c r="D86" s="1"/>
      <c r="E86" s="88"/>
      <c r="F86" s="89"/>
      <c r="G86" s="35"/>
      <c r="H86" s="35"/>
      <c r="I86" s="53" t="s">
        <v>120</v>
      </c>
      <c r="J86" s="53">
        <f>J85-I16</f>
        <v>2520780</v>
      </c>
      <c r="K86" s="35"/>
      <c r="L86" s="35"/>
      <c r="M86" s="35"/>
      <c r="N86" s="35"/>
      <c r="O86" s="35"/>
      <c r="P86" s="35"/>
      <c r="Q86" s="35"/>
    </row>
    <row r="87" spans="1:17">
      <c r="A87" s="1"/>
      <c r="B87" s="1"/>
      <c r="C87" s="1"/>
      <c r="D87" s="1"/>
      <c r="E87" s="88"/>
      <c r="F87" s="89"/>
      <c r="G87" s="35"/>
      <c r="H87" s="35"/>
      <c r="I87" s="52" t="s">
        <v>126</v>
      </c>
      <c r="J87" s="52">
        <f>J86+K78</f>
        <v>3128780</v>
      </c>
      <c r="K87" s="35"/>
      <c r="L87" s="35"/>
      <c r="M87" s="35"/>
      <c r="N87" s="35"/>
      <c r="O87" s="35"/>
      <c r="P87" s="35"/>
      <c r="Q87" s="35"/>
    </row>
    <row r="88" spans="1:17"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</row>
    <row r="89" spans="1:17"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r="90" spans="1:17"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r="91" spans="1:17">
      <c r="A91" s="1"/>
      <c r="B91" s="1"/>
      <c r="C91" s="1"/>
      <c r="D91" s="1"/>
      <c r="E91" s="88"/>
      <c r="F91" s="89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r="92" spans="1:17"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r="93" spans="1:17"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</row>
    <row r="94" spans="1:17"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</row>
    <row r="95" spans="1:17"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</row>
    <row r="96" spans="1:17"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</row>
    <row r="97" spans="7:17"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</row>
    <row r="98" spans="7:17"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</row>
    <row r="99" spans="7:17"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</row>
    <row r="100" spans="7:17"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r="101" spans="7:17"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  <row r="102" spans="7:17"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</row>
    <row r="103" spans="7:17"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r="104" spans="7:17"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r="105" spans="7:17"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  <row r="106" spans="7:17"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</row>
    <row r="107" spans="7:17"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r="108" spans="7:17"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r="109" spans="7:17"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r="110" spans="7:17"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r="111" spans="7:17"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r="112" spans="7:17"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r="113" spans="7:17"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r="114" spans="7:17"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r="115" spans="7:17"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r="116" spans="7:17"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r="117" spans="7:17"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r="118" spans="7:17"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r="119" spans="7:17"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r="120" spans="7:17"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r="121" spans="7:17"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r="122" spans="7:17"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r="123" spans="7:17"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r="124" spans="7:17"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r="125" spans="7:17"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r="126" spans="7:17"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r="127" spans="7:17"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r="128" spans="7:17"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r="129" spans="7:17"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r="130" spans="7:17"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r="131" spans="7:17"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r="132" spans="7:17"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r="133" spans="7:17"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r="134" spans="7:17"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r="135" spans="7:17"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r="136" spans="7:17"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r="137" spans="7:17"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r="138" spans="7:17"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r="139" spans="7:17"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7:17"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r="141" spans="7:17">
      <c r="G141" s="35"/>
      <c r="H141" s="35"/>
      <c r="I141" s="35"/>
      <c r="J141" s="35"/>
    </row>
    <row r="142" spans="7:17">
      <c r="G142" s="35"/>
      <c r="H142" s="35"/>
      <c r="I142" s="35"/>
      <c r="J142" s="35"/>
    </row>
  </sheetData>
  <mergeCells count="12">
    <mergeCell ref="E91:F91"/>
    <mergeCell ref="A2:F2"/>
    <mergeCell ref="A3:F3"/>
    <mergeCell ref="A4:F4"/>
    <mergeCell ref="A7:F7"/>
    <mergeCell ref="A8:F8"/>
    <mergeCell ref="A82:E82"/>
    <mergeCell ref="A9:F9"/>
    <mergeCell ref="A10:F10"/>
    <mergeCell ref="A83:E83"/>
    <mergeCell ref="E86:F86"/>
    <mergeCell ref="E87:F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5"/>
  <sheetViews>
    <sheetView workbookViewId="0">
      <selection activeCell="I32" sqref="I32"/>
    </sheetView>
  </sheetViews>
  <sheetFormatPr defaultRowHeight="15"/>
  <cols>
    <col min="1" max="1" width="7.7109375" customWidth="1"/>
    <col min="2" max="2" width="36.140625" customWidth="1"/>
    <col min="4" max="4" width="7.140625" customWidth="1"/>
    <col min="5" max="5" width="11.5703125" customWidth="1"/>
    <col min="6" max="6" width="15.28515625" customWidth="1"/>
    <col min="8" max="8" width="10.140625" bestFit="1" customWidth="1"/>
    <col min="9" max="9" width="13.140625" customWidth="1"/>
  </cols>
  <sheetData>
    <row r="1" spans="1:16" ht="16.5">
      <c r="A1" s="106" t="s">
        <v>0</v>
      </c>
      <c r="B1" s="105"/>
      <c r="C1" s="105"/>
      <c r="D1" s="105"/>
      <c r="E1" s="105"/>
      <c r="F1" s="105"/>
    </row>
    <row r="2" spans="1:16" ht="15.75">
      <c r="A2" s="107" t="s">
        <v>1</v>
      </c>
      <c r="B2" s="105"/>
      <c r="C2" s="105"/>
      <c r="D2" s="105"/>
      <c r="E2" s="105"/>
      <c r="F2" s="10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ht="16.5">
      <c r="A3" s="106" t="s">
        <v>2</v>
      </c>
      <c r="B3" s="105"/>
      <c r="C3" s="105"/>
      <c r="D3" s="105"/>
      <c r="E3" s="105"/>
      <c r="F3" s="10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>
      <c r="A4" s="15"/>
      <c r="B4" s="15"/>
      <c r="C4" s="15"/>
      <c r="D4" s="15"/>
      <c r="E4" s="15"/>
      <c r="F4" s="1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>
      <c r="A5" s="15"/>
      <c r="B5" s="15"/>
      <c r="C5" s="15"/>
      <c r="D5" s="15"/>
      <c r="E5" s="15"/>
      <c r="F5" s="1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 ht="20.25">
      <c r="A6" s="108" t="s">
        <v>3</v>
      </c>
      <c r="B6" s="105"/>
      <c r="C6" s="105"/>
      <c r="D6" s="105"/>
      <c r="E6" s="105"/>
      <c r="F6" s="10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ht="15.75">
      <c r="A7" s="98" t="s">
        <v>84</v>
      </c>
      <c r="B7" s="98"/>
      <c r="C7" s="98"/>
      <c r="D7" s="98"/>
      <c r="E7" s="98"/>
      <c r="F7" s="98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ht="15.75">
      <c r="A8" s="109" t="s">
        <v>5</v>
      </c>
      <c r="B8" s="109"/>
      <c r="C8" s="109"/>
      <c r="D8" s="109"/>
      <c r="E8" s="109"/>
      <c r="F8" s="109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ht="15.75">
      <c r="A9" s="98" t="s">
        <v>85</v>
      </c>
      <c r="B9" s="98"/>
      <c r="C9" s="98"/>
      <c r="D9" s="98"/>
      <c r="E9" s="98"/>
      <c r="F9" s="98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>
      <c r="A10" s="15"/>
      <c r="B10" s="15"/>
      <c r="C10" s="15"/>
      <c r="D10" s="15"/>
      <c r="E10" s="15"/>
      <c r="F10" s="1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ht="15.75">
      <c r="A11" s="16" t="s">
        <v>86</v>
      </c>
      <c r="B11" s="15"/>
      <c r="C11" s="15"/>
      <c r="D11" s="15"/>
      <c r="E11" s="15"/>
      <c r="F11" s="1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>
      <c r="A12" s="17" t="s">
        <v>87</v>
      </c>
      <c r="B12" s="18"/>
      <c r="C12" s="18"/>
      <c r="D12" s="18"/>
      <c r="E12" s="18"/>
      <c r="F12" s="18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ht="15.75">
      <c r="A13" s="16" t="s">
        <v>88</v>
      </c>
      <c r="B13" s="15"/>
      <c r="C13" s="15"/>
      <c r="D13" s="15"/>
      <c r="E13" s="15"/>
      <c r="F13" s="1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28" customFormat="1" ht="15.7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14</v>
      </c>
      <c r="F14" s="64" t="s">
        <v>15</v>
      </c>
      <c r="G14" s="65" t="s">
        <v>114</v>
      </c>
      <c r="H14" s="65" t="s">
        <v>115</v>
      </c>
      <c r="I14" s="57"/>
      <c r="J14" s="57"/>
      <c r="K14" s="57"/>
      <c r="L14" s="57"/>
      <c r="M14" s="57"/>
      <c r="N14" s="57"/>
      <c r="O14" s="57"/>
      <c r="P14" s="57"/>
    </row>
    <row r="15" spans="1:16" s="33" customFormat="1" ht="12.75">
      <c r="A15" s="54">
        <v>1</v>
      </c>
      <c r="B15" s="55" t="s">
        <v>89</v>
      </c>
      <c r="C15" s="54" t="s">
        <v>90</v>
      </c>
      <c r="D15" s="54">
        <v>15</v>
      </c>
      <c r="E15" s="56">
        <v>350000</v>
      </c>
      <c r="F15" s="70">
        <f t="shared" ref="F15:F23" si="0">D15*E15</f>
        <v>5250000</v>
      </c>
      <c r="G15" s="67">
        <v>120000</v>
      </c>
      <c r="H15" s="67">
        <f>G15*D15</f>
        <v>1800000</v>
      </c>
      <c r="I15" s="67">
        <f>H15*0.1</f>
        <v>180000</v>
      </c>
      <c r="J15" s="67" t="s">
        <v>121</v>
      </c>
      <c r="K15" s="58"/>
      <c r="L15" s="58"/>
      <c r="M15" s="58"/>
      <c r="N15" s="58"/>
      <c r="O15" s="58"/>
      <c r="P15" s="58"/>
    </row>
    <row r="16" spans="1:16" s="33" customFormat="1" ht="12.75">
      <c r="A16" s="60">
        <v>2</v>
      </c>
      <c r="B16" s="61" t="s">
        <v>22</v>
      </c>
      <c r="C16" s="60" t="s">
        <v>23</v>
      </c>
      <c r="D16" s="60">
        <v>1</v>
      </c>
      <c r="E16" s="62">
        <v>53000</v>
      </c>
      <c r="F16" s="71">
        <f t="shared" si="0"/>
        <v>53000</v>
      </c>
      <c r="G16" s="67">
        <v>3000</v>
      </c>
      <c r="H16" s="67">
        <f t="shared" ref="H16:H23" si="1">G16*D16</f>
        <v>3000</v>
      </c>
      <c r="I16" s="58"/>
      <c r="J16" s="58"/>
      <c r="K16" s="58"/>
      <c r="L16" s="58"/>
      <c r="M16" s="58"/>
      <c r="N16" s="58"/>
      <c r="O16" s="58"/>
      <c r="P16" s="58"/>
    </row>
    <row r="17" spans="1:16" s="33" customFormat="1" ht="12.75">
      <c r="A17" s="30">
        <v>3</v>
      </c>
      <c r="B17" s="31" t="s">
        <v>29</v>
      </c>
      <c r="C17" s="30" t="s">
        <v>19</v>
      </c>
      <c r="D17" s="30">
        <v>18</v>
      </c>
      <c r="E17" s="32">
        <v>5800</v>
      </c>
      <c r="F17" s="72">
        <f t="shared" si="0"/>
        <v>104400</v>
      </c>
      <c r="G17" s="67"/>
      <c r="H17" s="67">
        <f t="shared" si="1"/>
        <v>0</v>
      </c>
      <c r="I17" s="58"/>
      <c r="J17" s="58"/>
      <c r="K17" s="58"/>
      <c r="L17" s="58"/>
      <c r="M17" s="58"/>
      <c r="N17" s="58"/>
      <c r="O17" s="58"/>
      <c r="P17" s="58"/>
    </row>
    <row r="18" spans="1:16" s="33" customFormat="1" ht="12.75">
      <c r="A18" s="30">
        <v>4</v>
      </c>
      <c r="B18" s="31" t="s">
        <v>20</v>
      </c>
      <c r="C18" s="30" t="s">
        <v>21</v>
      </c>
      <c r="D18" s="30">
        <v>10</v>
      </c>
      <c r="E18" s="32">
        <v>2400</v>
      </c>
      <c r="F18" s="72">
        <f t="shared" si="0"/>
        <v>24000</v>
      </c>
      <c r="G18" s="67"/>
      <c r="H18" s="67">
        <f t="shared" si="1"/>
        <v>0</v>
      </c>
      <c r="I18" s="58"/>
      <c r="J18" s="58"/>
      <c r="K18" s="58"/>
      <c r="L18" s="58"/>
      <c r="M18" s="58"/>
      <c r="N18" s="58"/>
      <c r="O18" s="58"/>
      <c r="P18" s="58"/>
    </row>
    <row r="19" spans="1:16" s="33" customFormat="1" ht="12.75">
      <c r="A19" s="30">
        <v>5</v>
      </c>
      <c r="B19" s="31" t="s">
        <v>91</v>
      </c>
      <c r="C19" s="30" t="s">
        <v>40</v>
      </c>
      <c r="D19" s="30">
        <v>20</v>
      </c>
      <c r="E19" s="32">
        <v>20000</v>
      </c>
      <c r="F19" s="72">
        <f t="shared" si="0"/>
        <v>400000</v>
      </c>
      <c r="G19" s="67"/>
      <c r="H19" s="67">
        <f t="shared" si="1"/>
        <v>0</v>
      </c>
      <c r="I19" s="58"/>
      <c r="J19" s="58"/>
      <c r="K19" s="58"/>
      <c r="L19" s="58"/>
      <c r="M19" s="58"/>
      <c r="N19" s="58"/>
      <c r="O19" s="58"/>
      <c r="P19" s="58"/>
    </row>
    <row r="20" spans="1:16" s="33" customFormat="1" ht="12.75">
      <c r="A20" s="30">
        <v>6</v>
      </c>
      <c r="B20" s="31" t="s">
        <v>92</v>
      </c>
      <c r="C20" s="30" t="s">
        <v>44</v>
      </c>
      <c r="D20" s="30">
        <v>4</v>
      </c>
      <c r="E20" s="32">
        <v>19000</v>
      </c>
      <c r="F20" s="72">
        <f t="shared" si="0"/>
        <v>76000</v>
      </c>
      <c r="G20" s="67"/>
      <c r="H20" s="67">
        <f t="shared" si="1"/>
        <v>0</v>
      </c>
      <c r="I20" s="58"/>
      <c r="J20" s="58"/>
      <c r="K20" s="58"/>
      <c r="L20" s="58"/>
      <c r="M20" s="58"/>
      <c r="N20" s="58"/>
      <c r="O20" s="58"/>
      <c r="P20" s="58"/>
    </row>
    <row r="21" spans="1:16" s="33" customFormat="1" ht="12.75">
      <c r="A21" s="60">
        <v>8</v>
      </c>
      <c r="B21" s="61" t="s">
        <v>26</v>
      </c>
      <c r="C21" s="60" t="s">
        <v>19</v>
      </c>
      <c r="D21" s="60">
        <v>24</v>
      </c>
      <c r="E21" s="62">
        <v>12500</v>
      </c>
      <c r="F21" s="71">
        <f t="shared" si="0"/>
        <v>300000</v>
      </c>
      <c r="G21" s="67">
        <v>2000</v>
      </c>
      <c r="H21" s="67">
        <f t="shared" si="1"/>
        <v>48000</v>
      </c>
      <c r="I21" s="58"/>
      <c r="J21" s="58"/>
      <c r="K21" s="58"/>
      <c r="L21" s="58"/>
      <c r="M21" s="58"/>
      <c r="N21" s="58"/>
      <c r="O21" s="58"/>
      <c r="P21" s="58"/>
    </row>
    <row r="22" spans="1:16" s="33" customFormat="1" ht="12.75">
      <c r="A22" s="30">
        <v>9</v>
      </c>
      <c r="B22" s="31" t="s">
        <v>29</v>
      </c>
      <c r="C22" s="30" t="s">
        <v>19</v>
      </c>
      <c r="D22" s="30">
        <v>12</v>
      </c>
      <c r="E22" s="32">
        <v>5800</v>
      </c>
      <c r="F22" s="72">
        <f>D22*E22</f>
        <v>69600</v>
      </c>
      <c r="G22" s="67"/>
      <c r="H22" s="67">
        <f t="shared" si="1"/>
        <v>0</v>
      </c>
      <c r="I22" s="58"/>
      <c r="J22" s="58"/>
      <c r="K22" s="58"/>
      <c r="L22" s="58"/>
      <c r="M22" s="58"/>
      <c r="N22" s="58"/>
      <c r="O22" s="58"/>
      <c r="P22" s="58"/>
    </row>
    <row r="23" spans="1:16" s="33" customFormat="1" ht="12.75">
      <c r="A23" s="30">
        <v>10</v>
      </c>
      <c r="B23" s="31" t="s">
        <v>33</v>
      </c>
      <c r="C23" s="30" t="s">
        <v>21</v>
      </c>
      <c r="D23" s="30">
        <v>20</v>
      </c>
      <c r="E23" s="32">
        <v>3000</v>
      </c>
      <c r="F23" s="72">
        <f t="shared" si="0"/>
        <v>60000</v>
      </c>
      <c r="G23" s="67"/>
      <c r="H23" s="67">
        <f t="shared" si="1"/>
        <v>0</v>
      </c>
      <c r="I23" s="58"/>
      <c r="J23" s="58"/>
      <c r="K23" s="58"/>
      <c r="L23" s="58"/>
      <c r="M23" s="58"/>
      <c r="N23" s="58"/>
      <c r="O23" s="58"/>
      <c r="P23" s="58"/>
    </row>
    <row r="24" spans="1:16" s="29" customFormat="1">
      <c r="A24" s="99" t="s">
        <v>83</v>
      </c>
      <c r="B24" s="100"/>
      <c r="C24" s="100"/>
      <c r="D24" s="100"/>
      <c r="E24" s="101"/>
      <c r="F24" s="66">
        <f>SUM(F15:F23)</f>
        <v>6337000</v>
      </c>
      <c r="G24" s="68" t="s">
        <v>116</v>
      </c>
      <c r="H24" s="69">
        <f>SUM(H15:H23)</f>
        <v>1851000</v>
      </c>
      <c r="I24" s="59"/>
      <c r="J24" s="59"/>
      <c r="K24" s="59"/>
      <c r="L24" s="59"/>
      <c r="M24" s="59"/>
      <c r="N24" s="59"/>
      <c r="O24" s="59"/>
      <c r="P24" s="59"/>
    </row>
    <row r="25" spans="1:16">
      <c r="A25" s="99" t="s">
        <v>119</v>
      </c>
      <c r="B25" s="102"/>
      <c r="C25" s="102"/>
      <c r="D25" s="102"/>
      <c r="E25" s="103"/>
      <c r="F25" s="19">
        <f>F24*0.05</f>
        <v>316850</v>
      </c>
      <c r="G25" s="35"/>
      <c r="H25" s="63"/>
      <c r="I25" s="35"/>
      <c r="J25" s="35"/>
      <c r="K25" s="35"/>
      <c r="L25" s="35"/>
      <c r="M25" s="35"/>
      <c r="N25" s="35"/>
      <c r="O25" s="35"/>
      <c r="P25" s="35"/>
    </row>
    <row r="26" spans="1:16">
      <c r="A26" s="15"/>
      <c r="B26" s="15"/>
      <c r="C26" s="15"/>
      <c r="D26" s="15"/>
      <c r="E26" s="15"/>
      <c r="F26" s="15"/>
      <c r="G26" s="35"/>
      <c r="H26" s="63"/>
      <c r="I26" s="35"/>
      <c r="J26" s="35"/>
      <c r="K26" s="35"/>
      <c r="L26" s="35"/>
      <c r="M26" s="35"/>
      <c r="N26" s="35"/>
      <c r="O26" s="35"/>
      <c r="P26" s="35"/>
    </row>
    <row r="27" spans="1:16">
      <c r="A27" s="15"/>
      <c r="B27" s="15"/>
      <c r="C27" s="15"/>
      <c r="D27" s="15"/>
      <c r="E27" s="15"/>
      <c r="F27" s="15"/>
      <c r="G27" s="35"/>
      <c r="H27" s="73" t="s">
        <v>127</v>
      </c>
      <c r="I27" s="73">
        <f>(H24+F25)-I15</f>
        <v>1987850</v>
      </c>
      <c r="J27" s="35"/>
      <c r="K27" s="35"/>
      <c r="L27" s="35"/>
      <c r="M27" s="35"/>
      <c r="N27" s="35"/>
      <c r="O27" s="35"/>
      <c r="P27" s="35"/>
    </row>
    <row r="28" spans="1:16">
      <c r="A28" s="15"/>
      <c r="B28" s="15"/>
      <c r="C28" s="15"/>
      <c r="D28" s="15"/>
      <c r="E28" s="104"/>
      <c r="F28" s="105"/>
      <c r="G28" s="35"/>
      <c r="H28" s="59"/>
      <c r="I28" s="59"/>
      <c r="J28" s="35"/>
      <c r="K28" s="35"/>
      <c r="L28" s="35"/>
      <c r="M28" s="35"/>
      <c r="N28" s="35"/>
      <c r="O28" s="35"/>
      <c r="P28" s="35"/>
    </row>
    <row r="29" spans="1:16">
      <c r="A29" s="15"/>
      <c r="B29" s="15"/>
      <c r="C29" s="15"/>
      <c r="D29" s="15"/>
      <c r="E29" s="104"/>
      <c r="F29" s="10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>
      <c r="A30" s="15"/>
      <c r="B30" s="15"/>
      <c r="C30" s="15"/>
      <c r="D30" s="15"/>
      <c r="E30" s="15"/>
      <c r="F30" s="1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15"/>
      <c r="B31" s="15"/>
      <c r="C31" s="15"/>
      <c r="D31" s="15"/>
      <c r="E31" s="15"/>
      <c r="F31" s="1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15"/>
      <c r="B32" s="15"/>
      <c r="C32" s="15"/>
      <c r="D32" s="15"/>
      <c r="E32" s="15"/>
      <c r="F32" s="1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15"/>
      <c r="B33" s="15"/>
      <c r="C33" s="15"/>
      <c r="D33" s="15"/>
      <c r="E33" s="104"/>
      <c r="F33" s="10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7:16"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7:16"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7:16"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7:16"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7:16"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7:16"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7:16"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7:16"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7:16"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7:16"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7:16"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7:16"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7:16"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7:16"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7:16"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7:16"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7:16"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7:16"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7:16"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7:16"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7:16"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7:16"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7:16"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7:16"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7:16"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7:16"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7:16"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7:16"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7:16"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7:16"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7:16"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7:16"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7:16"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7:16"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7:16"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7:16"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7:16"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7:16"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7:16"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7:16"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7:16"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7:16"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7:16"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7:16"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7:16"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7:16"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7:16"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7:16"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7:16"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7:16"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7:16"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7:16"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7:16"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7:16"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7:16"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7:16"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7:16"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7:16"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7:16"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7:16"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7:16"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7:16"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7:16"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7:16"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7:16"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7:16"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7:16"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7:16"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7:16"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7:16"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7:16"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7:16"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7:16"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7:16"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7:16"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7:16"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7:16"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7:16"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7:16"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7:16"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7:16"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7:16"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7:16"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7:16"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7:16"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7:16"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7:16"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7:16"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7:16"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7:16">
      <c r="G138" s="35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7:16"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7:16"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7:16"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7:16"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7:16"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7:16"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7:16"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7:16"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7:16"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7:16"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7:16"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7:16">
      <c r="G150" s="35"/>
      <c r="H150" s="35"/>
      <c r="I150" s="35"/>
      <c r="J150" s="35"/>
      <c r="K150" s="35"/>
      <c r="L150" s="35"/>
      <c r="M150" s="35"/>
      <c r="N150" s="35"/>
      <c r="O150" s="35"/>
      <c r="P150" s="35"/>
    </row>
    <row r="151" spans="7:16"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7:16"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7:16"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7:16"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7:16"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7:16"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7:16"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7:16"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7:16"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7:16"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7:16"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7:16"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7:16"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7:16"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7:16"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</sheetData>
  <mergeCells count="12">
    <mergeCell ref="E33:F33"/>
    <mergeCell ref="A1:F1"/>
    <mergeCell ref="A2:F2"/>
    <mergeCell ref="A3:F3"/>
    <mergeCell ref="A6:F6"/>
    <mergeCell ref="A7:F7"/>
    <mergeCell ref="A8:F8"/>
    <mergeCell ref="A9:F9"/>
    <mergeCell ref="A24:E24"/>
    <mergeCell ref="A25:E25"/>
    <mergeCell ref="E28:F28"/>
    <mergeCell ref="E29:F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80"/>
  <sheetViews>
    <sheetView topLeftCell="A41" workbookViewId="0">
      <selection activeCell="K83" sqref="K83"/>
    </sheetView>
  </sheetViews>
  <sheetFormatPr defaultRowHeight="15"/>
  <cols>
    <col min="1" max="1" width="7.7109375" style="15" customWidth="1"/>
    <col min="2" max="2" width="36.42578125" style="15" customWidth="1"/>
    <col min="3" max="3" width="9.140625" style="15"/>
    <col min="4" max="4" width="7.85546875" style="15" customWidth="1"/>
    <col min="5" max="5" width="12.5703125" style="15" customWidth="1"/>
    <col min="6" max="6" width="13.85546875" style="15" customWidth="1"/>
    <col min="7" max="7" width="9.140625" style="76"/>
    <col min="8" max="8" width="12.140625" style="76" customWidth="1"/>
    <col min="9" max="10" width="9.140625" style="76"/>
    <col min="11" max="11" width="12.28515625" style="76" customWidth="1"/>
    <col min="12" max="12" width="9.140625" style="76"/>
    <col min="13" max="16384" width="9.140625" style="15"/>
  </cols>
  <sheetData>
    <row r="2" spans="1:12" ht="16.5">
      <c r="A2" s="111" t="s">
        <v>0</v>
      </c>
      <c r="B2" s="105"/>
      <c r="C2" s="105"/>
      <c r="D2" s="105"/>
      <c r="E2" s="105"/>
      <c r="F2" s="105"/>
    </row>
    <row r="3" spans="1:12" ht="15.75">
      <c r="A3" s="112" t="s">
        <v>1</v>
      </c>
      <c r="B3" s="105"/>
      <c r="C3" s="105"/>
      <c r="D3" s="105"/>
      <c r="E3" s="105"/>
      <c r="F3" s="105"/>
    </row>
    <row r="4" spans="1:12" ht="16.5">
      <c r="A4" s="111" t="s">
        <v>2</v>
      </c>
      <c r="B4" s="105"/>
      <c r="C4" s="105"/>
      <c r="D4" s="105"/>
      <c r="E4" s="105"/>
      <c r="F4" s="105"/>
    </row>
    <row r="7" spans="1:12" ht="20.25">
      <c r="A7" s="113" t="s">
        <v>3</v>
      </c>
      <c r="B7" s="105"/>
      <c r="C7" s="105"/>
      <c r="D7" s="105"/>
      <c r="E7" s="105"/>
      <c r="F7" s="105"/>
    </row>
    <row r="8" spans="1:12" ht="15.75">
      <c r="A8" s="98" t="s">
        <v>93</v>
      </c>
      <c r="B8" s="98"/>
      <c r="C8" s="98"/>
      <c r="D8" s="98"/>
      <c r="E8" s="98"/>
      <c r="F8" s="98"/>
    </row>
    <row r="9" spans="1:12" ht="15.75">
      <c r="A9" s="109" t="s">
        <v>94</v>
      </c>
      <c r="B9" s="109"/>
      <c r="C9" s="109"/>
      <c r="D9" s="109"/>
      <c r="E9" s="109"/>
      <c r="F9" s="109"/>
    </row>
    <row r="10" spans="1:12" ht="15.75">
      <c r="A10" s="98" t="s">
        <v>95</v>
      </c>
      <c r="B10" s="98"/>
      <c r="C10" s="98"/>
      <c r="D10" s="98"/>
      <c r="E10" s="98"/>
      <c r="F10" s="98"/>
    </row>
    <row r="11" spans="1:12" ht="15.75">
      <c r="A11" s="21"/>
      <c r="B11" s="21"/>
      <c r="C11" s="21"/>
      <c r="D11" s="21"/>
      <c r="E11" s="21"/>
      <c r="F11" s="21"/>
    </row>
    <row r="12" spans="1:12" ht="15.75">
      <c r="A12" s="16" t="s">
        <v>7</v>
      </c>
    </row>
    <row r="13" spans="1:12" ht="15.75">
      <c r="A13" s="16" t="s">
        <v>8</v>
      </c>
      <c r="F13" s="74" t="s">
        <v>122</v>
      </c>
      <c r="G13" s="77"/>
      <c r="H13" s="77"/>
      <c r="I13" s="77"/>
    </row>
    <row r="14" spans="1:12" ht="15.75">
      <c r="A14" s="16" t="s">
        <v>9</v>
      </c>
    </row>
    <row r="15" spans="1:12" s="26" customFormat="1" ht="15.75">
      <c r="A15" s="27" t="s">
        <v>10</v>
      </c>
      <c r="B15" s="27" t="s">
        <v>11</v>
      </c>
      <c r="C15" s="27" t="s">
        <v>12</v>
      </c>
      <c r="D15" s="27" t="s">
        <v>13</v>
      </c>
      <c r="E15" s="27" t="s">
        <v>14</v>
      </c>
      <c r="F15" s="64" t="s">
        <v>15</v>
      </c>
      <c r="G15" s="81" t="s">
        <v>114</v>
      </c>
      <c r="H15" s="81" t="s">
        <v>115</v>
      </c>
      <c r="I15" s="78"/>
      <c r="J15" s="78"/>
      <c r="K15" s="78"/>
      <c r="L15" s="78"/>
    </row>
    <row r="16" spans="1:12">
      <c r="A16" s="30">
        <v>1</v>
      </c>
      <c r="B16" s="31" t="s">
        <v>96</v>
      </c>
      <c r="C16" s="30" t="s">
        <v>21</v>
      </c>
      <c r="D16" s="30">
        <v>144</v>
      </c>
      <c r="E16" s="32">
        <v>2400</v>
      </c>
      <c r="F16" s="72">
        <f t="shared" ref="F16:F67" si="0">D16*E16</f>
        <v>345600</v>
      </c>
      <c r="G16" s="79"/>
      <c r="H16" s="79">
        <f>G16*D16</f>
        <v>0</v>
      </c>
    </row>
    <row r="17" spans="1:8">
      <c r="A17" s="30">
        <v>2</v>
      </c>
      <c r="B17" s="31" t="s">
        <v>96</v>
      </c>
      <c r="C17" s="30" t="s">
        <v>21</v>
      </c>
      <c r="D17" s="30">
        <v>1</v>
      </c>
      <c r="E17" s="32">
        <v>2400</v>
      </c>
      <c r="F17" s="72">
        <f t="shared" si="0"/>
        <v>2400</v>
      </c>
      <c r="G17" s="79"/>
      <c r="H17" s="79">
        <f t="shared" ref="H17:H70" si="1">G17*D17</f>
        <v>0</v>
      </c>
    </row>
    <row r="18" spans="1:8">
      <c r="A18" s="60">
        <v>3</v>
      </c>
      <c r="B18" s="61" t="s">
        <v>22</v>
      </c>
      <c r="C18" s="60" t="s">
        <v>23</v>
      </c>
      <c r="D18" s="60">
        <v>50</v>
      </c>
      <c r="E18" s="62">
        <v>54000</v>
      </c>
      <c r="F18" s="71">
        <f t="shared" si="0"/>
        <v>2700000</v>
      </c>
      <c r="G18" s="79">
        <v>2000</v>
      </c>
      <c r="H18" s="79">
        <f t="shared" si="1"/>
        <v>100000</v>
      </c>
    </row>
    <row r="19" spans="1:8">
      <c r="A19" s="60">
        <v>4</v>
      </c>
      <c r="B19" s="61" t="s">
        <v>24</v>
      </c>
      <c r="C19" s="60" t="s">
        <v>23</v>
      </c>
      <c r="D19" s="60">
        <v>2</v>
      </c>
      <c r="E19" s="62">
        <v>27000</v>
      </c>
      <c r="F19" s="71">
        <f t="shared" si="0"/>
        <v>54000</v>
      </c>
      <c r="G19" s="79">
        <v>1000</v>
      </c>
      <c r="H19" s="79">
        <f t="shared" si="1"/>
        <v>2000</v>
      </c>
    </row>
    <row r="20" spans="1:8">
      <c r="A20" s="60">
        <v>5</v>
      </c>
      <c r="B20" s="61" t="s">
        <v>25</v>
      </c>
      <c r="C20" s="60" t="s">
        <v>23</v>
      </c>
      <c r="D20" s="60">
        <v>4</v>
      </c>
      <c r="E20" s="62">
        <v>78000</v>
      </c>
      <c r="F20" s="71">
        <f t="shared" si="0"/>
        <v>312000</v>
      </c>
      <c r="G20" s="79">
        <v>2000</v>
      </c>
      <c r="H20" s="79">
        <f t="shared" si="1"/>
        <v>8000</v>
      </c>
    </row>
    <row r="21" spans="1:8">
      <c r="A21" s="30">
        <v>6</v>
      </c>
      <c r="B21" s="31" t="s">
        <v>97</v>
      </c>
      <c r="C21" s="30" t="s">
        <v>54</v>
      </c>
      <c r="D21" s="30">
        <v>10</v>
      </c>
      <c r="E21" s="32">
        <v>38000</v>
      </c>
      <c r="F21" s="72">
        <f t="shared" si="0"/>
        <v>380000</v>
      </c>
      <c r="G21" s="79"/>
      <c r="H21" s="79">
        <f t="shared" si="1"/>
        <v>0</v>
      </c>
    </row>
    <row r="22" spans="1:8">
      <c r="A22" s="30">
        <v>7</v>
      </c>
      <c r="B22" s="31" t="s">
        <v>97</v>
      </c>
      <c r="C22" s="30" t="s">
        <v>54</v>
      </c>
      <c r="D22" s="30">
        <v>3</v>
      </c>
      <c r="E22" s="32">
        <v>38000</v>
      </c>
      <c r="F22" s="72">
        <f t="shared" si="0"/>
        <v>114000</v>
      </c>
      <c r="G22" s="79"/>
      <c r="H22" s="79">
        <f t="shared" si="1"/>
        <v>0</v>
      </c>
    </row>
    <row r="23" spans="1:8">
      <c r="A23" s="30">
        <v>8</v>
      </c>
      <c r="B23" s="31" t="s">
        <v>97</v>
      </c>
      <c r="C23" s="30" t="s">
        <v>54</v>
      </c>
      <c r="D23" s="30">
        <v>1</v>
      </c>
      <c r="E23" s="32">
        <v>38000</v>
      </c>
      <c r="F23" s="72">
        <f t="shared" si="0"/>
        <v>38000</v>
      </c>
      <c r="G23" s="79"/>
      <c r="H23" s="79">
        <f t="shared" si="1"/>
        <v>0</v>
      </c>
    </row>
    <row r="24" spans="1:8">
      <c r="A24" s="60">
        <v>9</v>
      </c>
      <c r="B24" s="61" t="s">
        <v>26</v>
      </c>
      <c r="C24" s="60" t="s">
        <v>19</v>
      </c>
      <c r="D24" s="60">
        <v>546</v>
      </c>
      <c r="E24" s="62">
        <v>12500</v>
      </c>
      <c r="F24" s="71">
        <f t="shared" si="0"/>
        <v>6825000</v>
      </c>
      <c r="G24" s="79">
        <v>2000</v>
      </c>
      <c r="H24" s="79">
        <f t="shared" si="1"/>
        <v>1092000</v>
      </c>
    </row>
    <row r="25" spans="1:8">
      <c r="A25" s="60">
        <v>10</v>
      </c>
      <c r="B25" s="61" t="s">
        <v>27</v>
      </c>
      <c r="C25" s="60" t="s">
        <v>19</v>
      </c>
      <c r="D25" s="60">
        <v>18</v>
      </c>
      <c r="E25" s="62">
        <v>12500</v>
      </c>
      <c r="F25" s="71">
        <f t="shared" si="0"/>
        <v>225000</v>
      </c>
      <c r="G25" s="79">
        <v>2000</v>
      </c>
      <c r="H25" s="79">
        <f t="shared" si="1"/>
        <v>36000</v>
      </c>
    </row>
    <row r="26" spans="1:8">
      <c r="A26" s="30">
        <v>11</v>
      </c>
      <c r="B26" s="31" t="s">
        <v>28</v>
      </c>
      <c r="C26" s="30" t="s">
        <v>19</v>
      </c>
      <c r="D26" s="30">
        <v>20</v>
      </c>
      <c r="E26" s="32">
        <v>4000</v>
      </c>
      <c r="F26" s="72">
        <f t="shared" si="0"/>
        <v>80000</v>
      </c>
      <c r="G26" s="79"/>
      <c r="H26" s="79">
        <f t="shared" si="1"/>
        <v>0</v>
      </c>
    </row>
    <row r="27" spans="1:8">
      <c r="A27" s="30">
        <v>12</v>
      </c>
      <c r="B27" s="31" t="s">
        <v>31</v>
      </c>
      <c r="C27" s="30" t="s">
        <v>21</v>
      </c>
      <c r="D27" s="30">
        <v>3</v>
      </c>
      <c r="E27" s="32">
        <v>3500</v>
      </c>
      <c r="F27" s="72">
        <f t="shared" si="0"/>
        <v>10500</v>
      </c>
      <c r="G27" s="79"/>
      <c r="H27" s="79">
        <f t="shared" si="1"/>
        <v>0</v>
      </c>
    </row>
    <row r="28" spans="1:8">
      <c r="A28" s="30">
        <v>13</v>
      </c>
      <c r="B28" s="31" t="s">
        <v>31</v>
      </c>
      <c r="C28" s="30" t="s">
        <v>21</v>
      </c>
      <c r="D28" s="30">
        <v>2</v>
      </c>
      <c r="E28" s="32">
        <v>3500</v>
      </c>
      <c r="F28" s="72">
        <f t="shared" si="0"/>
        <v>7000</v>
      </c>
      <c r="G28" s="79"/>
      <c r="H28" s="79">
        <f t="shared" si="1"/>
        <v>0</v>
      </c>
    </row>
    <row r="29" spans="1:8">
      <c r="A29" s="30">
        <v>14</v>
      </c>
      <c r="B29" s="31" t="s">
        <v>31</v>
      </c>
      <c r="C29" s="30" t="s">
        <v>21</v>
      </c>
      <c r="D29" s="30">
        <v>2</v>
      </c>
      <c r="E29" s="32">
        <v>3500</v>
      </c>
      <c r="F29" s="72">
        <f t="shared" si="0"/>
        <v>7000</v>
      </c>
      <c r="G29" s="79"/>
      <c r="H29" s="79">
        <f t="shared" si="1"/>
        <v>0</v>
      </c>
    </row>
    <row r="30" spans="1:8">
      <c r="A30" s="30">
        <v>15</v>
      </c>
      <c r="B30" s="31" t="s">
        <v>31</v>
      </c>
      <c r="C30" s="30" t="s">
        <v>21</v>
      </c>
      <c r="D30" s="30">
        <v>2</v>
      </c>
      <c r="E30" s="32">
        <v>3500</v>
      </c>
      <c r="F30" s="72">
        <f t="shared" si="0"/>
        <v>7000</v>
      </c>
      <c r="G30" s="79"/>
      <c r="H30" s="79">
        <f t="shared" si="1"/>
        <v>0</v>
      </c>
    </row>
    <row r="31" spans="1:8">
      <c r="A31" s="30">
        <v>16</v>
      </c>
      <c r="B31" s="31" t="s">
        <v>32</v>
      </c>
      <c r="C31" s="30" t="s">
        <v>21</v>
      </c>
      <c r="D31" s="30">
        <v>2</v>
      </c>
      <c r="E31" s="32">
        <v>6200</v>
      </c>
      <c r="F31" s="72">
        <f t="shared" si="0"/>
        <v>12400</v>
      </c>
      <c r="G31" s="79"/>
      <c r="H31" s="79">
        <f t="shared" si="1"/>
        <v>0</v>
      </c>
    </row>
    <row r="32" spans="1:8">
      <c r="A32" s="30">
        <v>17</v>
      </c>
      <c r="B32" s="31" t="s">
        <v>32</v>
      </c>
      <c r="C32" s="30" t="s">
        <v>21</v>
      </c>
      <c r="D32" s="30">
        <v>1</v>
      </c>
      <c r="E32" s="32">
        <v>6200</v>
      </c>
      <c r="F32" s="72">
        <f t="shared" si="0"/>
        <v>6200</v>
      </c>
      <c r="G32" s="79"/>
      <c r="H32" s="79">
        <f t="shared" si="1"/>
        <v>0</v>
      </c>
    </row>
    <row r="33" spans="1:8">
      <c r="A33" s="30">
        <v>18</v>
      </c>
      <c r="B33" s="31" t="s">
        <v>32</v>
      </c>
      <c r="C33" s="30" t="s">
        <v>21</v>
      </c>
      <c r="D33" s="30">
        <v>1</v>
      </c>
      <c r="E33" s="32">
        <v>6200</v>
      </c>
      <c r="F33" s="72">
        <f t="shared" si="0"/>
        <v>6200</v>
      </c>
      <c r="G33" s="79"/>
      <c r="H33" s="79">
        <f t="shared" si="1"/>
        <v>0</v>
      </c>
    </row>
    <row r="34" spans="1:8">
      <c r="A34" s="30">
        <v>19</v>
      </c>
      <c r="B34" s="31" t="s">
        <v>33</v>
      </c>
      <c r="C34" s="30" t="s">
        <v>21</v>
      </c>
      <c r="D34" s="30">
        <v>30</v>
      </c>
      <c r="E34" s="32">
        <v>3000</v>
      </c>
      <c r="F34" s="72">
        <f t="shared" si="0"/>
        <v>90000</v>
      </c>
      <c r="G34" s="79"/>
      <c r="H34" s="79">
        <f t="shared" si="1"/>
        <v>0</v>
      </c>
    </row>
    <row r="35" spans="1:8">
      <c r="A35" s="30">
        <v>20</v>
      </c>
      <c r="B35" s="31" t="s">
        <v>34</v>
      </c>
      <c r="C35" s="30" t="s">
        <v>35</v>
      </c>
      <c r="D35" s="30">
        <v>160</v>
      </c>
      <c r="E35" s="32">
        <v>3500</v>
      </c>
      <c r="F35" s="72">
        <f t="shared" si="0"/>
        <v>560000</v>
      </c>
      <c r="G35" s="79"/>
      <c r="H35" s="79">
        <f t="shared" si="1"/>
        <v>0</v>
      </c>
    </row>
    <row r="36" spans="1:8">
      <c r="A36" s="30">
        <v>21</v>
      </c>
      <c r="B36" s="31" t="s">
        <v>36</v>
      </c>
      <c r="C36" s="30" t="s">
        <v>35</v>
      </c>
      <c r="D36" s="30">
        <v>160</v>
      </c>
      <c r="E36" s="32">
        <v>5500</v>
      </c>
      <c r="F36" s="72">
        <f t="shared" si="0"/>
        <v>880000</v>
      </c>
      <c r="G36" s="79"/>
      <c r="H36" s="79">
        <f t="shared" si="1"/>
        <v>0</v>
      </c>
    </row>
    <row r="37" spans="1:8">
      <c r="A37" s="30">
        <v>22</v>
      </c>
      <c r="B37" s="31" t="s">
        <v>39</v>
      </c>
      <c r="C37" s="30" t="s">
        <v>40</v>
      </c>
      <c r="D37" s="30">
        <v>10</v>
      </c>
      <c r="E37" s="32">
        <v>20000</v>
      </c>
      <c r="F37" s="72">
        <f t="shared" si="0"/>
        <v>200000</v>
      </c>
      <c r="G37" s="79"/>
      <c r="H37" s="79">
        <f t="shared" si="1"/>
        <v>0</v>
      </c>
    </row>
    <row r="38" spans="1:8">
      <c r="A38" s="30">
        <v>23</v>
      </c>
      <c r="B38" s="31" t="s">
        <v>91</v>
      </c>
      <c r="C38" s="30" t="s">
        <v>40</v>
      </c>
      <c r="D38" s="30">
        <v>10</v>
      </c>
      <c r="E38" s="32">
        <v>32000</v>
      </c>
      <c r="F38" s="72">
        <f t="shared" si="0"/>
        <v>320000</v>
      </c>
      <c r="G38" s="79"/>
      <c r="H38" s="79">
        <f t="shared" si="1"/>
        <v>0</v>
      </c>
    </row>
    <row r="39" spans="1:8">
      <c r="A39" s="30">
        <v>24</v>
      </c>
      <c r="B39" s="31" t="s">
        <v>43</v>
      </c>
      <c r="C39" s="30" t="s">
        <v>44</v>
      </c>
      <c r="D39" s="30">
        <v>10</v>
      </c>
      <c r="E39" s="32">
        <v>3100</v>
      </c>
      <c r="F39" s="72">
        <f t="shared" si="0"/>
        <v>31000</v>
      </c>
      <c r="G39" s="79"/>
      <c r="H39" s="79">
        <f t="shared" si="1"/>
        <v>0</v>
      </c>
    </row>
    <row r="40" spans="1:8">
      <c r="A40" s="30">
        <v>25</v>
      </c>
      <c r="B40" s="31" t="s">
        <v>45</v>
      </c>
      <c r="C40" s="30" t="s">
        <v>44</v>
      </c>
      <c r="D40" s="30">
        <v>84</v>
      </c>
      <c r="E40" s="32">
        <v>20200</v>
      </c>
      <c r="F40" s="72">
        <f t="shared" si="0"/>
        <v>1696800</v>
      </c>
      <c r="G40" s="79"/>
      <c r="H40" s="79">
        <f t="shared" si="1"/>
        <v>0</v>
      </c>
    </row>
    <row r="41" spans="1:8">
      <c r="A41" s="30">
        <v>26</v>
      </c>
      <c r="B41" s="31" t="s">
        <v>46</v>
      </c>
      <c r="C41" s="30" t="s">
        <v>44</v>
      </c>
      <c r="D41" s="30">
        <v>4</v>
      </c>
      <c r="E41" s="32">
        <v>3800</v>
      </c>
      <c r="F41" s="72">
        <f t="shared" si="0"/>
        <v>15200</v>
      </c>
      <c r="G41" s="79"/>
      <c r="H41" s="79">
        <f t="shared" si="1"/>
        <v>0</v>
      </c>
    </row>
    <row r="42" spans="1:8">
      <c r="A42" s="30">
        <v>27</v>
      </c>
      <c r="B42" s="31" t="s">
        <v>47</v>
      </c>
      <c r="C42" s="30" t="s">
        <v>44</v>
      </c>
      <c r="D42" s="30">
        <v>2</v>
      </c>
      <c r="E42" s="32">
        <v>6800</v>
      </c>
      <c r="F42" s="72">
        <f t="shared" si="0"/>
        <v>13600</v>
      </c>
      <c r="G42" s="79"/>
      <c r="H42" s="79">
        <f t="shared" si="1"/>
        <v>0</v>
      </c>
    </row>
    <row r="43" spans="1:8">
      <c r="A43" s="30">
        <v>28</v>
      </c>
      <c r="B43" s="31" t="s">
        <v>48</v>
      </c>
      <c r="C43" s="30" t="s">
        <v>44</v>
      </c>
      <c r="D43" s="30">
        <v>1</v>
      </c>
      <c r="E43" s="32">
        <v>21000</v>
      </c>
      <c r="F43" s="72">
        <f t="shared" si="0"/>
        <v>21000</v>
      </c>
      <c r="G43" s="79"/>
      <c r="H43" s="79">
        <f t="shared" si="1"/>
        <v>0</v>
      </c>
    </row>
    <row r="44" spans="1:8">
      <c r="A44" s="30">
        <v>29</v>
      </c>
      <c r="B44" s="31" t="s">
        <v>49</v>
      </c>
      <c r="C44" s="30" t="s">
        <v>44</v>
      </c>
      <c r="D44" s="30">
        <v>4</v>
      </c>
      <c r="E44" s="32">
        <v>3200</v>
      </c>
      <c r="F44" s="72">
        <f t="shared" si="0"/>
        <v>12800</v>
      </c>
      <c r="G44" s="79"/>
      <c r="H44" s="79">
        <f t="shared" si="1"/>
        <v>0</v>
      </c>
    </row>
    <row r="45" spans="1:8">
      <c r="A45" s="30">
        <v>30</v>
      </c>
      <c r="B45" s="31" t="s">
        <v>98</v>
      </c>
      <c r="C45" s="30" t="s">
        <v>54</v>
      </c>
      <c r="D45" s="30">
        <v>2</v>
      </c>
      <c r="E45" s="32">
        <v>5600</v>
      </c>
      <c r="F45" s="72">
        <f t="shared" si="0"/>
        <v>11200</v>
      </c>
      <c r="G45" s="79"/>
      <c r="H45" s="79">
        <f t="shared" si="1"/>
        <v>0</v>
      </c>
    </row>
    <row r="46" spans="1:8">
      <c r="A46" s="60">
        <v>31</v>
      </c>
      <c r="B46" s="61" t="s">
        <v>53</v>
      </c>
      <c r="C46" s="60" t="s">
        <v>54</v>
      </c>
      <c r="D46" s="60">
        <v>5</v>
      </c>
      <c r="E46" s="62">
        <v>40000</v>
      </c>
      <c r="F46" s="71">
        <f t="shared" si="0"/>
        <v>200000</v>
      </c>
      <c r="G46" s="79">
        <v>1000</v>
      </c>
      <c r="H46" s="79">
        <f t="shared" si="1"/>
        <v>5000</v>
      </c>
    </row>
    <row r="47" spans="1:8">
      <c r="A47" s="30">
        <v>32</v>
      </c>
      <c r="B47" s="31" t="s">
        <v>99</v>
      </c>
      <c r="C47" s="30" t="s">
        <v>42</v>
      </c>
      <c r="D47" s="30">
        <v>10</v>
      </c>
      <c r="E47" s="32">
        <v>1700</v>
      </c>
      <c r="F47" s="72">
        <f t="shared" si="0"/>
        <v>17000</v>
      </c>
      <c r="G47" s="79"/>
      <c r="H47" s="79">
        <f t="shared" si="1"/>
        <v>0</v>
      </c>
    </row>
    <row r="48" spans="1:8">
      <c r="A48" s="30">
        <v>33</v>
      </c>
      <c r="B48" s="31" t="s">
        <v>100</v>
      </c>
      <c r="C48" s="30" t="s">
        <v>42</v>
      </c>
      <c r="D48" s="30">
        <v>2</v>
      </c>
      <c r="E48" s="32">
        <v>3000</v>
      </c>
      <c r="F48" s="72">
        <f t="shared" si="0"/>
        <v>6000</v>
      </c>
      <c r="G48" s="79"/>
      <c r="H48" s="79">
        <f t="shared" si="1"/>
        <v>0</v>
      </c>
    </row>
    <row r="49" spans="1:8">
      <c r="A49" s="30">
        <v>34</v>
      </c>
      <c r="B49" s="31" t="s">
        <v>55</v>
      </c>
      <c r="C49" s="30" t="s">
        <v>21</v>
      </c>
      <c r="D49" s="30">
        <v>2</v>
      </c>
      <c r="E49" s="32">
        <v>19500</v>
      </c>
      <c r="F49" s="72">
        <f t="shared" si="0"/>
        <v>39000</v>
      </c>
      <c r="G49" s="79"/>
      <c r="H49" s="79">
        <f t="shared" si="1"/>
        <v>0</v>
      </c>
    </row>
    <row r="50" spans="1:8">
      <c r="A50" s="30">
        <v>35</v>
      </c>
      <c r="B50" s="31" t="s">
        <v>101</v>
      </c>
      <c r="C50" s="30" t="s">
        <v>21</v>
      </c>
      <c r="D50" s="30">
        <v>1</v>
      </c>
      <c r="E50" s="32">
        <v>13000</v>
      </c>
      <c r="F50" s="72">
        <f t="shared" si="0"/>
        <v>13000</v>
      </c>
      <c r="G50" s="79"/>
      <c r="H50" s="79">
        <f t="shared" si="1"/>
        <v>0</v>
      </c>
    </row>
    <row r="51" spans="1:8">
      <c r="A51" s="30">
        <v>36</v>
      </c>
      <c r="B51" s="31" t="s">
        <v>58</v>
      </c>
      <c r="C51" s="30" t="s">
        <v>42</v>
      </c>
      <c r="D51" s="30">
        <v>5</v>
      </c>
      <c r="E51" s="32">
        <v>26000</v>
      </c>
      <c r="F51" s="72">
        <f t="shared" si="0"/>
        <v>130000</v>
      </c>
      <c r="G51" s="79"/>
      <c r="H51" s="79">
        <f t="shared" si="1"/>
        <v>0</v>
      </c>
    </row>
    <row r="52" spans="1:8">
      <c r="A52" s="30">
        <v>37</v>
      </c>
      <c r="B52" s="31" t="s">
        <v>59</v>
      </c>
      <c r="C52" s="30" t="s">
        <v>42</v>
      </c>
      <c r="D52" s="30">
        <v>1</v>
      </c>
      <c r="E52" s="32">
        <v>49000</v>
      </c>
      <c r="F52" s="72">
        <f t="shared" si="0"/>
        <v>49000</v>
      </c>
      <c r="G52" s="79"/>
      <c r="H52" s="79">
        <f t="shared" si="1"/>
        <v>0</v>
      </c>
    </row>
    <row r="53" spans="1:8">
      <c r="A53" s="30">
        <v>38</v>
      </c>
      <c r="B53" s="31" t="s">
        <v>62</v>
      </c>
      <c r="C53" s="30" t="s">
        <v>21</v>
      </c>
      <c r="D53" s="30">
        <v>3</v>
      </c>
      <c r="E53" s="32">
        <v>3500</v>
      </c>
      <c r="F53" s="72">
        <f t="shared" si="0"/>
        <v>10500</v>
      </c>
      <c r="G53" s="79"/>
      <c r="H53" s="79">
        <f t="shared" si="1"/>
        <v>0</v>
      </c>
    </row>
    <row r="54" spans="1:8">
      <c r="A54" s="30">
        <v>39</v>
      </c>
      <c r="B54" s="31" t="s">
        <v>102</v>
      </c>
      <c r="C54" s="30" t="s">
        <v>21</v>
      </c>
      <c r="D54" s="30">
        <v>1</v>
      </c>
      <c r="E54" s="32">
        <v>13000</v>
      </c>
      <c r="F54" s="72">
        <f t="shared" si="0"/>
        <v>13000</v>
      </c>
      <c r="G54" s="79"/>
      <c r="H54" s="79">
        <f t="shared" si="1"/>
        <v>0</v>
      </c>
    </row>
    <row r="55" spans="1:8">
      <c r="A55" s="60">
        <v>40</v>
      </c>
      <c r="B55" s="61" t="s">
        <v>63</v>
      </c>
      <c r="C55" s="60" t="s">
        <v>64</v>
      </c>
      <c r="D55" s="60">
        <v>1</v>
      </c>
      <c r="E55" s="62">
        <v>81000</v>
      </c>
      <c r="F55" s="71">
        <f t="shared" si="0"/>
        <v>81000</v>
      </c>
      <c r="G55" s="79">
        <v>24000</v>
      </c>
      <c r="H55" s="79">
        <f t="shared" si="1"/>
        <v>24000</v>
      </c>
    </row>
    <row r="56" spans="1:8">
      <c r="A56" s="60">
        <v>41</v>
      </c>
      <c r="B56" s="61" t="s">
        <v>103</v>
      </c>
      <c r="C56" s="60" t="s">
        <v>64</v>
      </c>
      <c r="D56" s="60">
        <v>2</v>
      </c>
      <c r="E56" s="62">
        <v>81000</v>
      </c>
      <c r="F56" s="71">
        <f t="shared" si="0"/>
        <v>162000</v>
      </c>
      <c r="G56" s="79">
        <v>24000</v>
      </c>
      <c r="H56" s="79">
        <f t="shared" si="1"/>
        <v>48000</v>
      </c>
    </row>
    <row r="57" spans="1:8">
      <c r="A57" s="60">
        <v>42</v>
      </c>
      <c r="B57" s="61" t="s">
        <v>66</v>
      </c>
      <c r="C57" s="60" t="s">
        <v>64</v>
      </c>
      <c r="D57" s="60">
        <v>1</v>
      </c>
      <c r="E57" s="62">
        <v>81000</v>
      </c>
      <c r="F57" s="71">
        <f t="shared" si="0"/>
        <v>81000</v>
      </c>
      <c r="G57" s="79">
        <v>24000</v>
      </c>
      <c r="H57" s="79">
        <f t="shared" si="1"/>
        <v>24000</v>
      </c>
    </row>
    <row r="58" spans="1:8">
      <c r="A58" s="30">
        <v>43</v>
      </c>
      <c r="B58" s="31" t="s">
        <v>104</v>
      </c>
      <c r="C58" s="30" t="s">
        <v>44</v>
      </c>
      <c r="D58" s="30">
        <v>1</v>
      </c>
      <c r="E58" s="32">
        <v>14000</v>
      </c>
      <c r="F58" s="72">
        <f t="shared" si="0"/>
        <v>14000</v>
      </c>
      <c r="G58" s="79"/>
      <c r="H58" s="79">
        <f t="shared" si="1"/>
        <v>0</v>
      </c>
    </row>
    <row r="59" spans="1:8">
      <c r="A59" s="30">
        <v>44</v>
      </c>
      <c r="B59" s="31" t="s">
        <v>105</v>
      </c>
      <c r="C59" s="30" t="s">
        <v>44</v>
      </c>
      <c r="D59" s="30">
        <v>2</v>
      </c>
      <c r="E59" s="32">
        <v>3500</v>
      </c>
      <c r="F59" s="72">
        <f t="shared" si="0"/>
        <v>7000</v>
      </c>
      <c r="G59" s="79"/>
      <c r="H59" s="79">
        <f t="shared" si="1"/>
        <v>0</v>
      </c>
    </row>
    <row r="60" spans="1:8">
      <c r="A60" s="30">
        <v>45</v>
      </c>
      <c r="B60" s="31" t="s">
        <v>106</v>
      </c>
      <c r="C60" s="30" t="s">
        <v>107</v>
      </c>
      <c r="D60" s="30">
        <v>1</v>
      </c>
      <c r="E60" s="32">
        <v>3200</v>
      </c>
      <c r="F60" s="72">
        <f t="shared" si="0"/>
        <v>3200</v>
      </c>
      <c r="G60" s="79"/>
      <c r="H60" s="79">
        <f t="shared" si="1"/>
        <v>0</v>
      </c>
    </row>
    <row r="61" spans="1:8">
      <c r="A61" s="30">
        <v>46</v>
      </c>
      <c r="B61" s="31" t="s">
        <v>108</v>
      </c>
      <c r="C61" s="30" t="s">
        <v>42</v>
      </c>
      <c r="D61" s="30">
        <v>1</v>
      </c>
      <c r="E61" s="32">
        <v>35000</v>
      </c>
      <c r="F61" s="72">
        <f t="shared" si="0"/>
        <v>35000</v>
      </c>
      <c r="G61" s="79"/>
      <c r="H61" s="79">
        <f t="shared" si="1"/>
        <v>0</v>
      </c>
    </row>
    <row r="62" spans="1:8">
      <c r="A62" s="30">
        <v>47</v>
      </c>
      <c r="B62" s="31" t="s">
        <v>69</v>
      </c>
      <c r="C62" s="30" t="s">
        <v>21</v>
      </c>
      <c r="D62" s="30">
        <v>1</v>
      </c>
      <c r="E62" s="32">
        <v>3500</v>
      </c>
      <c r="F62" s="72">
        <f t="shared" si="0"/>
        <v>3500</v>
      </c>
      <c r="G62" s="79"/>
      <c r="H62" s="79">
        <f t="shared" si="1"/>
        <v>0</v>
      </c>
    </row>
    <row r="63" spans="1:8">
      <c r="A63" s="30">
        <v>48</v>
      </c>
      <c r="B63" s="31" t="s">
        <v>71</v>
      </c>
      <c r="C63" s="30" t="s">
        <v>38</v>
      </c>
      <c r="D63" s="30">
        <v>36</v>
      </c>
      <c r="E63" s="32">
        <v>2800</v>
      </c>
      <c r="F63" s="72">
        <f t="shared" si="0"/>
        <v>100800</v>
      </c>
      <c r="G63" s="79"/>
      <c r="H63" s="79">
        <f t="shared" si="1"/>
        <v>0</v>
      </c>
    </row>
    <row r="64" spans="1:8">
      <c r="A64" s="30">
        <v>49</v>
      </c>
      <c r="B64" s="31" t="s">
        <v>18</v>
      </c>
      <c r="C64" s="30" t="s">
        <v>19</v>
      </c>
      <c r="D64" s="30">
        <v>1</v>
      </c>
      <c r="E64" s="32">
        <v>999000</v>
      </c>
      <c r="F64" s="72">
        <f t="shared" si="0"/>
        <v>999000</v>
      </c>
      <c r="G64" s="79"/>
      <c r="H64" s="79">
        <f t="shared" si="1"/>
        <v>0</v>
      </c>
    </row>
    <row r="65" spans="1:11">
      <c r="A65" s="30">
        <v>50</v>
      </c>
      <c r="B65" s="31" t="s">
        <v>79</v>
      </c>
      <c r="C65" s="30" t="s">
        <v>21</v>
      </c>
      <c r="D65" s="30">
        <v>2</v>
      </c>
      <c r="E65" s="32">
        <v>6200</v>
      </c>
      <c r="F65" s="72">
        <f t="shared" si="0"/>
        <v>12400</v>
      </c>
      <c r="G65" s="79"/>
      <c r="H65" s="79">
        <f t="shared" si="1"/>
        <v>0</v>
      </c>
    </row>
    <row r="66" spans="1:11">
      <c r="A66" s="30">
        <v>51</v>
      </c>
      <c r="B66" s="31" t="s">
        <v>109</v>
      </c>
      <c r="C66" s="30" t="s">
        <v>38</v>
      </c>
      <c r="D66" s="30">
        <v>4</v>
      </c>
      <c r="E66" s="32">
        <v>8000</v>
      </c>
      <c r="F66" s="72">
        <f t="shared" si="0"/>
        <v>32000</v>
      </c>
      <c r="G66" s="79"/>
      <c r="H66" s="79">
        <f t="shared" si="1"/>
        <v>0</v>
      </c>
    </row>
    <row r="67" spans="1:11">
      <c r="A67" s="30">
        <v>52</v>
      </c>
      <c r="B67" s="31" t="s">
        <v>58</v>
      </c>
      <c r="C67" s="30" t="s">
        <v>42</v>
      </c>
      <c r="D67" s="30">
        <v>5</v>
      </c>
      <c r="E67" s="32">
        <v>26000</v>
      </c>
      <c r="F67" s="72">
        <f t="shared" si="0"/>
        <v>130000</v>
      </c>
      <c r="G67" s="79"/>
      <c r="H67" s="79">
        <f t="shared" si="1"/>
        <v>0</v>
      </c>
    </row>
    <row r="68" spans="1:11">
      <c r="A68" s="30">
        <v>53</v>
      </c>
      <c r="B68" s="22" t="s">
        <v>102</v>
      </c>
      <c r="C68" s="23" t="s">
        <v>21</v>
      </c>
      <c r="D68" s="23">
        <v>1</v>
      </c>
      <c r="E68" s="24">
        <v>13000</v>
      </c>
      <c r="F68" s="75">
        <f>E68*D68</f>
        <v>13000</v>
      </c>
      <c r="G68" s="79"/>
      <c r="H68" s="79">
        <f t="shared" si="1"/>
        <v>0</v>
      </c>
    </row>
    <row r="69" spans="1:11">
      <c r="A69" s="30">
        <v>54</v>
      </c>
      <c r="B69" s="22" t="s">
        <v>100</v>
      </c>
      <c r="C69" s="23" t="s">
        <v>42</v>
      </c>
      <c r="D69" s="23">
        <v>3</v>
      </c>
      <c r="E69" s="24">
        <v>3000</v>
      </c>
      <c r="F69" s="75">
        <f>E69*D69</f>
        <v>9000</v>
      </c>
      <c r="G69" s="79"/>
      <c r="H69" s="79">
        <f t="shared" si="1"/>
        <v>0</v>
      </c>
    </row>
    <row r="70" spans="1:11" ht="15.75">
      <c r="A70" s="30">
        <v>55</v>
      </c>
      <c r="B70" s="22" t="s">
        <v>18</v>
      </c>
      <c r="C70" s="23" t="s">
        <v>19</v>
      </c>
      <c r="D70" s="23">
        <v>1</v>
      </c>
      <c r="E70" s="24">
        <v>874000</v>
      </c>
      <c r="F70" s="24">
        <f>E70*D70</f>
        <v>874000</v>
      </c>
      <c r="G70" s="79"/>
      <c r="H70" s="79">
        <f t="shared" si="1"/>
        <v>0</v>
      </c>
      <c r="J70" s="34" t="s">
        <v>112</v>
      </c>
      <c r="K70" s="34">
        <v>6080000</v>
      </c>
    </row>
    <row r="71" spans="1:11">
      <c r="A71" s="99" t="s">
        <v>83</v>
      </c>
      <c r="B71" s="100"/>
      <c r="C71" s="100"/>
      <c r="D71" s="100"/>
      <c r="E71" s="101"/>
      <c r="F71" s="66">
        <f>SUM(F16:F70)</f>
        <v>18018300</v>
      </c>
      <c r="G71" s="80" t="s">
        <v>123</v>
      </c>
      <c r="H71" s="80">
        <f>SUM(H16:H70)</f>
        <v>1339000</v>
      </c>
      <c r="J71" s="80" t="s">
        <v>124</v>
      </c>
      <c r="K71" s="80">
        <f>+K70*0.05</f>
        <v>304000</v>
      </c>
    </row>
    <row r="72" spans="1:11">
      <c r="A72" s="99" t="s">
        <v>124</v>
      </c>
      <c r="B72" s="100"/>
      <c r="C72" s="100"/>
      <c r="D72" s="100"/>
      <c r="E72" s="101"/>
      <c r="F72" s="25">
        <f>F71*0.05</f>
        <v>900915</v>
      </c>
    </row>
    <row r="75" spans="1:11">
      <c r="E75" s="110"/>
      <c r="F75" s="105"/>
    </row>
    <row r="76" spans="1:11">
      <c r="E76" s="83"/>
      <c r="G76" s="84" t="s">
        <v>125</v>
      </c>
      <c r="H76" s="85">
        <f>F72+H71+K71</f>
        <v>2543915</v>
      </c>
    </row>
    <row r="80" spans="1:11">
      <c r="E80" s="110"/>
      <c r="F80" s="105"/>
    </row>
  </sheetData>
  <mergeCells count="11">
    <mergeCell ref="A9:F9"/>
    <mergeCell ref="A2:F2"/>
    <mergeCell ref="A3:F3"/>
    <mergeCell ref="A4:F4"/>
    <mergeCell ref="A7:F7"/>
    <mergeCell ref="A8:F8"/>
    <mergeCell ref="A10:F10"/>
    <mergeCell ref="A71:E71"/>
    <mergeCell ref="A72:E72"/>
    <mergeCell ref="E75:F75"/>
    <mergeCell ref="E80:F8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J36"/>
  <sheetViews>
    <sheetView topLeftCell="A7" workbookViewId="0">
      <selection activeCell="H41" sqref="H41"/>
    </sheetView>
  </sheetViews>
  <sheetFormatPr defaultRowHeight="15"/>
  <cols>
    <col min="1" max="1" width="7.7109375" style="15" customWidth="1"/>
    <col min="2" max="2" width="32.42578125" style="15" customWidth="1"/>
    <col min="3" max="3" width="9.140625" style="15"/>
    <col min="4" max="4" width="8.140625" style="15" customWidth="1"/>
    <col min="5" max="5" width="13.7109375" style="15" customWidth="1"/>
    <col min="6" max="6" width="13.5703125" style="15" customWidth="1"/>
    <col min="7" max="7" width="9.140625" style="76"/>
    <col min="8" max="8" width="12.85546875" style="76" customWidth="1"/>
    <col min="9" max="10" width="9.140625" style="76"/>
    <col min="11" max="16384" width="9.140625" style="15"/>
  </cols>
  <sheetData>
    <row r="2" spans="1:10" ht="16.5">
      <c r="A2" s="106" t="s">
        <v>0</v>
      </c>
      <c r="B2" s="105"/>
      <c r="C2" s="105"/>
      <c r="D2" s="105"/>
      <c r="E2" s="105"/>
      <c r="F2" s="105"/>
    </row>
    <row r="3" spans="1:10" ht="15.75">
      <c r="A3" s="107" t="s">
        <v>1</v>
      </c>
      <c r="B3" s="105"/>
      <c r="C3" s="105"/>
      <c r="D3" s="105"/>
      <c r="E3" s="105"/>
      <c r="F3" s="105"/>
    </row>
    <row r="4" spans="1:10" ht="16.5">
      <c r="A4" s="106" t="s">
        <v>2</v>
      </c>
      <c r="B4" s="105"/>
      <c r="C4" s="105"/>
      <c r="D4" s="105"/>
      <c r="E4" s="105"/>
      <c r="F4" s="105"/>
    </row>
    <row r="7" spans="1:10" ht="20.25">
      <c r="A7" s="108" t="s">
        <v>3</v>
      </c>
      <c r="B7" s="105"/>
      <c r="C7" s="105"/>
      <c r="D7" s="105"/>
      <c r="E7" s="105"/>
      <c r="F7" s="105"/>
    </row>
    <row r="8" spans="1:10" ht="15.75">
      <c r="A8" s="98" t="s">
        <v>110</v>
      </c>
      <c r="B8" s="98"/>
      <c r="C8" s="98"/>
      <c r="D8" s="98"/>
      <c r="E8" s="98"/>
      <c r="F8" s="98"/>
    </row>
    <row r="9" spans="1:10" ht="15.75">
      <c r="A9" s="109" t="s">
        <v>94</v>
      </c>
      <c r="B9" s="109"/>
      <c r="C9" s="109"/>
      <c r="D9" s="109"/>
      <c r="E9" s="109"/>
      <c r="F9" s="109"/>
    </row>
    <row r="10" spans="1:10" ht="15.75">
      <c r="A10" s="98" t="s">
        <v>111</v>
      </c>
      <c r="B10" s="98"/>
      <c r="C10" s="98"/>
      <c r="D10" s="98"/>
      <c r="E10" s="98"/>
      <c r="F10" s="98"/>
    </row>
    <row r="11" spans="1:10" ht="15.75">
      <c r="A11" s="21"/>
      <c r="B11" s="21"/>
      <c r="C11" s="21"/>
      <c r="D11" s="21"/>
      <c r="E11" s="21"/>
      <c r="F11" s="21"/>
    </row>
    <row r="12" spans="1:10" ht="15.75">
      <c r="A12" s="16" t="s">
        <v>86</v>
      </c>
    </row>
    <row r="13" spans="1:10" s="18" customFormat="1" ht="12.75">
      <c r="A13" s="17" t="s">
        <v>87</v>
      </c>
      <c r="G13" s="87"/>
      <c r="H13" s="87"/>
      <c r="I13" s="87"/>
      <c r="J13" s="87"/>
    </row>
    <row r="14" spans="1:10" ht="15.75">
      <c r="A14" s="16" t="s">
        <v>88</v>
      </c>
    </row>
    <row r="15" spans="1:10" s="26" customFormat="1" ht="18.75" customHeight="1">
      <c r="A15" s="20" t="s">
        <v>10</v>
      </c>
      <c r="B15" s="20" t="s">
        <v>11</v>
      </c>
      <c r="C15" s="20" t="s">
        <v>12</v>
      </c>
      <c r="D15" s="20" t="s">
        <v>13</v>
      </c>
      <c r="E15" s="20" t="s">
        <v>14</v>
      </c>
      <c r="F15" s="86" t="s">
        <v>15</v>
      </c>
      <c r="G15" s="81" t="s">
        <v>114</v>
      </c>
      <c r="H15" s="81" t="s">
        <v>115</v>
      </c>
      <c r="I15" s="78"/>
      <c r="J15" s="78"/>
    </row>
    <row r="16" spans="1:10">
      <c r="A16" s="60">
        <v>1</v>
      </c>
      <c r="B16" s="61" t="s">
        <v>25</v>
      </c>
      <c r="C16" s="60" t="s">
        <v>23</v>
      </c>
      <c r="D16" s="60">
        <v>4</v>
      </c>
      <c r="E16" s="62">
        <v>78000</v>
      </c>
      <c r="F16" s="71">
        <f t="shared" ref="F16:F26" si="0">D16*E16</f>
        <v>312000</v>
      </c>
      <c r="G16" s="79">
        <v>2000</v>
      </c>
      <c r="H16" s="79">
        <f>G16*D16</f>
        <v>8000</v>
      </c>
    </row>
    <row r="17" spans="1:10">
      <c r="A17" s="60">
        <v>2</v>
      </c>
      <c r="B17" s="61" t="s">
        <v>22</v>
      </c>
      <c r="C17" s="60" t="s">
        <v>23</v>
      </c>
      <c r="D17" s="60">
        <v>2</v>
      </c>
      <c r="E17" s="62">
        <v>54000</v>
      </c>
      <c r="F17" s="71">
        <f t="shared" si="0"/>
        <v>108000</v>
      </c>
      <c r="G17" s="79">
        <v>2000</v>
      </c>
      <c r="H17" s="79">
        <f t="shared" ref="H17:H26" si="1">G17*D17</f>
        <v>4000</v>
      </c>
    </row>
    <row r="18" spans="1:10">
      <c r="A18" s="30">
        <v>3</v>
      </c>
      <c r="B18" s="31" t="s">
        <v>29</v>
      </c>
      <c r="C18" s="30" t="s">
        <v>19</v>
      </c>
      <c r="D18" s="30">
        <v>30</v>
      </c>
      <c r="E18" s="32">
        <v>5800</v>
      </c>
      <c r="F18" s="72">
        <f t="shared" si="0"/>
        <v>174000</v>
      </c>
      <c r="G18" s="79"/>
      <c r="H18" s="79">
        <f t="shared" si="1"/>
        <v>0</v>
      </c>
    </row>
    <row r="19" spans="1:10">
      <c r="A19" s="30">
        <v>4</v>
      </c>
      <c r="B19" s="31" t="s">
        <v>101</v>
      </c>
      <c r="C19" s="30" t="s">
        <v>21</v>
      </c>
      <c r="D19" s="30">
        <v>2</v>
      </c>
      <c r="E19" s="32">
        <v>13000</v>
      </c>
      <c r="F19" s="72">
        <f t="shared" si="0"/>
        <v>26000</v>
      </c>
      <c r="G19" s="79"/>
      <c r="H19" s="79">
        <f t="shared" si="1"/>
        <v>0</v>
      </c>
    </row>
    <row r="20" spans="1:10">
      <c r="A20" s="30">
        <v>5</v>
      </c>
      <c r="B20" s="31" t="s">
        <v>91</v>
      </c>
      <c r="C20" s="30" t="s">
        <v>40</v>
      </c>
      <c r="D20" s="30">
        <v>2</v>
      </c>
      <c r="E20" s="32">
        <v>20000</v>
      </c>
      <c r="F20" s="72">
        <f t="shared" si="0"/>
        <v>40000</v>
      </c>
      <c r="G20" s="79"/>
      <c r="H20" s="79">
        <f t="shared" si="1"/>
        <v>0</v>
      </c>
    </row>
    <row r="21" spans="1:10">
      <c r="A21" s="54">
        <v>6</v>
      </c>
      <c r="B21" s="55" t="s">
        <v>89</v>
      </c>
      <c r="C21" s="54" t="s">
        <v>90</v>
      </c>
      <c r="D21" s="54">
        <v>15</v>
      </c>
      <c r="E21" s="56">
        <v>350000</v>
      </c>
      <c r="F21" s="70">
        <f t="shared" si="0"/>
        <v>5250000</v>
      </c>
      <c r="G21" s="79">
        <v>120000</v>
      </c>
      <c r="H21" s="79">
        <f t="shared" si="1"/>
        <v>1800000</v>
      </c>
      <c r="I21" s="76">
        <f>+H21*0.1</f>
        <v>180000</v>
      </c>
      <c r="J21" s="82" t="s">
        <v>121</v>
      </c>
    </row>
    <row r="22" spans="1:10">
      <c r="A22" s="60">
        <v>7</v>
      </c>
      <c r="B22" s="61" t="s">
        <v>26</v>
      </c>
      <c r="C22" s="60" t="s">
        <v>19</v>
      </c>
      <c r="D22" s="60">
        <v>18</v>
      </c>
      <c r="E22" s="62">
        <v>12500</v>
      </c>
      <c r="F22" s="71">
        <f t="shared" si="0"/>
        <v>225000</v>
      </c>
      <c r="G22" s="79">
        <v>2000</v>
      </c>
      <c r="H22" s="79">
        <f t="shared" si="1"/>
        <v>36000</v>
      </c>
    </row>
    <row r="23" spans="1:10">
      <c r="A23" s="30">
        <v>8</v>
      </c>
      <c r="B23" s="31" t="s">
        <v>33</v>
      </c>
      <c r="C23" s="30" t="s">
        <v>21</v>
      </c>
      <c r="D23" s="30">
        <v>10</v>
      </c>
      <c r="E23" s="32">
        <v>3000</v>
      </c>
      <c r="F23" s="72">
        <f t="shared" si="0"/>
        <v>30000</v>
      </c>
      <c r="G23" s="79"/>
      <c r="H23" s="79">
        <f t="shared" si="1"/>
        <v>0</v>
      </c>
    </row>
    <row r="24" spans="1:10">
      <c r="A24" s="30">
        <v>9</v>
      </c>
      <c r="B24" s="31" t="s">
        <v>45</v>
      </c>
      <c r="C24" s="30" t="s">
        <v>44</v>
      </c>
      <c r="D24" s="30">
        <v>48</v>
      </c>
      <c r="E24" s="32">
        <v>20200</v>
      </c>
      <c r="F24" s="72">
        <f t="shared" si="0"/>
        <v>969600</v>
      </c>
      <c r="G24" s="79"/>
      <c r="H24" s="79">
        <f t="shared" si="1"/>
        <v>0</v>
      </c>
    </row>
    <row r="25" spans="1:10">
      <c r="A25" s="30">
        <v>10</v>
      </c>
      <c r="B25" s="31" t="s">
        <v>99</v>
      </c>
      <c r="C25" s="30" t="s">
        <v>42</v>
      </c>
      <c r="D25" s="30">
        <v>20</v>
      </c>
      <c r="E25" s="32">
        <v>1700</v>
      </c>
      <c r="F25" s="72">
        <f t="shared" si="0"/>
        <v>34000</v>
      </c>
      <c r="G25" s="79"/>
      <c r="H25" s="79">
        <f t="shared" si="1"/>
        <v>0</v>
      </c>
    </row>
    <row r="26" spans="1:10">
      <c r="A26" s="30">
        <v>11</v>
      </c>
      <c r="B26" s="31" t="s">
        <v>92</v>
      </c>
      <c r="C26" s="30" t="s">
        <v>44</v>
      </c>
      <c r="D26" s="30">
        <v>3</v>
      </c>
      <c r="E26" s="32">
        <v>19000</v>
      </c>
      <c r="F26" s="72">
        <f t="shared" si="0"/>
        <v>57000</v>
      </c>
      <c r="G26" s="79"/>
      <c r="H26" s="79">
        <f t="shared" si="1"/>
        <v>0</v>
      </c>
    </row>
    <row r="27" spans="1:10">
      <c r="A27" s="99" t="s">
        <v>83</v>
      </c>
      <c r="B27" s="100"/>
      <c r="C27" s="100"/>
      <c r="D27" s="100"/>
      <c r="E27" s="101"/>
      <c r="F27" s="66">
        <f>SUM(F16:F26)</f>
        <v>7225600</v>
      </c>
      <c r="G27" s="80" t="s">
        <v>116</v>
      </c>
      <c r="H27" s="80">
        <f>SUM(H16:H26)</f>
        <v>1848000</v>
      </c>
    </row>
    <row r="28" spans="1:10">
      <c r="A28" s="99" t="s">
        <v>124</v>
      </c>
      <c r="B28" s="100"/>
      <c r="C28" s="100"/>
      <c r="D28" s="100"/>
      <c r="E28" s="101"/>
      <c r="F28" s="25">
        <f>F27*0.05</f>
        <v>361280</v>
      </c>
    </row>
    <row r="31" spans="1:10">
      <c r="E31" s="104"/>
      <c r="F31" s="105"/>
      <c r="G31" s="77" t="s">
        <v>128</v>
      </c>
      <c r="H31" s="77">
        <f>(H27+F28)-I21</f>
        <v>2029280</v>
      </c>
    </row>
    <row r="32" spans="1:10">
      <c r="E32" s="104"/>
      <c r="F32" s="105"/>
    </row>
    <row r="36" spans="5:6">
      <c r="E36" s="104"/>
      <c r="F36" s="105"/>
    </row>
  </sheetData>
  <mergeCells count="12">
    <mergeCell ref="E36:F36"/>
    <mergeCell ref="A2:F2"/>
    <mergeCell ref="A3:F3"/>
    <mergeCell ref="A4:F4"/>
    <mergeCell ref="A7:F7"/>
    <mergeCell ref="A8:F8"/>
    <mergeCell ref="A9:F9"/>
    <mergeCell ref="A10:F10"/>
    <mergeCell ref="A27:E27"/>
    <mergeCell ref="A28:E28"/>
    <mergeCell ref="E31:F31"/>
    <mergeCell ref="E32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 (T8)</vt:lpstr>
      <vt:lpstr>LEKSUN(T8)</vt:lpstr>
      <vt:lpstr>DY (T9)</vt:lpstr>
      <vt:lpstr>LEKSUN(T9)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2015-10-23T01:26:59Z</dcterms:created>
  <dcterms:modified xsi:type="dcterms:W3CDTF">2015-10-23T02:19:02Z</dcterms:modified>
</cp:coreProperties>
</file>