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 activeTab="6"/>
  </bookViews>
  <sheets>
    <sheet name="T.1" sheetId="1" r:id="rId1"/>
    <sheet name="T.2" sheetId="2" r:id="rId2"/>
    <sheet name="T.3" sheetId="3" r:id="rId3"/>
    <sheet name="T.4" sheetId="4" r:id="rId4"/>
    <sheet name="T.5" sheetId="5" r:id="rId5"/>
    <sheet name="T.6" sheetId="6" r:id="rId6"/>
    <sheet name="T.7" sheetId="7" r:id="rId7"/>
  </sheets>
  <calcPr calcId="124519"/>
</workbook>
</file>

<file path=xl/calcChain.xml><?xml version="1.0" encoding="utf-8"?>
<calcChain xmlns="http://schemas.openxmlformats.org/spreadsheetml/2006/main">
  <c r="H31" i="7"/>
  <c r="H23" i="6"/>
  <c r="H18" i="5"/>
  <c r="H21" i="4"/>
  <c r="H22"/>
  <c r="H38" i="3"/>
  <c r="H23" i="2"/>
  <c r="H20" i="1"/>
  <c r="G29" i="7"/>
  <c r="A30" s="1"/>
  <c r="G27"/>
  <c r="G26"/>
  <c r="G25"/>
  <c r="G24"/>
  <c r="G23"/>
  <c r="G22"/>
  <c r="G21"/>
  <c r="G20"/>
  <c r="G19"/>
  <c r="G18"/>
  <c r="G17"/>
  <c r="G16"/>
  <c r="G15"/>
  <c r="G14"/>
  <c r="G13"/>
  <c r="G12"/>
  <c r="G31" s="1"/>
  <c r="G32" s="1"/>
  <c r="G21" i="6"/>
  <c r="G20"/>
  <c r="G19"/>
  <c r="G18"/>
  <c r="G17"/>
  <c r="G16"/>
  <c r="G15"/>
  <c r="G14"/>
  <c r="G13"/>
  <c r="G12"/>
  <c r="A22" s="1"/>
  <c r="G16" i="5"/>
  <c r="G15"/>
  <c r="G14"/>
  <c r="G18" s="1"/>
  <c r="G19" s="1"/>
  <c r="G13"/>
  <c r="A17" s="1"/>
  <c r="G12"/>
  <c r="A20" i="4"/>
  <c r="G19"/>
  <c r="G18"/>
  <c r="G17"/>
  <c r="G16"/>
  <c r="G15"/>
  <c r="G13"/>
  <c r="G12"/>
  <c r="A14" s="1"/>
  <c r="G21" s="1"/>
  <c r="G22" s="1"/>
  <c r="G36" i="3"/>
  <c r="G35"/>
  <c r="G34"/>
  <c r="G33"/>
  <c r="G32"/>
  <c r="G31"/>
  <c r="G30"/>
  <c r="G29"/>
  <c r="G28"/>
  <c r="G27"/>
  <c r="G26"/>
  <c r="G25"/>
  <c r="A37" s="1"/>
  <c r="G23"/>
  <c r="G22"/>
  <c r="G21"/>
  <c r="G20"/>
  <c r="G19"/>
  <c r="G18"/>
  <c r="G17"/>
  <c r="G16"/>
  <c r="G15"/>
  <c r="G14"/>
  <c r="G38" s="1"/>
  <c r="G39" s="1"/>
  <c r="G13"/>
  <c r="A24" s="1"/>
  <c r="G12"/>
  <c r="G21" i="2"/>
  <c r="G20"/>
  <c r="A22" s="1"/>
  <c r="G18"/>
  <c r="G17"/>
  <c r="G16"/>
  <c r="G15"/>
  <c r="G14"/>
  <c r="G13"/>
  <c r="G12"/>
  <c r="A19" s="1"/>
  <c r="G21" i="1"/>
  <c r="G22" s="1"/>
  <c r="G23" s="1"/>
  <c r="G19"/>
  <c r="G18"/>
  <c r="G17"/>
  <c r="G16"/>
  <c r="G15"/>
  <c r="G14"/>
  <c r="G13"/>
  <c r="G12"/>
  <c r="A20" s="1"/>
  <c r="A28" i="7" l="1"/>
  <c r="G23" i="6"/>
  <c r="G24" s="1"/>
  <c r="G23" i="2"/>
  <c r="G24" s="1"/>
  <c r="G24" i="1"/>
</calcChain>
</file>

<file path=xl/sharedStrings.xml><?xml version="1.0" encoding="utf-8"?>
<sst xmlns="http://schemas.openxmlformats.org/spreadsheetml/2006/main" count="481" uniqueCount="131">
  <si>
    <t>CÔNG TY TNHH TM DV VĂN PHÒNG PHẨM PHƯƠNG NAM</t>
  </si>
  <si>
    <t>Điạ chỉ: B18/19K - Đường Bình Hưng - Bình Chánh - TP.HCM</t>
  </si>
  <si>
    <t>Điện thoại: (08)37583302</t>
  </si>
  <si>
    <t>MST: 0307229914</t>
  </si>
  <si>
    <t>BẢNG CHI TIẾT CÔNG NỢ PHẢI THU</t>
  </si>
  <si>
    <t>Từ ngày 01/01/2016 đến ngày 20/01/2016</t>
  </si>
  <si>
    <t>CÔNG TY TNHH PHÒNG KHÁM ĐA KHOA HỮU NGHỊ</t>
  </si>
  <si>
    <t>Điạ chỉ: 501 -503 Nguyễn Oanh, Phường 17, Quận Gò Vấp, Tp.HCM</t>
  </si>
  <si>
    <t>Điện thoại: 38950398</t>
  </si>
  <si>
    <t>Người giao dịch: Chị Trang       097 3653 217</t>
  </si>
  <si>
    <t>Ngày</t>
  </si>
  <si>
    <t>Số CT</t>
  </si>
  <si>
    <t>Tên hàng</t>
  </si>
  <si>
    <t>ĐVT</t>
  </si>
  <si>
    <t>SL</t>
  </si>
  <si>
    <t>Đơn giá</t>
  </si>
  <si>
    <t>Thành Tiền</t>
  </si>
  <si>
    <t>07/01/2016</t>
  </si>
  <si>
    <t>HDBH-01/61</t>
  </si>
  <si>
    <t>Giấy Idea A4 - 70</t>
  </si>
  <si>
    <t>Ram</t>
  </si>
  <si>
    <t xml:space="preserve"> </t>
  </si>
  <si>
    <t>Giấy trắng A5 72 Excel</t>
  </si>
  <si>
    <t>Gấy in nhiệt 57 mm ( DK 45) PT</t>
  </si>
  <si>
    <t>Cuộn</t>
  </si>
  <si>
    <t xml:space="preserve">Keo nước TL G 08 30 ml </t>
  </si>
  <si>
    <t>Chai</t>
  </si>
  <si>
    <t>Giấy vệ sinh cuộn AN AN</t>
  </si>
  <si>
    <t xml:space="preserve">Hóa đơn 2 liên </t>
  </si>
  <si>
    <t>Quyển</t>
  </si>
  <si>
    <t>Phiếu chi 2L 50 bộ A5</t>
  </si>
  <si>
    <t>Cuốn</t>
  </si>
  <si>
    <t xml:space="preserve">Ribbon Epson LQ 310  chính hãng </t>
  </si>
  <si>
    <t>Cái</t>
  </si>
  <si>
    <t>18/01/2016</t>
  </si>
  <si>
    <t>HDBH-01/217</t>
  </si>
  <si>
    <t xml:space="preserve">Giấy liên tục 3 liên 210 *297/3  </t>
  </si>
  <si>
    <t>Thùng</t>
  </si>
  <si>
    <t>VAT 10%:</t>
  </si>
  <si>
    <t>TC:</t>
  </si>
  <si>
    <t xml:space="preserve">Cộng tiền thanh toán: </t>
  </si>
  <si>
    <t>Quý công ty xem xét công nợ như trên. Mọi thắc mắc xin vui lòng liên hệ: (08)37583302</t>
  </si>
  <si>
    <t>Khách hàng xác nhận</t>
  </si>
  <si>
    <t>Kế toán</t>
  </si>
  <si>
    <t>Người lập phiếu</t>
  </si>
  <si>
    <t>BẢNG CHI TIẾT CÔNG NỢ PHẢI THU THÁNG 02</t>
  </si>
  <si>
    <t>Từ ngày 01/02/2016 đến ngày 26/02/2016</t>
  </si>
  <si>
    <t>22/02/2016</t>
  </si>
  <si>
    <t>HDBH-02/167</t>
  </si>
  <si>
    <t>Phiếu chi 2 Liên 30 bộ</t>
  </si>
  <si>
    <t xml:space="preserve">Phiếu thu 3 Liên 50 bộ / cuôn </t>
  </si>
  <si>
    <t>Bìa lỗ A4 TL</t>
  </si>
  <si>
    <t>Xấp</t>
  </si>
  <si>
    <t xml:space="preserve">Bìa còng bật 2 mặt F4 7F ABBA </t>
  </si>
  <si>
    <t>Giấy Idea A4 - 80</t>
  </si>
  <si>
    <t>23/02/2016</t>
  </si>
  <si>
    <t>HDBH-02/200</t>
  </si>
  <si>
    <t>Giấy trắng A3 72 Excel</t>
  </si>
  <si>
    <t xml:space="preserve">Cộng: </t>
  </si>
  <si>
    <t xml:space="preserve">Tổng cộng: </t>
  </si>
  <si>
    <t>Từ ngày 01/03/2016 đến ngày 24/03/2016</t>
  </si>
  <si>
    <t>05/03/2016</t>
  </si>
  <si>
    <t>HDBH-03/69</t>
  </si>
  <si>
    <t>Giấy trắng Excell A5 82</t>
  </si>
  <si>
    <t>Giấy trắng A3 82 Excel</t>
  </si>
  <si>
    <t>Bút bi TL-008 (xanh, tím, đỏ đen)</t>
  </si>
  <si>
    <t>Cây</t>
  </si>
  <si>
    <t>Bút cặp TL xanh xanh</t>
  </si>
  <si>
    <t>Bộ</t>
  </si>
  <si>
    <t>Kẹp giấy  C62</t>
  </si>
  <si>
    <t>Hộp</t>
  </si>
  <si>
    <t>Băng keo 2 mặt 24m/m x 9Y</t>
  </si>
  <si>
    <t>Băng keo giấy 24m/m x 18 ya</t>
  </si>
  <si>
    <t>Băng keo si  48m/m x 12ya</t>
  </si>
  <si>
    <t>Kẹp bướm 19 mm</t>
  </si>
  <si>
    <t>Bao thư trắng 12x22, Fo 80</t>
  </si>
  <si>
    <t>22/03/2016</t>
  </si>
  <si>
    <t>HDBH-03/ 275</t>
  </si>
  <si>
    <t>Giấy Double A4 80</t>
  </si>
  <si>
    <t xml:space="preserve">Giấy nhiệt 57 mm </t>
  </si>
  <si>
    <t>Phiếu chi 1 Liên dày</t>
  </si>
  <si>
    <t xml:space="preserve">Giấy ghi chú Pronoti 3 x 3 </t>
  </si>
  <si>
    <t xml:space="preserve">Xấp </t>
  </si>
  <si>
    <t>Kim bấm N.10 Plus</t>
  </si>
  <si>
    <t>Nước rửa tay Lifebuoy</t>
  </si>
  <si>
    <t>Tẩy bồn cầu Vim 900ml</t>
  </si>
  <si>
    <t>Từ ngày 01/04/2016 đến ngày 26/04/2016</t>
  </si>
  <si>
    <t>07/04/2016</t>
  </si>
  <si>
    <t>HDBH-04/87</t>
  </si>
  <si>
    <t>11/04/2016</t>
  </si>
  <si>
    <t>HDBH-04/137</t>
  </si>
  <si>
    <t>Hóa đơn số: 325</t>
  </si>
  <si>
    <t>TC sau VAT:</t>
  </si>
  <si>
    <t>15/04/2016</t>
  </si>
  <si>
    <t>HDBH-04/194</t>
  </si>
  <si>
    <t xml:space="preserve">Giấy D. A A4 - 70 </t>
  </si>
  <si>
    <t>Từ ngày 01/05/2016 đến ngày 25/05/2016</t>
  </si>
  <si>
    <t>06/05/2016</t>
  </si>
  <si>
    <t>HDBH-05/50</t>
  </si>
  <si>
    <t>Bút lông dầu nhỏ PM-04 CeeDee TL (xanh,đỏ,đen)</t>
  </si>
  <si>
    <t>Từ ngày 01/06/2016 đến ngày 23/06/2016</t>
  </si>
  <si>
    <t>06/06/2016</t>
  </si>
  <si>
    <t>HDBH-06/73</t>
  </si>
  <si>
    <t>Phiếu thu 2 liên 50 bộ</t>
  </si>
  <si>
    <t>Mực dấu Shindy ( xanh,đỏ, đen)</t>
  </si>
  <si>
    <t>Băng keo 2 mặt 48m/m x 9Y</t>
  </si>
  <si>
    <t>Kim bấm N0.3 SDI</t>
  </si>
  <si>
    <t>Giấy niêm phong A4</t>
  </si>
  <si>
    <t>Từ ngày 01/07/2016 đến ngày 26/07/2016</t>
  </si>
  <si>
    <t>06/07/2016</t>
  </si>
  <si>
    <t>HDBH-07/74</t>
  </si>
  <si>
    <t>Băng keo trong 4p7- 100Y</t>
  </si>
  <si>
    <t>Bìa còng bật 2 mặt 7P F4 GL</t>
  </si>
  <si>
    <t>Tập TT 96 T</t>
  </si>
  <si>
    <t>Bảng tên A1 ( 9.5 x 12 cm)</t>
  </si>
  <si>
    <t>Bột giặc Omo gói 6Kg</t>
  </si>
  <si>
    <t>Bịch</t>
  </si>
  <si>
    <t>Nước tẩy Javel 1Lít</t>
  </si>
  <si>
    <t xml:space="preserve">Cuộn rác ba màu tiểu  Trí Quang </t>
  </si>
  <si>
    <t>Kg</t>
  </si>
  <si>
    <t>Pin Maxell 2A</t>
  </si>
  <si>
    <t>Cục</t>
  </si>
  <si>
    <t>Pin 2 A Enizeger</t>
  </si>
  <si>
    <t>Vỹ</t>
  </si>
  <si>
    <t xml:space="preserve">Ly nhựa 220 ml D </t>
  </si>
  <si>
    <t xml:space="preserve">Cái </t>
  </si>
  <si>
    <t>Giấy trắng A4 72 Excel</t>
  </si>
  <si>
    <t xml:space="preserve">Dây thun XK </t>
  </si>
  <si>
    <t>07/07/2016</t>
  </si>
  <si>
    <t>HDBH-07/109</t>
  </si>
  <si>
    <t>Thùng Rác có nắp trung</t>
  </si>
</sst>
</file>

<file path=xl/styles.xml><?xml version="1.0" encoding="utf-8"?>
<styleSheet xmlns="http://schemas.openxmlformats.org/spreadsheetml/2006/main">
  <numFmts count="1">
    <numFmt numFmtId="164" formatCode="#,###"/>
  </numFmts>
  <fonts count="12">
    <font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3"/>
      <name val="Arial"/>
    </font>
    <font>
      <b/>
      <sz val="12"/>
      <name val="Arial"/>
    </font>
    <font>
      <b/>
      <sz val="16"/>
      <name val="Arial"/>
    </font>
    <font>
      <b/>
      <sz val="10"/>
      <name val="Arial"/>
    </font>
    <font>
      <sz val="12"/>
      <name val="Arial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0" fontId="0" fillId="0" borderId="5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left"/>
    </xf>
    <xf numFmtId="164" fontId="0" fillId="0" borderId="5" xfId="0" applyNumberFormat="1" applyFont="1" applyFill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1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center" wrapText="1"/>
    </xf>
    <xf numFmtId="164" fontId="9" fillId="0" borderId="1" xfId="0" applyNumberFormat="1" applyFont="1" applyFill="1" applyBorder="1" applyAlignment="1">
      <alignment horizontal="right"/>
    </xf>
    <xf numFmtId="0" fontId="10" fillId="0" borderId="0" xfId="0" applyNumberFormat="1" applyFont="1" applyFill="1" applyBorder="1" applyAlignment="1">
      <alignment horizontal="left"/>
    </xf>
    <xf numFmtId="0" fontId="0" fillId="0" borderId="10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left"/>
    </xf>
    <xf numFmtId="164" fontId="0" fillId="0" borderId="10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8" fillId="0" borderId="0" xfId="0" applyNumberFormat="1" applyFont="1" applyFill="1" applyBorder="1" applyAlignment="1">
      <alignment horizontal="center"/>
    </xf>
    <xf numFmtId="164" fontId="9" fillId="0" borderId="2" xfId="0" applyNumberFormat="1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H20" sqref="H20"/>
    </sheetView>
  </sheetViews>
  <sheetFormatPr defaultRowHeight="15"/>
  <cols>
    <col min="1" max="1" width="10.85546875" style="2" customWidth="1"/>
    <col min="2" max="2" width="12" style="2" customWidth="1"/>
    <col min="3" max="3" width="33.140625" style="2" customWidth="1"/>
    <col min="4" max="5" width="9.140625" style="2"/>
    <col min="6" max="6" width="11.85546875" style="2" customWidth="1"/>
    <col min="7" max="7" width="15.5703125" style="2" customWidth="1"/>
    <col min="8" max="16384" width="9.140625" style="2"/>
  </cols>
  <sheetData>
    <row r="1" spans="1:7" ht="16.5">
      <c r="A1" s="1" t="s">
        <v>0</v>
      </c>
    </row>
    <row r="2" spans="1:7" ht="15.75">
      <c r="A2" s="3" t="s">
        <v>1</v>
      </c>
    </row>
    <row r="3" spans="1:7" ht="15.75">
      <c r="A3" s="3" t="s">
        <v>2</v>
      </c>
    </row>
    <row r="4" spans="1:7" ht="15.75">
      <c r="A4" s="3" t="s">
        <v>3</v>
      </c>
    </row>
    <row r="5" spans="1:7" ht="20.25">
      <c r="A5" s="28" t="s">
        <v>4</v>
      </c>
      <c r="B5" s="27"/>
      <c r="C5" s="27"/>
      <c r="D5" s="27"/>
      <c r="E5" s="27"/>
      <c r="F5" s="27"/>
      <c r="G5" s="27"/>
    </row>
    <row r="6" spans="1:7">
      <c r="A6" s="26" t="s">
        <v>5</v>
      </c>
      <c r="B6" s="27"/>
      <c r="C6" s="27"/>
      <c r="D6" s="27"/>
      <c r="E6" s="27"/>
      <c r="F6" s="27"/>
      <c r="G6" s="27"/>
    </row>
    <row r="7" spans="1:7" ht="16.5">
      <c r="A7" s="1" t="s">
        <v>6</v>
      </c>
    </row>
    <row r="8" spans="1:7" ht="15.75">
      <c r="A8" s="3" t="s">
        <v>7</v>
      </c>
    </row>
    <row r="9" spans="1:7" ht="15.75">
      <c r="A9" s="3" t="s">
        <v>8</v>
      </c>
    </row>
    <row r="10" spans="1:7" ht="15.75">
      <c r="A10" s="3" t="s">
        <v>9</v>
      </c>
    </row>
    <row r="11" spans="1:7" s="23" customFormat="1" ht="15.75">
      <c r="A11" s="22" t="s">
        <v>10</v>
      </c>
      <c r="B11" s="22" t="s">
        <v>11</v>
      </c>
      <c r="C11" s="22" t="s">
        <v>12</v>
      </c>
      <c r="D11" s="22" t="s">
        <v>13</v>
      </c>
      <c r="E11" s="22" t="s">
        <v>14</v>
      </c>
      <c r="F11" s="22" t="s">
        <v>15</v>
      </c>
      <c r="G11" s="22" t="s">
        <v>16</v>
      </c>
    </row>
    <row r="12" spans="1:7">
      <c r="A12" s="4" t="s">
        <v>17</v>
      </c>
      <c r="B12" s="4" t="s">
        <v>18</v>
      </c>
      <c r="C12" s="5" t="s">
        <v>19</v>
      </c>
      <c r="D12" s="4" t="s">
        <v>20</v>
      </c>
      <c r="E12" s="4">
        <v>10</v>
      </c>
      <c r="F12" s="6">
        <v>54500</v>
      </c>
      <c r="G12" s="6">
        <f t="shared" ref="G12:G19" si="0">E12*F12</f>
        <v>545000</v>
      </c>
    </row>
    <row r="13" spans="1:7">
      <c r="A13" s="4" t="s">
        <v>21</v>
      </c>
      <c r="B13" s="4" t="s">
        <v>21</v>
      </c>
      <c r="C13" s="5" t="s">
        <v>22</v>
      </c>
      <c r="D13" s="4" t="s">
        <v>20</v>
      </c>
      <c r="E13" s="4">
        <v>6</v>
      </c>
      <c r="F13" s="6">
        <v>21500</v>
      </c>
      <c r="G13" s="6">
        <f t="shared" si="0"/>
        <v>129000</v>
      </c>
    </row>
    <row r="14" spans="1:7">
      <c r="A14" s="4" t="s">
        <v>21</v>
      </c>
      <c r="B14" s="4" t="s">
        <v>21</v>
      </c>
      <c r="C14" s="5" t="s">
        <v>23</v>
      </c>
      <c r="D14" s="4" t="s">
        <v>24</v>
      </c>
      <c r="E14" s="4">
        <v>20</v>
      </c>
      <c r="F14" s="6">
        <v>6500</v>
      </c>
      <c r="G14" s="6">
        <f t="shared" si="0"/>
        <v>130000</v>
      </c>
    </row>
    <row r="15" spans="1:7">
      <c r="A15" s="4" t="s">
        <v>21</v>
      </c>
      <c r="B15" s="4" t="s">
        <v>21</v>
      </c>
      <c r="C15" s="5" t="s">
        <v>25</v>
      </c>
      <c r="D15" s="4" t="s">
        <v>26</v>
      </c>
      <c r="E15" s="4">
        <v>12</v>
      </c>
      <c r="F15" s="6">
        <v>2600</v>
      </c>
      <c r="G15" s="6">
        <f t="shared" si="0"/>
        <v>31200</v>
      </c>
    </row>
    <row r="16" spans="1:7">
      <c r="A16" s="4" t="s">
        <v>21</v>
      </c>
      <c r="B16" s="4" t="s">
        <v>21</v>
      </c>
      <c r="C16" s="5" t="s">
        <v>27</v>
      </c>
      <c r="D16" s="4" t="s">
        <v>24</v>
      </c>
      <c r="E16" s="4">
        <v>200</v>
      </c>
      <c r="F16" s="6">
        <v>2900</v>
      </c>
      <c r="G16" s="6">
        <f t="shared" si="0"/>
        <v>580000</v>
      </c>
    </row>
    <row r="17" spans="1:8">
      <c r="A17" s="4" t="s">
        <v>21</v>
      </c>
      <c r="B17" s="4" t="s">
        <v>21</v>
      </c>
      <c r="C17" s="5" t="s">
        <v>28</v>
      </c>
      <c r="D17" s="4" t="s">
        <v>29</v>
      </c>
      <c r="E17" s="4">
        <v>2</v>
      </c>
      <c r="F17" s="6">
        <v>6200</v>
      </c>
      <c r="G17" s="6">
        <f t="shared" si="0"/>
        <v>12400</v>
      </c>
    </row>
    <row r="18" spans="1:8">
      <c r="A18" s="4" t="s">
        <v>21</v>
      </c>
      <c r="B18" s="4" t="s">
        <v>21</v>
      </c>
      <c r="C18" s="5" t="s">
        <v>30</v>
      </c>
      <c r="D18" s="4" t="s">
        <v>31</v>
      </c>
      <c r="E18" s="4">
        <v>5</v>
      </c>
      <c r="F18" s="6">
        <v>9800</v>
      </c>
      <c r="G18" s="6">
        <f t="shared" si="0"/>
        <v>49000</v>
      </c>
    </row>
    <row r="19" spans="1:8">
      <c r="A19" s="4" t="s">
        <v>21</v>
      </c>
      <c r="B19" s="4" t="s">
        <v>21</v>
      </c>
      <c r="C19" s="5" t="s">
        <v>32</v>
      </c>
      <c r="D19" s="4" t="s">
        <v>33</v>
      </c>
      <c r="E19" s="4">
        <v>5</v>
      </c>
      <c r="F19" s="6">
        <v>100000</v>
      </c>
      <c r="G19" s="6">
        <f t="shared" si="0"/>
        <v>500000</v>
      </c>
    </row>
    <row r="20" spans="1:8">
      <c r="A20" s="29">
        <f>SUM(G12:G19)</f>
        <v>1976600</v>
      </c>
      <c r="B20" s="30"/>
      <c r="C20" s="30"/>
      <c r="D20" s="30"/>
      <c r="E20" s="30"/>
      <c r="F20" s="30"/>
      <c r="G20" s="31"/>
      <c r="H20" s="2">
        <f>A20*0.03</f>
        <v>59298</v>
      </c>
    </row>
    <row r="21" spans="1:8">
      <c r="A21" s="7" t="s">
        <v>34</v>
      </c>
      <c r="B21" s="7" t="s">
        <v>35</v>
      </c>
      <c r="C21" s="8" t="s">
        <v>36</v>
      </c>
      <c r="D21" s="7" t="s">
        <v>37</v>
      </c>
      <c r="E21" s="7">
        <v>5</v>
      </c>
      <c r="F21" s="9">
        <v>280000</v>
      </c>
      <c r="G21" s="9">
        <f>E21*F21</f>
        <v>1400000</v>
      </c>
    </row>
    <row r="22" spans="1:8">
      <c r="A22" s="32" t="s">
        <v>38</v>
      </c>
      <c r="B22" s="32"/>
      <c r="C22" s="32"/>
      <c r="D22" s="32"/>
      <c r="E22" s="32"/>
      <c r="F22" s="32"/>
      <c r="G22" s="10">
        <f>G21*0.1</f>
        <v>140000</v>
      </c>
    </row>
    <row r="23" spans="1:8">
      <c r="A23" s="32" t="s">
        <v>39</v>
      </c>
      <c r="B23" s="32"/>
      <c r="C23" s="32"/>
      <c r="D23" s="32"/>
      <c r="E23" s="32"/>
      <c r="F23" s="32"/>
      <c r="G23" s="10">
        <f>G22+G21</f>
        <v>1540000</v>
      </c>
    </row>
    <row r="24" spans="1:8">
      <c r="A24" s="33" t="s">
        <v>40</v>
      </c>
      <c r="B24" s="34"/>
      <c r="C24" s="34"/>
      <c r="D24" s="34"/>
      <c r="E24" s="34"/>
      <c r="F24" s="35"/>
      <c r="G24" s="11">
        <f>G23+A20</f>
        <v>3516600</v>
      </c>
    </row>
    <row r="25" spans="1:8" ht="15.75">
      <c r="A25" s="12" t="s">
        <v>41</v>
      </c>
    </row>
    <row r="27" spans="1:8">
      <c r="A27" s="26" t="s">
        <v>42</v>
      </c>
      <c r="B27" s="27"/>
      <c r="C27" s="26" t="s">
        <v>43</v>
      </c>
      <c r="D27" s="27"/>
      <c r="E27" s="26" t="s">
        <v>44</v>
      </c>
      <c r="F27" s="27"/>
      <c r="G27" s="27"/>
    </row>
  </sheetData>
  <mergeCells count="9">
    <mergeCell ref="A27:B27"/>
    <mergeCell ref="C27:D27"/>
    <mergeCell ref="E27:G27"/>
    <mergeCell ref="A5:G5"/>
    <mergeCell ref="A6:G6"/>
    <mergeCell ref="A20:G20"/>
    <mergeCell ref="A22:F22"/>
    <mergeCell ref="A23:F23"/>
    <mergeCell ref="A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H24" sqref="H24"/>
    </sheetView>
  </sheetViews>
  <sheetFormatPr defaultColWidth="12.42578125" defaultRowHeight="15"/>
  <cols>
    <col min="1" max="1" width="11.42578125" style="2" customWidth="1"/>
    <col min="2" max="2" width="12.42578125" style="2"/>
    <col min="3" max="3" width="37.42578125" style="2" customWidth="1"/>
    <col min="4" max="4" width="9.140625" style="2" customWidth="1"/>
    <col min="5" max="5" width="8" style="2" customWidth="1"/>
    <col min="6" max="6" width="12.42578125" style="2"/>
    <col min="7" max="7" width="14.28515625" style="2" customWidth="1"/>
    <col min="8" max="16384" width="12.42578125" style="2"/>
  </cols>
  <sheetData>
    <row r="1" spans="1:7" ht="16.5">
      <c r="A1" s="13" t="s">
        <v>0</v>
      </c>
    </row>
    <row r="2" spans="1:7" ht="15.75">
      <c r="A2" s="14" t="s">
        <v>1</v>
      </c>
    </row>
    <row r="3" spans="1:7" ht="15.75">
      <c r="A3" s="14" t="s">
        <v>2</v>
      </c>
    </row>
    <row r="4" spans="1:7" ht="15.75">
      <c r="A4" s="14" t="s">
        <v>3</v>
      </c>
    </row>
    <row r="5" spans="1:7" ht="20.25">
      <c r="A5" s="36" t="s">
        <v>45</v>
      </c>
      <c r="B5" s="27"/>
      <c r="C5" s="27"/>
      <c r="D5" s="27"/>
      <c r="E5" s="27"/>
      <c r="F5" s="27"/>
      <c r="G5" s="27"/>
    </row>
    <row r="6" spans="1:7">
      <c r="A6" s="26" t="s">
        <v>46</v>
      </c>
      <c r="B6" s="27"/>
      <c r="C6" s="27"/>
      <c r="D6" s="27"/>
      <c r="E6" s="27"/>
      <c r="F6" s="27"/>
      <c r="G6" s="27"/>
    </row>
    <row r="7" spans="1:7" ht="16.5">
      <c r="A7" s="13" t="s">
        <v>6</v>
      </c>
    </row>
    <row r="8" spans="1:7" ht="15.75">
      <c r="A8" s="14" t="s">
        <v>7</v>
      </c>
    </row>
    <row r="9" spans="1:7" ht="15.75">
      <c r="A9" s="14" t="s">
        <v>8</v>
      </c>
    </row>
    <row r="10" spans="1:7" ht="15.75">
      <c r="A10" s="14" t="s">
        <v>9</v>
      </c>
    </row>
    <row r="11" spans="1:7" ht="18" customHeight="1">
      <c r="A11" s="15" t="s">
        <v>10</v>
      </c>
      <c r="B11" s="15" t="s">
        <v>11</v>
      </c>
      <c r="C11" s="15" t="s">
        <v>12</v>
      </c>
      <c r="D11" s="15" t="s">
        <v>13</v>
      </c>
      <c r="E11" s="15" t="s">
        <v>14</v>
      </c>
      <c r="F11" s="15" t="s">
        <v>15</v>
      </c>
      <c r="G11" s="15" t="s">
        <v>16</v>
      </c>
    </row>
    <row r="12" spans="1:7">
      <c r="A12" s="4" t="s">
        <v>47</v>
      </c>
      <c r="B12" s="4" t="s">
        <v>48</v>
      </c>
      <c r="C12" s="5" t="s">
        <v>19</v>
      </c>
      <c r="D12" s="4" t="s">
        <v>20</v>
      </c>
      <c r="E12" s="4">
        <v>8</v>
      </c>
      <c r="F12" s="6">
        <v>54500</v>
      </c>
      <c r="G12" s="6">
        <f t="shared" ref="G12:G18" si="0">E12*F12</f>
        <v>436000</v>
      </c>
    </row>
    <row r="13" spans="1:7">
      <c r="A13" s="4" t="s">
        <v>21</v>
      </c>
      <c r="B13" s="4" t="s">
        <v>21</v>
      </c>
      <c r="C13" s="5" t="s">
        <v>28</v>
      </c>
      <c r="D13" s="4" t="s">
        <v>29</v>
      </c>
      <c r="E13" s="4">
        <v>5</v>
      </c>
      <c r="F13" s="6">
        <v>6500</v>
      </c>
      <c r="G13" s="6">
        <f t="shared" si="0"/>
        <v>32500</v>
      </c>
    </row>
    <row r="14" spans="1:7">
      <c r="A14" s="4" t="s">
        <v>21</v>
      </c>
      <c r="B14" s="4" t="s">
        <v>21</v>
      </c>
      <c r="C14" s="5" t="s">
        <v>49</v>
      </c>
      <c r="D14" s="4" t="s">
        <v>29</v>
      </c>
      <c r="E14" s="4">
        <v>2</v>
      </c>
      <c r="F14" s="6">
        <v>6000</v>
      </c>
      <c r="G14" s="6">
        <f t="shared" si="0"/>
        <v>12000</v>
      </c>
    </row>
    <row r="15" spans="1:7">
      <c r="A15" s="4" t="s">
        <v>21</v>
      </c>
      <c r="B15" s="4" t="s">
        <v>21</v>
      </c>
      <c r="C15" s="5" t="s">
        <v>50</v>
      </c>
      <c r="D15" s="4" t="s">
        <v>29</v>
      </c>
      <c r="E15" s="4">
        <v>2</v>
      </c>
      <c r="F15" s="6">
        <v>12000</v>
      </c>
      <c r="G15" s="6">
        <f t="shared" si="0"/>
        <v>24000</v>
      </c>
    </row>
    <row r="16" spans="1:7">
      <c r="A16" s="4" t="s">
        <v>21</v>
      </c>
      <c r="B16" s="4" t="s">
        <v>21</v>
      </c>
      <c r="C16" s="5" t="s">
        <v>51</v>
      </c>
      <c r="D16" s="4" t="s">
        <v>52</v>
      </c>
      <c r="E16" s="4">
        <v>5</v>
      </c>
      <c r="F16" s="6">
        <v>69000</v>
      </c>
      <c r="G16" s="6">
        <f t="shared" si="0"/>
        <v>345000</v>
      </c>
    </row>
    <row r="17" spans="1:8">
      <c r="A17" s="4" t="s">
        <v>21</v>
      </c>
      <c r="B17" s="4" t="s">
        <v>21</v>
      </c>
      <c r="C17" s="5" t="s">
        <v>53</v>
      </c>
      <c r="D17" s="4" t="s">
        <v>33</v>
      </c>
      <c r="E17" s="4">
        <v>10</v>
      </c>
      <c r="F17" s="6">
        <v>25000</v>
      </c>
      <c r="G17" s="6">
        <f t="shared" si="0"/>
        <v>250000</v>
      </c>
    </row>
    <row r="18" spans="1:8">
      <c r="A18" s="4" t="s">
        <v>21</v>
      </c>
      <c r="B18" s="4" t="s">
        <v>21</v>
      </c>
      <c r="C18" s="5" t="s">
        <v>54</v>
      </c>
      <c r="D18" s="4" t="s">
        <v>20</v>
      </c>
      <c r="E18" s="4">
        <v>2</v>
      </c>
      <c r="F18" s="6">
        <v>65000</v>
      </c>
      <c r="G18" s="6">
        <f t="shared" si="0"/>
        <v>130000</v>
      </c>
    </row>
    <row r="19" spans="1:8">
      <c r="A19" s="37">
        <f>SUM(G12:G18)</f>
        <v>1229500</v>
      </c>
      <c r="B19" s="38"/>
      <c r="C19" s="38"/>
      <c r="D19" s="38"/>
      <c r="E19" s="38"/>
      <c r="F19" s="38"/>
      <c r="G19" s="39"/>
    </row>
    <row r="20" spans="1:8">
      <c r="A20" s="4" t="s">
        <v>55</v>
      </c>
      <c r="B20" s="4" t="s">
        <v>56</v>
      </c>
      <c r="C20" s="5" t="s">
        <v>22</v>
      </c>
      <c r="D20" s="4" t="s">
        <v>20</v>
      </c>
      <c r="E20" s="4">
        <v>10</v>
      </c>
      <c r="F20" s="6">
        <v>21500</v>
      </c>
      <c r="G20" s="6">
        <f>E20*F20</f>
        <v>215000</v>
      </c>
    </row>
    <row r="21" spans="1:8">
      <c r="A21" s="4" t="s">
        <v>21</v>
      </c>
      <c r="B21" s="4" t="s">
        <v>21</v>
      </c>
      <c r="C21" s="5" t="s">
        <v>57</v>
      </c>
      <c r="D21" s="4" t="s">
        <v>20</v>
      </c>
      <c r="E21" s="4">
        <v>3</v>
      </c>
      <c r="F21" s="6">
        <v>86000</v>
      </c>
      <c r="G21" s="6">
        <f>E21*F21</f>
        <v>258000</v>
      </c>
    </row>
    <row r="22" spans="1:8">
      <c r="A22" s="37">
        <f>SUM(G20:G21)</f>
        <v>473000</v>
      </c>
      <c r="B22" s="38"/>
      <c r="C22" s="38"/>
      <c r="D22" s="38"/>
      <c r="E22" s="38"/>
      <c r="F22" s="38"/>
      <c r="G22" s="39"/>
    </row>
    <row r="23" spans="1:8">
      <c r="A23" s="40" t="s">
        <v>58</v>
      </c>
      <c r="B23" s="41"/>
      <c r="C23" s="41"/>
      <c r="D23" s="41"/>
      <c r="E23" s="41"/>
      <c r="F23" s="42"/>
      <c r="G23" s="16">
        <f>SUM(G12:G22)</f>
        <v>1702500</v>
      </c>
      <c r="H23" s="2">
        <f>G23*0.03</f>
        <v>51075</v>
      </c>
    </row>
    <row r="24" spans="1:8">
      <c r="A24" s="40" t="s">
        <v>59</v>
      </c>
      <c r="B24" s="41"/>
      <c r="C24" s="41"/>
      <c r="D24" s="41"/>
      <c r="E24" s="41"/>
      <c r="F24" s="42"/>
      <c r="G24" s="16">
        <f>G23</f>
        <v>1702500</v>
      </c>
    </row>
    <row r="25" spans="1:8" ht="15.75">
      <c r="A25" s="17" t="s">
        <v>41</v>
      </c>
    </row>
    <row r="27" spans="1:8">
      <c r="A27" s="26" t="s">
        <v>42</v>
      </c>
      <c r="B27" s="27"/>
      <c r="C27" s="26" t="s">
        <v>43</v>
      </c>
      <c r="D27" s="27"/>
      <c r="E27" s="26" t="s">
        <v>44</v>
      </c>
      <c r="F27" s="27"/>
      <c r="G27" s="27"/>
    </row>
  </sheetData>
  <mergeCells count="9">
    <mergeCell ref="A27:B27"/>
    <mergeCell ref="C27:D27"/>
    <mergeCell ref="E27:G27"/>
    <mergeCell ref="A5:G5"/>
    <mergeCell ref="A6:G6"/>
    <mergeCell ref="A19:G19"/>
    <mergeCell ref="A22:G22"/>
    <mergeCell ref="A23:F23"/>
    <mergeCell ref="A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H39" sqref="H39"/>
    </sheetView>
  </sheetViews>
  <sheetFormatPr defaultRowHeight="15"/>
  <cols>
    <col min="1" max="1" width="11.5703125" style="2" customWidth="1"/>
    <col min="2" max="2" width="11.85546875" style="2" customWidth="1"/>
    <col min="3" max="3" width="30.28515625" style="2" customWidth="1"/>
    <col min="4" max="5" width="9.140625" style="2"/>
    <col min="6" max="6" width="13.140625" style="2" customWidth="1"/>
    <col min="7" max="7" width="13.5703125" style="2" customWidth="1"/>
    <col min="8" max="16384" width="9.140625" style="2"/>
  </cols>
  <sheetData>
    <row r="1" spans="1:7" ht="16.5">
      <c r="A1" s="13" t="s">
        <v>0</v>
      </c>
    </row>
    <row r="2" spans="1:7" ht="15.75">
      <c r="A2" s="14" t="s">
        <v>1</v>
      </c>
    </row>
    <row r="3" spans="1:7" ht="15.75">
      <c r="A3" s="14" t="s">
        <v>2</v>
      </c>
    </row>
    <row r="4" spans="1:7" ht="15.75">
      <c r="A4" s="14" t="s">
        <v>3</v>
      </c>
    </row>
    <row r="5" spans="1:7" ht="20.25">
      <c r="A5" s="36" t="s">
        <v>4</v>
      </c>
      <c r="B5" s="27"/>
      <c r="C5" s="27"/>
      <c r="D5" s="27"/>
      <c r="E5" s="27"/>
      <c r="F5" s="27"/>
      <c r="G5" s="27"/>
    </row>
    <row r="6" spans="1:7">
      <c r="A6" s="26" t="s">
        <v>60</v>
      </c>
      <c r="B6" s="27"/>
      <c r="C6" s="27"/>
      <c r="D6" s="27"/>
      <c r="E6" s="27"/>
      <c r="F6" s="27"/>
      <c r="G6" s="27"/>
    </row>
    <row r="7" spans="1:7" ht="16.5">
      <c r="A7" s="13" t="s">
        <v>6</v>
      </c>
    </row>
    <row r="8" spans="1:7" ht="15.75">
      <c r="A8" s="14" t="s">
        <v>7</v>
      </c>
    </row>
    <row r="9" spans="1:7" ht="15.75">
      <c r="A9" s="14" t="s">
        <v>8</v>
      </c>
    </row>
    <row r="10" spans="1:7" ht="15.75">
      <c r="A10" s="14" t="s">
        <v>9</v>
      </c>
    </row>
    <row r="11" spans="1:7" s="23" customFormat="1" ht="17.25" customHeight="1">
      <c r="A11" s="24" t="s">
        <v>10</v>
      </c>
      <c r="B11" s="24" t="s">
        <v>11</v>
      </c>
      <c r="C11" s="24" t="s">
        <v>12</v>
      </c>
      <c r="D11" s="24" t="s">
        <v>13</v>
      </c>
      <c r="E11" s="24" t="s">
        <v>14</v>
      </c>
      <c r="F11" s="24" t="s">
        <v>15</v>
      </c>
      <c r="G11" s="24" t="s">
        <v>16</v>
      </c>
    </row>
    <row r="12" spans="1:7">
      <c r="A12" s="4" t="s">
        <v>61</v>
      </c>
      <c r="B12" s="4" t="s">
        <v>62</v>
      </c>
      <c r="C12" s="5" t="s">
        <v>19</v>
      </c>
      <c r="D12" s="4" t="s">
        <v>20</v>
      </c>
      <c r="E12" s="4">
        <v>10</v>
      </c>
      <c r="F12" s="6">
        <v>54500</v>
      </c>
      <c r="G12" s="6">
        <f t="shared" ref="G12:G23" si="0">E12*F12</f>
        <v>545000</v>
      </c>
    </row>
    <row r="13" spans="1:7">
      <c r="A13" s="4" t="s">
        <v>21</v>
      </c>
      <c r="B13" s="4" t="s">
        <v>21</v>
      </c>
      <c r="C13" s="5" t="s">
        <v>63</v>
      </c>
      <c r="D13" s="4" t="s">
        <v>20</v>
      </c>
      <c r="E13" s="4">
        <v>5</v>
      </c>
      <c r="F13" s="6">
        <v>26000</v>
      </c>
      <c r="G13" s="6">
        <f t="shared" si="0"/>
        <v>130000</v>
      </c>
    </row>
    <row r="14" spans="1:7">
      <c r="A14" s="4" t="s">
        <v>21</v>
      </c>
      <c r="B14" s="4" t="s">
        <v>21</v>
      </c>
      <c r="C14" s="5" t="s">
        <v>64</v>
      </c>
      <c r="D14" s="4" t="s">
        <v>20</v>
      </c>
      <c r="E14" s="4">
        <v>3</v>
      </c>
      <c r="F14" s="6">
        <v>104000</v>
      </c>
      <c r="G14" s="6">
        <f t="shared" si="0"/>
        <v>312000</v>
      </c>
    </row>
    <row r="15" spans="1:7">
      <c r="A15" s="4" t="s">
        <v>21</v>
      </c>
      <c r="B15" s="4" t="s">
        <v>21</v>
      </c>
      <c r="C15" s="5" t="s">
        <v>25</v>
      </c>
      <c r="D15" s="4" t="s">
        <v>26</v>
      </c>
      <c r="E15" s="4">
        <v>20</v>
      </c>
      <c r="F15" s="6">
        <v>2600</v>
      </c>
      <c r="G15" s="6">
        <f t="shared" si="0"/>
        <v>52000</v>
      </c>
    </row>
    <row r="16" spans="1:7">
      <c r="A16" s="4" t="s">
        <v>21</v>
      </c>
      <c r="B16" s="4" t="s">
        <v>21</v>
      </c>
      <c r="C16" s="5" t="s">
        <v>65</v>
      </c>
      <c r="D16" s="4" t="s">
        <v>66</v>
      </c>
      <c r="E16" s="4">
        <v>40</v>
      </c>
      <c r="F16" s="6">
        <v>2000</v>
      </c>
      <c r="G16" s="6">
        <f t="shared" si="0"/>
        <v>80000</v>
      </c>
    </row>
    <row r="17" spans="1:7">
      <c r="A17" s="4" t="s">
        <v>21</v>
      </c>
      <c r="B17" s="4" t="s">
        <v>21</v>
      </c>
      <c r="C17" s="5" t="s">
        <v>67</v>
      </c>
      <c r="D17" s="4" t="s">
        <v>68</v>
      </c>
      <c r="E17" s="4">
        <v>3</v>
      </c>
      <c r="F17" s="6">
        <v>11800</v>
      </c>
      <c r="G17" s="6">
        <f t="shared" si="0"/>
        <v>35400</v>
      </c>
    </row>
    <row r="18" spans="1:7">
      <c r="A18" s="4" t="s">
        <v>21</v>
      </c>
      <c r="B18" s="4" t="s">
        <v>21</v>
      </c>
      <c r="C18" s="5" t="s">
        <v>69</v>
      </c>
      <c r="D18" s="4" t="s">
        <v>70</v>
      </c>
      <c r="E18" s="4">
        <v>10</v>
      </c>
      <c r="F18" s="6">
        <v>2500</v>
      </c>
      <c r="G18" s="6">
        <f t="shared" si="0"/>
        <v>25000</v>
      </c>
    </row>
    <row r="19" spans="1:7">
      <c r="A19" s="4" t="s">
        <v>21</v>
      </c>
      <c r="B19" s="4" t="s">
        <v>21</v>
      </c>
      <c r="C19" s="5" t="s">
        <v>71</v>
      </c>
      <c r="D19" s="4" t="s">
        <v>24</v>
      </c>
      <c r="E19" s="4">
        <v>3</v>
      </c>
      <c r="F19" s="6">
        <v>3800</v>
      </c>
      <c r="G19" s="6">
        <f t="shared" si="0"/>
        <v>11400</v>
      </c>
    </row>
    <row r="20" spans="1:7">
      <c r="A20" s="4" t="s">
        <v>21</v>
      </c>
      <c r="B20" s="4" t="s">
        <v>21</v>
      </c>
      <c r="C20" s="5" t="s">
        <v>72</v>
      </c>
      <c r="D20" s="4" t="s">
        <v>24</v>
      </c>
      <c r="E20" s="4">
        <v>3</v>
      </c>
      <c r="F20" s="6">
        <v>5500</v>
      </c>
      <c r="G20" s="6">
        <f t="shared" si="0"/>
        <v>16500</v>
      </c>
    </row>
    <row r="21" spans="1:7">
      <c r="A21" s="4" t="s">
        <v>21</v>
      </c>
      <c r="B21" s="4" t="s">
        <v>21</v>
      </c>
      <c r="C21" s="5" t="s">
        <v>73</v>
      </c>
      <c r="D21" s="4" t="s">
        <v>24</v>
      </c>
      <c r="E21" s="4">
        <v>3</v>
      </c>
      <c r="F21" s="6">
        <v>11500</v>
      </c>
      <c r="G21" s="6">
        <f t="shared" si="0"/>
        <v>34500</v>
      </c>
    </row>
    <row r="22" spans="1:7">
      <c r="A22" s="4" t="s">
        <v>21</v>
      </c>
      <c r="B22" s="4" t="s">
        <v>21</v>
      </c>
      <c r="C22" s="5" t="s">
        <v>74</v>
      </c>
      <c r="D22" s="4" t="s">
        <v>70</v>
      </c>
      <c r="E22" s="4">
        <v>2</v>
      </c>
      <c r="F22" s="6">
        <v>3500</v>
      </c>
      <c r="G22" s="6">
        <f t="shared" si="0"/>
        <v>7000</v>
      </c>
    </row>
    <row r="23" spans="1:7">
      <c r="A23" s="4" t="s">
        <v>21</v>
      </c>
      <c r="B23" s="4" t="s">
        <v>21</v>
      </c>
      <c r="C23" s="5" t="s">
        <v>75</v>
      </c>
      <c r="D23" s="4" t="s">
        <v>52</v>
      </c>
      <c r="E23" s="4">
        <v>2</v>
      </c>
      <c r="F23" s="6">
        <v>24000</v>
      </c>
      <c r="G23" s="6">
        <f t="shared" si="0"/>
        <v>48000</v>
      </c>
    </row>
    <row r="24" spans="1:7">
      <c r="A24" s="37">
        <f>SUM(G12:G23)</f>
        <v>1296800</v>
      </c>
      <c r="B24" s="38"/>
      <c r="C24" s="38"/>
      <c r="D24" s="38"/>
      <c r="E24" s="38"/>
      <c r="F24" s="38"/>
      <c r="G24" s="39"/>
    </row>
    <row r="25" spans="1:7">
      <c r="A25" s="4" t="s">
        <v>76</v>
      </c>
      <c r="B25" s="4" t="s">
        <v>77</v>
      </c>
      <c r="C25" s="5" t="s">
        <v>78</v>
      </c>
      <c r="D25" s="4" t="s">
        <v>20</v>
      </c>
      <c r="E25" s="4">
        <v>5</v>
      </c>
      <c r="F25" s="6">
        <v>75000</v>
      </c>
      <c r="G25" s="6">
        <f t="shared" ref="G25:G36" si="1">E25*F25</f>
        <v>375000</v>
      </c>
    </row>
    <row r="26" spans="1:7">
      <c r="A26" s="4" t="s">
        <v>21</v>
      </c>
      <c r="B26" s="4" t="s">
        <v>21</v>
      </c>
      <c r="C26" s="5" t="s">
        <v>19</v>
      </c>
      <c r="D26" s="4" t="s">
        <v>20</v>
      </c>
      <c r="E26" s="4">
        <v>15</v>
      </c>
      <c r="F26" s="6">
        <v>54500</v>
      </c>
      <c r="G26" s="6">
        <f t="shared" si="1"/>
        <v>817500</v>
      </c>
    </row>
    <row r="27" spans="1:7">
      <c r="A27" s="4" t="s">
        <v>21</v>
      </c>
      <c r="B27" s="4" t="s">
        <v>21</v>
      </c>
      <c r="C27" s="5" t="s">
        <v>63</v>
      </c>
      <c r="D27" s="4" t="s">
        <v>20</v>
      </c>
      <c r="E27" s="4">
        <v>10</v>
      </c>
      <c r="F27" s="6">
        <v>26000</v>
      </c>
      <c r="G27" s="6">
        <f t="shared" si="1"/>
        <v>260000</v>
      </c>
    </row>
    <row r="28" spans="1:7">
      <c r="A28" s="4" t="s">
        <v>21</v>
      </c>
      <c r="B28" s="4" t="s">
        <v>21</v>
      </c>
      <c r="C28" s="5" t="s">
        <v>64</v>
      </c>
      <c r="D28" s="4" t="s">
        <v>20</v>
      </c>
      <c r="E28" s="4">
        <v>3</v>
      </c>
      <c r="F28" s="6">
        <v>104000</v>
      </c>
      <c r="G28" s="6">
        <f t="shared" si="1"/>
        <v>312000</v>
      </c>
    </row>
    <row r="29" spans="1:7">
      <c r="A29" s="4" t="s">
        <v>21</v>
      </c>
      <c r="B29" s="4" t="s">
        <v>21</v>
      </c>
      <c r="C29" s="5" t="s">
        <v>79</v>
      </c>
      <c r="D29" s="4" t="s">
        <v>24</v>
      </c>
      <c r="E29" s="4">
        <v>20</v>
      </c>
      <c r="F29" s="6">
        <v>6500</v>
      </c>
      <c r="G29" s="6">
        <f t="shared" si="1"/>
        <v>130000</v>
      </c>
    </row>
    <row r="30" spans="1:7">
      <c r="A30" s="4" t="s">
        <v>21</v>
      </c>
      <c r="B30" s="4" t="s">
        <v>21</v>
      </c>
      <c r="C30" s="5" t="s">
        <v>80</v>
      </c>
      <c r="D30" s="4" t="s">
        <v>29</v>
      </c>
      <c r="E30" s="4">
        <v>10</v>
      </c>
      <c r="F30" s="6">
        <v>4500</v>
      </c>
      <c r="G30" s="6">
        <f t="shared" si="1"/>
        <v>45000</v>
      </c>
    </row>
    <row r="31" spans="1:7">
      <c r="A31" s="4" t="s">
        <v>21</v>
      </c>
      <c r="B31" s="4" t="s">
        <v>21</v>
      </c>
      <c r="C31" s="5" t="s">
        <v>81</v>
      </c>
      <c r="D31" s="4" t="s">
        <v>82</v>
      </c>
      <c r="E31" s="4">
        <v>20</v>
      </c>
      <c r="F31" s="6">
        <v>5500</v>
      </c>
      <c r="G31" s="6">
        <f t="shared" si="1"/>
        <v>110000</v>
      </c>
    </row>
    <row r="32" spans="1:7">
      <c r="A32" s="4" t="s">
        <v>21</v>
      </c>
      <c r="B32" s="4" t="s">
        <v>21</v>
      </c>
      <c r="C32" s="5" t="s">
        <v>83</v>
      </c>
      <c r="D32" s="4" t="s">
        <v>70</v>
      </c>
      <c r="E32" s="4">
        <v>20</v>
      </c>
      <c r="F32" s="6">
        <v>2800</v>
      </c>
      <c r="G32" s="6">
        <f t="shared" si="1"/>
        <v>56000</v>
      </c>
    </row>
    <row r="33" spans="1:8">
      <c r="A33" s="4" t="s">
        <v>21</v>
      </c>
      <c r="B33" s="4" t="s">
        <v>21</v>
      </c>
      <c r="C33" s="5" t="s">
        <v>25</v>
      </c>
      <c r="D33" s="4" t="s">
        <v>26</v>
      </c>
      <c r="E33" s="4">
        <v>15</v>
      </c>
      <c r="F33" s="6">
        <v>2600</v>
      </c>
      <c r="G33" s="6">
        <f t="shared" si="1"/>
        <v>39000</v>
      </c>
    </row>
    <row r="34" spans="1:8">
      <c r="A34" s="4" t="s">
        <v>21</v>
      </c>
      <c r="B34" s="4" t="s">
        <v>21</v>
      </c>
      <c r="C34" s="5" t="s">
        <v>27</v>
      </c>
      <c r="D34" s="4" t="s">
        <v>24</v>
      </c>
      <c r="E34" s="4">
        <v>100</v>
      </c>
      <c r="F34" s="6">
        <v>2900</v>
      </c>
      <c r="G34" s="6">
        <f t="shared" si="1"/>
        <v>290000</v>
      </c>
    </row>
    <row r="35" spans="1:8">
      <c r="A35" s="4" t="s">
        <v>21</v>
      </c>
      <c r="B35" s="4" t="s">
        <v>21</v>
      </c>
      <c r="C35" s="5" t="s">
        <v>84</v>
      </c>
      <c r="D35" s="4" t="s">
        <v>26</v>
      </c>
      <c r="E35" s="4">
        <v>10</v>
      </c>
      <c r="F35" s="6">
        <v>19500</v>
      </c>
      <c r="G35" s="6">
        <f t="shared" si="1"/>
        <v>195000</v>
      </c>
    </row>
    <row r="36" spans="1:8">
      <c r="A36" s="4" t="s">
        <v>21</v>
      </c>
      <c r="B36" s="4" t="s">
        <v>21</v>
      </c>
      <c r="C36" s="5" t="s">
        <v>85</v>
      </c>
      <c r="D36" s="4" t="s">
        <v>26</v>
      </c>
      <c r="E36" s="4">
        <v>3</v>
      </c>
      <c r="F36" s="6">
        <v>29000</v>
      </c>
      <c r="G36" s="6">
        <f t="shared" si="1"/>
        <v>87000</v>
      </c>
    </row>
    <row r="37" spans="1:8">
      <c r="A37" s="37">
        <f>SUM(G25:G36)</f>
        <v>2716500</v>
      </c>
      <c r="B37" s="38"/>
      <c r="C37" s="38"/>
      <c r="D37" s="38"/>
      <c r="E37" s="38"/>
      <c r="F37" s="38"/>
      <c r="G37" s="39"/>
    </row>
    <row r="38" spans="1:8">
      <c r="A38" s="40" t="s">
        <v>58</v>
      </c>
      <c r="B38" s="41"/>
      <c r="C38" s="41"/>
      <c r="D38" s="41"/>
      <c r="E38" s="41"/>
      <c r="F38" s="42"/>
      <c r="G38" s="16">
        <f>SUM(G12:G37)</f>
        <v>4013300</v>
      </c>
      <c r="H38" s="2">
        <f>G38*0.03</f>
        <v>120399</v>
      </c>
    </row>
    <row r="39" spans="1:8">
      <c r="A39" s="40" t="s">
        <v>59</v>
      </c>
      <c r="B39" s="41"/>
      <c r="C39" s="41"/>
      <c r="D39" s="41"/>
      <c r="E39" s="41"/>
      <c r="F39" s="42"/>
      <c r="G39" s="16">
        <f>G38</f>
        <v>4013300</v>
      </c>
    </row>
    <row r="40" spans="1:8" ht="15.75">
      <c r="A40" s="17" t="s">
        <v>41</v>
      </c>
    </row>
    <row r="42" spans="1:8">
      <c r="A42" s="26" t="s">
        <v>42</v>
      </c>
      <c r="B42" s="27"/>
      <c r="C42" s="26" t="s">
        <v>43</v>
      </c>
      <c r="D42" s="27"/>
      <c r="E42" s="26" t="s">
        <v>44</v>
      </c>
      <c r="F42" s="27"/>
      <c r="G42" s="27"/>
    </row>
  </sheetData>
  <mergeCells count="9">
    <mergeCell ref="A42:B42"/>
    <mergeCell ref="C42:D42"/>
    <mergeCell ref="E42:G42"/>
    <mergeCell ref="A5:G5"/>
    <mergeCell ref="A6:G6"/>
    <mergeCell ref="A24:G24"/>
    <mergeCell ref="A37:G37"/>
    <mergeCell ref="A38:F38"/>
    <mergeCell ref="A39: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H22" sqref="H22"/>
    </sheetView>
  </sheetViews>
  <sheetFormatPr defaultRowHeight="15"/>
  <cols>
    <col min="1" max="1" width="10.7109375" style="2" customWidth="1"/>
    <col min="2" max="2" width="15" style="2" customWidth="1"/>
    <col min="3" max="3" width="32.140625" style="2" customWidth="1"/>
    <col min="4" max="4" width="9.140625" style="2"/>
    <col min="5" max="5" width="8.5703125" style="2" customWidth="1"/>
    <col min="6" max="6" width="11.28515625" style="2" customWidth="1"/>
    <col min="7" max="7" width="13.85546875" style="2" customWidth="1"/>
    <col min="8" max="16384" width="9.140625" style="2"/>
  </cols>
  <sheetData>
    <row r="1" spans="1:8" ht="16.5">
      <c r="A1" s="1" t="s">
        <v>0</v>
      </c>
    </row>
    <row r="2" spans="1:8" ht="15.75">
      <c r="A2" s="3" t="s">
        <v>1</v>
      </c>
    </row>
    <row r="3" spans="1:8" ht="15.75">
      <c r="A3" s="3" t="s">
        <v>2</v>
      </c>
    </row>
    <row r="4" spans="1:8" ht="15.75">
      <c r="A4" s="3" t="s">
        <v>3</v>
      </c>
    </row>
    <row r="5" spans="1:8" ht="20.25">
      <c r="A5" s="28" t="s">
        <v>4</v>
      </c>
      <c r="B5" s="27"/>
      <c r="C5" s="27"/>
      <c r="D5" s="27"/>
      <c r="E5" s="27"/>
      <c r="F5" s="27"/>
      <c r="G5" s="27"/>
    </row>
    <row r="6" spans="1:8">
      <c r="A6" s="26" t="s">
        <v>86</v>
      </c>
      <c r="B6" s="27"/>
      <c r="C6" s="27"/>
      <c r="D6" s="27"/>
      <c r="E6" s="27"/>
      <c r="F6" s="27"/>
      <c r="G6" s="27"/>
    </row>
    <row r="7" spans="1:8" ht="16.5">
      <c r="A7" s="1" t="s">
        <v>6</v>
      </c>
    </row>
    <row r="8" spans="1:8" ht="15.75">
      <c r="A8" s="3" t="s">
        <v>7</v>
      </c>
    </row>
    <row r="9" spans="1:8" ht="15.75">
      <c r="A9" s="3" t="s">
        <v>8</v>
      </c>
    </row>
    <row r="10" spans="1:8" ht="15.75">
      <c r="A10" s="3" t="s">
        <v>9</v>
      </c>
    </row>
    <row r="11" spans="1:8" s="23" customFormat="1" ht="15.75">
      <c r="A11" s="22" t="s">
        <v>10</v>
      </c>
      <c r="B11" s="22" t="s">
        <v>11</v>
      </c>
      <c r="C11" s="22" t="s">
        <v>12</v>
      </c>
      <c r="D11" s="22" t="s">
        <v>13</v>
      </c>
      <c r="E11" s="22" t="s">
        <v>14</v>
      </c>
      <c r="F11" s="22" t="s">
        <v>15</v>
      </c>
      <c r="G11" s="22" t="s">
        <v>16</v>
      </c>
    </row>
    <row r="12" spans="1:8">
      <c r="A12" s="4" t="s">
        <v>87</v>
      </c>
      <c r="B12" s="4" t="s">
        <v>88</v>
      </c>
      <c r="C12" s="5" t="s">
        <v>84</v>
      </c>
      <c r="D12" s="4" t="s">
        <v>26</v>
      </c>
      <c r="E12" s="4">
        <v>36</v>
      </c>
      <c r="F12" s="6">
        <v>19500</v>
      </c>
      <c r="G12" s="6">
        <f>E12*F12</f>
        <v>702000</v>
      </c>
    </row>
    <row r="13" spans="1:8">
      <c r="A13" s="4" t="s">
        <v>21</v>
      </c>
      <c r="B13" s="4" t="s">
        <v>21</v>
      </c>
      <c r="C13" s="5" t="s">
        <v>32</v>
      </c>
      <c r="D13" s="4" t="s">
        <v>33</v>
      </c>
      <c r="E13" s="4">
        <v>10</v>
      </c>
      <c r="F13" s="6">
        <v>100000</v>
      </c>
      <c r="G13" s="6">
        <f>E13*F13</f>
        <v>1000000</v>
      </c>
    </row>
    <row r="14" spans="1:8">
      <c r="A14" s="29">
        <f>SUM(G12:G13)</f>
        <v>1702000</v>
      </c>
      <c r="B14" s="30"/>
      <c r="C14" s="30"/>
      <c r="D14" s="30"/>
      <c r="E14" s="30"/>
      <c r="F14" s="30"/>
      <c r="G14" s="31"/>
    </row>
    <row r="15" spans="1:8">
      <c r="A15" s="7" t="s">
        <v>89</v>
      </c>
      <c r="B15" s="7" t="s">
        <v>90</v>
      </c>
      <c r="C15" s="8" t="s">
        <v>36</v>
      </c>
      <c r="D15" s="7" t="s">
        <v>37</v>
      </c>
      <c r="E15" s="7">
        <v>5</v>
      </c>
      <c r="F15" s="9">
        <v>280000</v>
      </c>
      <c r="G15" s="9">
        <f>E15*F15</f>
        <v>1400000</v>
      </c>
      <c r="H15" s="46" t="s">
        <v>91</v>
      </c>
    </row>
    <row r="16" spans="1:8">
      <c r="A16" s="32" t="s">
        <v>38</v>
      </c>
      <c r="B16" s="32"/>
      <c r="C16" s="32"/>
      <c r="D16" s="32"/>
      <c r="E16" s="32"/>
      <c r="F16" s="32"/>
      <c r="G16" s="10">
        <f>G15*0.1</f>
        <v>140000</v>
      </c>
      <c r="H16" s="46"/>
    </row>
    <row r="17" spans="1:8">
      <c r="A17" s="32" t="s">
        <v>92</v>
      </c>
      <c r="B17" s="32"/>
      <c r="C17" s="32"/>
      <c r="D17" s="32"/>
      <c r="E17" s="32"/>
      <c r="F17" s="32"/>
      <c r="G17" s="10">
        <f>G16+G15</f>
        <v>1540000</v>
      </c>
      <c r="H17" s="46"/>
    </row>
    <row r="18" spans="1:8">
      <c r="A18" s="18" t="s">
        <v>93</v>
      </c>
      <c r="B18" s="18" t="s">
        <v>94</v>
      </c>
      <c r="C18" s="19" t="s">
        <v>95</v>
      </c>
      <c r="D18" s="18" t="s">
        <v>20</v>
      </c>
      <c r="E18" s="18">
        <v>20</v>
      </c>
      <c r="F18" s="20">
        <v>54500</v>
      </c>
      <c r="G18" s="20">
        <f>E18*F18</f>
        <v>1090000</v>
      </c>
    </row>
    <row r="19" spans="1:8">
      <c r="A19" s="4" t="s">
        <v>21</v>
      </c>
      <c r="B19" s="4" t="s">
        <v>21</v>
      </c>
      <c r="C19" s="5" t="s">
        <v>63</v>
      </c>
      <c r="D19" s="4" t="s">
        <v>20</v>
      </c>
      <c r="E19" s="4">
        <v>10</v>
      </c>
      <c r="F19" s="6">
        <v>26000</v>
      </c>
      <c r="G19" s="6">
        <f>E19*F19</f>
        <v>260000</v>
      </c>
    </row>
    <row r="20" spans="1:8">
      <c r="A20" s="29">
        <f>SUM(G18:G19)</f>
        <v>1350000</v>
      </c>
      <c r="B20" s="30"/>
      <c r="C20" s="30"/>
      <c r="D20" s="30"/>
      <c r="E20" s="30"/>
      <c r="F20" s="30"/>
      <c r="G20" s="31"/>
    </row>
    <row r="21" spans="1:8">
      <c r="A21" s="43" t="s">
        <v>58</v>
      </c>
      <c r="B21" s="44"/>
      <c r="C21" s="44"/>
      <c r="D21" s="44"/>
      <c r="E21" s="44"/>
      <c r="F21" s="45"/>
      <c r="G21" s="21">
        <f>A20+G17+A14</f>
        <v>4592000</v>
      </c>
      <c r="H21" s="47">
        <f>A20+A14</f>
        <v>3052000</v>
      </c>
    </row>
    <row r="22" spans="1:8">
      <c r="A22" s="43" t="s">
        <v>59</v>
      </c>
      <c r="B22" s="44"/>
      <c r="C22" s="44"/>
      <c r="D22" s="44"/>
      <c r="E22" s="44"/>
      <c r="F22" s="45"/>
      <c r="G22" s="21">
        <f>G21</f>
        <v>4592000</v>
      </c>
      <c r="H22" s="2">
        <f>H21*0.03</f>
        <v>91560</v>
      </c>
    </row>
    <row r="23" spans="1:8" ht="15.75">
      <c r="A23" s="12" t="s">
        <v>41</v>
      </c>
    </row>
    <row r="25" spans="1:8">
      <c r="A25" s="26" t="s">
        <v>42</v>
      </c>
      <c r="B25" s="27"/>
      <c r="C25" s="26" t="s">
        <v>43</v>
      </c>
      <c r="D25" s="27"/>
      <c r="E25" s="26" t="s">
        <v>44</v>
      </c>
      <c r="F25" s="27"/>
      <c r="G25" s="27"/>
    </row>
  </sheetData>
  <mergeCells count="12">
    <mergeCell ref="A5:G5"/>
    <mergeCell ref="A6:G6"/>
    <mergeCell ref="A14:G14"/>
    <mergeCell ref="H15:H17"/>
    <mergeCell ref="A16:F16"/>
    <mergeCell ref="A17:F17"/>
    <mergeCell ref="A20:G20"/>
    <mergeCell ref="A21:F21"/>
    <mergeCell ref="A22:F22"/>
    <mergeCell ref="A25:B25"/>
    <mergeCell ref="C25:D25"/>
    <mergeCell ref="E25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H19" sqref="H19"/>
    </sheetView>
  </sheetViews>
  <sheetFormatPr defaultRowHeight="15"/>
  <cols>
    <col min="1" max="1" width="11.5703125" style="2" customWidth="1"/>
    <col min="2" max="2" width="12.42578125" style="2" customWidth="1"/>
    <col min="3" max="3" width="34" style="2" customWidth="1"/>
    <col min="4" max="5" width="9.140625" style="2"/>
    <col min="6" max="6" width="13.5703125" style="2" customWidth="1"/>
    <col min="7" max="7" width="14.28515625" style="2" customWidth="1"/>
    <col min="8" max="16384" width="9.140625" style="2"/>
  </cols>
  <sheetData>
    <row r="1" spans="1:7" ht="16.5">
      <c r="A1" s="13" t="s">
        <v>0</v>
      </c>
    </row>
    <row r="2" spans="1:7" ht="15.75">
      <c r="A2" s="14" t="s">
        <v>1</v>
      </c>
    </row>
    <row r="3" spans="1:7" ht="15.75">
      <c r="A3" s="14" t="s">
        <v>2</v>
      </c>
    </row>
    <row r="4" spans="1:7" ht="15.75">
      <c r="A4" s="14" t="s">
        <v>3</v>
      </c>
    </row>
    <row r="5" spans="1:7" ht="20.25">
      <c r="A5" s="36" t="s">
        <v>4</v>
      </c>
      <c r="B5" s="27"/>
      <c r="C5" s="27"/>
      <c r="D5" s="27"/>
      <c r="E5" s="27"/>
      <c r="F5" s="27"/>
      <c r="G5" s="27"/>
    </row>
    <row r="6" spans="1:7">
      <c r="A6" s="26" t="s">
        <v>96</v>
      </c>
      <c r="B6" s="27"/>
      <c r="C6" s="27"/>
      <c r="D6" s="27"/>
      <c r="E6" s="27"/>
      <c r="F6" s="27"/>
      <c r="G6" s="27"/>
    </row>
    <row r="7" spans="1:7" ht="16.5">
      <c r="A7" s="13" t="s">
        <v>6</v>
      </c>
    </row>
    <row r="8" spans="1:7" ht="15.75">
      <c r="A8" s="14" t="s">
        <v>7</v>
      </c>
    </row>
    <row r="9" spans="1:7" ht="15.75">
      <c r="A9" s="14" t="s">
        <v>8</v>
      </c>
    </row>
    <row r="10" spans="1:7" ht="15.75">
      <c r="A10" s="14" t="s">
        <v>9</v>
      </c>
    </row>
    <row r="11" spans="1:7" s="23" customFormat="1" ht="15.75">
      <c r="A11" s="24" t="s">
        <v>10</v>
      </c>
      <c r="B11" s="24" t="s">
        <v>11</v>
      </c>
      <c r="C11" s="24" t="s">
        <v>12</v>
      </c>
      <c r="D11" s="24" t="s">
        <v>13</v>
      </c>
      <c r="E11" s="24" t="s">
        <v>14</v>
      </c>
      <c r="F11" s="24" t="s">
        <v>15</v>
      </c>
      <c r="G11" s="24" t="s">
        <v>16</v>
      </c>
    </row>
    <row r="12" spans="1:7">
      <c r="A12" s="4" t="s">
        <v>97</v>
      </c>
      <c r="B12" s="4" t="s">
        <v>98</v>
      </c>
      <c r="C12" s="5" t="s">
        <v>25</v>
      </c>
      <c r="D12" s="4" t="s">
        <v>26</v>
      </c>
      <c r="E12" s="4">
        <v>24</v>
      </c>
      <c r="F12" s="6">
        <v>2600</v>
      </c>
      <c r="G12" s="6">
        <f>E12*F12</f>
        <v>62400</v>
      </c>
    </row>
    <row r="13" spans="1:7">
      <c r="A13" s="4" t="s">
        <v>21</v>
      </c>
      <c r="B13" s="4" t="s">
        <v>21</v>
      </c>
      <c r="C13" s="5" t="s">
        <v>27</v>
      </c>
      <c r="D13" s="4" t="s">
        <v>24</v>
      </c>
      <c r="E13" s="4">
        <v>100</v>
      </c>
      <c r="F13" s="6">
        <v>2900</v>
      </c>
      <c r="G13" s="6">
        <f>E13*F13</f>
        <v>290000</v>
      </c>
    </row>
    <row r="14" spans="1:7">
      <c r="A14" s="4" t="s">
        <v>21</v>
      </c>
      <c r="B14" s="4" t="s">
        <v>21</v>
      </c>
      <c r="C14" s="5" t="s">
        <v>99</v>
      </c>
      <c r="D14" s="4" t="s">
        <v>66</v>
      </c>
      <c r="E14" s="4">
        <v>20</v>
      </c>
      <c r="F14" s="6">
        <v>7000</v>
      </c>
      <c r="G14" s="6">
        <f>E14*F14</f>
        <v>140000</v>
      </c>
    </row>
    <row r="15" spans="1:7">
      <c r="A15" s="4" t="s">
        <v>21</v>
      </c>
      <c r="B15" s="4" t="s">
        <v>21</v>
      </c>
      <c r="C15" s="5" t="s">
        <v>63</v>
      </c>
      <c r="D15" s="4" t="s">
        <v>20</v>
      </c>
      <c r="E15" s="4">
        <v>5</v>
      </c>
      <c r="F15" s="6">
        <v>26000</v>
      </c>
      <c r="G15" s="6">
        <f>E15*F15</f>
        <v>130000</v>
      </c>
    </row>
    <row r="16" spans="1:7">
      <c r="A16" s="4" t="s">
        <v>21</v>
      </c>
      <c r="B16" s="4" t="s">
        <v>21</v>
      </c>
      <c r="C16" s="5" t="s">
        <v>95</v>
      </c>
      <c r="D16" s="4" t="s">
        <v>20</v>
      </c>
      <c r="E16" s="4">
        <v>5</v>
      </c>
      <c r="F16" s="6">
        <v>54500</v>
      </c>
      <c r="G16" s="6">
        <f>E16*F16</f>
        <v>272500</v>
      </c>
    </row>
    <row r="17" spans="1:8">
      <c r="A17" s="37">
        <f>SUM(G12:G16)</f>
        <v>894900</v>
      </c>
      <c r="B17" s="38"/>
      <c r="C17" s="38"/>
      <c r="D17" s="38"/>
      <c r="E17" s="38"/>
      <c r="F17" s="38"/>
      <c r="G17" s="39"/>
    </row>
    <row r="18" spans="1:8">
      <c r="A18" s="40" t="s">
        <v>58</v>
      </c>
      <c r="B18" s="41"/>
      <c r="C18" s="41"/>
      <c r="D18" s="41"/>
      <c r="E18" s="41"/>
      <c r="F18" s="42"/>
      <c r="G18" s="16">
        <f>SUM(G12:G17)</f>
        <v>894900</v>
      </c>
      <c r="H18" s="2">
        <f>G18*0.03</f>
        <v>26847</v>
      </c>
    </row>
    <row r="19" spans="1:8">
      <c r="A19" s="40" t="s">
        <v>59</v>
      </c>
      <c r="B19" s="41"/>
      <c r="C19" s="41"/>
      <c r="D19" s="41"/>
      <c r="E19" s="41"/>
      <c r="F19" s="42"/>
      <c r="G19" s="16">
        <f>G18</f>
        <v>894900</v>
      </c>
    </row>
    <row r="20" spans="1:8" ht="15.75">
      <c r="A20" s="17" t="s">
        <v>41</v>
      </c>
    </row>
    <row r="22" spans="1:8">
      <c r="A22" s="26" t="s">
        <v>42</v>
      </c>
      <c r="B22" s="27"/>
      <c r="C22" s="26" t="s">
        <v>43</v>
      </c>
      <c r="D22" s="27"/>
      <c r="E22" s="26" t="s">
        <v>44</v>
      </c>
      <c r="F22" s="27"/>
      <c r="G22" s="27"/>
    </row>
  </sheetData>
  <mergeCells count="8">
    <mergeCell ref="A22:B22"/>
    <mergeCell ref="C22:D22"/>
    <mergeCell ref="E22:G22"/>
    <mergeCell ref="A5:G5"/>
    <mergeCell ref="A6:G6"/>
    <mergeCell ref="A17:G17"/>
    <mergeCell ref="A18:F18"/>
    <mergeCell ref="A19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J16" sqref="J16"/>
    </sheetView>
  </sheetViews>
  <sheetFormatPr defaultRowHeight="15"/>
  <cols>
    <col min="1" max="1" width="11.42578125" style="2" customWidth="1"/>
    <col min="2" max="2" width="11.7109375" style="2" customWidth="1"/>
    <col min="3" max="3" width="32.42578125" style="2" customWidth="1"/>
    <col min="4" max="5" width="9.140625" style="2"/>
    <col min="6" max="6" width="13" style="2" customWidth="1"/>
    <col min="7" max="7" width="13.85546875" style="2" customWidth="1"/>
    <col min="8" max="16384" width="9.140625" style="2"/>
  </cols>
  <sheetData>
    <row r="1" spans="1:7" ht="16.5">
      <c r="A1" s="13" t="s">
        <v>0</v>
      </c>
    </row>
    <row r="2" spans="1:7" ht="15.75">
      <c r="A2" s="14" t="s">
        <v>1</v>
      </c>
    </row>
    <row r="3" spans="1:7" ht="15.75">
      <c r="A3" s="14" t="s">
        <v>2</v>
      </c>
    </row>
    <row r="4" spans="1:7" ht="15.75">
      <c r="A4" s="14" t="s">
        <v>3</v>
      </c>
    </row>
    <row r="5" spans="1:7" ht="20.25">
      <c r="A5" s="36" t="s">
        <v>4</v>
      </c>
      <c r="B5" s="27"/>
      <c r="C5" s="27"/>
      <c r="D5" s="27"/>
      <c r="E5" s="27"/>
      <c r="F5" s="27"/>
      <c r="G5" s="27"/>
    </row>
    <row r="6" spans="1:7">
      <c r="A6" s="26" t="s">
        <v>100</v>
      </c>
      <c r="B6" s="27"/>
      <c r="C6" s="27"/>
      <c r="D6" s="27"/>
      <c r="E6" s="27"/>
      <c r="F6" s="27"/>
      <c r="G6" s="27"/>
    </row>
    <row r="7" spans="1:7" ht="16.5">
      <c r="A7" s="13" t="s">
        <v>6</v>
      </c>
    </row>
    <row r="8" spans="1:7" ht="15.75">
      <c r="A8" s="14" t="s">
        <v>7</v>
      </c>
    </row>
    <row r="9" spans="1:7" ht="15.75">
      <c r="A9" s="14" t="s">
        <v>8</v>
      </c>
    </row>
    <row r="10" spans="1:7" ht="15.75">
      <c r="A10" s="14" t="s">
        <v>9</v>
      </c>
    </row>
    <row r="11" spans="1:7" s="23" customFormat="1" ht="15.75">
      <c r="A11" s="24" t="s">
        <v>10</v>
      </c>
      <c r="B11" s="24" t="s">
        <v>11</v>
      </c>
      <c r="C11" s="24" t="s">
        <v>12</v>
      </c>
      <c r="D11" s="24" t="s">
        <v>13</v>
      </c>
      <c r="E11" s="24" t="s">
        <v>14</v>
      </c>
      <c r="F11" s="24" t="s">
        <v>15</v>
      </c>
      <c r="G11" s="24" t="s">
        <v>16</v>
      </c>
    </row>
    <row r="12" spans="1:7">
      <c r="A12" s="4" t="s">
        <v>101</v>
      </c>
      <c r="B12" s="4" t="s">
        <v>102</v>
      </c>
      <c r="C12" s="5" t="s">
        <v>103</v>
      </c>
      <c r="D12" s="4" t="s">
        <v>29</v>
      </c>
      <c r="E12" s="4">
        <v>10</v>
      </c>
      <c r="F12" s="6">
        <v>12000</v>
      </c>
      <c r="G12" s="6">
        <f t="shared" ref="G12:G21" si="0">E12*F12</f>
        <v>120000</v>
      </c>
    </row>
    <row r="13" spans="1:7">
      <c r="A13" s="4" t="s">
        <v>21</v>
      </c>
      <c r="B13" s="4" t="s">
        <v>21</v>
      </c>
      <c r="C13" s="5" t="s">
        <v>104</v>
      </c>
      <c r="D13" s="4" t="s">
        <v>26</v>
      </c>
      <c r="E13" s="4">
        <v>1</v>
      </c>
      <c r="F13" s="6">
        <v>36000</v>
      </c>
      <c r="G13" s="6">
        <f t="shared" si="0"/>
        <v>36000</v>
      </c>
    </row>
    <row r="14" spans="1:7">
      <c r="A14" s="4" t="s">
        <v>21</v>
      </c>
      <c r="B14" s="4" t="s">
        <v>21</v>
      </c>
      <c r="C14" s="5" t="s">
        <v>79</v>
      </c>
      <c r="D14" s="4" t="s">
        <v>24</v>
      </c>
      <c r="E14" s="4">
        <v>20</v>
      </c>
      <c r="F14" s="6">
        <v>6500</v>
      </c>
      <c r="G14" s="6">
        <f t="shared" si="0"/>
        <v>130000</v>
      </c>
    </row>
    <row r="15" spans="1:7">
      <c r="A15" s="4" t="s">
        <v>21</v>
      </c>
      <c r="B15" s="4" t="s">
        <v>21</v>
      </c>
      <c r="C15" s="5" t="s">
        <v>78</v>
      </c>
      <c r="D15" s="4" t="s">
        <v>20</v>
      </c>
      <c r="E15" s="4">
        <v>5</v>
      </c>
      <c r="F15" s="6">
        <v>75000</v>
      </c>
      <c r="G15" s="6">
        <f t="shared" si="0"/>
        <v>375000</v>
      </c>
    </row>
    <row r="16" spans="1:7">
      <c r="A16" s="4" t="s">
        <v>21</v>
      </c>
      <c r="B16" s="4" t="s">
        <v>21</v>
      </c>
      <c r="C16" s="5" t="s">
        <v>95</v>
      </c>
      <c r="D16" s="4" t="s">
        <v>20</v>
      </c>
      <c r="E16" s="4">
        <v>10</v>
      </c>
      <c r="F16" s="6">
        <v>54500</v>
      </c>
      <c r="G16" s="6">
        <f t="shared" si="0"/>
        <v>545000</v>
      </c>
    </row>
    <row r="17" spans="1:8">
      <c r="A17" s="4" t="s">
        <v>21</v>
      </c>
      <c r="B17" s="4" t="s">
        <v>21</v>
      </c>
      <c r="C17" s="5" t="s">
        <v>22</v>
      </c>
      <c r="D17" s="4" t="s">
        <v>20</v>
      </c>
      <c r="E17" s="4">
        <v>10</v>
      </c>
      <c r="F17" s="6">
        <v>21500</v>
      </c>
      <c r="G17" s="6">
        <f t="shared" si="0"/>
        <v>215000</v>
      </c>
    </row>
    <row r="18" spans="1:8">
      <c r="A18" s="4" t="s">
        <v>21</v>
      </c>
      <c r="B18" s="4" t="s">
        <v>21</v>
      </c>
      <c r="C18" s="5" t="s">
        <v>27</v>
      </c>
      <c r="D18" s="4" t="s">
        <v>24</v>
      </c>
      <c r="E18" s="4">
        <v>80</v>
      </c>
      <c r="F18" s="6">
        <v>2900</v>
      </c>
      <c r="G18" s="6">
        <f t="shared" si="0"/>
        <v>232000</v>
      </c>
    </row>
    <row r="19" spans="1:8">
      <c r="A19" s="4" t="s">
        <v>21</v>
      </c>
      <c r="B19" s="4" t="s">
        <v>21</v>
      </c>
      <c r="C19" s="5" t="s">
        <v>105</v>
      </c>
      <c r="D19" s="4" t="s">
        <v>24</v>
      </c>
      <c r="E19" s="4">
        <v>2</v>
      </c>
      <c r="F19" s="6">
        <v>7600</v>
      </c>
      <c r="G19" s="6">
        <f t="shared" si="0"/>
        <v>15200</v>
      </c>
    </row>
    <row r="20" spans="1:8">
      <c r="A20" s="4" t="s">
        <v>21</v>
      </c>
      <c r="B20" s="4" t="s">
        <v>21</v>
      </c>
      <c r="C20" s="5" t="s">
        <v>106</v>
      </c>
      <c r="D20" s="4" t="s">
        <v>70</v>
      </c>
      <c r="E20" s="4">
        <v>5</v>
      </c>
      <c r="F20" s="6">
        <v>4500</v>
      </c>
      <c r="G20" s="6">
        <f t="shared" si="0"/>
        <v>22500</v>
      </c>
    </row>
    <row r="21" spans="1:8">
      <c r="A21" s="4" t="s">
        <v>21</v>
      </c>
      <c r="B21" s="4" t="s">
        <v>21</v>
      </c>
      <c r="C21" s="5" t="s">
        <v>107</v>
      </c>
      <c r="D21" s="4" t="s">
        <v>52</v>
      </c>
      <c r="E21" s="4">
        <v>1</v>
      </c>
      <c r="F21" s="6">
        <v>14000</v>
      </c>
      <c r="G21" s="6">
        <f t="shared" si="0"/>
        <v>14000</v>
      </c>
    </row>
    <row r="22" spans="1:8">
      <c r="A22" s="37">
        <f>SUM(G12:G21)</f>
        <v>1704700</v>
      </c>
      <c r="B22" s="38"/>
      <c r="C22" s="38"/>
      <c r="D22" s="38"/>
      <c r="E22" s="38"/>
      <c r="F22" s="38"/>
      <c r="G22" s="39"/>
    </row>
    <row r="23" spans="1:8">
      <c r="A23" s="40" t="s">
        <v>58</v>
      </c>
      <c r="B23" s="41"/>
      <c r="C23" s="41"/>
      <c r="D23" s="41"/>
      <c r="E23" s="41"/>
      <c r="F23" s="42"/>
      <c r="G23" s="16">
        <f>SUM(G12:G22)</f>
        <v>1704700</v>
      </c>
      <c r="H23" s="2">
        <f>G23*0.03</f>
        <v>51141</v>
      </c>
    </row>
    <row r="24" spans="1:8">
      <c r="A24" s="40" t="s">
        <v>59</v>
      </c>
      <c r="B24" s="41"/>
      <c r="C24" s="41"/>
      <c r="D24" s="41"/>
      <c r="E24" s="41"/>
      <c r="F24" s="42"/>
      <c r="G24" s="16">
        <f>G23</f>
        <v>1704700</v>
      </c>
    </row>
    <row r="25" spans="1:8" ht="15.75">
      <c r="A25" s="17" t="s">
        <v>41</v>
      </c>
    </row>
    <row r="27" spans="1:8">
      <c r="A27" s="26" t="s">
        <v>42</v>
      </c>
      <c r="B27" s="27"/>
      <c r="C27" s="26" t="s">
        <v>43</v>
      </c>
      <c r="D27" s="27"/>
      <c r="E27" s="26" t="s">
        <v>44</v>
      </c>
      <c r="F27" s="27"/>
      <c r="G27" s="27"/>
    </row>
  </sheetData>
  <mergeCells count="8">
    <mergeCell ref="A27:B27"/>
    <mergeCell ref="C27:D27"/>
    <mergeCell ref="E27:G27"/>
    <mergeCell ref="A5:G5"/>
    <mergeCell ref="A6:G6"/>
    <mergeCell ref="A22:G22"/>
    <mergeCell ref="A23:F23"/>
    <mergeCell ref="A24:F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L20" sqref="L20"/>
    </sheetView>
  </sheetViews>
  <sheetFormatPr defaultRowHeight="15"/>
  <cols>
    <col min="1" max="1" width="9.140625" style="2"/>
    <col min="2" max="2" width="12.28515625" style="2" customWidth="1"/>
    <col min="3" max="3" width="31.28515625" style="2" customWidth="1"/>
    <col min="4" max="5" width="9.140625" style="2"/>
    <col min="6" max="6" width="10.42578125" style="2" customWidth="1"/>
    <col min="7" max="7" width="14.7109375" style="2" customWidth="1"/>
    <col min="8" max="16384" width="9.140625" style="2"/>
  </cols>
  <sheetData>
    <row r="1" spans="1:7" ht="16.5">
      <c r="A1" s="13" t="s">
        <v>0</v>
      </c>
    </row>
    <row r="2" spans="1:7" ht="15.75">
      <c r="A2" s="14" t="s">
        <v>1</v>
      </c>
    </row>
    <row r="3" spans="1:7" ht="15.75">
      <c r="A3" s="14" t="s">
        <v>2</v>
      </c>
    </row>
    <row r="4" spans="1:7" ht="15.75">
      <c r="A4" s="14" t="s">
        <v>3</v>
      </c>
    </row>
    <row r="5" spans="1:7" ht="20.25">
      <c r="A5" s="36" t="s">
        <v>4</v>
      </c>
      <c r="B5" s="27"/>
      <c r="C5" s="27"/>
      <c r="D5" s="27"/>
      <c r="E5" s="27"/>
      <c r="F5" s="27"/>
      <c r="G5" s="27"/>
    </row>
    <row r="6" spans="1:7">
      <c r="A6" s="26" t="s">
        <v>108</v>
      </c>
      <c r="B6" s="27"/>
      <c r="C6" s="27"/>
      <c r="D6" s="27"/>
      <c r="E6" s="27"/>
      <c r="F6" s="27"/>
      <c r="G6" s="27"/>
    </row>
    <row r="7" spans="1:7" ht="16.5">
      <c r="A7" s="13" t="s">
        <v>6</v>
      </c>
    </row>
    <row r="8" spans="1:7" ht="15.75">
      <c r="A8" s="14" t="s">
        <v>7</v>
      </c>
    </row>
    <row r="9" spans="1:7" ht="15.75">
      <c r="A9" s="14" t="s">
        <v>8</v>
      </c>
    </row>
    <row r="10" spans="1:7" ht="15.75">
      <c r="A10" s="14" t="s">
        <v>9</v>
      </c>
    </row>
    <row r="11" spans="1:7" s="23" customFormat="1">
      <c r="A11" s="25" t="s">
        <v>10</v>
      </c>
      <c r="B11" s="25" t="s">
        <v>11</v>
      </c>
      <c r="C11" s="25" t="s">
        <v>12</v>
      </c>
      <c r="D11" s="25" t="s">
        <v>13</v>
      </c>
      <c r="E11" s="25" t="s">
        <v>14</v>
      </c>
      <c r="F11" s="25" t="s">
        <v>15</v>
      </c>
      <c r="G11" s="25" t="s">
        <v>16</v>
      </c>
    </row>
    <row r="12" spans="1:7">
      <c r="A12" s="4" t="s">
        <v>109</v>
      </c>
      <c r="B12" s="4" t="s">
        <v>110</v>
      </c>
      <c r="C12" s="5" t="s">
        <v>111</v>
      </c>
      <c r="D12" s="4" t="s">
        <v>24</v>
      </c>
      <c r="E12" s="4">
        <v>5</v>
      </c>
      <c r="F12" s="6">
        <v>11500</v>
      </c>
      <c r="G12" s="6">
        <f t="shared" ref="G12:G27" si="0">E12*F12</f>
        <v>57500</v>
      </c>
    </row>
    <row r="13" spans="1:7">
      <c r="A13" s="4" t="s">
        <v>21</v>
      </c>
      <c r="B13" s="4" t="s">
        <v>21</v>
      </c>
      <c r="C13" s="5" t="s">
        <v>112</v>
      </c>
      <c r="D13" s="4" t="s">
        <v>33</v>
      </c>
      <c r="E13" s="4">
        <v>10</v>
      </c>
      <c r="F13" s="6">
        <v>25000</v>
      </c>
      <c r="G13" s="6">
        <f t="shared" si="0"/>
        <v>250000</v>
      </c>
    </row>
    <row r="14" spans="1:7">
      <c r="A14" s="4" t="s">
        <v>21</v>
      </c>
      <c r="B14" s="4" t="s">
        <v>21</v>
      </c>
      <c r="C14" s="5" t="s">
        <v>95</v>
      </c>
      <c r="D14" s="4" t="s">
        <v>20</v>
      </c>
      <c r="E14" s="4">
        <v>5</v>
      </c>
      <c r="F14" s="6">
        <v>54500</v>
      </c>
      <c r="G14" s="6">
        <f t="shared" si="0"/>
        <v>272500</v>
      </c>
    </row>
    <row r="15" spans="1:7">
      <c r="A15" s="4" t="s">
        <v>21</v>
      </c>
      <c r="B15" s="4" t="s">
        <v>21</v>
      </c>
      <c r="C15" s="5" t="s">
        <v>27</v>
      </c>
      <c r="D15" s="4" t="s">
        <v>24</v>
      </c>
      <c r="E15" s="4">
        <v>120</v>
      </c>
      <c r="F15" s="6">
        <v>2900</v>
      </c>
      <c r="G15" s="6">
        <f t="shared" si="0"/>
        <v>348000</v>
      </c>
    </row>
    <row r="16" spans="1:7">
      <c r="A16" s="4" t="s">
        <v>21</v>
      </c>
      <c r="B16" s="4" t="s">
        <v>21</v>
      </c>
      <c r="C16" s="5" t="s">
        <v>113</v>
      </c>
      <c r="D16" s="4" t="s">
        <v>29</v>
      </c>
      <c r="E16" s="4">
        <v>10</v>
      </c>
      <c r="F16" s="6">
        <v>3300</v>
      </c>
      <c r="G16" s="6">
        <f t="shared" si="0"/>
        <v>33000</v>
      </c>
    </row>
    <row r="17" spans="1:8">
      <c r="A17" s="4" t="s">
        <v>21</v>
      </c>
      <c r="B17" s="4" t="s">
        <v>21</v>
      </c>
      <c r="C17" s="5" t="s">
        <v>79</v>
      </c>
      <c r="D17" s="4" t="s">
        <v>24</v>
      </c>
      <c r="E17" s="4">
        <v>20</v>
      </c>
      <c r="F17" s="6">
        <v>6500</v>
      </c>
      <c r="G17" s="6">
        <f t="shared" si="0"/>
        <v>130000</v>
      </c>
    </row>
    <row r="18" spans="1:8">
      <c r="A18" s="4" t="s">
        <v>21</v>
      </c>
      <c r="B18" s="4" t="s">
        <v>21</v>
      </c>
      <c r="C18" s="5" t="s">
        <v>114</v>
      </c>
      <c r="D18" s="4" t="s">
        <v>33</v>
      </c>
      <c r="E18" s="4">
        <v>10</v>
      </c>
      <c r="F18" s="6">
        <v>1100</v>
      </c>
      <c r="G18" s="6">
        <f t="shared" si="0"/>
        <v>11000</v>
      </c>
    </row>
    <row r="19" spans="1:8">
      <c r="A19" s="4" t="s">
        <v>21</v>
      </c>
      <c r="B19" s="4" t="s">
        <v>21</v>
      </c>
      <c r="C19" s="5" t="s">
        <v>115</v>
      </c>
      <c r="D19" s="4" t="s">
        <v>116</v>
      </c>
      <c r="E19" s="4">
        <v>1</v>
      </c>
      <c r="F19" s="6">
        <v>205000</v>
      </c>
      <c r="G19" s="6">
        <f t="shared" si="0"/>
        <v>205000</v>
      </c>
    </row>
    <row r="20" spans="1:8">
      <c r="A20" s="4" t="s">
        <v>21</v>
      </c>
      <c r="B20" s="4" t="s">
        <v>21</v>
      </c>
      <c r="C20" s="5" t="s">
        <v>117</v>
      </c>
      <c r="D20" s="4" t="s">
        <v>26</v>
      </c>
      <c r="E20" s="4">
        <v>12</v>
      </c>
      <c r="F20" s="6">
        <v>14000</v>
      </c>
      <c r="G20" s="6">
        <f t="shared" si="0"/>
        <v>168000</v>
      </c>
    </row>
    <row r="21" spans="1:8">
      <c r="A21" s="4" t="s">
        <v>21</v>
      </c>
      <c r="B21" s="4" t="s">
        <v>21</v>
      </c>
      <c r="C21" s="5" t="s">
        <v>118</v>
      </c>
      <c r="D21" s="4" t="s">
        <v>119</v>
      </c>
      <c r="E21" s="4">
        <v>5</v>
      </c>
      <c r="F21" s="6">
        <v>35000</v>
      </c>
      <c r="G21" s="6">
        <f t="shared" si="0"/>
        <v>175000</v>
      </c>
    </row>
    <row r="22" spans="1:8">
      <c r="A22" s="4" t="s">
        <v>21</v>
      </c>
      <c r="B22" s="4" t="s">
        <v>21</v>
      </c>
      <c r="C22" s="5" t="s">
        <v>120</v>
      </c>
      <c r="D22" s="4" t="s">
        <v>121</v>
      </c>
      <c r="E22" s="4">
        <v>32</v>
      </c>
      <c r="F22" s="6">
        <v>2600</v>
      </c>
      <c r="G22" s="6">
        <f t="shared" si="0"/>
        <v>83200</v>
      </c>
    </row>
    <row r="23" spans="1:8">
      <c r="A23" s="4" t="s">
        <v>21</v>
      </c>
      <c r="B23" s="4" t="s">
        <v>21</v>
      </c>
      <c r="C23" s="5" t="s">
        <v>122</v>
      </c>
      <c r="D23" s="4" t="s">
        <v>123</v>
      </c>
      <c r="E23" s="4">
        <v>5</v>
      </c>
      <c r="F23" s="6">
        <v>26000</v>
      </c>
      <c r="G23" s="6">
        <f t="shared" si="0"/>
        <v>130000</v>
      </c>
    </row>
    <row r="24" spans="1:8">
      <c r="A24" s="4" t="s">
        <v>21</v>
      </c>
      <c r="B24" s="4" t="s">
        <v>21</v>
      </c>
      <c r="C24" s="5" t="s">
        <v>124</v>
      </c>
      <c r="D24" s="4" t="s">
        <v>125</v>
      </c>
      <c r="E24" s="4">
        <v>1500</v>
      </c>
      <c r="F24" s="6">
        <v>170</v>
      </c>
      <c r="G24" s="6">
        <f t="shared" si="0"/>
        <v>255000</v>
      </c>
    </row>
    <row r="25" spans="1:8">
      <c r="A25" s="4" t="s">
        <v>21</v>
      </c>
      <c r="B25" s="4" t="s">
        <v>21</v>
      </c>
      <c r="C25" s="5" t="s">
        <v>126</v>
      </c>
      <c r="D25" s="4" t="s">
        <v>20</v>
      </c>
      <c r="E25" s="4">
        <v>10</v>
      </c>
      <c r="F25" s="6">
        <v>43000</v>
      </c>
      <c r="G25" s="6">
        <f t="shared" si="0"/>
        <v>430000</v>
      </c>
    </row>
    <row r="26" spans="1:8">
      <c r="A26" s="4" t="s">
        <v>21</v>
      </c>
      <c r="B26" s="4" t="s">
        <v>21</v>
      </c>
      <c r="C26" s="5" t="s">
        <v>83</v>
      </c>
      <c r="D26" s="4" t="s">
        <v>70</v>
      </c>
      <c r="E26" s="4">
        <v>20</v>
      </c>
      <c r="F26" s="6">
        <v>2900</v>
      </c>
      <c r="G26" s="6">
        <f t="shared" si="0"/>
        <v>58000</v>
      </c>
    </row>
    <row r="27" spans="1:8">
      <c r="A27" s="4" t="s">
        <v>21</v>
      </c>
      <c r="B27" s="4" t="s">
        <v>21</v>
      </c>
      <c r="C27" s="5" t="s">
        <v>127</v>
      </c>
      <c r="D27" s="4" t="s">
        <v>116</v>
      </c>
      <c r="E27" s="4">
        <v>2</v>
      </c>
      <c r="F27" s="6">
        <v>35000</v>
      </c>
      <c r="G27" s="6">
        <f t="shared" si="0"/>
        <v>70000</v>
      </c>
    </row>
    <row r="28" spans="1:8">
      <c r="A28" s="37">
        <f>SUM(G12:G27)</f>
        <v>2676200</v>
      </c>
      <c r="B28" s="38"/>
      <c r="C28" s="38"/>
      <c r="D28" s="38"/>
      <c r="E28" s="38"/>
      <c r="F28" s="38"/>
      <c r="G28" s="39"/>
    </row>
    <row r="29" spans="1:8">
      <c r="A29" s="4" t="s">
        <v>128</v>
      </c>
      <c r="B29" s="4" t="s">
        <v>129</v>
      </c>
      <c r="C29" s="5" t="s">
        <v>130</v>
      </c>
      <c r="D29" s="4" t="s">
        <v>33</v>
      </c>
      <c r="E29" s="4">
        <v>12</v>
      </c>
      <c r="F29" s="6">
        <v>93000</v>
      </c>
      <c r="G29" s="6">
        <f>E29*F29</f>
        <v>1116000</v>
      </c>
    </row>
    <row r="30" spans="1:8">
      <c r="A30" s="37">
        <f>SUM(G29:G29)</f>
        <v>1116000</v>
      </c>
      <c r="B30" s="38"/>
      <c r="C30" s="38"/>
      <c r="D30" s="38"/>
      <c r="E30" s="38"/>
      <c r="F30" s="38"/>
      <c r="G30" s="39"/>
    </row>
    <row r="31" spans="1:8">
      <c r="A31" s="40" t="s">
        <v>58</v>
      </c>
      <c r="B31" s="41"/>
      <c r="C31" s="41"/>
      <c r="D31" s="41"/>
      <c r="E31" s="41"/>
      <c r="F31" s="42"/>
      <c r="G31" s="16">
        <f>SUM(G12:G30)</f>
        <v>3792200</v>
      </c>
      <c r="H31" s="2">
        <f>G31*0.03</f>
        <v>113766</v>
      </c>
    </row>
    <row r="32" spans="1:8">
      <c r="A32" s="40" t="s">
        <v>59</v>
      </c>
      <c r="B32" s="41"/>
      <c r="C32" s="41"/>
      <c r="D32" s="41"/>
      <c r="E32" s="41"/>
      <c r="F32" s="42"/>
      <c r="G32" s="16">
        <f>G31</f>
        <v>3792200</v>
      </c>
    </row>
    <row r="33" spans="1:7" ht="15.75">
      <c r="A33" s="17" t="s">
        <v>41</v>
      </c>
    </row>
    <row r="35" spans="1:7">
      <c r="A35" s="26" t="s">
        <v>42</v>
      </c>
      <c r="B35" s="27"/>
      <c r="C35" s="26" t="s">
        <v>43</v>
      </c>
      <c r="D35" s="27"/>
      <c r="E35" s="26" t="s">
        <v>44</v>
      </c>
      <c r="F35" s="27"/>
      <c r="G35" s="27"/>
    </row>
  </sheetData>
  <mergeCells count="9">
    <mergeCell ref="A35:B35"/>
    <mergeCell ref="C35:D35"/>
    <mergeCell ref="E35:G35"/>
    <mergeCell ref="A5:G5"/>
    <mergeCell ref="A6:G6"/>
    <mergeCell ref="A28:G28"/>
    <mergeCell ref="A30:G30"/>
    <mergeCell ref="A31:F31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T.1</vt:lpstr>
      <vt:lpstr>T.2</vt:lpstr>
      <vt:lpstr>T.3</vt:lpstr>
      <vt:lpstr>T.4</vt:lpstr>
      <vt:lpstr>T.5</vt:lpstr>
      <vt:lpstr>T.6</vt:lpstr>
      <vt:lpstr>T.7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2016-08-22T01:27:33Z</dcterms:created>
  <dcterms:modified xsi:type="dcterms:W3CDTF">2016-08-22T03:45:06Z</dcterms:modified>
</cp:coreProperties>
</file>