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firstSheet="4" activeTab="12"/>
  </bookViews>
  <sheets>
    <sheet name="THÁNG 01" sheetId="1" r:id="rId1"/>
    <sheet name="tháng 02" sheetId="2" r:id="rId2"/>
    <sheet name="thang 03" sheetId="3" r:id="rId3"/>
    <sheet name="tháng 04" sheetId="4" r:id="rId4"/>
    <sheet name="tháng 5" sheetId="5" r:id="rId5"/>
    <sheet name="tháng 6" sheetId="6" r:id="rId6"/>
    <sheet name="tháng 7" sheetId="7" r:id="rId7"/>
    <sheet name="tháng 8" sheetId="8" r:id="rId8"/>
    <sheet name="tháng 9" sheetId="9" r:id="rId9"/>
    <sheet name="THANG 10" sheetId="10" r:id="rId10"/>
    <sheet name="THANG 11" sheetId="11" r:id="rId11"/>
    <sheet name="tháng 12" sheetId="12" r:id="rId12"/>
    <sheet name="thang 01" sheetId="13" r:id="rId13"/>
  </sheets>
  <calcPr calcId="124519"/>
</workbook>
</file>

<file path=xl/calcChain.xml><?xml version="1.0" encoding="utf-8"?>
<calcChain xmlns="http://schemas.openxmlformats.org/spreadsheetml/2006/main">
  <c r="F49" i="13"/>
  <c r="G66" i="12"/>
  <c r="F66"/>
  <c r="H51"/>
  <c r="H56"/>
  <c r="H15"/>
  <c r="G51"/>
  <c r="F47" i="13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48" s="1"/>
  <c r="F15"/>
  <c r="F64" i="12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H45" i="11"/>
  <c r="G59"/>
  <c r="F59"/>
  <c r="H44"/>
  <c r="H61" i="10"/>
  <c r="F61"/>
  <c r="H17"/>
  <c r="F57" i="11"/>
  <c r="F56"/>
  <c r="F55"/>
  <c r="F54"/>
  <c r="F53"/>
  <c r="F52"/>
  <c r="F51"/>
  <c r="F50"/>
  <c r="F49"/>
  <c r="F48"/>
  <c r="F47"/>
  <c r="F46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58" s="1"/>
  <c r="F59" i="10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H68" i="9"/>
  <c r="F68"/>
  <c r="H32"/>
  <c r="H28"/>
  <c r="H71" i="8"/>
  <c r="H32"/>
  <c r="H29"/>
  <c r="H63" i="6"/>
  <c r="H80" i="7"/>
  <c r="H76"/>
  <c r="H32"/>
  <c r="H18"/>
  <c r="H19"/>
  <c r="H20"/>
  <c r="H21"/>
  <c r="H22"/>
  <c r="H23"/>
  <c r="H24"/>
  <c r="H25"/>
  <c r="H26"/>
  <c r="H27"/>
  <c r="H28"/>
  <c r="H29"/>
  <c r="H30"/>
  <c r="H31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17"/>
  <c r="F77"/>
  <c r="F66" i="9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67" s="1"/>
  <c r="F69" i="8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75" i="7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H55" i="6"/>
  <c r="H33"/>
  <c r="H31"/>
  <c r="H60" i="5"/>
  <c r="H29"/>
  <c r="H28"/>
  <c r="F58"/>
  <c r="F60" i="6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57" i="5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59" s="1"/>
  <c r="F17"/>
  <c r="F16"/>
  <c r="H64" i="4"/>
  <c r="H48"/>
  <c r="H30"/>
  <c r="H17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68" i="3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H46"/>
  <c r="F46"/>
  <c r="F45"/>
  <c r="F44"/>
  <c r="F43"/>
  <c r="F42"/>
  <c r="F41"/>
  <c r="F40"/>
  <c r="F39"/>
  <c r="F38"/>
  <c r="F37"/>
  <c r="F36"/>
  <c r="F35"/>
  <c r="H34"/>
  <c r="F34"/>
  <c r="F33"/>
  <c r="F32"/>
  <c r="F31"/>
  <c r="F30"/>
  <c r="F29"/>
  <c r="F28"/>
  <c r="F27"/>
  <c r="F26"/>
  <c r="F25"/>
  <c r="F24"/>
  <c r="F23"/>
  <c r="F22"/>
  <c r="F21"/>
  <c r="F20"/>
  <c r="F19"/>
  <c r="F18"/>
  <c r="H17"/>
  <c r="F17"/>
  <c r="F16"/>
  <c r="F69" s="1"/>
  <c r="K45" i="2"/>
  <c r="K33"/>
  <c r="F62"/>
  <c r="K38"/>
  <c r="F61"/>
  <c r="K36"/>
  <c r="F60"/>
  <c r="F59"/>
  <c r="F58"/>
  <c r="F57"/>
  <c r="F56"/>
  <c r="F55"/>
  <c r="F54"/>
  <c r="F53"/>
  <c r="F52"/>
  <c r="F51"/>
  <c r="F50"/>
  <c r="F49"/>
  <c r="F48"/>
  <c r="F47"/>
  <c r="H46"/>
  <c r="F46"/>
  <c r="F45"/>
  <c r="F44"/>
  <c r="F43"/>
  <c r="F42"/>
  <c r="F41"/>
  <c r="F40"/>
  <c r="F39"/>
  <c r="F38"/>
  <c r="F37"/>
  <c r="F36"/>
  <c r="F35"/>
  <c r="H34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63" i="1"/>
  <c r="F61"/>
  <c r="H28"/>
  <c r="F65" i="12" l="1"/>
  <c r="F60" i="10"/>
  <c r="F70" i="8"/>
  <c r="F71" s="1"/>
  <c r="F76" i="7"/>
  <c r="F61" i="6"/>
  <c r="F62" s="1"/>
  <c r="F62" i="4"/>
  <c r="F63" s="1"/>
  <c r="F70" i="3"/>
  <c r="H69"/>
  <c r="H71" s="1"/>
  <c r="F17" i="1"/>
  <c r="F18"/>
  <c r="F19"/>
  <c r="F20"/>
  <c r="F21"/>
  <c r="F22"/>
  <c r="F23"/>
  <c r="F24"/>
  <c r="F25"/>
  <c r="F26"/>
  <c r="F27"/>
  <c r="F28"/>
  <c r="F60" s="1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16"/>
</calcChain>
</file>

<file path=xl/sharedStrings.xml><?xml version="1.0" encoding="utf-8"?>
<sst xmlns="http://schemas.openxmlformats.org/spreadsheetml/2006/main" count="1486" uniqueCount="209">
  <si>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</si>
  <si>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</si>
  <si>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</si>
  <si>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</si>
  <si>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Số: 7</t>
  </si>
  <si>
    <t>Ngày    25     tháng      01     năm     2016</t>
  </si>
  <si>
    <t>( Đính kèm hoá đơn số: PN/16P   7 )</t>
  </si>
  <si>
    <t>Tên đơn vị: CÔNG TY TRÁCH NHIỆM HỮU HẠN T.T.T.I</t>
  </si>
  <si>
    <t>Điạ chỉ: Khu A, Lô P,Số 32a-34-36-38b, Đường 16, Khu Chế Xuất Tân Thuận, Quận 7, Thành Phố Hồ Chí Minh</t>
  </si>
  <si>
    <t>MST:  0300717006</t>
  </si>
  <si>
    <t>STT</t>
  </si>
  <si>
    <t>Tên hàng</t>
  </si>
  <si>
    <t>ĐVT</t>
  </si>
  <si>
    <t>SL</t>
  </si>
  <si>
    <t>Đơn giá</t>
  </si>
  <si>
    <t>Thành Tiền</t>
  </si>
  <si>
    <t>Kéo bấm chỉ</t>
  </si>
  <si>
    <t>Cây</t>
  </si>
  <si>
    <t xml:space="preserve">Vải lau nối </t>
  </si>
  <si>
    <t>Kg</t>
  </si>
  <si>
    <t>Bàn chải đánh răng colgate</t>
  </si>
  <si>
    <t>Cái</t>
  </si>
  <si>
    <t>Bao tay len dày</t>
  </si>
  <si>
    <t>Đôi</t>
  </si>
  <si>
    <t xml:space="preserve">Tăm nhọn 2 đầu </t>
  </si>
  <si>
    <t>Bịch</t>
  </si>
  <si>
    <t>Hộp nhựa 71012</t>
  </si>
  <si>
    <t>Hộp nhựa 2288-1 (Song Long)</t>
  </si>
  <si>
    <t>Hộp</t>
  </si>
  <si>
    <t>Bình Nhựa nhỏ có vòi</t>
  </si>
  <si>
    <t>Cọ tô tượng đầu tròn</t>
  </si>
  <si>
    <t xml:space="preserve">Bàn chải sắt 3 P </t>
  </si>
  <si>
    <t>Găng tay nylong</t>
  </si>
  <si>
    <t>Dây Nylon dệt cuộn</t>
  </si>
  <si>
    <t>Cuộn</t>
  </si>
  <si>
    <t xml:space="preserve">Bao PE lá 16 * 30 Cm </t>
  </si>
  <si>
    <t>Nhãn có keo dán đủ cỡ Tomy 109</t>
  </si>
  <si>
    <t>Xấp</t>
  </si>
  <si>
    <t>Nhãn Tomy mũi tên</t>
  </si>
  <si>
    <t xml:space="preserve">Sổ da A4 dày </t>
  </si>
  <si>
    <t>Quyển</t>
  </si>
  <si>
    <t>Bút lông bảng WB-03 (xanh,đỏ,đen)</t>
  </si>
  <si>
    <t>Bút lông bảng WB-02 (xanh,đỏ,đen)</t>
  </si>
  <si>
    <t>Bút lông dầu nhỏ PM-04 CeeDee TL (xanh,đỏ,đen)</t>
  </si>
  <si>
    <t>Bút dạ quang HL-03 TL (vàng,cam,hồng,xanh,lá)</t>
  </si>
  <si>
    <t>Thước mica dẻo win 30 cm</t>
  </si>
  <si>
    <t>Bao thư trắng 12x18, F80</t>
  </si>
  <si>
    <t>Bìa phân trang nhựa 12 số Plus</t>
  </si>
  <si>
    <t>Mực dấu Shindy ( xanh,đỏ, đen)</t>
  </si>
  <si>
    <t>Chai</t>
  </si>
  <si>
    <t xml:space="preserve">Cuộn rác Trí Quang có lõi tiểu </t>
  </si>
  <si>
    <t>Cuộn rác Trí Quang có lõi trung</t>
  </si>
  <si>
    <t xml:space="preserve">Bao Zipper 10 *17 </t>
  </si>
  <si>
    <t>Bao rác đen không quai 90 *110</t>
  </si>
  <si>
    <t>Pin máy tính AG13</t>
  </si>
  <si>
    <t>Cục</t>
  </si>
  <si>
    <t>Pin AG 10</t>
  </si>
  <si>
    <t>Pin 9V Toshiba</t>
  </si>
  <si>
    <t>Pin LR 44 maxell</t>
  </si>
  <si>
    <t>Pin 2 A Enizeger</t>
  </si>
  <si>
    <t>Vỹ</t>
  </si>
  <si>
    <t>Pin 3 A Enizeger</t>
  </si>
  <si>
    <t xml:space="preserve">Ribbon Epson LQ 310  chính hãng </t>
  </si>
  <si>
    <t>Khăn lau bàn 30*30</t>
  </si>
  <si>
    <t>Khẩu trang vải</t>
  </si>
  <si>
    <t>Khẩu trang y tế</t>
  </si>
  <si>
    <t xml:space="preserve">Chuổi cỏ dày </t>
  </si>
  <si>
    <t>Duck tím 900 ml</t>
  </si>
  <si>
    <t>Giấy decal A4 (đế xanh)</t>
  </si>
  <si>
    <t>Nhãn tomy A4 No.127</t>
  </si>
  <si>
    <t>Dấu hộp Shiny S842</t>
  </si>
  <si>
    <t xml:space="preserve">Cộng: </t>
  </si>
  <si>
    <t>CK 10</t>
  </si>
  <si>
    <t>TC CK:</t>
  </si>
  <si>
    <t>Số: 118</t>
  </si>
  <si>
    <t>Ngày     03      tháng      02     năm     2016</t>
  </si>
  <si>
    <t>( Đính kèm hoá đơn số: PN/16P  118  )</t>
  </si>
  <si>
    <t>Bìa thái A4 ( Xanh dương, x lá, vàng, hồng )</t>
  </si>
  <si>
    <t>Kem tẩy Cif</t>
  </si>
  <si>
    <t xml:space="preserve">Cọ sơn 4P </t>
  </si>
  <si>
    <t>Bao PE 12x20</t>
  </si>
  <si>
    <t>Bao PE 30x40</t>
  </si>
  <si>
    <t>Hộp nhựa No. H476</t>
  </si>
  <si>
    <t>Giấy liên tục 2 liên 210 *297  W. P</t>
  </si>
  <si>
    <t>Thùng</t>
  </si>
  <si>
    <t xml:space="preserve">ck 5 % </t>
  </si>
  <si>
    <t>Bút xóa nước CP02-TL 12ml</t>
  </si>
  <si>
    <t xml:space="preserve">Accor nhựa UNC </t>
  </si>
  <si>
    <t>Bao PE 90*120</t>
  </si>
  <si>
    <t>Thước sắt kéo 5m</t>
  </si>
  <si>
    <t>Khăn lau bàn 30 *60</t>
  </si>
  <si>
    <t>Ca nhựa uống nước nhỏ (tay cầm)</t>
  </si>
  <si>
    <t>Nhãn Tomy A4 No.138</t>
  </si>
  <si>
    <t xml:space="preserve">tc chuyen </t>
  </si>
  <si>
    <t xml:space="preserve">ck 01/04 </t>
  </si>
  <si>
    <t xml:space="preserve">Tổng cộng: </t>
  </si>
  <si>
    <t>Người lập phiếu</t>
  </si>
  <si>
    <t>(Ký, ghi rõ họ tên)</t>
  </si>
  <si>
    <t>Lê Thị Kim Anh</t>
  </si>
  <si>
    <t>Số: 200</t>
  </si>
  <si>
    <t>Ngày     05     tháng      03     năm     2016</t>
  </si>
  <si>
    <t>( Đính kèm hoá đơn số: PN/16P  200  )</t>
  </si>
  <si>
    <t xml:space="preserve">Con bọ sắt </t>
  </si>
  <si>
    <t xml:space="preserve">Đinh 10 P HQ </t>
  </si>
  <si>
    <t>Hộp nhựa 71011</t>
  </si>
  <si>
    <t>Bình nhựa lớn</t>
  </si>
  <si>
    <t>Dụng cụ sang hoá chất</t>
  </si>
  <si>
    <t>Giấy trắng A5 72 Excel</t>
  </si>
  <si>
    <t>Ram</t>
  </si>
  <si>
    <t>Bút lông dầu Pillot(xanh,đỏ, đen)</t>
  </si>
  <si>
    <t>Bao thư trắng 12x22, Fo 80</t>
  </si>
  <si>
    <t xml:space="preserve">Kéo VP S108 </t>
  </si>
  <si>
    <t>Card case A4</t>
  </si>
  <si>
    <t>Băng keo màu đỏ 48m/m</t>
  </si>
  <si>
    <t xml:space="preserve">Tampon shiny S3 trắng </t>
  </si>
  <si>
    <t xml:space="preserve">Cái </t>
  </si>
  <si>
    <t xml:space="preserve">Móc dán tường </t>
  </si>
  <si>
    <t>Vĩ</t>
  </si>
  <si>
    <t>Nhựa ép CMND DL 125 (67*99)</t>
  </si>
  <si>
    <t>Nhựa ép bằng lái 125gsm 75*110mm</t>
  </si>
  <si>
    <t>Cây gắp rác</t>
  </si>
  <si>
    <t>Nhãn Tomy A4 _ 133</t>
  </si>
  <si>
    <t>Tờ</t>
  </si>
  <si>
    <t>tc</t>
  </si>
  <si>
    <t>Số: 329</t>
  </si>
  <si>
    <t>Ngày     10     tháng      04     năm     2016</t>
  </si>
  <si>
    <t>( Đính kèm hoá đơn số: PN/16P  329  )</t>
  </si>
  <si>
    <t>Hộp nhựa nhỏ 6cm*8.5cm(No.110805-1 TLThành)</t>
  </si>
  <si>
    <t>Giấy Idea A3 80</t>
  </si>
  <si>
    <t>Giấy than Kokusai xanh</t>
  </si>
  <si>
    <t>Bút lông dầu kim Zebra (xanh,đỏ, đen)</t>
  </si>
  <si>
    <t>Bao thư trắng TKK 25x35 (A4), F80</t>
  </si>
  <si>
    <t>Lưỡi dao lớn 1404 SDI</t>
  </si>
  <si>
    <t>Lưỡi dao nhỏ 1403 SDI</t>
  </si>
  <si>
    <t>Băng keo trong 4p7- 100Y</t>
  </si>
  <si>
    <t>Nhựa ép A4  ĐL80</t>
  </si>
  <si>
    <t xml:space="preserve">Chổi cỏ dày </t>
  </si>
  <si>
    <t>Chổi Nylông</t>
  </si>
  <si>
    <t>ck 10%:</t>
  </si>
  <si>
    <t>tc:</t>
  </si>
  <si>
    <t>Số: 432</t>
  </si>
  <si>
    <t>Ngày     09     tháng      05     năm     2016</t>
  </si>
  <si>
    <t>( Đính kèm hoá đơn số: PN/16P  432  )</t>
  </si>
  <si>
    <t xml:space="preserve">Dây thun XK </t>
  </si>
  <si>
    <t xml:space="preserve">Can nhựa 5 lít </t>
  </si>
  <si>
    <t>Thước mica cứng TL 30cm</t>
  </si>
  <si>
    <t>Ổ khóa số</t>
  </si>
  <si>
    <t>Xô nhựa 6lít</t>
  </si>
  <si>
    <t>Số: 544</t>
  </si>
  <si>
    <t>Ngày     11    tháng      06      năm     2016</t>
  </si>
  <si>
    <t>( Đính kèm hoá đơn số: PN/16P  544 )</t>
  </si>
  <si>
    <t>Bao rác đen không quai 90 *120</t>
  </si>
  <si>
    <t xml:space="preserve">Găng tay cao su dài cầu vòng </t>
  </si>
  <si>
    <t xml:space="preserve">Đôi </t>
  </si>
  <si>
    <t xml:space="preserve">Chổi cau </t>
  </si>
  <si>
    <t>Bao thư trắng TKK 18x24 (A5), F80</t>
  </si>
  <si>
    <t>Kéo lớn VP K 20</t>
  </si>
  <si>
    <t xml:space="preserve">Gỡ Kim KWtrio </t>
  </si>
  <si>
    <t>Cắt keo cầm tay 5p</t>
  </si>
  <si>
    <t>ck 10</t>
  </si>
  <si>
    <t>Số: 659</t>
  </si>
  <si>
    <t>Ngày     12    tháng      07      năm     2016</t>
  </si>
  <si>
    <t>( Đính kèm hoá đơn số: PN/16P  659 )</t>
  </si>
  <si>
    <t>Giấy liên tục 2 liên 210 *297/2  W. P</t>
  </si>
  <si>
    <t>Dao rọc giấy lớn 0423 SDI (3 lưỡi)</t>
  </si>
  <si>
    <t>Tampon shiny S3</t>
  </si>
  <si>
    <t>Bao Zipper 12x17cm</t>
  </si>
  <si>
    <t xml:space="preserve">Ribon LQ 300 Epson </t>
  </si>
  <si>
    <t>Thước sắt kéo 3m</t>
  </si>
  <si>
    <t>Găng tay cao su y tế</t>
  </si>
  <si>
    <t>Khẩu trang hoạt tính chống độc</t>
  </si>
  <si>
    <t>Nguyễn Thị Kiều Thi</t>
  </si>
  <si>
    <t>Số: 764</t>
  </si>
  <si>
    <t>Ngày     13    tháng      08      năm     2016</t>
  </si>
  <si>
    <t>( Đính kèm hoá đơn số: PN/16P  764 )</t>
  </si>
  <si>
    <t>MST: 0300717006</t>
  </si>
  <si>
    <t>Giấy A4 60 Bãi Bằng</t>
  </si>
  <si>
    <t>Bìa Thái A4 ( Xanh dương, x lá, vàng, hồng)</t>
  </si>
  <si>
    <t>Bìa còng bật 7 P A5</t>
  </si>
  <si>
    <t xml:space="preserve">Tampon shiny SP 3  ( xanh, đò, đen ) </t>
  </si>
  <si>
    <t xml:space="preserve">Ổ khóa lớn </t>
  </si>
  <si>
    <t>Bao PE 40x60cm</t>
  </si>
  <si>
    <t>Bình nước nhựa 3lít có vòi (Tashuan)</t>
  </si>
  <si>
    <t>Số: 865</t>
  </si>
  <si>
    <t>Ngày     10    tháng      09      năm     2016</t>
  </si>
  <si>
    <t>( Đính kèm hoá đơn số: PN/16P  865 )</t>
  </si>
  <si>
    <t>Hủ nhựa</t>
  </si>
  <si>
    <t>Giấy Fo màu A4 - 70</t>
  </si>
  <si>
    <t>Tampon lớn Horse N0 2 (đỏ,xanh,đen)</t>
  </si>
  <si>
    <t>Băng keo si trắng 5P</t>
  </si>
  <si>
    <t>tc ck:</t>
  </si>
  <si>
    <t>(Xuất kèm HĐGTGT số :  PN/11P  -  000    Ngày  0  tháng  0  năm 2016)</t>
  </si>
  <si>
    <t xml:space="preserve">Điạ chỉ: Đường số 16 - KCX Tân Thuận - Q7 </t>
  </si>
  <si>
    <t>Băng keo si  48m/m x 12ya</t>
  </si>
  <si>
    <t>Nhíp mỏ dài</t>
  </si>
  <si>
    <t>Băng keo màu xanh dương 48m/m</t>
  </si>
  <si>
    <t>Ruột chì tốt 5280 Yoyo</t>
  </si>
  <si>
    <t>Khay nhựa gieo rau mầm 25x32cm</t>
  </si>
  <si>
    <t>Băng keo si  3.5p</t>
  </si>
  <si>
    <t>Bình đựng nước tương</t>
  </si>
  <si>
    <t>Băng keo mouse đen 2p4</t>
  </si>
  <si>
    <t>Giấy trắng A4 72 Excel</t>
  </si>
  <si>
    <t>Dao rọc giấy nhỏ 0411 SDI (1 lưỡi)</t>
  </si>
  <si>
    <t>Bìa Accor nhựa A4 TL</t>
  </si>
  <si>
    <t>Nước tẩy đa năng Sumo 700 gr</t>
  </si>
  <si>
    <t>Cước  rửa chén</t>
  </si>
  <si>
    <t>(Xuất kèm HĐGTGT số :  PN/11P  -  000    Ngày  0  tháng  0  năm 2017)</t>
  </si>
  <si>
    <t>Băng keo 2 mặt 48m/m x 9Y</t>
  </si>
  <si>
    <t>Bảng 90cm x120cm (1mặt mica trắng+1mặt nỉ vải xanh)</t>
  </si>
</sst>
</file>

<file path=xl/styles.xml><?xml version="1.0" encoding="utf-8"?>
<styleSheet xmlns="http://schemas.openxmlformats.org/spreadsheetml/2006/main">
  <numFmts count="1">
    <numFmt numFmtId="164" formatCode="#,###"/>
  </numFmts>
  <fonts count="29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3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i/>
      <sz val="12"/>
      <name val="Times New Roman"/>
      <family val="1"/>
    </font>
    <font>
      <b/>
      <i/>
      <sz val="12"/>
      <color rgb="FFFF000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54">
    <xf numFmtId="0" fontId="0" fillId="0" borderId="0" xfId="0"/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8" fillId="0" borderId="0" xfId="1" applyNumberFormat="1" applyFont="1" applyFill="1" applyBorder="1" applyAlignment="1"/>
    <xf numFmtId="0" fontId="9" fillId="0" borderId="0" xfId="1" applyNumberFormat="1" applyFont="1" applyFill="1" applyBorder="1" applyAlignment="1"/>
    <xf numFmtId="0" fontId="3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1" xfId="1" applyNumberFormat="1" applyFont="1" applyFill="1" applyBorder="1" applyAlignment="1">
      <alignment horizontal="center"/>
    </xf>
    <xf numFmtId="0" fontId="1" fillId="3" borderId="1" xfId="1" applyNumberFormat="1" applyFont="1" applyFill="1" applyBorder="1" applyAlignment="1">
      <alignment horizontal="left"/>
    </xf>
    <xf numFmtId="164" fontId="1" fillId="3" borderId="1" xfId="1" applyNumberFormat="1" applyFont="1" applyFill="1" applyBorder="1" applyAlignment="1">
      <alignment horizontal="right"/>
    </xf>
    <xf numFmtId="164" fontId="10" fillId="4" borderId="0" xfId="0" applyNumberFormat="1" applyFont="1" applyFill="1"/>
    <xf numFmtId="0" fontId="0" fillId="4" borderId="0" xfId="0" applyFill="1"/>
    <xf numFmtId="0" fontId="0" fillId="0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3" fillId="2" borderId="1" xfId="0" applyNumberFormat="1" applyFont="1" applyFill="1" applyBorder="1" applyAlignment="1">
      <alignment horizontal="center" wrapText="1"/>
    </xf>
    <xf numFmtId="0" fontId="15" fillId="0" borderId="1" xfId="0" applyNumberFormat="1" applyFont="1" applyFill="1" applyBorder="1" applyAlignment="1">
      <alignment horizontal="center" wrapText="1"/>
    </xf>
    <xf numFmtId="3" fontId="0" fillId="0" borderId="1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center" wrapText="1"/>
    </xf>
    <xf numFmtId="3" fontId="0" fillId="0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 wrapText="1"/>
    </xf>
    <xf numFmtId="0" fontId="15" fillId="0" borderId="0" xfId="0" applyNumberFormat="1" applyFont="1" applyFill="1" applyBorder="1" applyAlignment="1"/>
    <xf numFmtId="3" fontId="15" fillId="0" borderId="1" xfId="0" applyNumberFormat="1" applyFont="1" applyFill="1" applyBorder="1" applyAlignment="1">
      <alignment horizontal="left"/>
    </xf>
    <xf numFmtId="3" fontId="15" fillId="0" borderId="1" xfId="0" applyNumberFormat="1" applyFont="1" applyFill="1" applyBorder="1" applyAlignment="1">
      <alignment horizontal="center" wrapText="1"/>
    </xf>
    <xf numFmtId="3" fontId="15" fillId="0" borderId="1" xfId="0" applyNumberFormat="1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/>
    <xf numFmtId="0" fontId="0" fillId="3" borderId="0" xfId="0" applyNumberFormat="1" applyFont="1" applyFill="1" applyBorder="1" applyAlignment="1"/>
    <xf numFmtId="164" fontId="16" fillId="0" borderId="1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/>
    <xf numFmtId="3" fontId="11" fillId="3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7" fillId="0" borderId="0" xfId="0" applyNumberFormat="1" applyFont="1" applyFill="1" applyBorder="1" applyAlignment="1"/>
    <xf numFmtId="0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right"/>
    </xf>
    <xf numFmtId="0" fontId="17" fillId="3" borderId="0" xfId="0" applyNumberFormat="1" applyFont="1" applyFill="1" applyBorder="1" applyAlignment="1"/>
    <xf numFmtId="3" fontId="17" fillId="3" borderId="0" xfId="0" applyNumberFormat="1" applyFont="1" applyFill="1" applyBorder="1" applyAlignment="1"/>
    <xf numFmtId="0" fontId="13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left"/>
    </xf>
    <xf numFmtId="3" fontId="0" fillId="3" borderId="1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3" fontId="0" fillId="3" borderId="0" xfId="0" applyNumberFormat="1" applyFont="1" applyFill="1" applyBorder="1" applyAlignment="1"/>
    <xf numFmtId="3" fontId="13" fillId="0" borderId="0" xfId="0" applyNumberFormat="1" applyFont="1" applyFill="1" applyBorder="1" applyAlignment="1">
      <alignment horizontal="left"/>
    </xf>
    <xf numFmtId="3" fontId="13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left"/>
    </xf>
    <xf numFmtId="3" fontId="0" fillId="0" borderId="1" xfId="0" applyNumberFormat="1" applyFill="1" applyBorder="1" applyAlignment="1">
      <alignment horizontal="center"/>
    </xf>
    <xf numFmtId="3" fontId="16" fillId="0" borderId="1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center"/>
    </xf>
    <xf numFmtId="3" fontId="10" fillId="3" borderId="0" xfId="0" applyNumberFormat="1" applyFont="1" applyFill="1" applyBorder="1" applyAlignment="1"/>
    <xf numFmtId="3" fontId="10" fillId="3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right"/>
    </xf>
    <xf numFmtId="0" fontId="3" fillId="2" borderId="1" xfId="0" applyNumberFormat="1" applyFont="1" applyFill="1" applyBorder="1" applyAlignment="1">
      <alignment horizontal="center" vertical="center" wrapText="1"/>
    </xf>
    <xf numFmtId="0" fontId="11" fillId="3" borderId="0" xfId="0" applyNumberFormat="1" applyFont="1" applyFill="1" applyBorder="1" applyAlignment="1"/>
    <xf numFmtId="164" fontId="11" fillId="3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3" fontId="19" fillId="0" borderId="0" xfId="0" applyNumberFormat="1" applyFont="1" applyFill="1" applyBorder="1" applyAlignment="1"/>
    <xf numFmtId="3" fontId="20" fillId="0" borderId="0" xfId="0" applyNumberFormat="1" applyFont="1" applyFill="1" applyBorder="1" applyAlignment="1">
      <alignment horizontal="left"/>
    </xf>
    <xf numFmtId="3" fontId="24" fillId="0" borderId="0" xfId="0" applyNumberFormat="1" applyFont="1" applyFill="1" applyBorder="1" applyAlignment="1">
      <alignment horizontal="left"/>
    </xf>
    <xf numFmtId="3" fontId="25" fillId="0" borderId="0" xfId="0" applyNumberFormat="1" applyFont="1" applyFill="1" applyBorder="1" applyAlignment="1"/>
    <xf numFmtId="3" fontId="20" fillId="2" borderId="1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vertical="center"/>
    </xf>
    <xf numFmtId="3" fontId="19" fillId="0" borderId="1" xfId="0" applyNumberFormat="1" applyFon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left"/>
    </xf>
    <xf numFmtId="3" fontId="19" fillId="0" borderId="1" xfId="0" applyNumberFormat="1" applyFont="1" applyFill="1" applyBorder="1" applyAlignment="1">
      <alignment horizontal="right"/>
    </xf>
    <xf numFmtId="3" fontId="19" fillId="3" borderId="1" xfId="0" applyNumberFormat="1" applyFont="1" applyFill="1" applyBorder="1" applyAlignment="1">
      <alignment horizontal="center"/>
    </xf>
    <xf numFmtId="3" fontId="19" fillId="3" borderId="1" xfId="0" applyNumberFormat="1" applyFont="1" applyFill="1" applyBorder="1" applyAlignment="1">
      <alignment horizontal="left"/>
    </xf>
    <xf numFmtId="3" fontId="19" fillId="3" borderId="1" xfId="0" applyNumberFormat="1" applyFont="1" applyFill="1" applyBorder="1" applyAlignment="1">
      <alignment horizontal="right"/>
    </xf>
    <xf numFmtId="3" fontId="27" fillId="3" borderId="0" xfId="0" applyNumberFormat="1" applyFont="1" applyFill="1" applyBorder="1" applyAlignment="1">
      <alignment horizontal="center"/>
    </xf>
    <xf numFmtId="3" fontId="27" fillId="3" borderId="0" xfId="0" applyNumberFormat="1" applyFont="1" applyFill="1" applyBorder="1" applyAlignment="1"/>
    <xf numFmtId="3" fontId="28" fillId="0" borderId="1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wrapText="1"/>
    </xf>
    <xf numFmtId="164" fontId="10" fillId="3" borderId="0" xfId="0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2" xfId="1" applyFont="1" applyBorder="1" applyAlignment="1">
      <alignment horizontal="right"/>
    </xf>
    <xf numFmtId="0" fontId="5" fillId="0" borderId="3" xfId="1" applyFont="1" applyBorder="1" applyAlignment="1">
      <alignment horizontal="right"/>
    </xf>
    <xf numFmtId="0" fontId="5" fillId="0" borderId="4" xfId="1" applyFont="1" applyBorder="1" applyAlignment="1">
      <alignment horizontal="right"/>
    </xf>
    <xf numFmtId="0" fontId="9" fillId="0" borderId="0" xfId="1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3" xfId="0" applyFont="1" applyBorder="1" applyAlignment="1">
      <alignment horizontal="right"/>
    </xf>
    <xf numFmtId="0" fontId="16" fillId="0" borderId="4" xfId="0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center"/>
    </xf>
    <xf numFmtId="3" fontId="5" fillId="0" borderId="2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3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16" fillId="0" borderId="2" xfId="0" applyNumberFormat="1" applyFont="1" applyBorder="1" applyAlignment="1">
      <alignment horizontal="right"/>
    </xf>
    <xf numFmtId="3" fontId="16" fillId="0" borderId="3" xfId="0" applyNumberFormat="1" applyFont="1" applyBorder="1" applyAlignment="1">
      <alignment horizontal="right"/>
    </xf>
    <xf numFmtId="3" fontId="16" fillId="0" borderId="4" xfId="0" applyNumberFormat="1" applyFont="1" applyBorder="1" applyAlignment="1">
      <alignment horizontal="right"/>
    </xf>
    <xf numFmtId="3" fontId="12" fillId="0" borderId="0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0" xfId="0" applyNumberFormat="1" applyFont="1" applyFill="1" applyBorder="1" applyAlignment="1">
      <alignment horizontal="center"/>
    </xf>
    <xf numFmtId="3" fontId="26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 applyAlignment="1"/>
    <xf numFmtId="3" fontId="18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3" fontId="28" fillId="0" borderId="2" xfId="0" applyNumberFormat="1" applyFont="1" applyBorder="1" applyAlignment="1">
      <alignment horizontal="right"/>
    </xf>
    <xf numFmtId="3" fontId="28" fillId="0" borderId="3" xfId="0" applyNumberFormat="1" applyFont="1" applyBorder="1" applyAlignment="1">
      <alignment horizontal="right"/>
    </xf>
    <xf numFmtId="3" fontId="28" fillId="0" borderId="4" xfId="0" applyNumberFormat="1" applyFont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left"/>
    </xf>
    <xf numFmtId="164" fontId="15" fillId="0" borderId="1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3" fontId="10" fillId="4" borderId="0" xfId="0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9"/>
  <sheetViews>
    <sheetView topLeftCell="A30" workbookViewId="0">
      <selection activeCell="L32" sqref="L32"/>
    </sheetView>
  </sheetViews>
  <sheetFormatPr defaultRowHeight="15"/>
  <cols>
    <col min="1" max="1" width="6.5703125" customWidth="1"/>
    <col min="2" max="2" width="35.140625" customWidth="1"/>
    <col min="5" max="5" width="13" customWidth="1"/>
    <col min="6" max="6" width="14.28515625" customWidth="1"/>
  </cols>
  <sheetData>
    <row r="2" spans="1:8" ht="16.5">
      <c r="A2" s="96" t="s">
        <v>0</v>
      </c>
      <c r="B2" s="97"/>
      <c r="C2" s="97"/>
      <c r="D2" s="97"/>
      <c r="E2" s="97"/>
      <c r="F2" s="97"/>
      <c r="G2" s="1"/>
      <c r="H2" s="1"/>
    </row>
    <row r="3" spans="1:8" ht="15.75">
      <c r="A3" s="98" t="s">
        <v>1</v>
      </c>
      <c r="B3" s="97"/>
      <c r="C3" s="97"/>
      <c r="D3" s="97"/>
      <c r="E3" s="97"/>
      <c r="F3" s="97"/>
      <c r="G3" s="1"/>
      <c r="H3" s="1"/>
    </row>
    <row r="4" spans="1:8" ht="16.5">
      <c r="A4" s="96" t="s">
        <v>2</v>
      </c>
      <c r="B4" s="97"/>
      <c r="C4" s="97"/>
      <c r="D4" s="97"/>
      <c r="E4" s="97"/>
      <c r="F4" s="97"/>
      <c r="G4" s="1"/>
      <c r="H4" s="1"/>
    </row>
    <row r="7" spans="1:8" ht="20.25">
      <c r="A7" s="99" t="s">
        <v>3</v>
      </c>
      <c r="B7" s="97"/>
      <c r="C7" s="97"/>
      <c r="D7" s="97"/>
      <c r="E7" s="97"/>
      <c r="F7" s="97"/>
      <c r="G7" s="1"/>
      <c r="H7" s="1"/>
    </row>
    <row r="8" spans="1:8" ht="15.75">
      <c r="A8" s="100" t="s">
        <v>4</v>
      </c>
      <c r="B8" s="100"/>
      <c r="C8" s="100"/>
      <c r="D8" s="100"/>
      <c r="E8" s="100"/>
      <c r="F8" s="100"/>
      <c r="G8" s="9"/>
      <c r="H8" s="9"/>
    </row>
    <row r="9" spans="1:8" ht="15.75">
      <c r="A9" s="105" t="s">
        <v>5</v>
      </c>
      <c r="B9" s="105"/>
      <c r="C9" s="105"/>
      <c r="D9" s="105"/>
      <c r="E9" s="105"/>
      <c r="F9" s="105"/>
      <c r="G9" s="10"/>
      <c r="H9" s="10"/>
    </row>
    <row r="10" spans="1:8" ht="15.75">
      <c r="A10" s="100" t="s">
        <v>6</v>
      </c>
      <c r="B10" s="100"/>
      <c r="C10" s="100"/>
      <c r="D10" s="100"/>
      <c r="E10" s="100"/>
      <c r="F10" s="100"/>
      <c r="G10" s="9"/>
      <c r="H10" s="9"/>
    </row>
    <row r="12" spans="1:8" ht="15.75">
      <c r="A12" s="2" t="s">
        <v>7</v>
      </c>
      <c r="B12" s="1"/>
      <c r="C12" s="1"/>
      <c r="D12" s="1"/>
      <c r="E12" s="1"/>
      <c r="F12" s="1"/>
      <c r="G12" s="1"/>
      <c r="H12" s="1"/>
    </row>
    <row r="13" spans="1:8">
      <c r="A13" s="7" t="s">
        <v>8</v>
      </c>
      <c r="B13" s="8"/>
      <c r="C13" s="8"/>
      <c r="D13" s="8"/>
      <c r="E13" s="8"/>
      <c r="F13" s="8"/>
      <c r="G13" s="8"/>
      <c r="H13" s="8"/>
    </row>
    <row r="14" spans="1:8" ht="15.75">
      <c r="A14" s="2" t="s">
        <v>9</v>
      </c>
      <c r="B14" s="1"/>
      <c r="C14" s="1"/>
      <c r="D14" s="1"/>
      <c r="E14" s="1"/>
      <c r="F14" s="1"/>
      <c r="G14" s="1"/>
      <c r="H14" s="1"/>
    </row>
    <row r="15" spans="1:8" s="13" customFormat="1" ht="15.75">
      <c r="A15" s="11" t="s">
        <v>10</v>
      </c>
      <c r="B15" s="11" t="s">
        <v>11</v>
      </c>
      <c r="C15" s="11" t="s">
        <v>12</v>
      </c>
      <c r="D15" s="11" t="s">
        <v>13</v>
      </c>
      <c r="E15" s="11" t="s">
        <v>14</v>
      </c>
      <c r="F15" s="11" t="s">
        <v>15</v>
      </c>
      <c r="G15" s="12"/>
      <c r="H15" s="12"/>
    </row>
    <row r="16" spans="1:8">
      <c r="A16" s="6">
        <v>1</v>
      </c>
      <c r="B16" s="3" t="s">
        <v>16</v>
      </c>
      <c r="C16" s="6" t="s">
        <v>17</v>
      </c>
      <c r="D16" s="6">
        <v>40</v>
      </c>
      <c r="E16" s="4">
        <v>4500</v>
      </c>
      <c r="F16" s="4">
        <f>E16*D16</f>
        <v>180000</v>
      </c>
      <c r="G16" s="1"/>
      <c r="H16" s="1"/>
    </row>
    <row r="17" spans="1:8">
      <c r="A17" s="6">
        <v>2</v>
      </c>
      <c r="B17" s="3" t="s">
        <v>18</v>
      </c>
      <c r="C17" s="6" t="s">
        <v>19</v>
      </c>
      <c r="D17" s="6">
        <v>3</v>
      </c>
      <c r="E17" s="4">
        <v>22000</v>
      </c>
      <c r="F17" s="4">
        <f t="shared" ref="F17:F59" si="0">E17*D17</f>
        <v>66000</v>
      </c>
    </row>
    <row r="18" spans="1:8">
      <c r="A18" s="6">
        <v>3</v>
      </c>
      <c r="B18" s="3" t="s">
        <v>20</v>
      </c>
      <c r="C18" s="6" t="s">
        <v>21</v>
      </c>
      <c r="D18" s="6">
        <v>24</v>
      </c>
      <c r="E18" s="4">
        <v>6500</v>
      </c>
      <c r="F18" s="4">
        <f t="shared" si="0"/>
        <v>156000</v>
      </c>
    </row>
    <row r="19" spans="1:8">
      <c r="A19" s="6">
        <v>4</v>
      </c>
      <c r="B19" s="3" t="s">
        <v>22</v>
      </c>
      <c r="C19" s="6" t="s">
        <v>23</v>
      </c>
      <c r="D19" s="6">
        <v>10</v>
      </c>
      <c r="E19" s="4">
        <v>6500</v>
      </c>
      <c r="F19" s="4">
        <f t="shared" si="0"/>
        <v>65000</v>
      </c>
    </row>
    <row r="20" spans="1:8">
      <c r="A20" s="6">
        <v>5</v>
      </c>
      <c r="B20" s="3" t="s">
        <v>24</v>
      </c>
      <c r="C20" s="6" t="s">
        <v>25</v>
      </c>
      <c r="D20" s="6">
        <v>1</v>
      </c>
      <c r="E20" s="4">
        <v>31000</v>
      </c>
      <c r="F20" s="4">
        <f t="shared" si="0"/>
        <v>31000</v>
      </c>
    </row>
    <row r="21" spans="1:8">
      <c r="A21" s="6">
        <v>6</v>
      </c>
      <c r="B21" s="3" t="s">
        <v>26</v>
      </c>
      <c r="C21" s="6" t="s">
        <v>21</v>
      </c>
      <c r="D21" s="6">
        <v>2</v>
      </c>
      <c r="E21" s="4">
        <v>35000</v>
      </c>
      <c r="F21" s="4">
        <f t="shared" si="0"/>
        <v>70000</v>
      </c>
    </row>
    <row r="22" spans="1:8">
      <c r="A22" s="6">
        <v>7</v>
      </c>
      <c r="B22" s="3" t="s">
        <v>27</v>
      </c>
      <c r="C22" s="6" t="s">
        <v>28</v>
      </c>
      <c r="D22" s="6">
        <v>10</v>
      </c>
      <c r="E22" s="4">
        <v>8000</v>
      </c>
      <c r="F22" s="4">
        <f t="shared" si="0"/>
        <v>80000</v>
      </c>
    </row>
    <row r="23" spans="1:8">
      <c r="A23" s="6">
        <v>8</v>
      </c>
      <c r="B23" s="3" t="s">
        <v>29</v>
      </c>
      <c r="C23" s="6" t="s">
        <v>21</v>
      </c>
      <c r="D23" s="6">
        <v>10</v>
      </c>
      <c r="E23" s="4">
        <v>2600</v>
      </c>
      <c r="F23" s="4">
        <f t="shared" si="0"/>
        <v>26000</v>
      </c>
    </row>
    <row r="24" spans="1:8">
      <c r="A24" s="6">
        <v>9</v>
      </c>
      <c r="B24" s="3" t="s">
        <v>30</v>
      </c>
      <c r="C24" s="6" t="s">
        <v>17</v>
      </c>
      <c r="D24" s="6">
        <v>10</v>
      </c>
      <c r="E24" s="4">
        <v>4000</v>
      </c>
      <c r="F24" s="4">
        <f t="shared" si="0"/>
        <v>40000</v>
      </c>
    </row>
    <row r="25" spans="1:8">
      <c r="A25" s="6">
        <v>10</v>
      </c>
      <c r="B25" s="3" t="s">
        <v>31</v>
      </c>
      <c r="C25" s="6" t="s">
        <v>21</v>
      </c>
      <c r="D25" s="6">
        <v>55</v>
      </c>
      <c r="E25" s="4">
        <v>9400</v>
      </c>
      <c r="F25" s="4">
        <f t="shared" si="0"/>
        <v>517000</v>
      </c>
    </row>
    <row r="26" spans="1:8">
      <c r="A26" s="6">
        <v>11</v>
      </c>
      <c r="B26" s="3" t="s">
        <v>32</v>
      </c>
      <c r="C26" s="6" t="s">
        <v>28</v>
      </c>
      <c r="D26" s="6">
        <v>1</v>
      </c>
      <c r="E26" s="4">
        <v>17000</v>
      </c>
      <c r="F26" s="4">
        <f t="shared" si="0"/>
        <v>17000</v>
      </c>
    </row>
    <row r="27" spans="1:8">
      <c r="A27" s="6">
        <v>12</v>
      </c>
      <c r="B27" s="3" t="s">
        <v>33</v>
      </c>
      <c r="C27" s="6" t="s">
        <v>34</v>
      </c>
      <c r="D27" s="6">
        <v>5</v>
      </c>
      <c r="E27" s="4">
        <v>65000</v>
      </c>
      <c r="F27" s="4">
        <f t="shared" si="0"/>
        <v>325000</v>
      </c>
    </row>
    <row r="28" spans="1:8">
      <c r="A28" s="14">
        <v>13</v>
      </c>
      <c r="B28" s="15" t="s">
        <v>35</v>
      </c>
      <c r="C28" s="14" t="s">
        <v>19</v>
      </c>
      <c r="D28" s="14">
        <v>25</v>
      </c>
      <c r="E28" s="16">
        <v>63000</v>
      </c>
      <c r="F28" s="16">
        <f t="shared" si="0"/>
        <v>1575000</v>
      </c>
      <c r="G28">
        <v>6000</v>
      </c>
      <c r="H28">
        <f>G28*D28</f>
        <v>150000</v>
      </c>
    </row>
    <row r="29" spans="1:8">
      <c r="A29" s="6">
        <v>14</v>
      </c>
      <c r="B29" s="3" t="s">
        <v>36</v>
      </c>
      <c r="C29" s="6" t="s">
        <v>37</v>
      </c>
      <c r="D29" s="6">
        <v>7</v>
      </c>
      <c r="E29" s="4">
        <v>8000</v>
      </c>
      <c r="F29" s="4">
        <f t="shared" si="0"/>
        <v>56000</v>
      </c>
    </row>
    <row r="30" spans="1:8">
      <c r="A30" s="6">
        <v>15</v>
      </c>
      <c r="B30" s="3" t="s">
        <v>38</v>
      </c>
      <c r="C30" s="6" t="s">
        <v>37</v>
      </c>
      <c r="D30" s="6">
        <v>1</v>
      </c>
      <c r="E30" s="4">
        <v>8000</v>
      </c>
      <c r="F30" s="4">
        <f t="shared" si="0"/>
        <v>8000</v>
      </c>
    </row>
    <row r="31" spans="1:8">
      <c r="A31" s="6">
        <v>16</v>
      </c>
      <c r="B31" s="3" t="s">
        <v>39</v>
      </c>
      <c r="C31" s="6" t="s">
        <v>40</v>
      </c>
      <c r="D31" s="6">
        <v>1</v>
      </c>
      <c r="E31" s="4">
        <v>47000</v>
      </c>
      <c r="F31" s="4">
        <f t="shared" si="0"/>
        <v>47000</v>
      </c>
    </row>
    <row r="32" spans="1:8">
      <c r="A32" s="6">
        <v>17</v>
      </c>
      <c r="B32" s="3" t="s">
        <v>41</v>
      </c>
      <c r="C32" s="6" t="s">
        <v>17</v>
      </c>
      <c r="D32" s="6">
        <v>6</v>
      </c>
      <c r="E32" s="4">
        <v>6720</v>
      </c>
      <c r="F32" s="4">
        <f t="shared" si="0"/>
        <v>40320</v>
      </c>
    </row>
    <row r="33" spans="1:6">
      <c r="A33" s="6">
        <v>18</v>
      </c>
      <c r="B33" s="3" t="s">
        <v>42</v>
      </c>
      <c r="C33" s="6" t="s">
        <v>17</v>
      </c>
      <c r="D33" s="6">
        <v>12</v>
      </c>
      <c r="E33" s="4">
        <v>6720</v>
      </c>
      <c r="F33" s="4">
        <f t="shared" si="0"/>
        <v>80640</v>
      </c>
    </row>
    <row r="34" spans="1:6">
      <c r="A34" s="6">
        <v>19</v>
      </c>
      <c r="B34" s="3" t="s">
        <v>43</v>
      </c>
      <c r="C34" s="6" t="s">
        <v>17</v>
      </c>
      <c r="D34" s="6">
        <v>11</v>
      </c>
      <c r="E34" s="4">
        <v>7900</v>
      </c>
      <c r="F34" s="4">
        <f t="shared" si="0"/>
        <v>86900</v>
      </c>
    </row>
    <row r="35" spans="1:6">
      <c r="A35" s="6">
        <v>20</v>
      </c>
      <c r="B35" s="3" t="s">
        <v>44</v>
      </c>
      <c r="C35" s="6" t="s">
        <v>17</v>
      </c>
      <c r="D35" s="6">
        <v>4</v>
      </c>
      <c r="E35" s="4">
        <v>6720</v>
      </c>
      <c r="F35" s="4">
        <f t="shared" si="0"/>
        <v>26880</v>
      </c>
    </row>
    <row r="36" spans="1:6">
      <c r="A36" s="6">
        <v>21</v>
      </c>
      <c r="B36" s="3" t="s">
        <v>44</v>
      </c>
      <c r="C36" s="6" t="s">
        <v>17</v>
      </c>
      <c r="D36" s="6">
        <v>1</v>
      </c>
      <c r="E36" s="4">
        <v>6720</v>
      </c>
      <c r="F36" s="4">
        <f t="shared" si="0"/>
        <v>6720</v>
      </c>
    </row>
    <row r="37" spans="1:6">
      <c r="A37" s="6">
        <v>22</v>
      </c>
      <c r="B37" s="3" t="s">
        <v>45</v>
      </c>
      <c r="C37" s="6" t="s">
        <v>17</v>
      </c>
      <c r="D37" s="6">
        <v>1</v>
      </c>
      <c r="E37" s="4">
        <v>3700</v>
      </c>
      <c r="F37" s="4">
        <f t="shared" si="0"/>
        <v>3700</v>
      </c>
    </row>
    <row r="38" spans="1:6">
      <c r="A38" s="6">
        <v>23</v>
      </c>
      <c r="B38" s="3" t="s">
        <v>46</v>
      </c>
      <c r="C38" s="6" t="s">
        <v>37</v>
      </c>
      <c r="D38" s="6">
        <v>1</v>
      </c>
      <c r="E38" s="4">
        <v>26000</v>
      </c>
      <c r="F38" s="4">
        <f t="shared" si="0"/>
        <v>26000</v>
      </c>
    </row>
    <row r="39" spans="1:6">
      <c r="A39" s="6">
        <v>24</v>
      </c>
      <c r="B39" s="3" t="s">
        <v>47</v>
      </c>
      <c r="C39" s="6" t="s">
        <v>37</v>
      </c>
      <c r="D39" s="6">
        <v>2</v>
      </c>
      <c r="E39" s="4">
        <v>22000</v>
      </c>
      <c r="F39" s="4">
        <f t="shared" si="0"/>
        <v>44000</v>
      </c>
    </row>
    <row r="40" spans="1:6">
      <c r="A40" s="6">
        <v>25</v>
      </c>
      <c r="B40" s="3" t="s">
        <v>48</v>
      </c>
      <c r="C40" s="6" t="s">
        <v>49</v>
      </c>
      <c r="D40" s="6">
        <v>1</v>
      </c>
      <c r="E40" s="4">
        <v>42000</v>
      </c>
      <c r="F40" s="4">
        <f t="shared" si="0"/>
        <v>42000</v>
      </c>
    </row>
    <row r="41" spans="1:6">
      <c r="A41" s="6">
        <v>26</v>
      </c>
      <c r="B41" s="3" t="s">
        <v>50</v>
      </c>
      <c r="C41" s="6" t="s">
        <v>34</v>
      </c>
      <c r="D41" s="6">
        <v>10</v>
      </c>
      <c r="E41" s="4">
        <v>27300</v>
      </c>
      <c r="F41" s="4">
        <f t="shared" si="0"/>
        <v>273000</v>
      </c>
    </row>
    <row r="42" spans="1:6">
      <c r="A42" s="6">
        <v>27</v>
      </c>
      <c r="B42" s="3" t="s">
        <v>51</v>
      </c>
      <c r="C42" s="6" t="s">
        <v>34</v>
      </c>
      <c r="D42" s="6">
        <v>5</v>
      </c>
      <c r="E42" s="4">
        <v>27300</v>
      </c>
      <c r="F42" s="4">
        <f t="shared" si="0"/>
        <v>136500</v>
      </c>
    </row>
    <row r="43" spans="1:6">
      <c r="A43" s="6">
        <v>28</v>
      </c>
      <c r="B43" s="3" t="s">
        <v>52</v>
      </c>
      <c r="C43" s="6" t="s">
        <v>19</v>
      </c>
      <c r="D43" s="6">
        <v>1</v>
      </c>
      <c r="E43" s="4">
        <v>90000</v>
      </c>
      <c r="F43" s="4">
        <f t="shared" si="0"/>
        <v>90000</v>
      </c>
    </row>
    <row r="44" spans="1:6">
      <c r="A44" s="6">
        <v>29</v>
      </c>
      <c r="B44" s="3" t="s">
        <v>53</v>
      </c>
      <c r="C44" s="6" t="s">
        <v>19</v>
      </c>
      <c r="D44" s="6">
        <v>1</v>
      </c>
      <c r="E44" s="4">
        <v>47000</v>
      </c>
      <c r="F44" s="4">
        <f t="shared" si="0"/>
        <v>47000</v>
      </c>
    </row>
    <row r="45" spans="1:6">
      <c r="A45" s="6">
        <v>30</v>
      </c>
      <c r="B45" s="3" t="s">
        <v>54</v>
      </c>
      <c r="C45" s="6" t="s">
        <v>55</v>
      </c>
      <c r="D45" s="6">
        <v>4</v>
      </c>
      <c r="E45" s="4">
        <v>2200</v>
      </c>
      <c r="F45" s="4">
        <f t="shared" si="0"/>
        <v>8800</v>
      </c>
    </row>
    <row r="46" spans="1:6">
      <c r="A46" s="6">
        <v>31</v>
      </c>
      <c r="B46" s="3" t="s">
        <v>56</v>
      </c>
      <c r="C46" s="6" t="s">
        <v>55</v>
      </c>
      <c r="D46" s="6">
        <v>2</v>
      </c>
      <c r="E46" s="4">
        <v>2200</v>
      </c>
      <c r="F46" s="4">
        <f t="shared" si="0"/>
        <v>4400</v>
      </c>
    </row>
    <row r="47" spans="1:6">
      <c r="A47" s="6">
        <v>32</v>
      </c>
      <c r="B47" s="3" t="s">
        <v>57</v>
      </c>
      <c r="C47" s="6" t="s">
        <v>55</v>
      </c>
      <c r="D47" s="6">
        <v>2</v>
      </c>
      <c r="E47" s="4">
        <v>15000</v>
      </c>
      <c r="F47" s="4">
        <f t="shared" si="0"/>
        <v>30000</v>
      </c>
    </row>
    <row r="48" spans="1:6">
      <c r="A48" s="6">
        <v>33</v>
      </c>
      <c r="B48" s="3" t="s">
        <v>58</v>
      </c>
      <c r="C48" s="6" t="s">
        <v>55</v>
      </c>
      <c r="D48" s="6">
        <v>2</v>
      </c>
      <c r="E48" s="4">
        <v>6500</v>
      </c>
      <c r="F48" s="4">
        <f t="shared" si="0"/>
        <v>13000</v>
      </c>
    </row>
    <row r="49" spans="1:6">
      <c r="A49" s="6">
        <v>34</v>
      </c>
      <c r="B49" s="3" t="s">
        <v>59</v>
      </c>
      <c r="C49" s="6" t="s">
        <v>60</v>
      </c>
      <c r="D49" s="6">
        <v>4</v>
      </c>
      <c r="E49" s="4">
        <v>22000</v>
      </c>
      <c r="F49" s="4">
        <f t="shared" si="0"/>
        <v>88000</v>
      </c>
    </row>
    <row r="50" spans="1:6">
      <c r="A50" s="6">
        <v>35</v>
      </c>
      <c r="B50" s="3" t="s">
        <v>61</v>
      </c>
      <c r="C50" s="6" t="s">
        <v>60</v>
      </c>
      <c r="D50" s="6">
        <v>3</v>
      </c>
      <c r="E50" s="4">
        <v>22000</v>
      </c>
      <c r="F50" s="4">
        <f t="shared" si="0"/>
        <v>66000</v>
      </c>
    </row>
    <row r="51" spans="1:6">
      <c r="A51" s="6">
        <v>36</v>
      </c>
      <c r="B51" s="3" t="s">
        <v>62</v>
      </c>
      <c r="C51" s="6" t="s">
        <v>21</v>
      </c>
      <c r="D51" s="6">
        <v>1</v>
      </c>
      <c r="E51" s="4">
        <v>153000</v>
      </c>
      <c r="F51" s="4">
        <f t="shared" si="0"/>
        <v>153000</v>
      </c>
    </row>
    <row r="52" spans="1:6">
      <c r="A52" s="6">
        <v>37</v>
      </c>
      <c r="B52" s="3" t="s">
        <v>63</v>
      </c>
      <c r="C52" s="6" t="s">
        <v>21</v>
      </c>
      <c r="D52" s="6">
        <v>26</v>
      </c>
      <c r="E52" s="4">
        <v>6300</v>
      </c>
      <c r="F52" s="4">
        <f t="shared" si="0"/>
        <v>163800</v>
      </c>
    </row>
    <row r="53" spans="1:6">
      <c r="A53" s="6">
        <v>38</v>
      </c>
      <c r="B53" s="3" t="s">
        <v>64</v>
      </c>
      <c r="C53" s="6" t="s">
        <v>21</v>
      </c>
      <c r="D53" s="6">
        <v>1</v>
      </c>
      <c r="E53" s="4">
        <v>4000</v>
      </c>
      <c r="F53" s="4">
        <f t="shared" si="0"/>
        <v>4000</v>
      </c>
    </row>
    <row r="54" spans="1:6">
      <c r="A54" s="6">
        <v>39</v>
      </c>
      <c r="B54" s="3" t="s">
        <v>65</v>
      </c>
      <c r="C54" s="6" t="s">
        <v>28</v>
      </c>
      <c r="D54" s="6">
        <v>1</v>
      </c>
      <c r="E54" s="4">
        <v>35000</v>
      </c>
      <c r="F54" s="4">
        <f t="shared" si="0"/>
        <v>35000</v>
      </c>
    </row>
    <row r="55" spans="1:6">
      <c r="A55" s="6">
        <v>40</v>
      </c>
      <c r="B55" s="3" t="s">
        <v>66</v>
      </c>
      <c r="C55" s="6" t="s">
        <v>17</v>
      </c>
      <c r="D55" s="6">
        <v>5</v>
      </c>
      <c r="E55" s="4">
        <v>29000</v>
      </c>
      <c r="F55" s="4">
        <f t="shared" si="0"/>
        <v>145000</v>
      </c>
    </row>
    <row r="56" spans="1:6">
      <c r="A56" s="6">
        <v>41</v>
      </c>
      <c r="B56" s="3" t="s">
        <v>67</v>
      </c>
      <c r="C56" s="6" t="s">
        <v>49</v>
      </c>
      <c r="D56" s="6">
        <v>5</v>
      </c>
      <c r="E56" s="4">
        <v>30000</v>
      </c>
      <c r="F56" s="4">
        <f t="shared" si="0"/>
        <v>150000</v>
      </c>
    </row>
    <row r="57" spans="1:6">
      <c r="A57" s="6">
        <v>42</v>
      </c>
      <c r="B57" s="3" t="s">
        <v>68</v>
      </c>
      <c r="C57" s="6" t="s">
        <v>37</v>
      </c>
      <c r="D57" s="6">
        <v>4</v>
      </c>
      <c r="E57" s="4">
        <v>74000</v>
      </c>
      <c r="F57" s="4">
        <f t="shared" si="0"/>
        <v>296000</v>
      </c>
    </row>
    <row r="58" spans="1:6">
      <c r="A58" s="6">
        <v>43</v>
      </c>
      <c r="B58" s="3" t="s">
        <v>69</v>
      </c>
      <c r="C58" s="6" t="s">
        <v>28</v>
      </c>
      <c r="D58" s="6">
        <v>10</v>
      </c>
      <c r="E58" s="4">
        <v>120000</v>
      </c>
      <c r="F58" s="4">
        <f t="shared" si="0"/>
        <v>1200000</v>
      </c>
    </row>
    <row r="59" spans="1:6">
      <c r="A59" s="6">
        <v>44</v>
      </c>
      <c r="B59" s="3" t="s">
        <v>70</v>
      </c>
      <c r="C59" s="6" t="s">
        <v>21</v>
      </c>
      <c r="D59" s="6">
        <v>1</v>
      </c>
      <c r="E59" s="4">
        <v>225000</v>
      </c>
      <c r="F59" s="4">
        <f t="shared" si="0"/>
        <v>225000</v>
      </c>
    </row>
    <row r="60" spans="1:6">
      <c r="A60" s="102" t="s">
        <v>71</v>
      </c>
      <c r="B60" s="103"/>
      <c r="C60" s="103"/>
      <c r="D60" s="103"/>
      <c r="E60" s="104"/>
      <c r="F60" s="5">
        <f>SUM(F16:F59)</f>
        <v>6744660</v>
      </c>
    </row>
    <row r="61" spans="1:6">
      <c r="A61" s="102" t="s">
        <v>72</v>
      </c>
      <c r="B61" s="103"/>
      <c r="C61" s="103"/>
      <c r="D61" s="103"/>
      <c r="E61" s="104"/>
      <c r="F61" s="5">
        <f>F60*0.1</f>
        <v>674466</v>
      </c>
    </row>
    <row r="63" spans="1:6">
      <c r="E63" s="18" t="s">
        <v>73</v>
      </c>
      <c r="F63" s="17">
        <f>F61+H28</f>
        <v>824466</v>
      </c>
    </row>
    <row r="64" spans="1:6">
      <c r="A64" s="1"/>
      <c r="B64" s="1"/>
      <c r="C64" s="1"/>
      <c r="D64" s="1"/>
      <c r="E64" s="101"/>
      <c r="F64" s="97"/>
    </row>
    <row r="65" spans="5:6">
      <c r="E65" s="101"/>
      <c r="F65" s="97"/>
    </row>
    <row r="69" spans="5:6">
      <c r="E69" s="101"/>
      <c r="F69" s="97"/>
    </row>
  </sheetData>
  <mergeCells count="12">
    <mergeCell ref="E65:F65"/>
    <mergeCell ref="E69:F69"/>
    <mergeCell ref="A60:E60"/>
    <mergeCell ref="A9:F9"/>
    <mergeCell ref="A10:F10"/>
    <mergeCell ref="A61:E61"/>
    <mergeCell ref="E64:F64"/>
    <mergeCell ref="A2:F2"/>
    <mergeCell ref="A3:F3"/>
    <mergeCell ref="A4:F4"/>
    <mergeCell ref="A7:F7"/>
    <mergeCell ref="A8:F8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H69"/>
  <sheetViews>
    <sheetView topLeftCell="A16" workbookViewId="0">
      <selection activeCell="K7" sqref="K7"/>
    </sheetView>
  </sheetViews>
  <sheetFormatPr defaultRowHeight="15"/>
  <cols>
    <col min="1" max="1" width="7.85546875" style="76" customWidth="1"/>
    <col min="2" max="2" width="34.85546875" style="76" customWidth="1"/>
    <col min="3" max="4" width="9.140625" style="76"/>
    <col min="5" max="5" width="14.7109375" style="76" customWidth="1"/>
    <col min="6" max="6" width="15.140625" style="76" customWidth="1"/>
    <col min="7" max="16384" width="9.140625" style="76"/>
  </cols>
  <sheetData>
    <row r="2" spans="1:6" ht="16.5">
      <c r="A2" s="131" t="s">
        <v>0</v>
      </c>
      <c r="B2" s="107"/>
      <c r="C2" s="107"/>
      <c r="D2" s="107"/>
      <c r="E2" s="107"/>
      <c r="F2" s="107"/>
    </row>
    <row r="3" spans="1:6" ht="15.75">
      <c r="A3" s="132" t="s">
        <v>1</v>
      </c>
      <c r="B3" s="107"/>
      <c r="C3" s="107"/>
      <c r="D3" s="107"/>
      <c r="E3" s="107"/>
      <c r="F3" s="107"/>
    </row>
    <row r="4" spans="1:6" ht="16.5">
      <c r="A4" s="131" t="s">
        <v>2</v>
      </c>
      <c r="B4" s="107"/>
      <c r="C4" s="107"/>
      <c r="D4" s="107"/>
      <c r="E4" s="107"/>
      <c r="F4" s="107"/>
    </row>
    <row r="7" spans="1:6" ht="20.25">
      <c r="A7" s="133" t="s">
        <v>3</v>
      </c>
      <c r="B7" s="107"/>
      <c r="C7" s="107"/>
      <c r="D7" s="107"/>
      <c r="E7" s="107"/>
      <c r="F7" s="107"/>
    </row>
    <row r="8" spans="1:6">
      <c r="A8" s="148" t="s">
        <v>191</v>
      </c>
      <c r="B8" s="107"/>
      <c r="C8" s="107"/>
      <c r="D8" s="107"/>
      <c r="E8" s="107"/>
      <c r="F8" s="107"/>
    </row>
    <row r="11" spans="1:6" ht="15.75">
      <c r="A11" s="71" t="s">
        <v>7</v>
      </c>
    </row>
    <row r="12" spans="1:6" ht="15.75">
      <c r="A12" s="71" t="s">
        <v>192</v>
      </c>
    </row>
    <row r="13" spans="1:6" ht="15.75">
      <c r="A13" s="71" t="s">
        <v>175</v>
      </c>
    </row>
    <row r="14" spans="1:6" ht="15.75">
      <c r="A14" s="94" t="s">
        <v>10</v>
      </c>
      <c r="B14" s="94" t="s">
        <v>11</v>
      </c>
      <c r="C14" s="94" t="s">
        <v>12</v>
      </c>
      <c r="D14" s="94" t="s">
        <v>13</v>
      </c>
      <c r="E14" s="94" t="s">
        <v>14</v>
      </c>
      <c r="F14" s="94" t="s">
        <v>15</v>
      </c>
    </row>
    <row r="15" spans="1:6">
      <c r="A15" s="34">
        <v>1</v>
      </c>
      <c r="B15" s="33" t="s">
        <v>193</v>
      </c>
      <c r="C15" s="34" t="s">
        <v>34</v>
      </c>
      <c r="D15" s="34">
        <v>4</v>
      </c>
      <c r="E15" s="35">
        <v>13500</v>
      </c>
      <c r="F15" s="35">
        <f t="shared" ref="F15:F59" si="0">D15*E15</f>
        <v>54000</v>
      </c>
    </row>
    <row r="16" spans="1:6">
      <c r="A16" s="34">
        <v>2</v>
      </c>
      <c r="B16" s="33" t="s">
        <v>33</v>
      </c>
      <c r="C16" s="34" t="s">
        <v>34</v>
      </c>
      <c r="D16" s="34">
        <v>4</v>
      </c>
      <c r="E16" s="35">
        <v>65000</v>
      </c>
      <c r="F16" s="35">
        <f t="shared" si="0"/>
        <v>260000</v>
      </c>
    </row>
    <row r="17" spans="1:8">
      <c r="A17" s="47">
        <v>3</v>
      </c>
      <c r="B17" s="46" t="s">
        <v>35</v>
      </c>
      <c r="C17" s="47" t="s">
        <v>19</v>
      </c>
      <c r="D17" s="47">
        <v>25</v>
      </c>
      <c r="E17" s="48">
        <v>63000</v>
      </c>
      <c r="F17" s="48">
        <f t="shared" si="0"/>
        <v>1575000</v>
      </c>
      <c r="G17" s="76">
        <v>6000</v>
      </c>
      <c r="H17" s="76">
        <f>G17*D17</f>
        <v>150000</v>
      </c>
    </row>
    <row r="18" spans="1:8">
      <c r="A18" s="34">
        <v>4</v>
      </c>
      <c r="B18" s="33" t="s">
        <v>16</v>
      </c>
      <c r="C18" s="34" t="s">
        <v>17</v>
      </c>
      <c r="D18" s="34">
        <v>20</v>
      </c>
      <c r="E18" s="35">
        <v>4500</v>
      </c>
      <c r="F18" s="35">
        <f t="shared" si="0"/>
        <v>90000</v>
      </c>
    </row>
    <row r="19" spans="1:8">
      <c r="A19" s="34">
        <v>5</v>
      </c>
      <c r="B19" s="33" t="s">
        <v>18</v>
      </c>
      <c r="C19" s="34" t="s">
        <v>19</v>
      </c>
      <c r="D19" s="34">
        <v>2</v>
      </c>
      <c r="E19" s="35">
        <v>22000</v>
      </c>
      <c r="F19" s="35">
        <f t="shared" si="0"/>
        <v>44000</v>
      </c>
    </row>
    <row r="20" spans="1:8">
      <c r="A20" s="34">
        <v>6</v>
      </c>
      <c r="B20" s="33" t="s">
        <v>22</v>
      </c>
      <c r="C20" s="34" t="s">
        <v>23</v>
      </c>
      <c r="D20" s="34">
        <v>10</v>
      </c>
      <c r="E20" s="35">
        <v>6500</v>
      </c>
      <c r="F20" s="35">
        <f t="shared" si="0"/>
        <v>65000</v>
      </c>
    </row>
    <row r="21" spans="1:8">
      <c r="A21" s="34">
        <v>7</v>
      </c>
      <c r="B21" s="33" t="s">
        <v>20</v>
      </c>
      <c r="C21" s="34" t="s">
        <v>21</v>
      </c>
      <c r="D21" s="34">
        <v>36</v>
      </c>
      <c r="E21" s="35">
        <v>6500</v>
      </c>
      <c r="F21" s="35">
        <f t="shared" si="0"/>
        <v>234000</v>
      </c>
    </row>
    <row r="22" spans="1:8">
      <c r="A22" s="34">
        <v>8</v>
      </c>
      <c r="B22" s="33" t="s">
        <v>24</v>
      </c>
      <c r="C22" s="34" t="s">
        <v>25</v>
      </c>
      <c r="D22" s="34">
        <v>1</v>
      </c>
      <c r="E22" s="35">
        <v>31000</v>
      </c>
      <c r="F22" s="35">
        <f t="shared" si="0"/>
        <v>31000</v>
      </c>
    </row>
    <row r="23" spans="1:8">
      <c r="A23" s="34">
        <v>9</v>
      </c>
      <c r="B23" s="33" t="s">
        <v>29</v>
      </c>
      <c r="C23" s="34" t="s">
        <v>21</v>
      </c>
      <c r="D23" s="34">
        <v>10</v>
      </c>
      <c r="E23" s="35">
        <v>2600</v>
      </c>
      <c r="F23" s="35">
        <f t="shared" si="0"/>
        <v>26000</v>
      </c>
    </row>
    <row r="24" spans="1:8">
      <c r="A24" s="34">
        <v>10</v>
      </c>
      <c r="B24" s="33" t="s">
        <v>79</v>
      </c>
      <c r="C24" s="34" t="s">
        <v>21</v>
      </c>
      <c r="D24" s="34">
        <v>30</v>
      </c>
      <c r="E24" s="35">
        <v>8000</v>
      </c>
      <c r="F24" s="35">
        <f t="shared" si="0"/>
        <v>240000</v>
      </c>
    </row>
    <row r="25" spans="1:8">
      <c r="A25" s="34">
        <v>11</v>
      </c>
      <c r="B25" s="33" t="s">
        <v>31</v>
      </c>
      <c r="C25" s="34" t="s">
        <v>21</v>
      </c>
      <c r="D25" s="34">
        <v>20</v>
      </c>
      <c r="E25" s="35">
        <v>9400</v>
      </c>
      <c r="F25" s="35">
        <f t="shared" si="0"/>
        <v>188000</v>
      </c>
    </row>
    <row r="26" spans="1:8">
      <c r="A26" s="34">
        <v>12</v>
      </c>
      <c r="B26" s="33" t="s">
        <v>194</v>
      </c>
      <c r="C26" s="34" t="s">
        <v>21</v>
      </c>
      <c r="D26" s="34">
        <v>1</v>
      </c>
      <c r="E26" s="35">
        <v>16000</v>
      </c>
      <c r="F26" s="35">
        <f t="shared" si="0"/>
        <v>16000</v>
      </c>
    </row>
    <row r="27" spans="1:8">
      <c r="A27" s="34">
        <v>13</v>
      </c>
      <c r="B27" s="33" t="s">
        <v>32</v>
      </c>
      <c r="C27" s="34" t="s">
        <v>28</v>
      </c>
      <c r="D27" s="34">
        <v>1</v>
      </c>
      <c r="E27" s="35">
        <v>17000</v>
      </c>
      <c r="F27" s="35">
        <f t="shared" si="0"/>
        <v>17000</v>
      </c>
    </row>
    <row r="28" spans="1:8">
      <c r="A28" s="34">
        <v>14</v>
      </c>
      <c r="B28" s="33" t="s">
        <v>36</v>
      </c>
      <c r="C28" s="34" t="s">
        <v>37</v>
      </c>
      <c r="D28" s="34">
        <v>2</v>
      </c>
      <c r="E28" s="35">
        <v>8000</v>
      </c>
      <c r="F28" s="35">
        <f t="shared" si="0"/>
        <v>16000</v>
      </c>
    </row>
    <row r="29" spans="1:8">
      <c r="A29" s="34">
        <v>15</v>
      </c>
      <c r="B29" s="33" t="s">
        <v>41</v>
      </c>
      <c r="C29" s="34" t="s">
        <v>17</v>
      </c>
      <c r="D29" s="34">
        <v>7</v>
      </c>
      <c r="E29" s="35">
        <v>6720</v>
      </c>
      <c r="F29" s="35">
        <f t="shared" si="0"/>
        <v>47040</v>
      </c>
    </row>
    <row r="30" spans="1:8">
      <c r="A30" s="34">
        <v>16</v>
      </c>
      <c r="B30" s="33" t="s">
        <v>42</v>
      </c>
      <c r="C30" s="34" t="s">
        <v>17</v>
      </c>
      <c r="D30" s="34">
        <v>12</v>
      </c>
      <c r="E30" s="35">
        <v>6720</v>
      </c>
      <c r="F30" s="35">
        <f t="shared" si="0"/>
        <v>80640</v>
      </c>
    </row>
    <row r="31" spans="1:8">
      <c r="A31" s="34">
        <v>17</v>
      </c>
      <c r="B31" s="33" t="s">
        <v>109</v>
      </c>
      <c r="C31" s="34" t="s">
        <v>17</v>
      </c>
      <c r="D31" s="34">
        <v>5</v>
      </c>
      <c r="E31" s="35">
        <v>4000</v>
      </c>
      <c r="F31" s="35">
        <f t="shared" si="0"/>
        <v>20000</v>
      </c>
    </row>
    <row r="32" spans="1:8">
      <c r="A32" s="34">
        <v>18</v>
      </c>
      <c r="B32" s="33" t="s">
        <v>43</v>
      </c>
      <c r="C32" s="34" t="s">
        <v>17</v>
      </c>
      <c r="D32" s="34">
        <v>4</v>
      </c>
      <c r="E32" s="35">
        <v>7900</v>
      </c>
      <c r="F32" s="35">
        <f t="shared" si="0"/>
        <v>31600</v>
      </c>
    </row>
    <row r="33" spans="1:6">
      <c r="A33" s="34">
        <v>19</v>
      </c>
      <c r="B33" s="33" t="s">
        <v>195</v>
      </c>
      <c r="C33" s="34" t="s">
        <v>34</v>
      </c>
      <c r="D33" s="34">
        <v>5</v>
      </c>
      <c r="E33" s="35">
        <v>13500</v>
      </c>
      <c r="F33" s="35">
        <f t="shared" si="0"/>
        <v>67500</v>
      </c>
    </row>
    <row r="34" spans="1:6">
      <c r="A34" s="34">
        <v>20</v>
      </c>
      <c r="B34" s="33" t="s">
        <v>48</v>
      </c>
      <c r="C34" s="34" t="s">
        <v>49</v>
      </c>
      <c r="D34" s="34">
        <v>2</v>
      </c>
      <c r="E34" s="35">
        <v>42000</v>
      </c>
      <c r="F34" s="35">
        <f t="shared" si="0"/>
        <v>84000</v>
      </c>
    </row>
    <row r="35" spans="1:6">
      <c r="A35" s="34">
        <v>21</v>
      </c>
      <c r="B35" s="33" t="s">
        <v>80</v>
      </c>
      <c r="C35" s="34" t="s">
        <v>19</v>
      </c>
      <c r="D35" s="34">
        <v>1</v>
      </c>
      <c r="E35" s="35">
        <v>67000</v>
      </c>
      <c r="F35" s="35">
        <f t="shared" si="0"/>
        <v>67000</v>
      </c>
    </row>
    <row r="36" spans="1:6">
      <c r="A36" s="34">
        <v>22</v>
      </c>
      <c r="B36" s="33" t="s">
        <v>59</v>
      </c>
      <c r="C36" s="34" t="s">
        <v>60</v>
      </c>
      <c r="D36" s="34">
        <v>1</v>
      </c>
      <c r="E36" s="35">
        <v>22000</v>
      </c>
      <c r="F36" s="35">
        <f t="shared" si="0"/>
        <v>22000</v>
      </c>
    </row>
    <row r="37" spans="1:6">
      <c r="A37" s="34">
        <v>23</v>
      </c>
      <c r="B37" s="33" t="s">
        <v>62</v>
      </c>
      <c r="C37" s="34" t="s">
        <v>21</v>
      </c>
      <c r="D37" s="34">
        <v>1</v>
      </c>
      <c r="E37" s="35">
        <v>153000</v>
      </c>
      <c r="F37" s="35">
        <f t="shared" si="0"/>
        <v>153000</v>
      </c>
    </row>
    <row r="38" spans="1:6">
      <c r="A38" s="34">
        <v>24</v>
      </c>
      <c r="B38" s="33" t="s">
        <v>144</v>
      </c>
      <c r="C38" s="34" t="s">
        <v>21</v>
      </c>
      <c r="D38" s="34">
        <v>1</v>
      </c>
      <c r="E38" s="35">
        <v>16000</v>
      </c>
      <c r="F38" s="35">
        <f t="shared" si="0"/>
        <v>16000</v>
      </c>
    </row>
    <row r="39" spans="1:6">
      <c r="A39" s="34">
        <v>25</v>
      </c>
      <c r="B39" s="33" t="s">
        <v>68</v>
      </c>
      <c r="C39" s="34" t="s">
        <v>37</v>
      </c>
      <c r="D39" s="34">
        <v>1</v>
      </c>
      <c r="E39" s="35">
        <v>74000</v>
      </c>
      <c r="F39" s="35">
        <f t="shared" si="0"/>
        <v>74000</v>
      </c>
    </row>
    <row r="40" spans="1:6">
      <c r="A40" s="34">
        <v>26</v>
      </c>
      <c r="B40" s="33" t="s">
        <v>69</v>
      </c>
      <c r="C40" s="34" t="s">
        <v>28</v>
      </c>
      <c r="D40" s="34">
        <v>7</v>
      </c>
      <c r="E40" s="35">
        <v>120000</v>
      </c>
      <c r="F40" s="35">
        <f t="shared" si="0"/>
        <v>840000</v>
      </c>
    </row>
    <row r="41" spans="1:6">
      <c r="A41" s="34">
        <v>27</v>
      </c>
      <c r="B41" s="33" t="s">
        <v>92</v>
      </c>
      <c r="C41" s="34" t="s">
        <v>28</v>
      </c>
      <c r="D41" s="34">
        <v>1</v>
      </c>
      <c r="E41" s="35">
        <v>120000</v>
      </c>
      <c r="F41" s="35">
        <f t="shared" si="0"/>
        <v>120000</v>
      </c>
    </row>
    <row r="42" spans="1:6">
      <c r="A42" s="34">
        <v>28</v>
      </c>
      <c r="B42" s="33" t="s">
        <v>196</v>
      </c>
      <c r="C42" s="34" t="s">
        <v>28</v>
      </c>
      <c r="D42" s="34">
        <v>1</v>
      </c>
      <c r="E42" s="35">
        <v>3000</v>
      </c>
      <c r="F42" s="35">
        <f t="shared" si="0"/>
        <v>3000</v>
      </c>
    </row>
    <row r="43" spans="1:6">
      <c r="A43" s="34">
        <v>29</v>
      </c>
      <c r="B43" s="33" t="s">
        <v>110</v>
      </c>
      <c r="C43" s="34" t="s">
        <v>37</v>
      </c>
      <c r="D43" s="34">
        <v>1</v>
      </c>
      <c r="E43" s="35">
        <v>27000</v>
      </c>
      <c r="F43" s="35">
        <f t="shared" si="0"/>
        <v>27000</v>
      </c>
    </row>
    <row r="44" spans="1:6">
      <c r="A44" s="34">
        <v>30</v>
      </c>
      <c r="B44" s="33" t="s">
        <v>131</v>
      </c>
      <c r="C44" s="34" t="s">
        <v>37</v>
      </c>
      <c r="D44" s="34">
        <v>1</v>
      </c>
      <c r="E44" s="35">
        <v>35000</v>
      </c>
      <c r="F44" s="35">
        <f t="shared" si="0"/>
        <v>35000</v>
      </c>
    </row>
    <row r="45" spans="1:6">
      <c r="A45" s="34">
        <v>31</v>
      </c>
      <c r="B45" s="33" t="s">
        <v>133</v>
      </c>
      <c r="C45" s="34" t="s">
        <v>28</v>
      </c>
      <c r="D45" s="34">
        <v>1</v>
      </c>
      <c r="E45" s="35">
        <v>8400</v>
      </c>
      <c r="F45" s="35">
        <f t="shared" si="0"/>
        <v>8400</v>
      </c>
    </row>
    <row r="46" spans="1:6">
      <c r="A46" s="34">
        <v>32</v>
      </c>
      <c r="B46" s="33" t="s">
        <v>132</v>
      </c>
      <c r="C46" s="34" t="s">
        <v>28</v>
      </c>
      <c r="D46" s="34">
        <v>1</v>
      </c>
      <c r="E46" s="35">
        <v>16800</v>
      </c>
      <c r="F46" s="35">
        <f t="shared" si="0"/>
        <v>16800</v>
      </c>
    </row>
    <row r="47" spans="1:6">
      <c r="A47" s="34">
        <v>33</v>
      </c>
      <c r="B47" s="33" t="s">
        <v>48</v>
      </c>
      <c r="C47" s="34" t="s">
        <v>49</v>
      </c>
      <c r="D47" s="34">
        <v>1</v>
      </c>
      <c r="E47" s="35">
        <v>42000</v>
      </c>
      <c r="F47" s="35">
        <f t="shared" si="0"/>
        <v>42000</v>
      </c>
    </row>
    <row r="48" spans="1:6">
      <c r="A48" s="34">
        <v>34</v>
      </c>
      <c r="B48" s="33" t="s">
        <v>81</v>
      </c>
      <c r="C48" s="34" t="s">
        <v>19</v>
      </c>
      <c r="D48" s="34">
        <v>1</v>
      </c>
      <c r="E48" s="35">
        <v>67000</v>
      </c>
      <c r="F48" s="35">
        <f t="shared" si="0"/>
        <v>67000</v>
      </c>
    </row>
    <row r="49" spans="1:8">
      <c r="A49" s="34">
        <v>35</v>
      </c>
      <c r="B49" s="33" t="s">
        <v>63</v>
      </c>
      <c r="C49" s="34" t="s">
        <v>21</v>
      </c>
      <c r="D49" s="34">
        <v>6</v>
      </c>
      <c r="E49" s="35">
        <v>6300</v>
      </c>
      <c r="F49" s="35">
        <f t="shared" si="0"/>
        <v>37800</v>
      </c>
    </row>
    <row r="50" spans="1:8">
      <c r="A50" s="34">
        <v>36</v>
      </c>
      <c r="B50" s="33" t="s">
        <v>197</v>
      </c>
      <c r="C50" s="34" t="s">
        <v>21</v>
      </c>
      <c r="D50" s="34">
        <v>2</v>
      </c>
      <c r="E50" s="35">
        <v>35000</v>
      </c>
      <c r="F50" s="35">
        <f t="shared" si="0"/>
        <v>70000</v>
      </c>
    </row>
    <row r="51" spans="1:8">
      <c r="A51" s="34">
        <v>37</v>
      </c>
      <c r="B51" s="33" t="s">
        <v>30</v>
      </c>
      <c r="C51" s="34" t="s">
        <v>17</v>
      </c>
      <c r="D51" s="34">
        <v>1</v>
      </c>
      <c r="E51" s="35">
        <v>4000</v>
      </c>
      <c r="F51" s="35">
        <f t="shared" si="0"/>
        <v>4000</v>
      </c>
    </row>
    <row r="52" spans="1:8">
      <c r="A52" s="34">
        <v>38</v>
      </c>
      <c r="B52" s="33" t="s">
        <v>109</v>
      </c>
      <c r="C52" s="34" t="s">
        <v>17</v>
      </c>
      <c r="D52" s="34">
        <v>5</v>
      </c>
      <c r="E52" s="35">
        <v>4000</v>
      </c>
      <c r="F52" s="35">
        <f t="shared" si="0"/>
        <v>20000</v>
      </c>
    </row>
    <row r="53" spans="1:8">
      <c r="A53" s="34">
        <v>39</v>
      </c>
      <c r="B53" s="33" t="s">
        <v>103</v>
      </c>
      <c r="C53" s="34" t="s">
        <v>19</v>
      </c>
      <c r="D53" s="34">
        <v>1</v>
      </c>
      <c r="E53" s="35">
        <v>46350</v>
      </c>
      <c r="F53" s="35">
        <f t="shared" si="0"/>
        <v>46350</v>
      </c>
    </row>
    <row r="54" spans="1:8">
      <c r="A54" s="34">
        <v>40</v>
      </c>
      <c r="B54" s="33" t="s">
        <v>50</v>
      </c>
      <c r="C54" s="34" t="s">
        <v>34</v>
      </c>
      <c r="D54" s="34">
        <v>10</v>
      </c>
      <c r="E54" s="35">
        <v>27300</v>
      </c>
      <c r="F54" s="35">
        <f t="shared" si="0"/>
        <v>273000</v>
      </c>
    </row>
    <row r="55" spans="1:8">
      <c r="A55" s="34">
        <v>41</v>
      </c>
      <c r="B55" s="33" t="s">
        <v>51</v>
      </c>
      <c r="C55" s="34" t="s">
        <v>34</v>
      </c>
      <c r="D55" s="34">
        <v>10</v>
      </c>
      <c r="E55" s="35">
        <v>27300</v>
      </c>
      <c r="F55" s="35">
        <f t="shared" si="0"/>
        <v>273000</v>
      </c>
    </row>
    <row r="56" spans="1:8">
      <c r="A56" s="34">
        <v>42</v>
      </c>
      <c r="B56" s="33" t="s">
        <v>63</v>
      </c>
      <c r="C56" s="34" t="s">
        <v>21</v>
      </c>
      <c r="D56" s="34">
        <v>2</v>
      </c>
      <c r="E56" s="35">
        <v>6300</v>
      </c>
      <c r="F56" s="35">
        <f t="shared" si="0"/>
        <v>12600</v>
      </c>
    </row>
    <row r="57" spans="1:8">
      <c r="A57" s="34">
        <v>43</v>
      </c>
      <c r="B57" s="33" t="s">
        <v>67</v>
      </c>
      <c r="C57" s="34" t="s">
        <v>49</v>
      </c>
      <c r="D57" s="34">
        <v>5</v>
      </c>
      <c r="E57" s="35">
        <v>30000</v>
      </c>
      <c r="F57" s="35">
        <f t="shared" si="0"/>
        <v>150000</v>
      </c>
    </row>
    <row r="58" spans="1:8">
      <c r="A58" s="34">
        <v>44</v>
      </c>
      <c r="B58" s="33" t="s">
        <v>151</v>
      </c>
      <c r="C58" s="34" t="s">
        <v>19</v>
      </c>
      <c r="D58" s="34">
        <v>1</v>
      </c>
      <c r="E58" s="35">
        <v>47000</v>
      </c>
      <c r="F58" s="35">
        <f t="shared" si="0"/>
        <v>47000</v>
      </c>
    </row>
    <row r="59" spans="1:8">
      <c r="A59" s="34">
        <v>45</v>
      </c>
      <c r="B59" s="33" t="s">
        <v>198</v>
      </c>
      <c r="C59" s="34" t="s">
        <v>34</v>
      </c>
      <c r="D59" s="34">
        <v>80</v>
      </c>
      <c r="E59" s="35">
        <v>11000</v>
      </c>
      <c r="F59" s="35">
        <f t="shared" si="0"/>
        <v>880000</v>
      </c>
    </row>
    <row r="60" spans="1:8">
      <c r="A60" s="134" t="s">
        <v>71</v>
      </c>
      <c r="B60" s="135"/>
      <c r="C60" s="135"/>
      <c r="D60" s="135"/>
      <c r="E60" s="136"/>
      <c r="F60" s="72">
        <f>SUM(F15:F59)</f>
        <v>6491730</v>
      </c>
    </row>
    <row r="61" spans="1:8">
      <c r="A61" s="134" t="s">
        <v>95</v>
      </c>
      <c r="B61" s="135"/>
      <c r="C61" s="135"/>
      <c r="D61" s="135"/>
      <c r="E61" s="136"/>
      <c r="F61" s="72">
        <f>F60*0.1</f>
        <v>649173</v>
      </c>
      <c r="H61" s="95">
        <f>F61+H17</f>
        <v>799173</v>
      </c>
    </row>
    <row r="64" spans="1:8">
      <c r="E64" s="137" t="s">
        <v>96</v>
      </c>
      <c r="F64" s="107"/>
    </row>
    <row r="65" spans="5:6">
      <c r="E65" s="137" t="s">
        <v>97</v>
      </c>
      <c r="F65" s="107"/>
    </row>
    <row r="69" spans="5:6">
      <c r="E69" s="137" t="s">
        <v>171</v>
      </c>
      <c r="F69" s="107"/>
    </row>
  </sheetData>
  <mergeCells count="10">
    <mergeCell ref="A61:E61"/>
    <mergeCell ref="E64:F64"/>
    <mergeCell ref="E65:F65"/>
    <mergeCell ref="E69:F69"/>
    <mergeCell ref="A2:F2"/>
    <mergeCell ref="A3:F3"/>
    <mergeCell ref="A4:F4"/>
    <mergeCell ref="A7:F7"/>
    <mergeCell ref="A8:F8"/>
    <mergeCell ref="A60:E60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H67"/>
  <sheetViews>
    <sheetView topLeftCell="A37" workbookViewId="0">
      <selection activeCell="I57" sqref="I57"/>
    </sheetView>
  </sheetViews>
  <sheetFormatPr defaultRowHeight="15"/>
  <cols>
    <col min="1" max="1" width="9.140625" style="76"/>
    <col min="2" max="2" width="33.140625" style="76" customWidth="1"/>
    <col min="3" max="4" width="9.140625" style="76"/>
    <col min="5" max="5" width="14.140625" style="76" customWidth="1"/>
    <col min="6" max="6" width="14.7109375" style="76" customWidth="1"/>
    <col min="7" max="16384" width="9.140625" style="76"/>
  </cols>
  <sheetData>
    <row r="2" spans="1:6" ht="16.5">
      <c r="A2" s="131" t="s">
        <v>0</v>
      </c>
      <c r="B2" s="107"/>
      <c r="C2" s="107"/>
      <c r="D2" s="107"/>
      <c r="E2" s="107"/>
      <c r="F2" s="107"/>
    </row>
    <row r="3" spans="1:6" ht="15.75">
      <c r="A3" s="132" t="s">
        <v>1</v>
      </c>
      <c r="B3" s="107"/>
      <c r="C3" s="107"/>
      <c r="D3" s="107"/>
      <c r="E3" s="107"/>
      <c r="F3" s="107"/>
    </row>
    <row r="4" spans="1:6" ht="16.5">
      <c r="A4" s="131" t="s">
        <v>2</v>
      </c>
      <c r="B4" s="107"/>
      <c r="C4" s="107"/>
      <c r="D4" s="107"/>
      <c r="E4" s="107"/>
      <c r="F4" s="107"/>
    </row>
    <row r="7" spans="1:6" ht="20.25">
      <c r="A7" s="133" t="s">
        <v>3</v>
      </c>
      <c r="B7" s="107"/>
      <c r="C7" s="107"/>
      <c r="D7" s="107"/>
      <c r="E7" s="107"/>
      <c r="F7" s="107"/>
    </row>
    <row r="8" spans="1:6">
      <c r="A8" s="148" t="s">
        <v>191</v>
      </c>
      <c r="B8" s="107"/>
      <c r="C8" s="107"/>
      <c r="D8" s="107"/>
      <c r="E8" s="107"/>
      <c r="F8" s="107"/>
    </row>
    <row r="11" spans="1:6" ht="15.75">
      <c r="A11" s="71" t="s">
        <v>7</v>
      </c>
    </row>
    <row r="12" spans="1:6" ht="15.75">
      <c r="A12" s="71" t="s">
        <v>192</v>
      </c>
    </row>
    <row r="13" spans="1:6" ht="15.75">
      <c r="A13" s="71" t="s">
        <v>175</v>
      </c>
    </row>
    <row r="14" spans="1:6" ht="15.75">
      <c r="A14" s="94" t="s">
        <v>10</v>
      </c>
      <c r="B14" s="94" t="s">
        <v>11</v>
      </c>
      <c r="C14" s="94" t="s">
        <v>12</v>
      </c>
      <c r="D14" s="94" t="s">
        <v>13</v>
      </c>
      <c r="E14" s="94" t="s">
        <v>14</v>
      </c>
      <c r="F14" s="94" t="s">
        <v>15</v>
      </c>
    </row>
    <row r="15" spans="1:6">
      <c r="A15" s="34">
        <v>1</v>
      </c>
      <c r="B15" s="33" t="s">
        <v>132</v>
      </c>
      <c r="C15" s="34" t="s">
        <v>28</v>
      </c>
      <c r="D15" s="34">
        <v>1</v>
      </c>
      <c r="E15" s="35">
        <v>16800</v>
      </c>
      <c r="F15" s="35">
        <f t="shared" ref="F15:F57" si="0">D15*E15</f>
        <v>16800</v>
      </c>
    </row>
    <row r="16" spans="1:6">
      <c r="A16" s="34">
        <v>2</v>
      </c>
      <c r="B16" s="33" t="s">
        <v>63</v>
      </c>
      <c r="C16" s="34" t="s">
        <v>21</v>
      </c>
      <c r="D16" s="34">
        <v>4</v>
      </c>
      <c r="E16" s="35">
        <v>6300</v>
      </c>
      <c r="F16" s="35">
        <f t="shared" si="0"/>
        <v>25200</v>
      </c>
    </row>
    <row r="17" spans="1:6">
      <c r="A17" s="34">
        <v>3</v>
      </c>
      <c r="B17" s="33" t="s">
        <v>33</v>
      </c>
      <c r="C17" s="34" t="s">
        <v>34</v>
      </c>
      <c r="D17" s="34">
        <v>4</v>
      </c>
      <c r="E17" s="35">
        <v>65000</v>
      </c>
      <c r="F17" s="35">
        <f t="shared" si="0"/>
        <v>260000</v>
      </c>
    </row>
    <row r="18" spans="1:6">
      <c r="A18" s="34">
        <v>4</v>
      </c>
      <c r="B18" s="33" t="s">
        <v>16</v>
      </c>
      <c r="C18" s="34" t="s">
        <v>17</v>
      </c>
      <c r="D18" s="34">
        <v>20</v>
      </c>
      <c r="E18" s="35">
        <v>4500</v>
      </c>
      <c r="F18" s="35">
        <f t="shared" si="0"/>
        <v>90000</v>
      </c>
    </row>
    <row r="19" spans="1:6">
      <c r="A19" s="34">
        <v>5</v>
      </c>
      <c r="B19" s="33" t="s">
        <v>20</v>
      </c>
      <c r="C19" s="34" t="s">
        <v>21</v>
      </c>
      <c r="D19" s="34">
        <v>40</v>
      </c>
      <c r="E19" s="35">
        <v>6500</v>
      </c>
      <c r="F19" s="35">
        <f t="shared" si="0"/>
        <v>260000</v>
      </c>
    </row>
    <row r="20" spans="1:6">
      <c r="A20" s="34">
        <v>6</v>
      </c>
      <c r="B20" s="33" t="s">
        <v>24</v>
      </c>
      <c r="C20" s="34" t="s">
        <v>25</v>
      </c>
      <c r="D20" s="34">
        <v>1</v>
      </c>
      <c r="E20" s="35">
        <v>31000</v>
      </c>
      <c r="F20" s="35">
        <f t="shared" si="0"/>
        <v>31000</v>
      </c>
    </row>
    <row r="21" spans="1:6">
      <c r="A21" s="34">
        <v>7</v>
      </c>
      <c r="B21" s="33" t="s">
        <v>29</v>
      </c>
      <c r="C21" s="34" t="s">
        <v>21</v>
      </c>
      <c r="D21" s="34">
        <v>10</v>
      </c>
      <c r="E21" s="35">
        <v>2600</v>
      </c>
      <c r="F21" s="35">
        <f t="shared" si="0"/>
        <v>26000</v>
      </c>
    </row>
    <row r="22" spans="1:6">
      <c r="A22" s="34">
        <v>8</v>
      </c>
      <c r="B22" s="33" t="s">
        <v>199</v>
      </c>
      <c r="C22" s="34" t="s">
        <v>21</v>
      </c>
      <c r="D22" s="34">
        <v>5</v>
      </c>
      <c r="E22" s="35">
        <v>12000</v>
      </c>
      <c r="F22" s="35">
        <f t="shared" si="0"/>
        <v>60000</v>
      </c>
    </row>
    <row r="23" spans="1:6">
      <c r="A23" s="34">
        <v>9</v>
      </c>
      <c r="B23" s="33" t="s">
        <v>79</v>
      </c>
      <c r="C23" s="34" t="s">
        <v>21</v>
      </c>
      <c r="D23" s="34">
        <v>30</v>
      </c>
      <c r="E23" s="35">
        <v>8000</v>
      </c>
      <c r="F23" s="35">
        <f t="shared" si="0"/>
        <v>240000</v>
      </c>
    </row>
    <row r="24" spans="1:6">
      <c r="A24" s="34">
        <v>10</v>
      </c>
      <c r="B24" s="33" t="s">
        <v>30</v>
      </c>
      <c r="C24" s="34" t="s">
        <v>17</v>
      </c>
      <c r="D24" s="34">
        <v>5</v>
      </c>
      <c r="E24" s="35">
        <v>4000</v>
      </c>
      <c r="F24" s="35">
        <f t="shared" si="0"/>
        <v>20000</v>
      </c>
    </row>
    <row r="25" spans="1:6">
      <c r="A25" s="34">
        <v>11</v>
      </c>
      <c r="B25" s="33" t="s">
        <v>31</v>
      </c>
      <c r="C25" s="34" t="s">
        <v>21</v>
      </c>
      <c r="D25" s="34">
        <v>20</v>
      </c>
      <c r="E25" s="35">
        <v>9400</v>
      </c>
      <c r="F25" s="35">
        <f t="shared" si="0"/>
        <v>188000</v>
      </c>
    </row>
    <row r="26" spans="1:6">
      <c r="A26" s="34">
        <v>12</v>
      </c>
      <c r="B26" s="33" t="s">
        <v>194</v>
      </c>
      <c r="C26" s="34" t="s">
        <v>21</v>
      </c>
      <c r="D26" s="34">
        <v>1</v>
      </c>
      <c r="E26" s="35">
        <v>16000</v>
      </c>
      <c r="F26" s="35">
        <f t="shared" si="0"/>
        <v>16000</v>
      </c>
    </row>
    <row r="27" spans="1:6">
      <c r="A27" s="34">
        <v>13</v>
      </c>
      <c r="B27" s="33" t="s">
        <v>32</v>
      </c>
      <c r="C27" s="34" t="s">
        <v>28</v>
      </c>
      <c r="D27" s="34">
        <v>1</v>
      </c>
      <c r="E27" s="35">
        <v>17000</v>
      </c>
      <c r="F27" s="35">
        <f t="shared" si="0"/>
        <v>17000</v>
      </c>
    </row>
    <row r="28" spans="1:6">
      <c r="A28" s="34">
        <v>14</v>
      </c>
      <c r="B28" s="33" t="s">
        <v>36</v>
      </c>
      <c r="C28" s="34" t="s">
        <v>37</v>
      </c>
      <c r="D28" s="34">
        <v>5</v>
      </c>
      <c r="E28" s="35">
        <v>8000</v>
      </c>
      <c r="F28" s="35">
        <f t="shared" si="0"/>
        <v>40000</v>
      </c>
    </row>
    <row r="29" spans="1:6">
      <c r="A29" s="34">
        <v>15</v>
      </c>
      <c r="B29" s="33" t="s">
        <v>39</v>
      </c>
      <c r="C29" s="34" t="s">
        <v>40</v>
      </c>
      <c r="D29" s="34">
        <v>4</v>
      </c>
      <c r="E29" s="35">
        <v>47000</v>
      </c>
      <c r="F29" s="35">
        <f t="shared" si="0"/>
        <v>188000</v>
      </c>
    </row>
    <row r="30" spans="1:6">
      <c r="A30" s="34">
        <v>16</v>
      </c>
      <c r="B30" s="33" t="s">
        <v>43</v>
      </c>
      <c r="C30" s="34" t="s">
        <v>17</v>
      </c>
      <c r="D30" s="34">
        <v>5</v>
      </c>
      <c r="E30" s="35">
        <v>7900</v>
      </c>
      <c r="F30" s="35">
        <f t="shared" si="0"/>
        <v>39500</v>
      </c>
    </row>
    <row r="31" spans="1:6">
      <c r="A31" s="34">
        <v>17</v>
      </c>
      <c r="B31" s="33" t="s">
        <v>132</v>
      </c>
      <c r="C31" s="34" t="s">
        <v>28</v>
      </c>
      <c r="D31" s="34">
        <v>1</v>
      </c>
      <c r="E31" s="35">
        <v>16800</v>
      </c>
      <c r="F31" s="35">
        <f t="shared" si="0"/>
        <v>16800</v>
      </c>
    </row>
    <row r="32" spans="1:6">
      <c r="A32" s="34">
        <v>18</v>
      </c>
      <c r="B32" s="33" t="s">
        <v>181</v>
      </c>
      <c r="C32" s="34" t="s">
        <v>19</v>
      </c>
      <c r="D32" s="34">
        <v>1</v>
      </c>
      <c r="E32" s="35">
        <v>67000</v>
      </c>
      <c r="F32" s="35">
        <f t="shared" si="0"/>
        <v>67000</v>
      </c>
    </row>
    <row r="33" spans="1:8">
      <c r="A33" s="34">
        <v>19</v>
      </c>
      <c r="B33" s="33" t="s">
        <v>68</v>
      </c>
      <c r="C33" s="34" t="s">
        <v>37</v>
      </c>
      <c r="D33" s="34">
        <v>1</v>
      </c>
      <c r="E33" s="35">
        <v>74000</v>
      </c>
      <c r="F33" s="35">
        <f t="shared" si="0"/>
        <v>74000</v>
      </c>
    </row>
    <row r="34" spans="1:8">
      <c r="A34" s="34">
        <v>20</v>
      </c>
      <c r="B34" s="33" t="s">
        <v>69</v>
      </c>
      <c r="C34" s="34" t="s">
        <v>28</v>
      </c>
      <c r="D34" s="34">
        <v>7</v>
      </c>
      <c r="E34" s="35">
        <v>120000</v>
      </c>
      <c r="F34" s="35">
        <f t="shared" si="0"/>
        <v>840000</v>
      </c>
    </row>
    <row r="35" spans="1:8">
      <c r="A35" s="34">
        <v>21</v>
      </c>
      <c r="B35" s="33" t="s">
        <v>92</v>
      </c>
      <c r="C35" s="34" t="s">
        <v>28</v>
      </c>
      <c r="D35" s="34">
        <v>2</v>
      </c>
      <c r="E35" s="35">
        <v>120000</v>
      </c>
      <c r="F35" s="35">
        <f t="shared" si="0"/>
        <v>240000</v>
      </c>
    </row>
    <row r="36" spans="1:8">
      <c r="A36" s="34">
        <v>22</v>
      </c>
      <c r="B36" s="33" t="s">
        <v>109</v>
      </c>
      <c r="C36" s="34" t="s">
        <v>17</v>
      </c>
      <c r="D36" s="34">
        <v>5</v>
      </c>
      <c r="E36" s="35">
        <v>4000</v>
      </c>
      <c r="F36" s="35">
        <f t="shared" si="0"/>
        <v>20000</v>
      </c>
    </row>
    <row r="37" spans="1:8">
      <c r="A37" s="34">
        <v>23</v>
      </c>
      <c r="B37" s="33" t="s">
        <v>151</v>
      </c>
      <c r="C37" s="34" t="s">
        <v>19</v>
      </c>
      <c r="D37" s="34">
        <v>1</v>
      </c>
      <c r="E37" s="35">
        <v>47000</v>
      </c>
      <c r="F37" s="35">
        <f t="shared" si="0"/>
        <v>47000</v>
      </c>
    </row>
    <row r="38" spans="1:8">
      <c r="A38" s="34">
        <v>24</v>
      </c>
      <c r="B38" s="33" t="s">
        <v>63</v>
      </c>
      <c r="C38" s="34" t="s">
        <v>21</v>
      </c>
      <c r="D38" s="34">
        <v>3</v>
      </c>
      <c r="E38" s="35">
        <v>6300</v>
      </c>
      <c r="F38" s="35">
        <f t="shared" si="0"/>
        <v>18900</v>
      </c>
    </row>
    <row r="39" spans="1:8">
      <c r="A39" s="34">
        <v>25</v>
      </c>
      <c r="B39" s="33" t="s">
        <v>65</v>
      </c>
      <c r="C39" s="34" t="s">
        <v>28</v>
      </c>
      <c r="D39" s="34">
        <v>1</v>
      </c>
      <c r="E39" s="35">
        <v>35000</v>
      </c>
      <c r="F39" s="35">
        <f t="shared" si="0"/>
        <v>35000</v>
      </c>
    </row>
    <row r="40" spans="1:8">
      <c r="A40" s="34">
        <v>26</v>
      </c>
      <c r="B40" s="33" t="s">
        <v>165</v>
      </c>
      <c r="C40" s="34" t="s">
        <v>115</v>
      </c>
      <c r="D40" s="34">
        <v>2</v>
      </c>
      <c r="E40" s="35">
        <v>45000</v>
      </c>
      <c r="F40" s="35">
        <f t="shared" si="0"/>
        <v>90000</v>
      </c>
    </row>
    <row r="41" spans="1:8">
      <c r="A41" s="34">
        <v>27</v>
      </c>
      <c r="B41" s="33" t="s">
        <v>165</v>
      </c>
      <c r="C41" s="34" t="s">
        <v>115</v>
      </c>
      <c r="D41" s="34">
        <v>2</v>
      </c>
      <c r="E41" s="35">
        <v>45000</v>
      </c>
      <c r="F41" s="35">
        <f t="shared" si="0"/>
        <v>90000</v>
      </c>
    </row>
    <row r="42" spans="1:8">
      <c r="A42" s="34">
        <v>28</v>
      </c>
      <c r="B42" s="33" t="s">
        <v>200</v>
      </c>
      <c r="C42" s="34" t="s">
        <v>34</v>
      </c>
      <c r="D42" s="34">
        <v>5</v>
      </c>
      <c r="E42" s="35">
        <v>34000</v>
      </c>
      <c r="F42" s="35">
        <f t="shared" si="0"/>
        <v>170000</v>
      </c>
    </row>
    <row r="43" spans="1:8">
      <c r="A43" s="34">
        <v>29</v>
      </c>
      <c r="B43" s="33" t="s">
        <v>201</v>
      </c>
      <c r="C43" s="34" t="s">
        <v>108</v>
      </c>
      <c r="D43" s="34">
        <v>1</v>
      </c>
      <c r="E43" s="35">
        <v>24000</v>
      </c>
      <c r="F43" s="35">
        <f t="shared" si="0"/>
        <v>24000</v>
      </c>
    </row>
    <row r="44" spans="1:8">
      <c r="A44" s="34">
        <v>30</v>
      </c>
      <c r="B44" s="33" t="s">
        <v>83</v>
      </c>
      <c r="C44" s="34" t="s">
        <v>84</v>
      </c>
      <c r="D44" s="34">
        <v>1</v>
      </c>
      <c r="E44" s="35">
        <v>374000</v>
      </c>
      <c r="F44" s="35"/>
      <c r="H44" s="41">
        <f>E44+E45</f>
        <v>748000</v>
      </c>
    </row>
    <row r="45" spans="1:8">
      <c r="A45" s="34">
        <v>31</v>
      </c>
      <c r="B45" s="33" t="s">
        <v>163</v>
      </c>
      <c r="C45" s="34" t="s">
        <v>84</v>
      </c>
      <c r="D45" s="34">
        <v>1</v>
      </c>
      <c r="E45" s="35">
        <v>374000</v>
      </c>
      <c r="F45" s="35"/>
      <c r="H45" s="76">
        <f>H44*0.05</f>
        <v>37400</v>
      </c>
    </row>
    <row r="46" spans="1:8">
      <c r="A46" s="34">
        <v>32</v>
      </c>
      <c r="B46" s="33" t="s">
        <v>202</v>
      </c>
      <c r="C46" s="34" t="s">
        <v>17</v>
      </c>
      <c r="D46" s="34">
        <v>1</v>
      </c>
      <c r="E46" s="35">
        <v>8500</v>
      </c>
      <c r="F46" s="35">
        <f t="shared" si="0"/>
        <v>8500</v>
      </c>
    </row>
    <row r="47" spans="1:8">
      <c r="A47" s="34">
        <v>33</v>
      </c>
      <c r="B47" s="33" t="s">
        <v>133</v>
      </c>
      <c r="C47" s="34" t="s">
        <v>28</v>
      </c>
      <c r="D47" s="34">
        <v>2</v>
      </c>
      <c r="E47" s="35">
        <v>8400</v>
      </c>
      <c r="F47" s="35">
        <f t="shared" si="0"/>
        <v>16800</v>
      </c>
    </row>
    <row r="48" spans="1:8">
      <c r="A48" s="34">
        <v>34</v>
      </c>
      <c r="B48" s="33" t="s">
        <v>132</v>
      </c>
      <c r="C48" s="34" t="s">
        <v>28</v>
      </c>
      <c r="D48" s="34">
        <v>2</v>
      </c>
      <c r="E48" s="35">
        <v>16800</v>
      </c>
      <c r="F48" s="35">
        <f t="shared" si="0"/>
        <v>33600</v>
      </c>
    </row>
    <row r="49" spans="1:7">
      <c r="A49" s="34">
        <v>35</v>
      </c>
      <c r="B49" s="33" t="s">
        <v>156</v>
      </c>
      <c r="C49" s="34" t="s">
        <v>17</v>
      </c>
      <c r="D49" s="34">
        <v>1</v>
      </c>
      <c r="E49" s="35">
        <v>33000</v>
      </c>
      <c r="F49" s="35">
        <f t="shared" si="0"/>
        <v>33000</v>
      </c>
    </row>
    <row r="50" spans="1:7">
      <c r="A50" s="34">
        <v>36</v>
      </c>
      <c r="B50" s="33" t="s">
        <v>135</v>
      </c>
      <c r="C50" s="34" t="s">
        <v>37</v>
      </c>
      <c r="D50" s="34">
        <v>1</v>
      </c>
      <c r="E50" s="35">
        <v>155000</v>
      </c>
      <c r="F50" s="35">
        <f t="shared" si="0"/>
        <v>155000</v>
      </c>
    </row>
    <row r="51" spans="1:7">
      <c r="A51" s="34">
        <v>37</v>
      </c>
      <c r="B51" s="33" t="s">
        <v>143</v>
      </c>
      <c r="C51" s="34" t="s">
        <v>25</v>
      </c>
      <c r="D51" s="34">
        <v>1</v>
      </c>
      <c r="E51" s="35">
        <v>54000</v>
      </c>
      <c r="F51" s="35">
        <f t="shared" si="0"/>
        <v>54000</v>
      </c>
    </row>
    <row r="52" spans="1:7">
      <c r="A52" s="34">
        <v>38</v>
      </c>
      <c r="B52" s="33" t="s">
        <v>81</v>
      </c>
      <c r="C52" s="34" t="s">
        <v>19</v>
      </c>
      <c r="D52" s="34">
        <v>1</v>
      </c>
      <c r="E52" s="35">
        <v>67000</v>
      </c>
      <c r="F52" s="35">
        <f t="shared" si="0"/>
        <v>67000</v>
      </c>
    </row>
    <row r="53" spans="1:7">
      <c r="A53" s="34">
        <v>39</v>
      </c>
      <c r="B53" s="33" t="s">
        <v>63</v>
      </c>
      <c r="C53" s="34" t="s">
        <v>21</v>
      </c>
      <c r="D53" s="34">
        <v>4</v>
      </c>
      <c r="E53" s="35">
        <v>6300</v>
      </c>
      <c r="F53" s="35">
        <f t="shared" si="0"/>
        <v>25200</v>
      </c>
    </row>
    <row r="54" spans="1:7">
      <c r="A54" s="34">
        <v>40</v>
      </c>
      <c r="B54" s="33" t="s">
        <v>65</v>
      </c>
      <c r="C54" s="34" t="s">
        <v>28</v>
      </c>
      <c r="D54" s="34">
        <v>1</v>
      </c>
      <c r="E54" s="35">
        <v>35000</v>
      </c>
      <c r="F54" s="35">
        <f t="shared" si="0"/>
        <v>35000</v>
      </c>
    </row>
    <row r="55" spans="1:7">
      <c r="A55" s="34">
        <v>41</v>
      </c>
      <c r="B55" s="33" t="s">
        <v>154</v>
      </c>
      <c r="C55" s="34" t="s">
        <v>17</v>
      </c>
      <c r="D55" s="34">
        <v>1</v>
      </c>
      <c r="E55" s="35">
        <v>20000</v>
      </c>
      <c r="F55" s="35">
        <f t="shared" si="0"/>
        <v>20000</v>
      </c>
    </row>
    <row r="56" spans="1:7">
      <c r="A56" s="34">
        <v>42</v>
      </c>
      <c r="B56" s="33" t="s">
        <v>67</v>
      </c>
      <c r="C56" s="34" t="s">
        <v>49</v>
      </c>
      <c r="D56" s="34">
        <v>5</v>
      </c>
      <c r="E56" s="35">
        <v>30000</v>
      </c>
      <c r="F56" s="35">
        <f t="shared" si="0"/>
        <v>150000</v>
      </c>
    </row>
    <row r="57" spans="1:7">
      <c r="A57" s="34">
        <v>43</v>
      </c>
      <c r="B57" s="33" t="s">
        <v>68</v>
      </c>
      <c r="C57" s="34" t="s">
        <v>37</v>
      </c>
      <c r="D57" s="34">
        <v>1</v>
      </c>
      <c r="E57" s="35">
        <v>74000</v>
      </c>
      <c r="F57" s="35">
        <f t="shared" si="0"/>
        <v>74000</v>
      </c>
    </row>
    <row r="58" spans="1:7">
      <c r="A58" s="134" t="s">
        <v>71</v>
      </c>
      <c r="B58" s="135"/>
      <c r="C58" s="135"/>
      <c r="D58" s="135"/>
      <c r="E58" s="136"/>
      <c r="F58" s="72">
        <f>SUM(F15:F57)</f>
        <v>3922300</v>
      </c>
    </row>
    <row r="59" spans="1:7">
      <c r="A59" s="134" t="s">
        <v>95</v>
      </c>
      <c r="B59" s="135"/>
      <c r="C59" s="135"/>
      <c r="D59" s="135"/>
      <c r="E59" s="136"/>
      <c r="F59" s="72">
        <f>F58*0.1</f>
        <v>392230</v>
      </c>
      <c r="G59" s="95">
        <f>F59+H45</f>
        <v>429630</v>
      </c>
    </row>
    <row r="62" spans="1:7">
      <c r="E62" s="137" t="s">
        <v>96</v>
      </c>
      <c r="F62" s="107"/>
    </row>
    <row r="63" spans="1:7">
      <c r="E63" s="137" t="s">
        <v>97</v>
      </c>
      <c r="F63" s="107"/>
    </row>
    <row r="67" spans="5:6">
      <c r="E67" s="137" t="s">
        <v>171</v>
      </c>
      <c r="F67" s="107"/>
    </row>
  </sheetData>
  <mergeCells count="10">
    <mergeCell ref="A59:E59"/>
    <mergeCell ref="E62:F62"/>
    <mergeCell ref="E63:F63"/>
    <mergeCell ref="E67:F67"/>
    <mergeCell ref="A2:F2"/>
    <mergeCell ref="A3:F3"/>
    <mergeCell ref="A4:F4"/>
    <mergeCell ref="A7:F7"/>
    <mergeCell ref="A8:F8"/>
    <mergeCell ref="A58:E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H74"/>
  <sheetViews>
    <sheetView topLeftCell="A49" workbookViewId="0">
      <selection activeCell="N64" sqref="N64"/>
    </sheetView>
  </sheetViews>
  <sheetFormatPr defaultRowHeight="15"/>
  <cols>
    <col min="1" max="1" width="6.28515625" style="93" customWidth="1"/>
    <col min="2" max="2" width="36.42578125" style="93" customWidth="1"/>
    <col min="3" max="4" width="9.140625" style="93"/>
    <col min="5" max="5" width="12.7109375" style="93" customWidth="1"/>
    <col min="6" max="6" width="16" style="93" customWidth="1"/>
    <col min="7" max="16384" width="9.140625" style="93"/>
  </cols>
  <sheetData>
    <row r="2" spans="1:8" ht="16.5">
      <c r="A2" s="128" t="s">
        <v>0</v>
      </c>
      <c r="B2" s="121"/>
      <c r="C2" s="121"/>
      <c r="D2" s="121"/>
      <c r="E2" s="121"/>
      <c r="F2" s="121"/>
    </row>
    <row r="3" spans="1:8" ht="15.75">
      <c r="A3" s="129" t="s">
        <v>1</v>
      </c>
      <c r="B3" s="121"/>
      <c r="C3" s="121"/>
      <c r="D3" s="121"/>
      <c r="E3" s="121"/>
      <c r="F3" s="121"/>
    </row>
    <row r="4" spans="1:8" ht="16.5">
      <c r="A4" s="128" t="s">
        <v>2</v>
      </c>
      <c r="B4" s="121"/>
      <c r="C4" s="121"/>
      <c r="D4" s="121"/>
      <c r="E4" s="121"/>
      <c r="F4" s="121"/>
    </row>
    <row r="7" spans="1:8" ht="20.25">
      <c r="A7" s="130" t="s">
        <v>3</v>
      </c>
      <c r="B7" s="121"/>
      <c r="C7" s="121"/>
      <c r="D7" s="121"/>
      <c r="E7" s="121"/>
      <c r="F7" s="121"/>
    </row>
    <row r="8" spans="1:8">
      <c r="A8" s="151" t="s">
        <v>191</v>
      </c>
      <c r="B8" s="121"/>
      <c r="C8" s="121"/>
      <c r="D8" s="121"/>
      <c r="E8" s="121"/>
      <c r="F8" s="121"/>
    </row>
    <row r="11" spans="1:8" ht="15.75">
      <c r="A11" s="63" t="s">
        <v>7</v>
      </c>
    </row>
    <row r="12" spans="1:8" ht="15.75">
      <c r="A12" s="63" t="s">
        <v>192</v>
      </c>
    </row>
    <row r="13" spans="1:8" ht="15.75">
      <c r="A13" s="63" t="s">
        <v>175</v>
      </c>
    </row>
    <row r="14" spans="1:8" s="53" customFormat="1" ht="15.75">
      <c r="A14" s="64" t="s">
        <v>10</v>
      </c>
      <c r="B14" s="64" t="s">
        <v>11</v>
      </c>
      <c r="C14" s="64" t="s">
        <v>12</v>
      </c>
      <c r="D14" s="64" t="s">
        <v>13</v>
      </c>
      <c r="E14" s="64" t="s">
        <v>14</v>
      </c>
      <c r="F14" s="64" t="s">
        <v>15</v>
      </c>
    </row>
    <row r="15" spans="1:8">
      <c r="A15" s="58">
        <v>1</v>
      </c>
      <c r="B15" s="59" t="s">
        <v>35</v>
      </c>
      <c r="C15" s="58" t="s">
        <v>19</v>
      </c>
      <c r="D15" s="58">
        <v>25</v>
      </c>
      <c r="E15" s="60">
        <v>63000</v>
      </c>
      <c r="F15" s="60">
        <f t="shared" ref="F15:F60" si="0">D15*E15</f>
        <v>1575000</v>
      </c>
      <c r="G15" s="62">
        <v>6000</v>
      </c>
      <c r="H15" s="93">
        <f>G15*D15</f>
        <v>150000</v>
      </c>
    </row>
    <row r="16" spans="1:8">
      <c r="A16" s="57">
        <v>2</v>
      </c>
      <c r="B16" s="25" t="s">
        <v>33</v>
      </c>
      <c r="C16" s="57" t="s">
        <v>34</v>
      </c>
      <c r="D16" s="57">
        <v>4</v>
      </c>
      <c r="E16" s="27">
        <v>65000</v>
      </c>
      <c r="F16" s="27">
        <f t="shared" si="0"/>
        <v>260000</v>
      </c>
    </row>
    <row r="17" spans="1:6">
      <c r="A17" s="57">
        <v>3</v>
      </c>
      <c r="B17" s="25" t="s">
        <v>39</v>
      </c>
      <c r="C17" s="57" t="s">
        <v>40</v>
      </c>
      <c r="D17" s="57">
        <v>1</v>
      </c>
      <c r="E17" s="27">
        <v>47000</v>
      </c>
      <c r="F17" s="27">
        <f t="shared" si="0"/>
        <v>47000</v>
      </c>
    </row>
    <row r="18" spans="1:6">
      <c r="A18" s="57">
        <v>4</v>
      </c>
      <c r="B18" s="25" t="s">
        <v>41</v>
      </c>
      <c r="C18" s="57" t="s">
        <v>17</v>
      </c>
      <c r="D18" s="57">
        <v>2</v>
      </c>
      <c r="E18" s="27">
        <v>6720</v>
      </c>
      <c r="F18" s="27">
        <f t="shared" si="0"/>
        <v>13440</v>
      </c>
    </row>
    <row r="19" spans="1:6">
      <c r="A19" s="57">
        <v>5</v>
      </c>
      <c r="B19" s="25" t="s">
        <v>109</v>
      </c>
      <c r="C19" s="57" t="s">
        <v>17</v>
      </c>
      <c r="D19" s="57">
        <v>5</v>
      </c>
      <c r="E19" s="27">
        <v>4000</v>
      </c>
      <c r="F19" s="27">
        <f t="shared" si="0"/>
        <v>20000</v>
      </c>
    </row>
    <row r="20" spans="1:6">
      <c r="A20" s="57">
        <v>6</v>
      </c>
      <c r="B20" s="25" t="s">
        <v>48</v>
      </c>
      <c r="C20" s="57" t="s">
        <v>49</v>
      </c>
      <c r="D20" s="57">
        <v>1</v>
      </c>
      <c r="E20" s="27">
        <v>42000</v>
      </c>
      <c r="F20" s="27">
        <f t="shared" si="0"/>
        <v>42000</v>
      </c>
    </row>
    <row r="21" spans="1:6">
      <c r="A21" s="57">
        <v>7</v>
      </c>
      <c r="B21" s="25" t="s">
        <v>48</v>
      </c>
      <c r="C21" s="57" t="s">
        <v>49</v>
      </c>
      <c r="D21" s="57">
        <v>1</v>
      </c>
      <c r="E21" s="27">
        <v>42000</v>
      </c>
      <c r="F21" s="27">
        <f t="shared" si="0"/>
        <v>42000</v>
      </c>
    </row>
    <row r="22" spans="1:6">
      <c r="A22" s="57">
        <v>8</v>
      </c>
      <c r="B22" s="25" t="s">
        <v>81</v>
      </c>
      <c r="C22" s="57" t="s">
        <v>19</v>
      </c>
      <c r="D22" s="57">
        <v>1</v>
      </c>
      <c r="E22" s="27">
        <v>67000</v>
      </c>
      <c r="F22" s="27">
        <f t="shared" si="0"/>
        <v>67000</v>
      </c>
    </row>
    <row r="23" spans="1:6">
      <c r="A23" s="57">
        <v>9</v>
      </c>
      <c r="B23" s="25" t="s">
        <v>151</v>
      </c>
      <c r="C23" s="57" t="s">
        <v>19</v>
      </c>
      <c r="D23" s="57">
        <v>1</v>
      </c>
      <c r="E23" s="27">
        <v>47000</v>
      </c>
      <c r="F23" s="27">
        <f t="shared" si="0"/>
        <v>47000</v>
      </c>
    </row>
    <row r="24" spans="1:6">
      <c r="A24" s="57">
        <v>10</v>
      </c>
      <c r="B24" s="25" t="s">
        <v>63</v>
      </c>
      <c r="C24" s="57" t="s">
        <v>21</v>
      </c>
      <c r="D24" s="57">
        <v>3</v>
      </c>
      <c r="E24" s="27">
        <v>6300</v>
      </c>
      <c r="F24" s="27">
        <f t="shared" si="0"/>
        <v>18900</v>
      </c>
    </row>
    <row r="25" spans="1:6">
      <c r="A25" s="57">
        <v>11</v>
      </c>
      <c r="B25" s="25" t="s">
        <v>68</v>
      </c>
      <c r="C25" s="57" t="s">
        <v>37</v>
      </c>
      <c r="D25" s="57">
        <v>1</v>
      </c>
      <c r="E25" s="27">
        <v>74000</v>
      </c>
      <c r="F25" s="27">
        <f t="shared" si="0"/>
        <v>74000</v>
      </c>
    </row>
    <row r="26" spans="1:6">
      <c r="A26" s="57">
        <v>12</v>
      </c>
      <c r="B26" s="25" t="s">
        <v>69</v>
      </c>
      <c r="C26" s="57" t="s">
        <v>28</v>
      </c>
      <c r="D26" s="57">
        <v>1</v>
      </c>
      <c r="E26" s="27">
        <v>120000</v>
      </c>
      <c r="F26" s="27">
        <f t="shared" si="0"/>
        <v>120000</v>
      </c>
    </row>
    <row r="27" spans="1:6">
      <c r="A27" s="57">
        <v>13</v>
      </c>
      <c r="B27" s="25" t="s">
        <v>143</v>
      </c>
      <c r="C27" s="57" t="s">
        <v>25</v>
      </c>
      <c r="D27" s="57">
        <v>1</v>
      </c>
      <c r="E27" s="27">
        <v>54000</v>
      </c>
      <c r="F27" s="27">
        <f t="shared" si="0"/>
        <v>54000</v>
      </c>
    </row>
    <row r="28" spans="1:6">
      <c r="A28" s="57">
        <v>14</v>
      </c>
      <c r="B28" s="25" t="s">
        <v>22</v>
      </c>
      <c r="C28" s="57" t="s">
        <v>23</v>
      </c>
      <c r="D28" s="57">
        <v>10</v>
      </c>
      <c r="E28" s="27">
        <v>6500</v>
      </c>
      <c r="F28" s="27">
        <f t="shared" si="0"/>
        <v>65000</v>
      </c>
    </row>
    <row r="29" spans="1:6">
      <c r="A29" s="57">
        <v>15</v>
      </c>
      <c r="B29" s="25" t="s">
        <v>20</v>
      </c>
      <c r="C29" s="57" t="s">
        <v>21</v>
      </c>
      <c r="D29" s="57">
        <v>30</v>
      </c>
      <c r="E29" s="27">
        <v>6500</v>
      </c>
      <c r="F29" s="27">
        <f t="shared" si="0"/>
        <v>195000</v>
      </c>
    </row>
    <row r="30" spans="1:6">
      <c r="A30" s="57">
        <v>16</v>
      </c>
      <c r="B30" s="25" t="s">
        <v>24</v>
      </c>
      <c r="C30" s="57" t="s">
        <v>25</v>
      </c>
      <c r="D30" s="57">
        <v>1</v>
      </c>
      <c r="E30" s="27">
        <v>31000</v>
      </c>
      <c r="F30" s="27">
        <f t="shared" si="0"/>
        <v>31000</v>
      </c>
    </row>
    <row r="31" spans="1:6">
      <c r="A31" s="57">
        <v>17</v>
      </c>
      <c r="B31" s="25" t="s">
        <v>199</v>
      </c>
      <c r="C31" s="57" t="s">
        <v>21</v>
      </c>
      <c r="D31" s="57">
        <v>4</v>
      </c>
      <c r="E31" s="27">
        <v>12000</v>
      </c>
      <c r="F31" s="27">
        <f t="shared" si="0"/>
        <v>48000</v>
      </c>
    </row>
    <row r="32" spans="1:6">
      <c r="A32" s="57">
        <v>18</v>
      </c>
      <c r="B32" s="25" t="s">
        <v>79</v>
      </c>
      <c r="C32" s="57" t="s">
        <v>21</v>
      </c>
      <c r="D32" s="57">
        <v>10</v>
      </c>
      <c r="E32" s="27">
        <v>8000</v>
      </c>
      <c r="F32" s="27">
        <f t="shared" si="0"/>
        <v>80000</v>
      </c>
    </row>
    <row r="33" spans="1:6">
      <c r="A33" s="57">
        <v>19</v>
      </c>
      <c r="B33" s="25" t="s">
        <v>32</v>
      </c>
      <c r="C33" s="57" t="s">
        <v>28</v>
      </c>
      <c r="D33" s="57">
        <v>1</v>
      </c>
      <c r="E33" s="27">
        <v>17000</v>
      </c>
      <c r="F33" s="27">
        <f t="shared" si="0"/>
        <v>17000</v>
      </c>
    </row>
    <row r="34" spans="1:6">
      <c r="A34" s="57">
        <v>20</v>
      </c>
      <c r="B34" s="25" t="s">
        <v>36</v>
      </c>
      <c r="C34" s="57" t="s">
        <v>37</v>
      </c>
      <c r="D34" s="57">
        <v>4</v>
      </c>
      <c r="E34" s="27">
        <v>8000</v>
      </c>
      <c r="F34" s="27">
        <f t="shared" si="0"/>
        <v>32000</v>
      </c>
    </row>
    <row r="35" spans="1:6">
      <c r="A35" s="57">
        <v>21</v>
      </c>
      <c r="B35" s="25" t="s">
        <v>41</v>
      </c>
      <c r="C35" s="57" t="s">
        <v>17</v>
      </c>
      <c r="D35" s="57">
        <v>10</v>
      </c>
      <c r="E35" s="27">
        <v>6720</v>
      </c>
      <c r="F35" s="27">
        <f t="shared" si="0"/>
        <v>67200</v>
      </c>
    </row>
    <row r="36" spans="1:6">
      <c r="A36" s="57">
        <v>22</v>
      </c>
      <c r="B36" s="25" t="s">
        <v>109</v>
      </c>
      <c r="C36" s="57" t="s">
        <v>17</v>
      </c>
      <c r="D36" s="57">
        <v>5</v>
      </c>
      <c r="E36" s="27">
        <v>4000</v>
      </c>
      <c r="F36" s="27">
        <f t="shared" si="0"/>
        <v>20000</v>
      </c>
    </row>
    <row r="37" spans="1:6">
      <c r="A37" s="57">
        <v>23</v>
      </c>
      <c r="B37" s="25" t="s">
        <v>109</v>
      </c>
      <c r="C37" s="57" t="s">
        <v>17</v>
      </c>
      <c r="D37" s="57">
        <v>3</v>
      </c>
      <c r="E37" s="27">
        <v>4000</v>
      </c>
      <c r="F37" s="27">
        <f t="shared" si="0"/>
        <v>12000</v>
      </c>
    </row>
    <row r="38" spans="1:6">
      <c r="A38" s="57">
        <v>24</v>
      </c>
      <c r="B38" s="25" t="s">
        <v>43</v>
      </c>
      <c r="C38" s="57" t="s">
        <v>17</v>
      </c>
      <c r="D38" s="57">
        <v>5</v>
      </c>
      <c r="E38" s="27">
        <v>7900</v>
      </c>
      <c r="F38" s="27">
        <f t="shared" si="0"/>
        <v>39500</v>
      </c>
    </row>
    <row r="39" spans="1:6">
      <c r="A39" s="57">
        <v>25</v>
      </c>
      <c r="B39" s="25" t="s">
        <v>43</v>
      </c>
      <c r="C39" s="57" t="s">
        <v>17</v>
      </c>
      <c r="D39" s="57">
        <v>10</v>
      </c>
      <c r="E39" s="27">
        <v>7900</v>
      </c>
      <c r="F39" s="27">
        <f t="shared" si="0"/>
        <v>79000</v>
      </c>
    </row>
    <row r="40" spans="1:6">
      <c r="A40" s="57">
        <v>26</v>
      </c>
      <c r="B40" s="25" t="s">
        <v>202</v>
      </c>
      <c r="C40" s="57" t="s">
        <v>17</v>
      </c>
      <c r="D40" s="57">
        <v>1</v>
      </c>
      <c r="E40" s="27">
        <v>8500</v>
      </c>
      <c r="F40" s="27">
        <f t="shared" si="0"/>
        <v>8500</v>
      </c>
    </row>
    <row r="41" spans="1:6">
      <c r="A41" s="57">
        <v>27</v>
      </c>
      <c r="B41" s="25" t="s">
        <v>132</v>
      </c>
      <c r="C41" s="57" t="s">
        <v>28</v>
      </c>
      <c r="D41" s="57">
        <v>1</v>
      </c>
      <c r="E41" s="27">
        <v>16800</v>
      </c>
      <c r="F41" s="27">
        <f t="shared" si="0"/>
        <v>16800</v>
      </c>
    </row>
    <row r="42" spans="1:6">
      <c r="A42" s="57">
        <v>28</v>
      </c>
      <c r="B42" s="25" t="s">
        <v>203</v>
      </c>
      <c r="C42" s="57" t="s">
        <v>21</v>
      </c>
      <c r="D42" s="57">
        <v>2</v>
      </c>
      <c r="E42" s="27">
        <v>5000</v>
      </c>
      <c r="F42" s="27">
        <f t="shared" si="0"/>
        <v>10000</v>
      </c>
    </row>
    <row r="43" spans="1:6">
      <c r="A43" s="57">
        <v>29</v>
      </c>
      <c r="B43" s="25" t="s">
        <v>80</v>
      </c>
      <c r="C43" s="57" t="s">
        <v>19</v>
      </c>
      <c r="D43" s="57">
        <v>1</v>
      </c>
      <c r="E43" s="27">
        <v>67000</v>
      </c>
      <c r="F43" s="27">
        <f t="shared" si="0"/>
        <v>67000</v>
      </c>
    </row>
    <row r="44" spans="1:6">
      <c r="A44" s="57">
        <v>30</v>
      </c>
      <c r="B44" s="25" t="s">
        <v>169</v>
      </c>
      <c r="C44" s="57" t="s">
        <v>23</v>
      </c>
      <c r="D44" s="57">
        <v>50</v>
      </c>
      <c r="E44" s="27">
        <v>3500</v>
      </c>
      <c r="F44" s="27">
        <f t="shared" si="0"/>
        <v>175000</v>
      </c>
    </row>
    <row r="45" spans="1:6">
      <c r="A45" s="57">
        <v>31</v>
      </c>
      <c r="B45" s="25" t="s">
        <v>144</v>
      </c>
      <c r="C45" s="57" t="s">
        <v>21</v>
      </c>
      <c r="D45" s="57">
        <v>5</v>
      </c>
      <c r="E45" s="27">
        <v>16000</v>
      </c>
      <c r="F45" s="27">
        <f t="shared" si="0"/>
        <v>80000</v>
      </c>
    </row>
    <row r="46" spans="1:6">
      <c r="A46" s="57">
        <v>32</v>
      </c>
      <c r="B46" s="25" t="s">
        <v>68</v>
      </c>
      <c r="C46" s="57" t="s">
        <v>37</v>
      </c>
      <c r="D46" s="57">
        <v>1</v>
      </c>
      <c r="E46" s="27">
        <v>74000</v>
      </c>
      <c r="F46" s="27">
        <f t="shared" si="0"/>
        <v>74000</v>
      </c>
    </row>
    <row r="47" spans="1:6">
      <c r="A47" s="57">
        <v>33</v>
      </c>
      <c r="B47" s="25" t="s">
        <v>69</v>
      </c>
      <c r="C47" s="57" t="s">
        <v>28</v>
      </c>
      <c r="D47" s="57">
        <v>3</v>
      </c>
      <c r="E47" s="27">
        <v>120000</v>
      </c>
      <c r="F47" s="27">
        <f t="shared" si="0"/>
        <v>360000</v>
      </c>
    </row>
    <row r="48" spans="1:6">
      <c r="A48" s="57">
        <v>34</v>
      </c>
      <c r="B48" s="25" t="s">
        <v>92</v>
      </c>
      <c r="C48" s="57" t="s">
        <v>28</v>
      </c>
      <c r="D48" s="57">
        <v>2</v>
      </c>
      <c r="E48" s="27">
        <v>120000</v>
      </c>
      <c r="F48" s="27">
        <f t="shared" si="0"/>
        <v>240000</v>
      </c>
    </row>
    <row r="49" spans="1:8">
      <c r="A49" s="57">
        <v>35</v>
      </c>
      <c r="B49" s="25" t="s">
        <v>165</v>
      </c>
      <c r="C49" s="57" t="s">
        <v>115</v>
      </c>
      <c r="D49" s="57">
        <v>4</v>
      </c>
      <c r="E49" s="27">
        <v>45000</v>
      </c>
      <c r="F49" s="27">
        <f t="shared" si="0"/>
        <v>180000</v>
      </c>
    </row>
    <row r="50" spans="1:8">
      <c r="A50" s="57">
        <v>36</v>
      </c>
      <c r="B50" s="25" t="s">
        <v>177</v>
      </c>
      <c r="C50" s="57" t="s">
        <v>37</v>
      </c>
      <c r="D50" s="57">
        <v>1</v>
      </c>
      <c r="E50" s="27">
        <v>41000</v>
      </c>
      <c r="F50" s="27">
        <f t="shared" si="0"/>
        <v>41000</v>
      </c>
    </row>
    <row r="51" spans="1:8">
      <c r="A51" s="57">
        <v>37</v>
      </c>
      <c r="B51" s="25" t="s">
        <v>83</v>
      </c>
      <c r="C51" s="57" t="s">
        <v>84</v>
      </c>
      <c r="D51" s="57">
        <v>2</v>
      </c>
      <c r="E51" s="27">
        <v>0</v>
      </c>
      <c r="F51" s="27">
        <f t="shared" si="0"/>
        <v>0</v>
      </c>
      <c r="G51" s="93">
        <f>374000*D51</f>
        <v>748000</v>
      </c>
      <c r="H51" s="93">
        <f>G51*0.05</f>
        <v>37400</v>
      </c>
    </row>
    <row r="52" spans="1:8">
      <c r="A52" s="57">
        <v>38</v>
      </c>
      <c r="B52" s="25" t="s">
        <v>41</v>
      </c>
      <c r="C52" s="57" t="s">
        <v>17</v>
      </c>
      <c r="D52" s="57">
        <v>2</v>
      </c>
      <c r="E52" s="27">
        <v>6720</v>
      </c>
      <c r="F52" s="27">
        <f t="shared" si="0"/>
        <v>13440</v>
      </c>
    </row>
    <row r="53" spans="1:8">
      <c r="A53" s="57">
        <v>39</v>
      </c>
      <c r="B53" s="25" t="s">
        <v>41</v>
      </c>
      <c r="C53" s="57" t="s">
        <v>17</v>
      </c>
      <c r="D53" s="57">
        <v>2</v>
      </c>
      <c r="E53" s="27">
        <v>6720</v>
      </c>
      <c r="F53" s="27">
        <f t="shared" si="0"/>
        <v>13440</v>
      </c>
    </row>
    <row r="54" spans="1:8">
      <c r="A54" s="57">
        <v>40</v>
      </c>
      <c r="B54" s="25" t="s">
        <v>46</v>
      </c>
      <c r="C54" s="57" t="s">
        <v>37</v>
      </c>
      <c r="D54" s="57">
        <v>2</v>
      </c>
      <c r="E54" s="27">
        <v>26000</v>
      </c>
      <c r="F54" s="27">
        <f t="shared" si="0"/>
        <v>52000</v>
      </c>
    </row>
    <row r="55" spans="1:8">
      <c r="A55" s="57">
        <v>41</v>
      </c>
      <c r="B55" s="25" t="s">
        <v>204</v>
      </c>
      <c r="C55" s="57" t="s">
        <v>49</v>
      </c>
      <c r="D55" s="57">
        <v>2</v>
      </c>
      <c r="E55" s="27">
        <v>26000</v>
      </c>
      <c r="F55" s="27">
        <f t="shared" si="0"/>
        <v>52000</v>
      </c>
    </row>
    <row r="56" spans="1:8">
      <c r="A56" s="58">
        <v>42</v>
      </c>
      <c r="B56" s="59" t="s">
        <v>88</v>
      </c>
      <c r="C56" s="58" t="s">
        <v>19</v>
      </c>
      <c r="D56" s="58">
        <v>20</v>
      </c>
      <c r="E56" s="60">
        <v>61000</v>
      </c>
      <c r="F56" s="60">
        <f t="shared" si="0"/>
        <v>1220000</v>
      </c>
      <c r="G56" s="62">
        <v>4000</v>
      </c>
      <c r="H56" s="93">
        <f>G56*D56</f>
        <v>80000</v>
      </c>
    </row>
    <row r="57" spans="1:8">
      <c r="A57" s="57">
        <v>43</v>
      </c>
      <c r="B57" s="25" t="s">
        <v>59</v>
      </c>
      <c r="C57" s="57" t="s">
        <v>60</v>
      </c>
      <c r="D57" s="57">
        <v>2</v>
      </c>
      <c r="E57" s="27">
        <v>22000</v>
      </c>
      <c r="F57" s="27">
        <f t="shared" si="0"/>
        <v>44000</v>
      </c>
    </row>
    <row r="58" spans="1:8">
      <c r="A58" s="57">
        <v>44</v>
      </c>
      <c r="B58" s="25" t="s">
        <v>61</v>
      </c>
      <c r="C58" s="57" t="s">
        <v>60</v>
      </c>
      <c r="D58" s="57">
        <v>2</v>
      </c>
      <c r="E58" s="27">
        <v>22000</v>
      </c>
      <c r="F58" s="27">
        <f t="shared" si="0"/>
        <v>44000</v>
      </c>
    </row>
    <row r="59" spans="1:8">
      <c r="A59" s="57">
        <v>45</v>
      </c>
      <c r="B59" s="25" t="s">
        <v>62</v>
      </c>
      <c r="C59" s="57" t="s">
        <v>21</v>
      </c>
      <c r="D59" s="57">
        <v>1</v>
      </c>
      <c r="E59" s="27">
        <v>153000</v>
      </c>
      <c r="F59" s="27">
        <f t="shared" si="0"/>
        <v>153000</v>
      </c>
    </row>
    <row r="60" spans="1:8">
      <c r="A60" s="57">
        <v>46</v>
      </c>
      <c r="B60" s="25" t="s">
        <v>152</v>
      </c>
      <c r="C60" s="57" t="s">
        <v>23</v>
      </c>
      <c r="D60" s="57">
        <v>1</v>
      </c>
      <c r="E60" s="27">
        <v>22000</v>
      </c>
      <c r="F60" s="27">
        <f t="shared" si="0"/>
        <v>22000</v>
      </c>
    </row>
    <row r="61" spans="1:8">
      <c r="A61" s="57">
        <v>47</v>
      </c>
      <c r="B61" s="25" t="s">
        <v>20</v>
      </c>
      <c r="C61" s="57" t="s">
        <v>21</v>
      </c>
      <c r="D61" s="57">
        <v>2</v>
      </c>
      <c r="E61" s="27">
        <v>6500</v>
      </c>
      <c r="F61" s="27">
        <f>D61*E61</f>
        <v>13000</v>
      </c>
    </row>
    <row r="62" spans="1:8">
      <c r="A62" s="57">
        <v>48</v>
      </c>
      <c r="B62" s="25" t="s">
        <v>136</v>
      </c>
      <c r="C62" s="57" t="s">
        <v>17</v>
      </c>
      <c r="D62" s="57">
        <v>8</v>
      </c>
      <c r="E62" s="27">
        <v>27000</v>
      </c>
      <c r="F62" s="27">
        <f>D62*E62</f>
        <v>216000</v>
      </c>
    </row>
    <row r="63" spans="1:8">
      <c r="A63" s="57">
        <v>49</v>
      </c>
      <c r="B63" s="25" t="s">
        <v>205</v>
      </c>
      <c r="C63" s="57" t="s">
        <v>21</v>
      </c>
      <c r="D63" s="57">
        <v>3</v>
      </c>
      <c r="E63" s="27">
        <v>6500</v>
      </c>
      <c r="F63" s="27">
        <f>D63*E63</f>
        <v>19500</v>
      </c>
    </row>
    <row r="64" spans="1:8">
      <c r="A64" s="57">
        <v>50</v>
      </c>
      <c r="B64" s="25" t="s">
        <v>67</v>
      </c>
      <c r="C64" s="57" t="s">
        <v>49</v>
      </c>
      <c r="D64" s="57">
        <v>3</v>
      </c>
      <c r="E64" s="27">
        <v>30000</v>
      </c>
      <c r="F64" s="27">
        <f>D64*E64</f>
        <v>90000</v>
      </c>
    </row>
    <row r="65" spans="1:7">
      <c r="A65" s="125" t="s">
        <v>71</v>
      </c>
      <c r="B65" s="126"/>
      <c r="C65" s="126"/>
      <c r="D65" s="126"/>
      <c r="E65" s="127"/>
      <c r="F65" s="67">
        <f>SUM(F15:F64)</f>
        <v>6270720</v>
      </c>
    </row>
    <row r="66" spans="1:7">
      <c r="A66" s="125" t="s">
        <v>159</v>
      </c>
      <c r="B66" s="126"/>
      <c r="C66" s="126"/>
      <c r="D66" s="126"/>
      <c r="E66" s="127"/>
      <c r="F66" s="67">
        <f>F65*0.1</f>
        <v>627072</v>
      </c>
      <c r="G66" s="153">
        <f>F66+H56+H51+H15</f>
        <v>894472</v>
      </c>
    </row>
    <row r="69" spans="1:7">
      <c r="E69" s="152" t="s">
        <v>96</v>
      </c>
      <c r="F69" s="121"/>
    </row>
    <row r="70" spans="1:7">
      <c r="E70" s="152" t="s">
        <v>97</v>
      </c>
      <c r="F70" s="121"/>
    </row>
    <row r="74" spans="1:7">
      <c r="E74" s="152" t="s">
        <v>171</v>
      </c>
      <c r="F74" s="121"/>
    </row>
  </sheetData>
  <mergeCells count="10">
    <mergeCell ref="A66:E66"/>
    <mergeCell ref="E69:F69"/>
    <mergeCell ref="E70:F70"/>
    <mergeCell ref="E74:F74"/>
    <mergeCell ref="A2:F2"/>
    <mergeCell ref="A3:F3"/>
    <mergeCell ref="A4:F4"/>
    <mergeCell ref="A7:F7"/>
    <mergeCell ref="A8:F8"/>
    <mergeCell ref="A65:E65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F57"/>
  <sheetViews>
    <sheetView tabSelected="1" topLeftCell="A22" workbookViewId="0">
      <selection activeCell="H51" sqref="H51"/>
    </sheetView>
  </sheetViews>
  <sheetFormatPr defaultRowHeight="15"/>
  <cols>
    <col min="1" max="1" width="6.85546875" style="92" customWidth="1"/>
    <col min="2" max="2" width="44.42578125" style="92" customWidth="1"/>
    <col min="3" max="4" width="9.140625" style="92"/>
    <col min="5" max="5" width="13.140625" style="92" customWidth="1"/>
    <col min="6" max="6" width="15" style="92" customWidth="1"/>
    <col min="7" max="16384" width="9.140625" style="92"/>
  </cols>
  <sheetData>
    <row r="2" spans="1:6" ht="16.5">
      <c r="A2" s="108" t="s">
        <v>0</v>
      </c>
      <c r="B2" s="107"/>
      <c r="C2" s="107"/>
      <c r="D2" s="107"/>
      <c r="E2" s="107"/>
      <c r="F2" s="107"/>
    </row>
    <row r="3" spans="1:6" ht="15.75">
      <c r="A3" s="109" t="s">
        <v>1</v>
      </c>
      <c r="B3" s="107"/>
      <c r="C3" s="107"/>
      <c r="D3" s="107"/>
      <c r="E3" s="107"/>
      <c r="F3" s="107"/>
    </row>
    <row r="4" spans="1:6" ht="16.5">
      <c r="A4" s="108" t="s">
        <v>2</v>
      </c>
      <c r="B4" s="107"/>
      <c r="C4" s="107"/>
      <c r="D4" s="107"/>
      <c r="E4" s="107"/>
      <c r="F4" s="107"/>
    </row>
    <row r="7" spans="1:6" ht="20.25">
      <c r="A7" s="110" t="s">
        <v>3</v>
      </c>
      <c r="B7" s="107"/>
      <c r="C7" s="107"/>
      <c r="D7" s="107"/>
      <c r="E7" s="107"/>
      <c r="F7" s="107"/>
    </row>
    <row r="8" spans="1:6">
      <c r="A8" s="148" t="s">
        <v>206</v>
      </c>
      <c r="B8" s="107"/>
      <c r="C8" s="107"/>
      <c r="D8" s="107"/>
      <c r="E8" s="107"/>
      <c r="F8" s="107"/>
    </row>
    <row r="11" spans="1:6" ht="15.75">
      <c r="A11" s="20" t="s">
        <v>7</v>
      </c>
    </row>
    <row r="12" spans="1:6" ht="15.75">
      <c r="A12" s="20" t="s">
        <v>192</v>
      </c>
    </row>
    <row r="13" spans="1:6" ht="15.75">
      <c r="A13" s="20" t="s">
        <v>175</v>
      </c>
    </row>
    <row r="14" spans="1:6" s="52" customFormat="1" ht="15.75">
      <c r="A14" s="51" t="s">
        <v>10</v>
      </c>
      <c r="B14" s="51" t="s">
        <v>11</v>
      </c>
      <c r="C14" s="51" t="s">
        <v>12</v>
      </c>
      <c r="D14" s="51" t="s">
        <v>13</v>
      </c>
      <c r="E14" s="51" t="s">
        <v>14</v>
      </c>
      <c r="F14" s="51" t="s">
        <v>15</v>
      </c>
    </row>
    <row r="15" spans="1:6" s="29" customFormat="1" ht="12.75">
      <c r="A15" s="24">
        <v>1</v>
      </c>
      <c r="B15" s="149" t="s">
        <v>33</v>
      </c>
      <c r="C15" s="24" t="s">
        <v>34</v>
      </c>
      <c r="D15" s="24">
        <v>8</v>
      </c>
      <c r="E15" s="150">
        <v>65000</v>
      </c>
      <c r="F15" s="150">
        <f>D15*E15</f>
        <v>520000</v>
      </c>
    </row>
    <row r="16" spans="1:6">
      <c r="A16" s="24">
        <v>2</v>
      </c>
      <c r="B16" s="33" t="s">
        <v>81</v>
      </c>
      <c r="C16" s="34" t="s">
        <v>19</v>
      </c>
      <c r="D16" s="34">
        <v>1</v>
      </c>
      <c r="E16" s="35">
        <v>67000</v>
      </c>
      <c r="F16" s="35">
        <f t="shared" ref="F16:F47" si="0">D16*E16</f>
        <v>67000</v>
      </c>
    </row>
    <row r="17" spans="1:6">
      <c r="A17" s="24">
        <v>3</v>
      </c>
      <c r="B17" s="33" t="s">
        <v>151</v>
      </c>
      <c r="C17" s="34" t="s">
        <v>19</v>
      </c>
      <c r="D17" s="34">
        <v>1</v>
      </c>
      <c r="E17" s="35">
        <v>47000</v>
      </c>
      <c r="F17" s="35">
        <f t="shared" si="0"/>
        <v>47000</v>
      </c>
    </row>
    <row r="18" spans="1:6">
      <c r="A18" s="24">
        <v>4</v>
      </c>
      <c r="B18" s="33" t="s">
        <v>41</v>
      </c>
      <c r="C18" s="34" t="s">
        <v>17</v>
      </c>
      <c r="D18" s="34">
        <v>2</v>
      </c>
      <c r="E18" s="35">
        <v>6720</v>
      </c>
      <c r="F18" s="35">
        <f t="shared" si="0"/>
        <v>13440</v>
      </c>
    </row>
    <row r="19" spans="1:6">
      <c r="A19" s="24">
        <v>5</v>
      </c>
      <c r="B19" s="33" t="s">
        <v>109</v>
      </c>
      <c r="C19" s="34" t="s">
        <v>17</v>
      </c>
      <c r="D19" s="34">
        <v>5</v>
      </c>
      <c r="E19" s="35">
        <v>4000</v>
      </c>
      <c r="F19" s="35">
        <f t="shared" si="0"/>
        <v>20000</v>
      </c>
    </row>
    <row r="20" spans="1:6">
      <c r="A20" s="24">
        <v>6</v>
      </c>
      <c r="B20" s="33" t="s">
        <v>63</v>
      </c>
      <c r="C20" s="34" t="s">
        <v>21</v>
      </c>
      <c r="D20" s="34">
        <v>6</v>
      </c>
      <c r="E20" s="35">
        <v>6300</v>
      </c>
      <c r="F20" s="35">
        <f t="shared" si="0"/>
        <v>37800</v>
      </c>
    </row>
    <row r="21" spans="1:6">
      <c r="A21" s="24">
        <v>7</v>
      </c>
      <c r="B21" s="33" t="s">
        <v>69</v>
      </c>
      <c r="C21" s="34" t="s">
        <v>28</v>
      </c>
      <c r="D21" s="34">
        <v>8</v>
      </c>
      <c r="E21" s="35">
        <v>120000</v>
      </c>
      <c r="F21" s="35">
        <f t="shared" si="0"/>
        <v>960000</v>
      </c>
    </row>
    <row r="22" spans="1:6">
      <c r="A22" s="24">
        <v>8</v>
      </c>
      <c r="B22" s="33" t="s">
        <v>92</v>
      </c>
      <c r="C22" s="34" t="s">
        <v>28</v>
      </c>
      <c r="D22" s="34">
        <v>1</v>
      </c>
      <c r="E22" s="35">
        <v>120000</v>
      </c>
      <c r="F22" s="35">
        <f t="shared" si="0"/>
        <v>120000</v>
      </c>
    </row>
    <row r="23" spans="1:6">
      <c r="A23" s="24">
        <v>9</v>
      </c>
      <c r="B23" s="33" t="s">
        <v>39</v>
      </c>
      <c r="C23" s="34" t="s">
        <v>40</v>
      </c>
      <c r="D23" s="34">
        <v>4</v>
      </c>
      <c r="E23" s="35">
        <v>47000</v>
      </c>
      <c r="F23" s="35">
        <f t="shared" si="0"/>
        <v>188000</v>
      </c>
    </row>
    <row r="24" spans="1:6">
      <c r="A24" s="24">
        <v>10</v>
      </c>
      <c r="B24" s="33" t="s">
        <v>24</v>
      </c>
      <c r="C24" s="34" t="s">
        <v>25</v>
      </c>
      <c r="D24" s="34">
        <v>1</v>
      </c>
      <c r="E24" s="35">
        <v>31000</v>
      </c>
      <c r="F24" s="35">
        <f t="shared" si="0"/>
        <v>31000</v>
      </c>
    </row>
    <row r="25" spans="1:6">
      <c r="A25" s="24">
        <v>11</v>
      </c>
      <c r="B25" s="33" t="s">
        <v>188</v>
      </c>
      <c r="C25" s="34" t="s">
        <v>21</v>
      </c>
      <c r="D25" s="34">
        <v>3</v>
      </c>
      <c r="E25" s="35">
        <v>37000</v>
      </c>
      <c r="F25" s="35">
        <f t="shared" si="0"/>
        <v>111000</v>
      </c>
    </row>
    <row r="26" spans="1:6">
      <c r="A26" s="24">
        <v>12</v>
      </c>
      <c r="B26" s="33" t="s">
        <v>18</v>
      </c>
      <c r="C26" s="34" t="s">
        <v>19</v>
      </c>
      <c r="D26" s="34">
        <v>2</v>
      </c>
      <c r="E26" s="35">
        <v>22000</v>
      </c>
      <c r="F26" s="35">
        <f t="shared" si="0"/>
        <v>44000</v>
      </c>
    </row>
    <row r="27" spans="1:6">
      <c r="A27" s="24">
        <v>13</v>
      </c>
      <c r="B27" s="33" t="s">
        <v>194</v>
      </c>
      <c r="C27" s="34" t="s">
        <v>21</v>
      </c>
      <c r="D27" s="34">
        <v>5</v>
      </c>
      <c r="E27" s="35">
        <v>16000</v>
      </c>
      <c r="F27" s="35">
        <f t="shared" si="0"/>
        <v>80000</v>
      </c>
    </row>
    <row r="28" spans="1:6">
      <c r="A28" s="24">
        <v>14</v>
      </c>
      <c r="B28" s="33" t="s">
        <v>63</v>
      </c>
      <c r="C28" s="34" t="s">
        <v>21</v>
      </c>
      <c r="D28" s="34">
        <v>20</v>
      </c>
      <c r="E28" s="35">
        <v>6300</v>
      </c>
      <c r="F28" s="35">
        <f t="shared" si="0"/>
        <v>126000</v>
      </c>
    </row>
    <row r="29" spans="1:6">
      <c r="A29" s="24">
        <v>15</v>
      </c>
      <c r="B29" s="33" t="s">
        <v>48</v>
      </c>
      <c r="C29" s="34" t="s">
        <v>49</v>
      </c>
      <c r="D29" s="34">
        <v>1</v>
      </c>
      <c r="E29" s="35">
        <v>42000</v>
      </c>
      <c r="F29" s="35">
        <f t="shared" si="0"/>
        <v>42000</v>
      </c>
    </row>
    <row r="30" spans="1:6">
      <c r="A30" s="24">
        <v>16</v>
      </c>
      <c r="B30" s="33" t="s">
        <v>132</v>
      </c>
      <c r="C30" s="34" t="s">
        <v>28</v>
      </c>
      <c r="D30" s="34">
        <v>1</v>
      </c>
      <c r="E30" s="35">
        <v>16800</v>
      </c>
      <c r="F30" s="35">
        <f t="shared" si="0"/>
        <v>16800</v>
      </c>
    </row>
    <row r="31" spans="1:6">
      <c r="A31" s="24">
        <v>17</v>
      </c>
      <c r="B31" s="33" t="s">
        <v>41</v>
      </c>
      <c r="C31" s="34" t="s">
        <v>17</v>
      </c>
      <c r="D31" s="34">
        <v>6</v>
      </c>
      <c r="E31" s="35">
        <v>6720</v>
      </c>
      <c r="F31" s="35">
        <f t="shared" si="0"/>
        <v>40320</v>
      </c>
    </row>
    <row r="32" spans="1:6">
      <c r="A32" s="24">
        <v>18</v>
      </c>
      <c r="B32" s="33" t="s">
        <v>109</v>
      </c>
      <c r="C32" s="34" t="s">
        <v>17</v>
      </c>
      <c r="D32" s="34">
        <v>4</v>
      </c>
      <c r="E32" s="35">
        <v>4000</v>
      </c>
      <c r="F32" s="35">
        <f t="shared" si="0"/>
        <v>16000</v>
      </c>
    </row>
    <row r="33" spans="1:6">
      <c r="A33" s="24">
        <v>19</v>
      </c>
      <c r="B33" s="33" t="s">
        <v>109</v>
      </c>
      <c r="C33" s="34" t="s">
        <v>17</v>
      </c>
      <c r="D33" s="34">
        <v>6</v>
      </c>
      <c r="E33" s="35">
        <v>4000</v>
      </c>
      <c r="F33" s="35">
        <f t="shared" si="0"/>
        <v>24000</v>
      </c>
    </row>
    <row r="34" spans="1:6">
      <c r="A34" s="24">
        <v>20</v>
      </c>
      <c r="B34" s="33" t="s">
        <v>29</v>
      </c>
      <c r="C34" s="34" t="s">
        <v>21</v>
      </c>
      <c r="D34" s="34">
        <v>4</v>
      </c>
      <c r="E34" s="35">
        <v>2600</v>
      </c>
      <c r="F34" s="35">
        <f t="shared" si="0"/>
        <v>10400</v>
      </c>
    </row>
    <row r="35" spans="1:6">
      <c r="A35" s="24">
        <v>21</v>
      </c>
      <c r="B35" s="33" t="s">
        <v>79</v>
      </c>
      <c r="C35" s="34" t="s">
        <v>21</v>
      </c>
      <c r="D35" s="34">
        <v>15</v>
      </c>
      <c r="E35" s="35">
        <v>8000</v>
      </c>
      <c r="F35" s="35">
        <f t="shared" si="0"/>
        <v>120000</v>
      </c>
    </row>
    <row r="36" spans="1:6">
      <c r="A36" s="24">
        <v>22</v>
      </c>
      <c r="B36" s="33" t="s">
        <v>30</v>
      </c>
      <c r="C36" s="34" t="s">
        <v>17</v>
      </c>
      <c r="D36" s="34">
        <v>10</v>
      </c>
      <c r="E36" s="35">
        <v>4000</v>
      </c>
      <c r="F36" s="35">
        <f t="shared" si="0"/>
        <v>40000</v>
      </c>
    </row>
    <row r="37" spans="1:6">
      <c r="A37" s="24">
        <v>23</v>
      </c>
      <c r="B37" s="33" t="s">
        <v>68</v>
      </c>
      <c r="C37" s="34" t="s">
        <v>37</v>
      </c>
      <c r="D37" s="34">
        <v>1</v>
      </c>
      <c r="E37" s="35">
        <v>74000</v>
      </c>
      <c r="F37" s="35">
        <f t="shared" si="0"/>
        <v>74000</v>
      </c>
    </row>
    <row r="38" spans="1:6">
      <c r="A38" s="24">
        <v>24</v>
      </c>
      <c r="B38" s="33" t="s">
        <v>22</v>
      </c>
      <c r="C38" s="34" t="s">
        <v>23</v>
      </c>
      <c r="D38" s="34">
        <v>5</v>
      </c>
      <c r="E38" s="35">
        <v>6500</v>
      </c>
      <c r="F38" s="35">
        <f t="shared" si="0"/>
        <v>32500</v>
      </c>
    </row>
    <row r="39" spans="1:6">
      <c r="A39" s="24">
        <v>25</v>
      </c>
      <c r="B39" s="33" t="s">
        <v>32</v>
      </c>
      <c r="C39" s="34" t="s">
        <v>28</v>
      </c>
      <c r="D39" s="34">
        <v>1</v>
      </c>
      <c r="E39" s="35">
        <v>17000</v>
      </c>
      <c r="F39" s="35">
        <f t="shared" si="0"/>
        <v>17000</v>
      </c>
    </row>
    <row r="40" spans="1:6">
      <c r="A40" s="24">
        <v>26</v>
      </c>
      <c r="B40" s="33" t="s">
        <v>207</v>
      </c>
      <c r="C40" s="34" t="s">
        <v>34</v>
      </c>
      <c r="D40" s="34">
        <v>3</v>
      </c>
      <c r="E40" s="35">
        <v>8000</v>
      </c>
      <c r="F40" s="35">
        <f t="shared" si="0"/>
        <v>24000</v>
      </c>
    </row>
    <row r="41" spans="1:6">
      <c r="A41" s="24">
        <v>27</v>
      </c>
      <c r="B41" s="33" t="s">
        <v>200</v>
      </c>
      <c r="C41" s="34" t="s">
        <v>34</v>
      </c>
      <c r="D41" s="34">
        <v>1</v>
      </c>
      <c r="E41" s="35">
        <v>34000</v>
      </c>
      <c r="F41" s="35">
        <f t="shared" si="0"/>
        <v>34000</v>
      </c>
    </row>
    <row r="42" spans="1:6">
      <c r="A42" s="24">
        <v>28</v>
      </c>
      <c r="B42" s="33" t="s">
        <v>80</v>
      </c>
      <c r="C42" s="34" t="s">
        <v>19</v>
      </c>
      <c r="D42" s="34">
        <v>1</v>
      </c>
      <c r="E42" s="35">
        <v>67000</v>
      </c>
      <c r="F42" s="35">
        <f t="shared" si="0"/>
        <v>67000</v>
      </c>
    </row>
    <row r="43" spans="1:6">
      <c r="A43" s="24">
        <v>29</v>
      </c>
      <c r="B43" s="33" t="s">
        <v>181</v>
      </c>
      <c r="C43" s="34" t="s">
        <v>19</v>
      </c>
      <c r="D43" s="34">
        <v>1</v>
      </c>
      <c r="E43" s="35">
        <v>67000</v>
      </c>
      <c r="F43" s="35">
        <f t="shared" si="0"/>
        <v>67000</v>
      </c>
    </row>
    <row r="44" spans="1:6">
      <c r="A44" s="24">
        <v>30</v>
      </c>
      <c r="B44" s="33" t="s">
        <v>20</v>
      </c>
      <c r="C44" s="34" t="s">
        <v>21</v>
      </c>
      <c r="D44" s="34">
        <v>36</v>
      </c>
      <c r="E44" s="35">
        <v>6500</v>
      </c>
      <c r="F44" s="35">
        <f t="shared" si="0"/>
        <v>234000</v>
      </c>
    </row>
    <row r="45" spans="1:6">
      <c r="A45" s="24">
        <v>31</v>
      </c>
      <c r="B45" s="33" t="s">
        <v>31</v>
      </c>
      <c r="C45" s="34" t="s">
        <v>21</v>
      </c>
      <c r="D45" s="34">
        <v>20</v>
      </c>
      <c r="E45" s="35">
        <v>9400</v>
      </c>
      <c r="F45" s="35">
        <f t="shared" si="0"/>
        <v>188000</v>
      </c>
    </row>
    <row r="46" spans="1:6">
      <c r="A46" s="24">
        <v>32</v>
      </c>
      <c r="B46" s="33" t="s">
        <v>208</v>
      </c>
      <c r="C46" s="34" t="s">
        <v>21</v>
      </c>
      <c r="D46" s="34">
        <v>1</v>
      </c>
      <c r="E46" s="35">
        <v>720000</v>
      </c>
      <c r="F46" s="35">
        <f t="shared" si="0"/>
        <v>720000</v>
      </c>
    </row>
    <row r="47" spans="1:6">
      <c r="A47" s="24">
        <v>33</v>
      </c>
      <c r="B47" s="33" t="s">
        <v>179</v>
      </c>
      <c r="C47" s="34" t="s">
        <v>21</v>
      </c>
      <c r="D47" s="34">
        <v>4</v>
      </c>
      <c r="E47" s="35">
        <v>45000</v>
      </c>
      <c r="F47" s="35">
        <f t="shared" si="0"/>
        <v>180000</v>
      </c>
    </row>
    <row r="48" spans="1:6">
      <c r="A48" s="113" t="s">
        <v>71</v>
      </c>
      <c r="B48" s="114"/>
      <c r="C48" s="114"/>
      <c r="D48" s="114"/>
      <c r="E48" s="115"/>
      <c r="F48" s="38">
        <f>SUM(F15:F47)</f>
        <v>4312260</v>
      </c>
    </row>
    <row r="49" spans="1:6">
      <c r="A49" s="113" t="s">
        <v>159</v>
      </c>
      <c r="B49" s="114"/>
      <c r="C49" s="114"/>
      <c r="D49" s="114"/>
      <c r="E49" s="115"/>
      <c r="F49" s="38">
        <f>F48*0.1</f>
        <v>431226</v>
      </c>
    </row>
    <row r="52" spans="1:6">
      <c r="E52" s="106" t="s">
        <v>96</v>
      </c>
      <c r="F52" s="107"/>
    </row>
    <row r="53" spans="1:6">
      <c r="E53" s="106" t="s">
        <v>97</v>
      </c>
      <c r="F53" s="107"/>
    </row>
    <row r="57" spans="1:6">
      <c r="E57" s="106" t="s">
        <v>171</v>
      </c>
      <c r="F57" s="107"/>
    </row>
  </sheetData>
  <mergeCells count="10">
    <mergeCell ref="A49:E49"/>
    <mergeCell ref="E52:F52"/>
    <mergeCell ref="E53:F53"/>
    <mergeCell ref="E57:F57"/>
    <mergeCell ref="A2:F2"/>
    <mergeCell ref="A3:F3"/>
    <mergeCell ref="A4:F4"/>
    <mergeCell ref="A7:F7"/>
    <mergeCell ref="A8:F8"/>
    <mergeCell ref="A48:E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70"/>
  <sheetViews>
    <sheetView topLeftCell="A28" workbookViewId="0">
      <selection activeCell="K46" sqref="K46"/>
    </sheetView>
  </sheetViews>
  <sheetFormatPr defaultRowHeight="15"/>
  <cols>
    <col min="1" max="1" width="8.28515625" style="19" customWidth="1"/>
    <col min="2" max="2" width="32.140625" style="19" customWidth="1"/>
    <col min="3" max="4" width="9.140625" style="19"/>
    <col min="5" max="5" width="12.28515625" style="19" customWidth="1"/>
    <col min="6" max="6" width="16.7109375" style="19" customWidth="1"/>
    <col min="7" max="16384" width="9.140625" style="19"/>
  </cols>
  <sheetData>
    <row r="2" spans="1:6" ht="16.5">
      <c r="A2" s="108" t="s">
        <v>0</v>
      </c>
      <c r="B2" s="107"/>
      <c r="C2" s="107"/>
      <c r="D2" s="107"/>
      <c r="E2" s="107"/>
      <c r="F2" s="107"/>
    </row>
    <row r="3" spans="1:6" ht="15.75">
      <c r="A3" s="109" t="s">
        <v>1</v>
      </c>
      <c r="B3" s="107"/>
      <c r="C3" s="107"/>
      <c r="D3" s="107"/>
      <c r="E3" s="107"/>
      <c r="F3" s="107"/>
    </row>
    <row r="4" spans="1:6" ht="16.5">
      <c r="A4" s="108" t="s">
        <v>2</v>
      </c>
      <c r="B4" s="107"/>
      <c r="C4" s="107"/>
      <c r="D4" s="107"/>
      <c r="E4" s="107"/>
      <c r="F4" s="107"/>
    </row>
    <row r="7" spans="1:6" ht="20.25">
      <c r="A7" s="110" t="s">
        <v>3</v>
      </c>
      <c r="B7" s="107"/>
      <c r="C7" s="107"/>
      <c r="D7" s="107"/>
      <c r="E7" s="107"/>
      <c r="F7" s="107"/>
    </row>
    <row r="8" spans="1:6" ht="15.75">
      <c r="A8" s="111" t="s">
        <v>74</v>
      </c>
      <c r="B8" s="111"/>
      <c r="C8" s="111"/>
      <c r="D8" s="111"/>
      <c r="E8" s="111"/>
      <c r="F8" s="111"/>
    </row>
    <row r="9" spans="1:6" ht="15.75">
      <c r="A9" s="112" t="s">
        <v>75</v>
      </c>
      <c r="B9" s="112"/>
      <c r="C9" s="112"/>
      <c r="D9" s="112"/>
      <c r="E9" s="112"/>
      <c r="F9" s="112"/>
    </row>
    <row r="10" spans="1:6" ht="15.75">
      <c r="A10" s="111" t="s">
        <v>76</v>
      </c>
      <c r="B10" s="111"/>
      <c r="C10" s="111"/>
      <c r="D10" s="111"/>
      <c r="E10" s="111"/>
      <c r="F10" s="111"/>
    </row>
    <row r="12" spans="1:6" ht="15.75">
      <c r="A12" s="20" t="s">
        <v>7</v>
      </c>
    </row>
    <row r="13" spans="1:6" s="22" customFormat="1" ht="12">
      <c r="A13" s="21" t="s">
        <v>8</v>
      </c>
    </row>
    <row r="14" spans="1:6" ht="15.75">
      <c r="A14" s="20" t="s">
        <v>9</v>
      </c>
    </row>
    <row r="15" spans="1:6" ht="15.75">
      <c r="A15" s="23" t="s">
        <v>10</v>
      </c>
      <c r="B15" s="23" t="s">
        <v>11</v>
      </c>
      <c r="C15" s="23" t="s">
        <v>12</v>
      </c>
      <c r="D15" s="23" t="s">
        <v>13</v>
      </c>
      <c r="E15" s="23" t="s">
        <v>14</v>
      </c>
      <c r="F15" s="23" t="s">
        <v>15</v>
      </c>
    </row>
    <row r="16" spans="1:6" s="29" customFormat="1">
      <c r="A16" s="24">
        <v>1</v>
      </c>
      <c r="B16" s="25" t="s">
        <v>39</v>
      </c>
      <c r="C16" s="26" t="s">
        <v>40</v>
      </c>
      <c r="D16" s="26">
        <v>2</v>
      </c>
      <c r="E16" s="27">
        <v>47000</v>
      </c>
      <c r="F16" s="28">
        <f>E16*D16</f>
        <v>94000</v>
      </c>
    </row>
    <row r="17" spans="1:7" s="29" customFormat="1" ht="18" customHeight="1">
      <c r="A17" s="24">
        <v>2</v>
      </c>
      <c r="B17" s="30" t="s">
        <v>77</v>
      </c>
      <c r="C17" s="31" t="s">
        <v>37</v>
      </c>
      <c r="D17" s="31">
        <v>1</v>
      </c>
      <c r="E17" s="28">
        <v>41000</v>
      </c>
      <c r="F17" s="28">
        <f>E17*D17</f>
        <v>41000</v>
      </c>
    </row>
    <row r="18" spans="1:7" s="29" customFormat="1" ht="15.75" customHeight="1">
      <c r="A18" s="24">
        <v>3</v>
      </c>
      <c r="B18" s="32" t="s">
        <v>20</v>
      </c>
      <c r="C18" s="31" t="s">
        <v>21</v>
      </c>
      <c r="D18" s="31">
        <v>36</v>
      </c>
      <c r="E18" s="28">
        <v>6500</v>
      </c>
      <c r="F18" s="28">
        <f>E18*D18</f>
        <v>234000</v>
      </c>
    </row>
    <row r="19" spans="1:7" s="29" customFormat="1" ht="17.25" customHeight="1">
      <c r="A19" s="24">
        <v>4</v>
      </c>
      <c r="B19" s="32" t="s">
        <v>78</v>
      </c>
      <c r="C19" s="31" t="s">
        <v>49</v>
      </c>
      <c r="D19" s="31">
        <v>4</v>
      </c>
      <c r="E19" s="28">
        <v>43000</v>
      </c>
      <c r="F19" s="28">
        <f>E19*D19</f>
        <v>172000</v>
      </c>
    </row>
    <row r="20" spans="1:7" s="29" customFormat="1" ht="16.5" customHeight="1">
      <c r="A20" s="24">
        <v>5</v>
      </c>
      <c r="B20" s="32" t="s">
        <v>79</v>
      </c>
      <c r="C20" s="31" t="s">
        <v>21</v>
      </c>
      <c r="D20" s="31">
        <v>10</v>
      </c>
      <c r="E20" s="28">
        <v>8000</v>
      </c>
      <c r="F20" s="28">
        <f>E20*D20</f>
        <v>80000</v>
      </c>
    </row>
    <row r="21" spans="1:7">
      <c r="A21" s="24">
        <v>6</v>
      </c>
      <c r="B21" s="33" t="s">
        <v>80</v>
      </c>
      <c r="C21" s="34" t="s">
        <v>19</v>
      </c>
      <c r="D21" s="34">
        <v>1</v>
      </c>
      <c r="E21" s="35">
        <v>67000</v>
      </c>
      <c r="F21" s="35">
        <f t="shared" ref="F21:F60" si="0">D21*E21</f>
        <v>67000</v>
      </c>
    </row>
    <row r="22" spans="1:7">
      <c r="A22" s="24">
        <v>7</v>
      </c>
      <c r="B22" s="33" t="s">
        <v>81</v>
      </c>
      <c r="C22" s="34" t="s">
        <v>19</v>
      </c>
      <c r="D22" s="34">
        <v>1</v>
      </c>
      <c r="E22" s="35">
        <v>67000</v>
      </c>
      <c r="F22" s="35">
        <f t="shared" si="0"/>
        <v>67000</v>
      </c>
    </row>
    <row r="23" spans="1:7">
      <c r="A23" s="24">
        <v>8</v>
      </c>
      <c r="B23" s="33" t="s">
        <v>16</v>
      </c>
      <c r="C23" s="34" t="s">
        <v>17</v>
      </c>
      <c r="D23" s="34">
        <v>40</v>
      </c>
      <c r="E23" s="35">
        <v>4500</v>
      </c>
      <c r="F23" s="35">
        <f t="shared" si="0"/>
        <v>180000</v>
      </c>
    </row>
    <row r="24" spans="1:7">
      <c r="A24" s="24">
        <v>9</v>
      </c>
      <c r="B24" s="33" t="s">
        <v>18</v>
      </c>
      <c r="C24" s="34" t="s">
        <v>19</v>
      </c>
      <c r="D24" s="34">
        <v>3</v>
      </c>
      <c r="E24" s="35">
        <v>22000</v>
      </c>
      <c r="F24" s="35">
        <f t="shared" si="0"/>
        <v>66000</v>
      </c>
    </row>
    <row r="25" spans="1:7">
      <c r="A25" s="24">
        <v>10</v>
      </c>
      <c r="B25" s="33" t="s">
        <v>22</v>
      </c>
      <c r="C25" s="34" t="s">
        <v>23</v>
      </c>
      <c r="D25" s="34">
        <v>10</v>
      </c>
      <c r="E25" s="35">
        <v>6500</v>
      </c>
      <c r="F25" s="35">
        <f t="shared" si="0"/>
        <v>65000</v>
      </c>
    </row>
    <row r="26" spans="1:7">
      <c r="A26" s="24">
        <v>11</v>
      </c>
      <c r="B26" s="33" t="s">
        <v>20</v>
      </c>
      <c r="C26" s="34" t="s">
        <v>21</v>
      </c>
      <c r="D26" s="34">
        <v>36</v>
      </c>
      <c r="E26" s="35">
        <v>6500</v>
      </c>
      <c r="F26" s="35">
        <f t="shared" si="0"/>
        <v>234000</v>
      </c>
    </row>
    <row r="27" spans="1:7">
      <c r="A27" s="24">
        <v>12</v>
      </c>
      <c r="B27" s="33" t="s">
        <v>24</v>
      </c>
      <c r="C27" s="34" t="s">
        <v>25</v>
      </c>
      <c r="D27" s="34">
        <v>1</v>
      </c>
      <c r="E27" s="35">
        <v>31000</v>
      </c>
      <c r="F27" s="35">
        <f t="shared" si="0"/>
        <v>31000</v>
      </c>
    </row>
    <row r="28" spans="1:7">
      <c r="A28" s="24">
        <v>13</v>
      </c>
      <c r="B28" s="33" t="s">
        <v>82</v>
      </c>
      <c r="C28" s="34" t="s">
        <v>21</v>
      </c>
      <c r="D28" s="34">
        <v>5</v>
      </c>
      <c r="E28" s="35">
        <v>13000</v>
      </c>
      <c r="F28" s="35">
        <f t="shared" si="0"/>
        <v>65000</v>
      </c>
      <c r="G28" s="29"/>
    </row>
    <row r="29" spans="1:7">
      <c r="A29" s="24">
        <v>14</v>
      </c>
      <c r="B29" s="33" t="s">
        <v>79</v>
      </c>
      <c r="C29" s="34" t="s">
        <v>21</v>
      </c>
      <c r="D29" s="34">
        <v>42</v>
      </c>
      <c r="E29" s="35">
        <v>8000</v>
      </c>
      <c r="F29" s="35">
        <f t="shared" si="0"/>
        <v>336000</v>
      </c>
    </row>
    <row r="30" spans="1:7">
      <c r="A30" s="24">
        <v>15</v>
      </c>
      <c r="B30" s="33" t="s">
        <v>30</v>
      </c>
      <c r="C30" s="34" t="s">
        <v>17</v>
      </c>
      <c r="D30" s="34">
        <v>5</v>
      </c>
      <c r="E30" s="35">
        <v>4000</v>
      </c>
      <c r="F30" s="35">
        <f t="shared" si="0"/>
        <v>20000</v>
      </c>
    </row>
    <row r="31" spans="1:7">
      <c r="A31" s="24">
        <v>16</v>
      </c>
      <c r="B31" s="33" t="s">
        <v>31</v>
      </c>
      <c r="C31" s="34" t="s">
        <v>21</v>
      </c>
      <c r="D31" s="34">
        <v>50</v>
      </c>
      <c r="E31" s="35">
        <v>9400</v>
      </c>
      <c r="F31" s="35">
        <f t="shared" si="0"/>
        <v>470000</v>
      </c>
    </row>
    <row r="32" spans="1:7">
      <c r="A32" s="24">
        <v>17</v>
      </c>
      <c r="B32" s="33" t="s">
        <v>32</v>
      </c>
      <c r="C32" s="34" t="s">
        <v>28</v>
      </c>
      <c r="D32" s="34">
        <v>1</v>
      </c>
      <c r="E32" s="35">
        <v>17000</v>
      </c>
      <c r="F32" s="35">
        <f t="shared" si="0"/>
        <v>17000</v>
      </c>
    </row>
    <row r="33" spans="1:12">
      <c r="A33" s="24">
        <v>18</v>
      </c>
      <c r="B33" s="33" t="s">
        <v>33</v>
      </c>
      <c r="C33" s="34" t="s">
        <v>34</v>
      </c>
      <c r="D33" s="34">
        <v>5</v>
      </c>
      <c r="E33" s="35">
        <v>65000</v>
      </c>
      <c r="F33" s="35">
        <f t="shared" si="0"/>
        <v>325000</v>
      </c>
      <c r="K33" s="19">
        <f>L33*E33</f>
        <v>195000</v>
      </c>
      <c r="L33" s="36">
        <v>3</v>
      </c>
    </row>
    <row r="34" spans="1:12">
      <c r="A34" s="24">
        <v>19</v>
      </c>
      <c r="B34" s="33" t="s">
        <v>35</v>
      </c>
      <c r="C34" s="34" t="s">
        <v>19</v>
      </c>
      <c r="D34" s="34">
        <v>25</v>
      </c>
      <c r="E34" s="35">
        <v>63000</v>
      </c>
      <c r="F34" s="35">
        <f t="shared" si="0"/>
        <v>1575000</v>
      </c>
      <c r="G34" s="19">
        <v>6000</v>
      </c>
      <c r="H34" s="19">
        <f>G34*D34</f>
        <v>150000</v>
      </c>
    </row>
    <row r="35" spans="1:12">
      <c r="A35" s="24">
        <v>20</v>
      </c>
      <c r="B35" s="33" t="s">
        <v>83</v>
      </c>
      <c r="C35" s="34" t="s">
        <v>84</v>
      </c>
      <c r="D35" s="34">
        <v>1</v>
      </c>
      <c r="E35" s="35"/>
      <c r="F35" s="35">
        <f t="shared" si="0"/>
        <v>0</v>
      </c>
      <c r="K35" s="19">
        <v>374000</v>
      </c>
    </row>
    <row r="36" spans="1:12">
      <c r="A36" s="24">
        <v>21</v>
      </c>
      <c r="B36" s="33" t="s">
        <v>36</v>
      </c>
      <c r="C36" s="34" t="s">
        <v>37</v>
      </c>
      <c r="D36" s="34">
        <v>5</v>
      </c>
      <c r="E36" s="35">
        <v>8000</v>
      </c>
      <c r="F36" s="35">
        <f t="shared" si="0"/>
        <v>40000</v>
      </c>
      <c r="J36" s="36" t="s">
        <v>85</v>
      </c>
      <c r="K36" s="19">
        <f>K35*0.05</f>
        <v>18700</v>
      </c>
    </row>
    <row r="37" spans="1:12">
      <c r="A37" s="24">
        <v>22</v>
      </c>
      <c r="B37" s="33" t="s">
        <v>39</v>
      </c>
      <c r="C37" s="34" t="s">
        <v>40</v>
      </c>
      <c r="D37" s="34">
        <v>2</v>
      </c>
      <c r="E37" s="35">
        <v>47000</v>
      </c>
      <c r="F37" s="35">
        <f t="shared" si="0"/>
        <v>94000</v>
      </c>
    </row>
    <row r="38" spans="1:12">
      <c r="A38" s="24">
        <v>23</v>
      </c>
      <c r="B38" s="33" t="s">
        <v>86</v>
      </c>
      <c r="C38" s="34" t="s">
        <v>17</v>
      </c>
      <c r="D38" s="34">
        <v>2</v>
      </c>
      <c r="E38" s="35">
        <v>18500</v>
      </c>
      <c r="F38" s="35">
        <f t="shared" si="0"/>
        <v>37000</v>
      </c>
      <c r="K38" s="37">
        <f>K36+K33</f>
        <v>213700</v>
      </c>
    </row>
    <row r="39" spans="1:12">
      <c r="A39" s="24">
        <v>24</v>
      </c>
      <c r="B39" s="33" t="s">
        <v>41</v>
      </c>
      <c r="C39" s="34" t="s">
        <v>17</v>
      </c>
      <c r="D39" s="34">
        <v>6</v>
      </c>
      <c r="E39" s="35">
        <v>6720</v>
      </c>
      <c r="F39" s="35">
        <f t="shared" si="0"/>
        <v>40320</v>
      </c>
    </row>
    <row r="40" spans="1:12">
      <c r="A40" s="24">
        <v>25</v>
      </c>
      <c r="B40" s="33" t="s">
        <v>44</v>
      </c>
      <c r="C40" s="34" t="s">
        <v>17</v>
      </c>
      <c r="D40" s="34">
        <v>2</v>
      </c>
      <c r="E40" s="35">
        <v>6720</v>
      </c>
      <c r="F40" s="35">
        <f t="shared" si="0"/>
        <v>13440</v>
      </c>
    </row>
    <row r="41" spans="1:12">
      <c r="A41" s="24">
        <v>26</v>
      </c>
      <c r="B41" s="33" t="s">
        <v>45</v>
      </c>
      <c r="C41" s="34" t="s">
        <v>17</v>
      </c>
      <c r="D41" s="34">
        <v>2</v>
      </c>
      <c r="E41" s="35">
        <v>3700</v>
      </c>
      <c r="F41" s="35">
        <f t="shared" si="0"/>
        <v>7400</v>
      </c>
    </row>
    <row r="42" spans="1:12">
      <c r="A42" s="24">
        <v>27</v>
      </c>
      <c r="B42" s="33" t="s">
        <v>87</v>
      </c>
      <c r="C42" s="34" t="s">
        <v>28</v>
      </c>
      <c r="D42" s="34">
        <v>1</v>
      </c>
      <c r="E42" s="35">
        <v>17000</v>
      </c>
      <c r="F42" s="35">
        <f t="shared" si="0"/>
        <v>17000</v>
      </c>
    </row>
    <row r="43" spans="1:12">
      <c r="A43" s="24">
        <v>28</v>
      </c>
      <c r="B43" s="33" t="s">
        <v>48</v>
      </c>
      <c r="C43" s="34" t="s">
        <v>49</v>
      </c>
      <c r="D43" s="34">
        <v>1</v>
      </c>
      <c r="E43" s="35">
        <v>42000</v>
      </c>
      <c r="F43" s="35">
        <f t="shared" si="0"/>
        <v>42000</v>
      </c>
    </row>
    <row r="44" spans="1:12">
      <c r="A44" s="24">
        <v>29</v>
      </c>
      <c r="B44" s="33" t="s">
        <v>50</v>
      </c>
      <c r="C44" s="34" t="s">
        <v>34</v>
      </c>
      <c r="D44" s="34">
        <v>10</v>
      </c>
      <c r="E44" s="35">
        <v>27300</v>
      </c>
      <c r="F44" s="35">
        <f t="shared" si="0"/>
        <v>273000</v>
      </c>
    </row>
    <row r="45" spans="1:12">
      <c r="A45" s="24">
        <v>30</v>
      </c>
      <c r="B45" s="33" t="s">
        <v>51</v>
      </c>
      <c r="C45" s="34" t="s">
        <v>34</v>
      </c>
      <c r="D45" s="34">
        <v>5</v>
      </c>
      <c r="E45" s="35">
        <v>27300</v>
      </c>
      <c r="F45" s="35">
        <f t="shared" si="0"/>
        <v>136500</v>
      </c>
      <c r="K45" s="37">
        <f>H46+H34</f>
        <v>270000</v>
      </c>
    </row>
    <row r="46" spans="1:12">
      <c r="A46" s="24">
        <v>31</v>
      </c>
      <c r="B46" s="33" t="s">
        <v>88</v>
      </c>
      <c r="C46" s="34" t="s">
        <v>19</v>
      </c>
      <c r="D46" s="34">
        <v>30</v>
      </c>
      <c r="E46" s="35">
        <v>61000</v>
      </c>
      <c r="F46" s="35">
        <f t="shared" si="0"/>
        <v>1830000</v>
      </c>
      <c r="G46" s="19">
        <v>4000</v>
      </c>
      <c r="H46" s="19">
        <f>G46*D46</f>
        <v>120000</v>
      </c>
    </row>
    <row r="47" spans="1:12">
      <c r="A47" s="24">
        <v>32</v>
      </c>
      <c r="B47" s="33" t="s">
        <v>58</v>
      </c>
      <c r="C47" s="34" t="s">
        <v>55</v>
      </c>
      <c r="D47" s="34">
        <v>2</v>
      </c>
      <c r="E47" s="35">
        <v>6500</v>
      </c>
      <c r="F47" s="35">
        <f t="shared" si="0"/>
        <v>13000</v>
      </c>
    </row>
    <row r="48" spans="1:12">
      <c r="A48" s="24">
        <v>33</v>
      </c>
      <c r="B48" s="33" t="s">
        <v>59</v>
      </c>
      <c r="C48" s="34" t="s">
        <v>60</v>
      </c>
      <c r="D48" s="34">
        <v>4</v>
      </c>
      <c r="E48" s="35">
        <v>22000</v>
      </c>
      <c r="F48" s="35">
        <f t="shared" si="0"/>
        <v>88000</v>
      </c>
    </row>
    <row r="49" spans="1:9">
      <c r="A49" s="24">
        <v>34</v>
      </c>
      <c r="B49" s="33" t="s">
        <v>61</v>
      </c>
      <c r="C49" s="34" t="s">
        <v>60</v>
      </c>
      <c r="D49" s="34">
        <v>4</v>
      </c>
      <c r="E49" s="35">
        <v>22000</v>
      </c>
      <c r="F49" s="35">
        <f t="shared" si="0"/>
        <v>88000</v>
      </c>
    </row>
    <row r="50" spans="1:9">
      <c r="A50" s="24">
        <v>35</v>
      </c>
      <c r="B50" s="33" t="s">
        <v>62</v>
      </c>
      <c r="C50" s="34" t="s">
        <v>21</v>
      </c>
      <c r="D50" s="34">
        <v>1</v>
      </c>
      <c r="E50" s="35">
        <v>153000</v>
      </c>
      <c r="F50" s="35">
        <f t="shared" si="0"/>
        <v>153000</v>
      </c>
    </row>
    <row r="51" spans="1:9">
      <c r="A51" s="24">
        <v>36</v>
      </c>
      <c r="B51" s="33" t="s">
        <v>89</v>
      </c>
      <c r="C51" s="34" t="s">
        <v>21</v>
      </c>
      <c r="D51" s="34">
        <v>1</v>
      </c>
      <c r="E51" s="35">
        <v>40000</v>
      </c>
      <c r="F51" s="35">
        <f t="shared" si="0"/>
        <v>40000</v>
      </c>
    </row>
    <row r="52" spans="1:9">
      <c r="A52" s="24">
        <v>37</v>
      </c>
      <c r="B52" s="33" t="s">
        <v>63</v>
      </c>
      <c r="C52" s="34" t="s">
        <v>21</v>
      </c>
      <c r="D52" s="34">
        <v>113</v>
      </c>
      <c r="E52" s="35">
        <v>6300</v>
      </c>
      <c r="F52" s="35">
        <f t="shared" si="0"/>
        <v>711900</v>
      </c>
    </row>
    <row r="53" spans="1:9">
      <c r="A53" s="24">
        <v>38</v>
      </c>
      <c r="B53" s="33" t="s">
        <v>90</v>
      </c>
      <c r="C53" s="34" t="s">
        <v>21</v>
      </c>
      <c r="D53" s="34">
        <v>10</v>
      </c>
      <c r="E53" s="35">
        <v>12000</v>
      </c>
      <c r="F53" s="35">
        <f t="shared" si="0"/>
        <v>120000</v>
      </c>
    </row>
    <row r="54" spans="1:9">
      <c r="A54" s="24">
        <v>39</v>
      </c>
      <c r="B54" s="33" t="s">
        <v>64</v>
      </c>
      <c r="C54" s="34" t="s">
        <v>21</v>
      </c>
      <c r="D54" s="34">
        <v>1</v>
      </c>
      <c r="E54" s="35">
        <v>4000</v>
      </c>
      <c r="F54" s="35">
        <f t="shared" si="0"/>
        <v>4000</v>
      </c>
    </row>
    <row r="55" spans="1:9">
      <c r="A55" s="24">
        <v>40</v>
      </c>
      <c r="B55" s="33" t="s">
        <v>66</v>
      </c>
      <c r="C55" s="34" t="s">
        <v>17</v>
      </c>
      <c r="D55" s="34">
        <v>5</v>
      </c>
      <c r="E55" s="35">
        <v>29000</v>
      </c>
      <c r="F55" s="35">
        <f t="shared" si="0"/>
        <v>145000</v>
      </c>
    </row>
    <row r="56" spans="1:9">
      <c r="A56" s="24">
        <v>41</v>
      </c>
      <c r="B56" s="33" t="s">
        <v>91</v>
      </c>
      <c r="C56" s="34" t="s">
        <v>21</v>
      </c>
      <c r="D56" s="34">
        <v>5</v>
      </c>
      <c r="E56" s="35">
        <v>7000</v>
      </c>
      <c r="F56" s="35">
        <f t="shared" si="0"/>
        <v>35000</v>
      </c>
    </row>
    <row r="57" spans="1:9">
      <c r="A57" s="24">
        <v>42</v>
      </c>
      <c r="B57" s="33" t="s">
        <v>67</v>
      </c>
      <c r="C57" s="34" t="s">
        <v>49</v>
      </c>
      <c r="D57" s="34">
        <v>5</v>
      </c>
      <c r="E57" s="35">
        <v>30000</v>
      </c>
      <c r="F57" s="35">
        <f t="shared" si="0"/>
        <v>150000</v>
      </c>
    </row>
    <row r="58" spans="1:9">
      <c r="A58" s="24">
        <v>43</v>
      </c>
      <c r="B58" s="33" t="s">
        <v>68</v>
      </c>
      <c r="C58" s="34" t="s">
        <v>37</v>
      </c>
      <c r="D58" s="34">
        <v>1</v>
      </c>
      <c r="E58" s="35">
        <v>74000</v>
      </c>
      <c r="F58" s="35">
        <f t="shared" si="0"/>
        <v>74000</v>
      </c>
    </row>
    <row r="59" spans="1:9">
      <c r="A59" s="24">
        <v>44</v>
      </c>
      <c r="B59" s="33" t="s">
        <v>69</v>
      </c>
      <c r="C59" s="34" t="s">
        <v>28</v>
      </c>
      <c r="D59" s="34">
        <v>9</v>
      </c>
      <c r="E59" s="35">
        <v>120000</v>
      </c>
      <c r="F59" s="35">
        <f t="shared" si="0"/>
        <v>1080000</v>
      </c>
    </row>
    <row r="60" spans="1:9">
      <c r="A60" s="24">
        <v>45</v>
      </c>
      <c r="B60" s="33" t="s">
        <v>92</v>
      </c>
      <c r="C60" s="34" t="s">
        <v>28</v>
      </c>
      <c r="D60" s="34">
        <v>1</v>
      </c>
      <c r="E60" s="35">
        <v>120000</v>
      </c>
      <c r="F60" s="35">
        <f t="shared" si="0"/>
        <v>120000</v>
      </c>
    </row>
    <row r="61" spans="1:9">
      <c r="A61" s="113" t="s">
        <v>71</v>
      </c>
      <c r="B61" s="114"/>
      <c r="C61" s="114"/>
      <c r="D61" s="114"/>
      <c r="E61" s="115"/>
      <c r="F61" s="38">
        <f>SUM(F16:F60)</f>
        <v>9491560</v>
      </c>
      <c r="G61" s="39" t="s">
        <v>93</v>
      </c>
      <c r="H61" s="40">
        <v>1433000</v>
      </c>
      <c r="I61" s="39" t="s">
        <v>94</v>
      </c>
    </row>
    <row r="62" spans="1:9">
      <c r="A62" s="113" t="s">
        <v>95</v>
      </c>
      <c r="B62" s="114"/>
      <c r="C62" s="114"/>
      <c r="D62" s="114"/>
      <c r="E62" s="115"/>
      <c r="F62" s="38">
        <f>F61</f>
        <v>9491560</v>
      </c>
    </row>
    <row r="63" spans="1:9">
      <c r="H63" s="41"/>
    </row>
    <row r="65" spans="5:6">
      <c r="E65" s="106" t="s">
        <v>96</v>
      </c>
      <c r="F65" s="107"/>
    </row>
    <row r="66" spans="5:6">
      <c r="E66" s="106" t="s">
        <v>97</v>
      </c>
      <c r="F66" s="107"/>
    </row>
    <row r="70" spans="5:6">
      <c r="E70" s="106" t="s">
        <v>98</v>
      </c>
      <c r="F70" s="107"/>
    </row>
  </sheetData>
  <mergeCells count="12">
    <mergeCell ref="E70:F70"/>
    <mergeCell ref="A2:F2"/>
    <mergeCell ref="A3:F3"/>
    <mergeCell ref="A4:F4"/>
    <mergeCell ref="A7:F7"/>
    <mergeCell ref="A8:F8"/>
    <mergeCell ref="A9:F9"/>
    <mergeCell ref="A10:F10"/>
    <mergeCell ref="A61:E61"/>
    <mergeCell ref="A62:E62"/>
    <mergeCell ref="E65:F65"/>
    <mergeCell ref="E66:F6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78"/>
  <sheetViews>
    <sheetView workbookViewId="0">
      <selection activeCell="B46" sqref="B46"/>
    </sheetView>
  </sheetViews>
  <sheetFormatPr defaultRowHeight="15"/>
  <cols>
    <col min="1" max="1" width="7" style="42" customWidth="1"/>
    <col min="2" max="2" width="38.85546875" style="42" customWidth="1"/>
    <col min="3" max="4" width="9.140625" style="42"/>
    <col min="5" max="5" width="13.7109375" style="42" customWidth="1"/>
    <col min="6" max="6" width="14.5703125" style="42" customWidth="1"/>
    <col min="7" max="7" width="9.140625" style="42"/>
    <col min="8" max="8" width="10.5703125" style="44" customWidth="1"/>
    <col min="9" max="16384" width="9.140625" style="42"/>
  </cols>
  <sheetData>
    <row r="2" spans="1:8" ht="16.5">
      <c r="A2" s="108" t="s">
        <v>0</v>
      </c>
      <c r="B2" s="107"/>
      <c r="C2" s="107"/>
      <c r="D2" s="107"/>
      <c r="E2" s="107"/>
      <c r="F2" s="107"/>
    </row>
    <row r="3" spans="1:8" ht="15.75">
      <c r="A3" s="109" t="s">
        <v>1</v>
      </c>
      <c r="B3" s="107"/>
      <c r="C3" s="107"/>
      <c r="D3" s="107"/>
      <c r="E3" s="107"/>
      <c r="F3" s="107"/>
    </row>
    <row r="4" spans="1:8" ht="16.5">
      <c r="A4" s="108" t="s">
        <v>2</v>
      </c>
      <c r="B4" s="107"/>
      <c r="C4" s="107"/>
      <c r="D4" s="107"/>
      <c r="E4" s="107"/>
      <c r="F4" s="107"/>
    </row>
    <row r="7" spans="1:8" ht="20.25">
      <c r="A7" s="110" t="s">
        <v>3</v>
      </c>
      <c r="B7" s="107"/>
      <c r="C7" s="107"/>
      <c r="D7" s="107"/>
      <c r="E7" s="107"/>
      <c r="F7" s="107"/>
    </row>
    <row r="8" spans="1:8" ht="15.75">
      <c r="A8" s="111" t="s">
        <v>99</v>
      </c>
      <c r="B8" s="111"/>
      <c r="C8" s="111"/>
      <c r="D8" s="111"/>
      <c r="E8" s="111"/>
      <c r="F8" s="111"/>
    </row>
    <row r="9" spans="1:8" ht="15.75">
      <c r="A9" s="112" t="s">
        <v>100</v>
      </c>
      <c r="B9" s="112"/>
      <c r="C9" s="112"/>
      <c r="D9" s="112"/>
      <c r="E9" s="112"/>
      <c r="F9" s="112"/>
    </row>
    <row r="10" spans="1:8" ht="15.75">
      <c r="A10" s="111" t="s">
        <v>101</v>
      </c>
      <c r="B10" s="111"/>
      <c r="C10" s="111"/>
      <c r="D10" s="111"/>
      <c r="E10" s="111"/>
      <c r="F10" s="111"/>
    </row>
    <row r="12" spans="1:8" ht="15.75">
      <c r="A12" s="20" t="s">
        <v>7</v>
      </c>
    </row>
    <row r="13" spans="1:8" s="22" customFormat="1" ht="12">
      <c r="A13" s="21" t="s">
        <v>8</v>
      </c>
      <c r="H13" s="45"/>
    </row>
    <row r="14" spans="1:8" ht="15.75">
      <c r="A14" s="20" t="s">
        <v>9</v>
      </c>
    </row>
    <row r="15" spans="1:8" s="52" customFormat="1" ht="15.75">
      <c r="A15" s="51" t="s">
        <v>10</v>
      </c>
      <c r="B15" s="51" t="s">
        <v>11</v>
      </c>
      <c r="C15" s="51" t="s">
        <v>12</v>
      </c>
      <c r="D15" s="51" t="s">
        <v>13</v>
      </c>
      <c r="E15" s="51" t="s">
        <v>14</v>
      </c>
      <c r="F15" s="51" t="s">
        <v>15</v>
      </c>
      <c r="H15" s="53"/>
    </row>
    <row r="16" spans="1:8">
      <c r="A16" s="34">
        <v>1</v>
      </c>
      <c r="B16" s="33" t="s">
        <v>33</v>
      </c>
      <c r="C16" s="34" t="s">
        <v>34</v>
      </c>
      <c r="D16" s="34">
        <v>4</v>
      </c>
      <c r="E16" s="35">
        <v>65000</v>
      </c>
      <c r="F16" s="35">
        <f t="shared" ref="F16:F68" si="0">D16*E16</f>
        <v>260000</v>
      </c>
    </row>
    <row r="17" spans="1:8">
      <c r="A17" s="34">
        <v>2</v>
      </c>
      <c r="B17" s="46" t="s">
        <v>35</v>
      </c>
      <c r="C17" s="47" t="s">
        <v>19</v>
      </c>
      <c r="D17" s="47">
        <v>25</v>
      </c>
      <c r="E17" s="48">
        <v>63000</v>
      </c>
      <c r="F17" s="48">
        <f t="shared" si="0"/>
        <v>1575000</v>
      </c>
      <c r="G17" s="41">
        <v>6000</v>
      </c>
      <c r="H17" s="44">
        <f>G17*D17</f>
        <v>150000</v>
      </c>
    </row>
    <row r="18" spans="1:8">
      <c r="A18" s="34">
        <v>3</v>
      </c>
      <c r="B18" s="33" t="s">
        <v>80</v>
      </c>
      <c r="C18" s="34" t="s">
        <v>19</v>
      </c>
      <c r="D18" s="34">
        <v>1</v>
      </c>
      <c r="E18" s="35">
        <v>67000</v>
      </c>
      <c r="F18" s="35">
        <f t="shared" si="0"/>
        <v>67000</v>
      </c>
    </row>
    <row r="19" spans="1:8">
      <c r="A19" s="34">
        <v>4</v>
      </c>
      <c r="B19" s="33" t="s">
        <v>16</v>
      </c>
      <c r="C19" s="34" t="s">
        <v>17</v>
      </c>
      <c r="D19" s="34">
        <v>40</v>
      </c>
      <c r="E19" s="35">
        <v>4500</v>
      </c>
      <c r="F19" s="35">
        <f t="shared" si="0"/>
        <v>180000</v>
      </c>
    </row>
    <row r="20" spans="1:8">
      <c r="A20" s="34">
        <v>5</v>
      </c>
      <c r="B20" s="33" t="s">
        <v>18</v>
      </c>
      <c r="C20" s="34" t="s">
        <v>19</v>
      </c>
      <c r="D20" s="34">
        <v>2</v>
      </c>
      <c r="E20" s="35">
        <v>22000</v>
      </c>
      <c r="F20" s="35">
        <f t="shared" si="0"/>
        <v>44000</v>
      </c>
    </row>
    <row r="21" spans="1:8">
      <c r="A21" s="34">
        <v>6</v>
      </c>
      <c r="B21" s="33" t="s">
        <v>22</v>
      </c>
      <c r="C21" s="34" t="s">
        <v>23</v>
      </c>
      <c r="D21" s="34">
        <v>10</v>
      </c>
      <c r="E21" s="35">
        <v>6500</v>
      </c>
      <c r="F21" s="35">
        <f t="shared" si="0"/>
        <v>65000</v>
      </c>
    </row>
    <row r="22" spans="1:8">
      <c r="A22" s="34">
        <v>7</v>
      </c>
      <c r="B22" s="33" t="s">
        <v>20</v>
      </c>
      <c r="C22" s="34" t="s">
        <v>21</v>
      </c>
      <c r="D22" s="34">
        <v>12</v>
      </c>
      <c r="E22" s="35">
        <v>6500</v>
      </c>
      <c r="F22" s="35">
        <f t="shared" si="0"/>
        <v>78000</v>
      </c>
    </row>
    <row r="23" spans="1:8">
      <c r="A23" s="34">
        <v>8</v>
      </c>
      <c r="B23" s="33" t="s">
        <v>102</v>
      </c>
      <c r="C23" s="34" t="s">
        <v>19</v>
      </c>
      <c r="D23" s="34">
        <v>2</v>
      </c>
      <c r="E23" s="35">
        <v>34000</v>
      </c>
      <c r="F23" s="35">
        <f t="shared" si="0"/>
        <v>68000</v>
      </c>
    </row>
    <row r="24" spans="1:8">
      <c r="A24" s="34">
        <v>9</v>
      </c>
      <c r="B24" s="33" t="s">
        <v>103</v>
      </c>
      <c r="C24" s="34" t="s">
        <v>19</v>
      </c>
      <c r="D24" s="34">
        <v>1</v>
      </c>
      <c r="E24" s="35">
        <v>46350</v>
      </c>
      <c r="F24" s="35">
        <f t="shared" si="0"/>
        <v>46350</v>
      </c>
    </row>
    <row r="25" spans="1:8">
      <c r="A25" s="34">
        <v>10</v>
      </c>
      <c r="B25" s="33" t="s">
        <v>104</v>
      </c>
      <c r="C25" s="34" t="s">
        <v>21</v>
      </c>
      <c r="D25" s="34">
        <v>3</v>
      </c>
      <c r="E25" s="35">
        <v>16000</v>
      </c>
      <c r="F25" s="35">
        <f t="shared" si="0"/>
        <v>48000</v>
      </c>
    </row>
    <row r="26" spans="1:8">
      <c r="A26" s="34">
        <v>11</v>
      </c>
      <c r="B26" s="33" t="s">
        <v>26</v>
      </c>
      <c r="C26" s="34" t="s">
        <v>21</v>
      </c>
      <c r="D26" s="34">
        <v>2</v>
      </c>
      <c r="E26" s="35">
        <v>35000</v>
      </c>
      <c r="F26" s="35">
        <f t="shared" si="0"/>
        <v>70000</v>
      </c>
    </row>
    <row r="27" spans="1:8">
      <c r="A27" s="34">
        <v>12</v>
      </c>
      <c r="B27" s="33" t="s">
        <v>105</v>
      </c>
      <c r="C27" s="34" t="s">
        <v>21</v>
      </c>
      <c r="D27" s="34">
        <v>5</v>
      </c>
      <c r="E27" s="35">
        <v>3600</v>
      </c>
      <c r="F27" s="35">
        <f t="shared" si="0"/>
        <v>18000</v>
      </c>
    </row>
    <row r="28" spans="1:8">
      <c r="A28" s="34">
        <v>13</v>
      </c>
      <c r="B28" s="33" t="s">
        <v>29</v>
      </c>
      <c r="C28" s="34" t="s">
        <v>21</v>
      </c>
      <c r="D28" s="34">
        <v>6</v>
      </c>
      <c r="E28" s="35">
        <v>2600</v>
      </c>
      <c r="F28" s="35">
        <f t="shared" si="0"/>
        <v>15600</v>
      </c>
    </row>
    <row r="29" spans="1:8">
      <c r="A29" s="34">
        <v>14</v>
      </c>
      <c r="B29" s="33" t="s">
        <v>79</v>
      </c>
      <c r="C29" s="34" t="s">
        <v>21</v>
      </c>
      <c r="D29" s="34">
        <v>10</v>
      </c>
      <c r="E29" s="35">
        <v>8000</v>
      </c>
      <c r="F29" s="35">
        <f t="shared" si="0"/>
        <v>80000</v>
      </c>
    </row>
    <row r="30" spans="1:8">
      <c r="A30" s="34">
        <v>15</v>
      </c>
      <c r="B30" s="33" t="s">
        <v>31</v>
      </c>
      <c r="C30" s="34" t="s">
        <v>21</v>
      </c>
      <c r="D30" s="34">
        <v>30</v>
      </c>
      <c r="E30" s="35">
        <v>9400</v>
      </c>
      <c r="F30" s="35">
        <f t="shared" si="0"/>
        <v>282000</v>
      </c>
    </row>
    <row r="31" spans="1:8">
      <c r="A31" s="34">
        <v>16</v>
      </c>
      <c r="B31" s="33" t="s">
        <v>106</v>
      </c>
      <c r="C31" s="34" t="s">
        <v>21</v>
      </c>
      <c r="D31" s="34">
        <v>1</v>
      </c>
      <c r="E31" s="35">
        <v>35000</v>
      </c>
      <c r="F31" s="35">
        <f t="shared" si="0"/>
        <v>35000</v>
      </c>
    </row>
    <row r="32" spans="1:8">
      <c r="A32" s="34">
        <v>17</v>
      </c>
      <c r="B32" s="33" t="s">
        <v>32</v>
      </c>
      <c r="C32" s="34" t="s">
        <v>28</v>
      </c>
      <c r="D32" s="34">
        <v>1</v>
      </c>
      <c r="E32" s="35">
        <v>17000</v>
      </c>
      <c r="F32" s="35">
        <f t="shared" si="0"/>
        <v>17000</v>
      </c>
      <c r="G32" s="41"/>
    </row>
    <row r="33" spans="1:8">
      <c r="A33" s="34">
        <v>18</v>
      </c>
      <c r="B33" s="33" t="s">
        <v>107</v>
      </c>
      <c r="C33" s="34" t="s">
        <v>108</v>
      </c>
      <c r="D33" s="34">
        <v>1</v>
      </c>
      <c r="E33" s="35">
        <v>24000</v>
      </c>
      <c r="F33" s="35">
        <f t="shared" si="0"/>
        <v>24000</v>
      </c>
      <c r="G33" s="29"/>
    </row>
    <row r="34" spans="1:8">
      <c r="A34" s="34">
        <v>19</v>
      </c>
      <c r="B34" s="33" t="s">
        <v>83</v>
      </c>
      <c r="C34" s="34" t="s">
        <v>84</v>
      </c>
      <c r="D34" s="34">
        <v>1</v>
      </c>
      <c r="E34" s="35"/>
      <c r="F34" s="35">
        <f t="shared" si="0"/>
        <v>0</v>
      </c>
      <c r="G34" s="42">
        <v>374000</v>
      </c>
      <c r="H34" s="44">
        <f>G34*0.05</f>
        <v>18700</v>
      </c>
    </row>
    <row r="35" spans="1:8">
      <c r="A35" s="34">
        <v>20</v>
      </c>
      <c r="B35" s="33" t="s">
        <v>36</v>
      </c>
      <c r="C35" s="34" t="s">
        <v>37</v>
      </c>
      <c r="D35" s="34">
        <v>3</v>
      </c>
      <c r="E35" s="35">
        <v>8000</v>
      </c>
      <c r="F35" s="35">
        <f t="shared" si="0"/>
        <v>24000</v>
      </c>
    </row>
    <row r="36" spans="1:8">
      <c r="A36" s="34">
        <v>21</v>
      </c>
      <c r="B36" s="33" t="s">
        <v>86</v>
      </c>
      <c r="C36" s="34" t="s">
        <v>17</v>
      </c>
      <c r="D36" s="34">
        <v>1</v>
      </c>
      <c r="E36" s="35">
        <v>18500</v>
      </c>
      <c r="F36" s="35">
        <f t="shared" si="0"/>
        <v>18500</v>
      </c>
    </row>
    <row r="37" spans="1:8">
      <c r="A37" s="34">
        <v>22</v>
      </c>
      <c r="B37" s="33" t="s">
        <v>41</v>
      </c>
      <c r="C37" s="34" t="s">
        <v>17</v>
      </c>
      <c r="D37" s="34">
        <v>4</v>
      </c>
      <c r="E37" s="35">
        <v>6720</v>
      </c>
      <c r="F37" s="35">
        <f t="shared" si="0"/>
        <v>26880</v>
      </c>
    </row>
    <row r="38" spans="1:8">
      <c r="A38" s="34">
        <v>23</v>
      </c>
      <c r="B38" s="33" t="s">
        <v>42</v>
      </c>
      <c r="C38" s="34" t="s">
        <v>17</v>
      </c>
      <c r="D38" s="34">
        <v>7</v>
      </c>
      <c r="E38" s="35">
        <v>6720</v>
      </c>
      <c r="F38" s="35">
        <f t="shared" si="0"/>
        <v>47040</v>
      </c>
    </row>
    <row r="39" spans="1:8">
      <c r="A39" s="34">
        <v>24</v>
      </c>
      <c r="B39" s="33" t="s">
        <v>109</v>
      </c>
      <c r="C39" s="34" t="s">
        <v>17</v>
      </c>
      <c r="D39" s="34">
        <v>5</v>
      </c>
      <c r="E39" s="35">
        <v>4000</v>
      </c>
      <c r="F39" s="35">
        <f t="shared" si="0"/>
        <v>20000</v>
      </c>
    </row>
    <row r="40" spans="1:8">
      <c r="A40" s="34">
        <v>25</v>
      </c>
      <c r="B40" s="33" t="s">
        <v>43</v>
      </c>
      <c r="C40" s="34" t="s">
        <v>17</v>
      </c>
      <c r="D40" s="34">
        <v>14</v>
      </c>
      <c r="E40" s="35">
        <v>7900</v>
      </c>
      <c r="F40" s="35">
        <f t="shared" si="0"/>
        <v>110600</v>
      </c>
    </row>
    <row r="41" spans="1:8">
      <c r="A41" s="34">
        <v>26</v>
      </c>
      <c r="B41" s="33" t="s">
        <v>44</v>
      </c>
      <c r="C41" s="34" t="s">
        <v>17</v>
      </c>
      <c r="D41" s="34">
        <v>3</v>
      </c>
      <c r="E41" s="35">
        <v>6720</v>
      </c>
      <c r="F41" s="35">
        <f t="shared" si="0"/>
        <v>20160</v>
      </c>
    </row>
    <row r="42" spans="1:8">
      <c r="A42" s="34">
        <v>27</v>
      </c>
      <c r="B42" s="33" t="s">
        <v>45</v>
      </c>
      <c r="C42" s="34" t="s">
        <v>17</v>
      </c>
      <c r="D42" s="34">
        <v>1</v>
      </c>
      <c r="E42" s="35">
        <v>3700</v>
      </c>
      <c r="F42" s="35">
        <f t="shared" si="0"/>
        <v>3700</v>
      </c>
    </row>
    <row r="43" spans="1:8">
      <c r="A43" s="34">
        <v>28</v>
      </c>
      <c r="B43" s="33" t="s">
        <v>46</v>
      </c>
      <c r="C43" s="34" t="s">
        <v>37</v>
      </c>
      <c r="D43" s="34">
        <v>2</v>
      </c>
      <c r="E43" s="35">
        <v>26000</v>
      </c>
      <c r="F43" s="35">
        <f t="shared" si="0"/>
        <v>52000</v>
      </c>
    </row>
    <row r="44" spans="1:8">
      <c r="A44" s="34">
        <v>29</v>
      </c>
      <c r="B44" s="33" t="s">
        <v>110</v>
      </c>
      <c r="C44" s="34" t="s">
        <v>37</v>
      </c>
      <c r="D44" s="34">
        <v>1</v>
      </c>
      <c r="E44" s="35">
        <v>27000</v>
      </c>
      <c r="F44" s="35">
        <f t="shared" si="0"/>
        <v>27000</v>
      </c>
    </row>
    <row r="45" spans="1:8">
      <c r="A45" s="34">
        <v>30</v>
      </c>
      <c r="B45" s="33" t="s">
        <v>111</v>
      </c>
      <c r="C45" s="34" t="s">
        <v>17</v>
      </c>
      <c r="D45" s="34">
        <v>1</v>
      </c>
      <c r="E45" s="35">
        <v>14000</v>
      </c>
      <c r="F45" s="35">
        <f t="shared" si="0"/>
        <v>14000</v>
      </c>
    </row>
    <row r="46" spans="1:8">
      <c r="A46" s="34">
        <v>31</v>
      </c>
      <c r="B46" s="46" t="s">
        <v>112</v>
      </c>
      <c r="C46" s="47" t="s">
        <v>21</v>
      </c>
      <c r="D46" s="47">
        <v>15</v>
      </c>
      <c r="E46" s="48">
        <v>11500</v>
      </c>
      <c r="F46" s="48">
        <f t="shared" si="0"/>
        <v>172500</v>
      </c>
      <c r="G46" s="41">
        <v>3000</v>
      </c>
      <c r="H46" s="44">
        <f>G46*D46</f>
        <v>45000</v>
      </c>
    </row>
    <row r="47" spans="1:8">
      <c r="A47" s="34">
        <v>32</v>
      </c>
      <c r="B47" s="33" t="s">
        <v>113</v>
      </c>
      <c r="C47" s="34" t="s">
        <v>34</v>
      </c>
      <c r="D47" s="34">
        <v>6</v>
      </c>
      <c r="E47" s="35">
        <v>14500</v>
      </c>
      <c r="F47" s="35">
        <f t="shared" si="0"/>
        <v>87000</v>
      </c>
    </row>
    <row r="48" spans="1:8">
      <c r="A48" s="34">
        <v>33</v>
      </c>
      <c r="B48" s="33" t="s">
        <v>114</v>
      </c>
      <c r="C48" s="34" t="s">
        <v>115</v>
      </c>
      <c r="D48" s="34">
        <v>2</v>
      </c>
      <c r="E48" s="35">
        <v>45000</v>
      </c>
      <c r="F48" s="35">
        <f t="shared" si="0"/>
        <v>90000</v>
      </c>
    </row>
    <row r="49" spans="1:7">
      <c r="A49" s="34">
        <v>34</v>
      </c>
      <c r="B49" s="33" t="s">
        <v>48</v>
      </c>
      <c r="C49" s="34" t="s">
        <v>49</v>
      </c>
      <c r="D49" s="34">
        <v>2</v>
      </c>
      <c r="E49" s="35">
        <v>42000</v>
      </c>
      <c r="F49" s="35">
        <f t="shared" si="0"/>
        <v>84000</v>
      </c>
    </row>
    <row r="50" spans="1:7">
      <c r="A50" s="34">
        <v>35</v>
      </c>
      <c r="B50" s="33" t="s">
        <v>48</v>
      </c>
      <c r="C50" s="34" t="s">
        <v>49</v>
      </c>
      <c r="D50" s="34">
        <v>1</v>
      </c>
      <c r="E50" s="35">
        <v>42000</v>
      </c>
      <c r="F50" s="35">
        <f t="shared" si="0"/>
        <v>42000</v>
      </c>
    </row>
    <row r="51" spans="1:7">
      <c r="A51" s="34">
        <v>36</v>
      </c>
      <c r="B51" s="33" t="s">
        <v>48</v>
      </c>
      <c r="C51" s="34" t="s">
        <v>49</v>
      </c>
      <c r="D51" s="34">
        <v>1</v>
      </c>
      <c r="E51" s="35">
        <v>42000</v>
      </c>
      <c r="F51" s="35">
        <f t="shared" si="0"/>
        <v>42000</v>
      </c>
    </row>
    <row r="52" spans="1:7">
      <c r="A52" s="34">
        <v>37</v>
      </c>
      <c r="B52" s="33" t="s">
        <v>53</v>
      </c>
      <c r="C52" s="34" t="s">
        <v>19</v>
      </c>
      <c r="D52" s="34">
        <v>1</v>
      </c>
      <c r="E52" s="35">
        <v>47000</v>
      </c>
      <c r="F52" s="35">
        <f t="shared" si="0"/>
        <v>47000</v>
      </c>
    </row>
    <row r="53" spans="1:7">
      <c r="A53" s="34">
        <v>38</v>
      </c>
      <c r="B53" s="33" t="s">
        <v>59</v>
      </c>
      <c r="C53" s="34" t="s">
        <v>60</v>
      </c>
      <c r="D53" s="34">
        <v>1</v>
      </c>
      <c r="E53" s="35">
        <v>22000</v>
      </c>
      <c r="F53" s="35">
        <f t="shared" si="0"/>
        <v>22000</v>
      </c>
    </row>
    <row r="54" spans="1:7">
      <c r="A54" s="34">
        <v>39</v>
      </c>
      <c r="B54" s="33" t="s">
        <v>61</v>
      </c>
      <c r="C54" s="34" t="s">
        <v>60</v>
      </c>
      <c r="D54" s="34">
        <v>1</v>
      </c>
      <c r="E54" s="35">
        <v>22000</v>
      </c>
      <c r="F54" s="35">
        <f t="shared" si="0"/>
        <v>22000</v>
      </c>
    </row>
    <row r="55" spans="1:7">
      <c r="A55" s="34">
        <v>40</v>
      </c>
      <c r="B55" s="33" t="s">
        <v>62</v>
      </c>
      <c r="C55" s="34" t="s">
        <v>21</v>
      </c>
      <c r="D55" s="34">
        <v>1</v>
      </c>
      <c r="E55" s="35">
        <v>153000</v>
      </c>
      <c r="F55" s="35">
        <f t="shared" si="0"/>
        <v>153000</v>
      </c>
    </row>
    <row r="56" spans="1:7">
      <c r="A56" s="34">
        <v>41</v>
      </c>
      <c r="B56" s="33" t="s">
        <v>116</v>
      </c>
      <c r="C56" s="34" t="s">
        <v>117</v>
      </c>
      <c r="D56" s="34">
        <v>4</v>
      </c>
      <c r="E56" s="35">
        <v>8000</v>
      </c>
      <c r="F56" s="35">
        <f t="shared" si="0"/>
        <v>32000</v>
      </c>
    </row>
    <row r="57" spans="1:7">
      <c r="A57" s="34">
        <v>42</v>
      </c>
      <c r="B57" s="33" t="s">
        <v>118</v>
      </c>
      <c r="C57" s="34" t="s">
        <v>37</v>
      </c>
      <c r="D57" s="34">
        <v>3</v>
      </c>
      <c r="E57" s="35">
        <v>65000</v>
      </c>
      <c r="F57" s="35">
        <f t="shared" si="0"/>
        <v>195000</v>
      </c>
    </row>
    <row r="58" spans="1:7">
      <c r="A58" s="34">
        <v>43</v>
      </c>
      <c r="B58" s="33" t="s">
        <v>119</v>
      </c>
      <c r="C58" s="34" t="s">
        <v>37</v>
      </c>
      <c r="D58" s="34">
        <v>1</v>
      </c>
      <c r="E58" s="35">
        <v>68000</v>
      </c>
      <c r="F58" s="35">
        <f t="shared" si="0"/>
        <v>68000</v>
      </c>
      <c r="G58" s="41"/>
    </row>
    <row r="59" spans="1:7">
      <c r="A59" s="34">
        <v>44</v>
      </c>
      <c r="B59" s="33" t="s">
        <v>50</v>
      </c>
      <c r="C59" s="34" t="s">
        <v>34</v>
      </c>
      <c r="D59" s="34">
        <v>10</v>
      </c>
      <c r="E59" s="35">
        <v>27300</v>
      </c>
      <c r="F59" s="35">
        <f t="shared" si="0"/>
        <v>273000</v>
      </c>
    </row>
    <row r="60" spans="1:7">
      <c r="A60" s="34">
        <v>45</v>
      </c>
      <c r="B60" s="33" t="s">
        <v>51</v>
      </c>
      <c r="C60" s="34" t="s">
        <v>34</v>
      </c>
      <c r="D60" s="34">
        <v>5</v>
      </c>
      <c r="E60" s="35">
        <v>27300</v>
      </c>
      <c r="F60" s="35">
        <f t="shared" si="0"/>
        <v>136500</v>
      </c>
      <c r="G60" s="41"/>
    </row>
    <row r="61" spans="1:7">
      <c r="A61" s="34">
        <v>46</v>
      </c>
      <c r="B61" s="33" t="s">
        <v>63</v>
      </c>
      <c r="C61" s="34" t="s">
        <v>21</v>
      </c>
      <c r="D61" s="34">
        <v>10</v>
      </c>
      <c r="E61" s="35">
        <v>6300</v>
      </c>
      <c r="F61" s="35">
        <f t="shared" si="0"/>
        <v>63000</v>
      </c>
    </row>
    <row r="62" spans="1:7">
      <c r="A62" s="34">
        <v>47</v>
      </c>
      <c r="B62" s="33" t="s">
        <v>64</v>
      </c>
      <c r="C62" s="34" t="s">
        <v>21</v>
      </c>
      <c r="D62" s="34">
        <v>1</v>
      </c>
      <c r="E62" s="35">
        <v>4000</v>
      </c>
      <c r="F62" s="35">
        <f t="shared" si="0"/>
        <v>4000</v>
      </c>
    </row>
    <row r="63" spans="1:7">
      <c r="A63" s="34">
        <v>48</v>
      </c>
      <c r="B63" s="33" t="s">
        <v>120</v>
      </c>
      <c r="C63" s="34" t="s">
        <v>21</v>
      </c>
      <c r="D63" s="34">
        <v>2</v>
      </c>
      <c r="E63" s="35">
        <v>15000</v>
      </c>
      <c r="F63" s="35">
        <f t="shared" si="0"/>
        <v>30000</v>
      </c>
      <c r="G63" s="29"/>
    </row>
    <row r="64" spans="1:7">
      <c r="A64" s="34">
        <v>49</v>
      </c>
      <c r="B64" s="33" t="s">
        <v>67</v>
      </c>
      <c r="C64" s="34" t="s">
        <v>49</v>
      </c>
      <c r="D64" s="34">
        <v>5</v>
      </c>
      <c r="E64" s="35">
        <v>30000</v>
      </c>
      <c r="F64" s="35">
        <f t="shared" si="0"/>
        <v>150000</v>
      </c>
    </row>
    <row r="65" spans="1:8">
      <c r="A65" s="34">
        <v>50</v>
      </c>
      <c r="B65" s="33" t="s">
        <v>68</v>
      </c>
      <c r="C65" s="34" t="s">
        <v>37</v>
      </c>
      <c r="D65" s="34">
        <v>4</v>
      </c>
      <c r="E65" s="35">
        <v>74000</v>
      </c>
      <c r="F65" s="35">
        <f t="shared" si="0"/>
        <v>296000</v>
      </c>
    </row>
    <row r="66" spans="1:8">
      <c r="A66" s="34">
        <v>51</v>
      </c>
      <c r="B66" s="33" t="s">
        <v>69</v>
      </c>
      <c r="C66" s="34" t="s">
        <v>28</v>
      </c>
      <c r="D66" s="34">
        <v>2</v>
      </c>
      <c r="E66" s="35">
        <v>120000</v>
      </c>
      <c r="F66" s="35">
        <f t="shared" si="0"/>
        <v>240000</v>
      </c>
    </row>
    <row r="67" spans="1:8">
      <c r="A67" s="34">
        <v>52</v>
      </c>
      <c r="B67" s="33" t="s">
        <v>121</v>
      </c>
      <c r="C67" s="34" t="s">
        <v>122</v>
      </c>
      <c r="D67" s="34">
        <v>1</v>
      </c>
      <c r="E67" s="35">
        <v>120000</v>
      </c>
      <c r="F67" s="35">
        <f t="shared" si="0"/>
        <v>120000</v>
      </c>
    </row>
    <row r="68" spans="1:8">
      <c r="A68" s="34">
        <v>53</v>
      </c>
      <c r="B68" s="33" t="s">
        <v>92</v>
      </c>
      <c r="C68" s="34" t="s">
        <v>28</v>
      </c>
      <c r="D68" s="34">
        <v>1</v>
      </c>
      <c r="E68" s="35">
        <v>120000</v>
      </c>
      <c r="F68" s="35">
        <f t="shared" si="0"/>
        <v>120000</v>
      </c>
      <c r="G68" s="41"/>
    </row>
    <row r="69" spans="1:8">
      <c r="A69" s="113" t="s">
        <v>71</v>
      </c>
      <c r="B69" s="114"/>
      <c r="C69" s="114"/>
      <c r="D69" s="114"/>
      <c r="E69" s="115"/>
      <c r="F69" s="38">
        <f>SUM(F16:F68)</f>
        <v>5825830</v>
      </c>
      <c r="G69" s="44"/>
      <c r="H69" s="44">
        <f>F69*0.1</f>
        <v>582583</v>
      </c>
    </row>
    <row r="70" spans="1:8">
      <c r="A70" s="113" t="s">
        <v>95</v>
      </c>
      <c r="B70" s="114"/>
      <c r="C70" s="114"/>
      <c r="D70" s="114"/>
      <c r="E70" s="115"/>
      <c r="F70" s="38">
        <f>F69</f>
        <v>5825830</v>
      </c>
    </row>
    <row r="71" spans="1:8" ht="15.75">
      <c r="G71" s="49" t="s">
        <v>123</v>
      </c>
      <c r="H71" s="50">
        <f>H69+H46+H34+H17</f>
        <v>796283</v>
      </c>
    </row>
    <row r="73" spans="1:8">
      <c r="E73" s="106" t="s">
        <v>96</v>
      </c>
      <c r="F73" s="107"/>
    </row>
    <row r="74" spans="1:8">
      <c r="E74" s="106" t="s">
        <v>97</v>
      </c>
      <c r="F74" s="107"/>
    </row>
    <row r="78" spans="1:8">
      <c r="E78" s="106" t="s">
        <v>98</v>
      </c>
      <c r="F78" s="107"/>
    </row>
  </sheetData>
  <mergeCells count="12">
    <mergeCell ref="E78:F78"/>
    <mergeCell ref="A2:F2"/>
    <mergeCell ref="A3:F3"/>
    <mergeCell ref="A4:F4"/>
    <mergeCell ref="A7:F7"/>
    <mergeCell ref="A8:F8"/>
    <mergeCell ref="A9:F9"/>
    <mergeCell ref="A10:F10"/>
    <mergeCell ref="A69:E69"/>
    <mergeCell ref="A70:E70"/>
    <mergeCell ref="E73:F73"/>
    <mergeCell ref="E74:F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H64"/>
  <sheetViews>
    <sheetView topLeftCell="A37" workbookViewId="0">
      <selection activeCell="I59" sqref="I59"/>
    </sheetView>
  </sheetViews>
  <sheetFormatPr defaultRowHeight="15"/>
  <cols>
    <col min="1" max="1" width="8" style="44" customWidth="1"/>
    <col min="2" max="2" width="41.7109375" style="44" customWidth="1"/>
    <col min="3" max="4" width="9.140625" style="44"/>
    <col min="5" max="5" width="12.7109375" style="44" customWidth="1"/>
    <col min="6" max="6" width="14.85546875" style="44" customWidth="1"/>
    <col min="7" max="7" width="8.5703125" style="44" customWidth="1"/>
    <col min="8" max="8" width="12.140625" style="44" customWidth="1"/>
    <col min="9" max="16384" width="9.140625" style="44"/>
  </cols>
  <sheetData>
    <row r="2" spans="1:6" ht="16.5">
      <c r="A2" s="120" t="s">
        <v>0</v>
      </c>
      <c r="B2" s="121"/>
      <c r="C2" s="121"/>
      <c r="D2" s="121"/>
      <c r="E2" s="121"/>
      <c r="F2" s="121"/>
    </row>
    <row r="3" spans="1:6" ht="15.75">
      <c r="A3" s="122" t="s">
        <v>1</v>
      </c>
      <c r="B3" s="121"/>
      <c r="C3" s="121"/>
      <c r="D3" s="121"/>
      <c r="E3" s="121"/>
      <c r="F3" s="121"/>
    </row>
    <row r="4" spans="1:6" ht="16.5">
      <c r="A4" s="120" t="s">
        <v>2</v>
      </c>
      <c r="B4" s="121"/>
      <c r="C4" s="121"/>
      <c r="D4" s="121"/>
      <c r="E4" s="121"/>
      <c r="F4" s="121"/>
    </row>
    <row r="7" spans="1:6" ht="20.25">
      <c r="A7" s="123" t="s">
        <v>3</v>
      </c>
      <c r="B7" s="121"/>
      <c r="C7" s="121"/>
      <c r="D7" s="121"/>
      <c r="E7" s="121"/>
      <c r="F7" s="121"/>
    </row>
    <row r="8" spans="1:6" ht="15.75">
      <c r="A8" s="116" t="s">
        <v>124</v>
      </c>
      <c r="B8" s="116"/>
      <c r="C8" s="116"/>
      <c r="D8" s="116"/>
      <c r="E8" s="116"/>
      <c r="F8" s="116"/>
    </row>
    <row r="9" spans="1:6" ht="15.75">
      <c r="A9" s="124" t="s">
        <v>125</v>
      </c>
      <c r="B9" s="124"/>
      <c r="C9" s="124"/>
      <c r="D9" s="124"/>
      <c r="E9" s="124"/>
      <c r="F9" s="124"/>
    </row>
    <row r="10" spans="1:6" ht="15.75">
      <c r="A10" s="116" t="s">
        <v>126</v>
      </c>
      <c r="B10" s="116"/>
      <c r="C10" s="116"/>
      <c r="D10" s="116"/>
      <c r="E10" s="116"/>
      <c r="F10" s="116"/>
    </row>
    <row r="12" spans="1:6" ht="15.75">
      <c r="A12" s="54" t="s">
        <v>7</v>
      </c>
    </row>
    <row r="13" spans="1:6" s="45" customFormat="1" ht="12">
      <c r="A13" s="55" t="s">
        <v>8</v>
      </c>
    </row>
    <row r="14" spans="1:6" ht="15.75">
      <c r="A14" s="54" t="s">
        <v>9</v>
      </c>
    </row>
    <row r="15" spans="1:6" s="53" customFormat="1" ht="15.75">
      <c r="A15" s="56" t="s">
        <v>10</v>
      </c>
      <c r="B15" s="56" t="s">
        <v>11</v>
      </c>
      <c r="C15" s="56" t="s">
        <v>12</v>
      </c>
      <c r="D15" s="56" t="s">
        <v>13</v>
      </c>
      <c r="E15" s="56" t="s">
        <v>14</v>
      </c>
      <c r="F15" s="56" t="s">
        <v>15</v>
      </c>
    </row>
    <row r="16" spans="1:6">
      <c r="A16" s="57">
        <v>1</v>
      </c>
      <c r="B16" s="25" t="s">
        <v>33</v>
      </c>
      <c r="C16" s="57" t="s">
        <v>34</v>
      </c>
      <c r="D16" s="57">
        <v>2</v>
      </c>
      <c r="E16" s="27">
        <v>65000</v>
      </c>
      <c r="F16" s="27">
        <f t="shared" ref="F16:F61" si="0">D16*E16</f>
        <v>130000</v>
      </c>
    </row>
    <row r="17" spans="1:8">
      <c r="A17" s="58">
        <v>2</v>
      </c>
      <c r="B17" s="59" t="s">
        <v>35</v>
      </c>
      <c r="C17" s="58" t="s">
        <v>19</v>
      </c>
      <c r="D17" s="58">
        <v>25</v>
      </c>
      <c r="E17" s="60">
        <v>63000</v>
      </c>
      <c r="F17" s="60">
        <f t="shared" si="0"/>
        <v>1575000</v>
      </c>
      <c r="G17" s="44">
        <v>6000</v>
      </c>
      <c r="H17" s="44">
        <f>G17*D17</f>
        <v>150000</v>
      </c>
    </row>
    <row r="18" spans="1:8">
      <c r="A18" s="57">
        <v>3</v>
      </c>
      <c r="B18" s="25" t="s">
        <v>80</v>
      </c>
      <c r="C18" s="57" t="s">
        <v>19</v>
      </c>
      <c r="D18" s="57">
        <v>1</v>
      </c>
      <c r="E18" s="27">
        <v>67000</v>
      </c>
      <c r="F18" s="27">
        <f t="shared" si="0"/>
        <v>67000</v>
      </c>
    </row>
    <row r="19" spans="1:8">
      <c r="A19" s="57">
        <v>4</v>
      </c>
      <c r="B19" s="25" t="s">
        <v>16</v>
      </c>
      <c r="C19" s="57" t="s">
        <v>17</v>
      </c>
      <c r="D19" s="57">
        <v>20</v>
      </c>
      <c r="E19" s="27">
        <v>4500</v>
      </c>
      <c r="F19" s="27">
        <f t="shared" si="0"/>
        <v>90000</v>
      </c>
    </row>
    <row r="20" spans="1:8">
      <c r="A20" s="57">
        <v>5</v>
      </c>
      <c r="B20" s="25" t="s">
        <v>18</v>
      </c>
      <c r="C20" s="57" t="s">
        <v>19</v>
      </c>
      <c r="D20" s="57">
        <v>3</v>
      </c>
      <c r="E20" s="27">
        <v>22000</v>
      </c>
      <c r="F20" s="27">
        <f t="shared" si="0"/>
        <v>66000</v>
      </c>
    </row>
    <row r="21" spans="1:8">
      <c r="A21" s="57">
        <v>6</v>
      </c>
      <c r="B21" s="25" t="s">
        <v>22</v>
      </c>
      <c r="C21" s="57" t="s">
        <v>23</v>
      </c>
      <c r="D21" s="57">
        <v>10</v>
      </c>
      <c r="E21" s="27">
        <v>6500</v>
      </c>
      <c r="F21" s="27">
        <f t="shared" si="0"/>
        <v>65000</v>
      </c>
    </row>
    <row r="22" spans="1:8">
      <c r="A22" s="57">
        <v>7</v>
      </c>
      <c r="B22" s="25" t="s">
        <v>24</v>
      </c>
      <c r="C22" s="57" t="s">
        <v>25</v>
      </c>
      <c r="D22" s="57">
        <v>1</v>
      </c>
      <c r="E22" s="27">
        <v>31000</v>
      </c>
      <c r="F22" s="27">
        <f t="shared" si="0"/>
        <v>31000</v>
      </c>
    </row>
    <row r="23" spans="1:8">
      <c r="A23" s="57">
        <v>8</v>
      </c>
      <c r="B23" s="25" t="s">
        <v>103</v>
      </c>
      <c r="C23" s="57" t="s">
        <v>19</v>
      </c>
      <c r="D23" s="57">
        <v>1</v>
      </c>
      <c r="E23" s="27">
        <v>46350</v>
      </c>
      <c r="F23" s="27">
        <f t="shared" si="0"/>
        <v>46350</v>
      </c>
    </row>
    <row r="24" spans="1:8">
      <c r="A24" s="57">
        <v>9</v>
      </c>
      <c r="B24" s="25" t="s">
        <v>127</v>
      </c>
      <c r="C24" s="57" t="s">
        <v>21</v>
      </c>
      <c r="D24" s="57">
        <v>5</v>
      </c>
      <c r="E24" s="27">
        <v>8000</v>
      </c>
      <c r="F24" s="27">
        <f t="shared" si="0"/>
        <v>40000</v>
      </c>
    </row>
    <row r="25" spans="1:8">
      <c r="A25" s="57">
        <v>10</v>
      </c>
      <c r="B25" s="25" t="s">
        <v>105</v>
      </c>
      <c r="C25" s="57" t="s">
        <v>21</v>
      </c>
      <c r="D25" s="57">
        <v>5</v>
      </c>
      <c r="E25" s="27">
        <v>3600</v>
      </c>
      <c r="F25" s="27">
        <f t="shared" si="0"/>
        <v>18000</v>
      </c>
    </row>
    <row r="26" spans="1:8">
      <c r="A26" s="57">
        <v>11</v>
      </c>
      <c r="B26" s="25" t="s">
        <v>79</v>
      </c>
      <c r="C26" s="57" t="s">
        <v>21</v>
      </c>
      <c r="D26" s="57">
        <v>10</v>
      </c>
      <c r="E26" s="27">
        <v>8000</v>
      </c>
      <c r="F26" s="27">
        <f t="shared" si="0"/>
        <v>80000</v>
      </c>
    </row>
    <row r="27" spans="1:8">
      <c r="A27" s="57">
        <v>12</v>
      </c>
      <c r="B27" s="25" t="s">
        <v>31</v>
      </c>
      <c r="C27" s="57" t="s">
        <v>21</v>
      </c>
      <c r="D27" s="57">
        <v>30</v>
      </c>
      <c r="E27" s="27">
        <v>9400</v>
      </c>
      <c r="F27" s="27">
        <f t="shared" si="0"/>
        <v>282000</v>
      </c>
    </row>
    <row r="28" spans="1:8">
      <c r="A28" s="57">
        <v>13</v>
      </c>
      <c r="B28" s="25" t="s">
        <v>32</v>
      </c>
      <c r="C28" s="57" t="s">
        <v>28</v>
      </c>
      <c r="D28" s="57">
        <v>1</v>
      </c>
      <c r="E28" s="27">
        <v>17000</v>
      </c>
      <c r="F28" s="27">
        <f t="shared" si="0"/>
        <v>17000</v>
      </c>
    </row>
    <row r="29" spans="1:8">
      <c r="A29" s="57">
        <v>14</v>
      </c>
      <c r="B29" s="25" t="s">
        <v>128</v>
      </c>
      <c r="C29" s="57" t="s">
        <v>108</v>
      </c>
      <c r="D29" s="57">
        <v>1</v>
      </c>
      <c r="E29" s="27">
        <v>148000</v>
      </c>
      <c r="F29" s="27">
        <f t="shared" si="0"/>
        <v>148000</v>
      </c>
    </row>
    <row r="30" spans="1:8">
      <c r="A30" s="57">
        <v>15</v>
      </c>
      <c r="B30" s="25" t="s">
        <v>83</v>
      </c>
      <c r="C30" s="57" t="s">
        <v>84</v>
      </c>
      <c r="D30" s="57">
        <v>1</v>
      </c>
      <c r="E30" s="27">
        <v>0</v>
      </c>
      <c r="F30" s="27">
        <f t="shared" si="0"/>
        <v>0</v>
      </c>
      <c r="G30" s="44">
        <v>374000</v>
      </c>
      <c r="H30" s="44">
        <f>G30*0.05</f>
        <v>18700</v>
      </c>
    </row>
    <row r="31" spans="1:8">
      <c r="A31" s="57">
        <v>16</v>
      </c>
      <c r="B31" s="25" t="s">
        <v>129</v>
      </c>
      <c r="C31" s="57" t="s">
        <v>28</v>
      </c>
      <c r="D31" s="57">
        <v>1</v>
      </c>
      <c r="E31" s="27">
        <v>62000</v>
      </c>
      <c r="F31" s="27">
        <f t="shared" si="0"/>
        <v>62000</v>
      </c>
    </row>
    <row r="32" spans="1:8">
      <c r="A32" s="57">
        <v>17</v>
      </c>
      <c r="B32" s="25" t="s">
        <v>39</v>
      </c>
      <c r="C32" s="57" t="s">
        <v>40</v>
      </c>
      <c r="D32" s="57">
        <v>4</v>
      </c>
      <c r="E32" s="27">
        <v>47000</v>
      </c>
      <c r="F32" s="27">
        <f t="shared" si="0"/>
        <v>188000</v>
      </c>
    </row>
    <row r="33" spans="1:8">
      <c r="A33" s="57">
        <v>18</v>
      </c>
      <c r="B33" s="25" t="s">
        <v>41</v>
      </c>
      <c r="C33" s="57" t="s">
        <v>17</v>
      </c>
      <c r="D33" s="57">
        <v>8</v>
      </c>
      <c r="E33" s="27">
        <v>6720</v>
      </c>
      <c r="F33" s="27">
        <f t="shared" si="0"/>
        <v>53760</v>
      </c>
    </row>
    <row r="34" spans="1:8">
      <c r="A34" s="57">
        <v>19</v>
      </c>
      <c r="B34" s="25" t="s">
        <v>42</v>
      </c>
      <c r="C34" s="57" t="s">
        <v>17</v>
      </c>
      <c r="D34" s="57">
        <v>15</v>
      </c>
      <c r="E34" s="27">
        <v>6720</v>
      </c>
      <c r="F34" s="27">
        <f t="shared" si="0"/>
        <v>100800</v>
      </c>
    </row>
    <row r="35" spans="1:8">
      <c r="A35" s="57">
        <v>20</v>
      </c>
      <c r="B35" s="25" t="s">
        <v>109</v>
      </c>
      <c r="C35" s="57" t="s">
        <v>17</v>
      </c>
      <c r="D35" s="57">
        <v>12</v>
      </c>
      <c r="E35" s="27">
        <v>4000</v>
      </c>
      <c r="F35" s="27">
        <f t="shared" si="0"/>
        <v>48000</v>
      </c>
    </row>
    <row r="36" spans="1:8">
      <c r="A36" s="57">
        <v>21</v>
      </c>
      <c r="B36" s="25" t="s">
        <v>130</v>
      </c>
      <c r="C36" s="57" t="s">
        <v>17</v>
      </c>
      <c r="D36" s="57">
        <v>5</v>
      </c>
      <c r="E36" s="27">
        <v>4000</v>
      </c>
      <c r="F36" s="27">
        <f t="shared" si="0"/>
        <v>20000</v>
      </c>
    </row>
    <row r="37" spans="1:8">
      <c r="A37" s="57">
        <v>22</v>
      </c>
      <c r="B37" s="25" t="s">
        <v>44</v>
      </c>
      <c r="C37" s="57" t="s">
        <v>17</v>
      </c>
      <c r="D37" s="57">
        <v>4</v>
      </c>
      <c r="E37" s="27">
        <v>6720</v>
      </c>
      <c r="F37" s="27">
        <f t="shared" si="0"/>
        <v>26880</v>
      </c>
    </row>
    <row r="38" spans="1:8">
      <c r="A38" s="57">
        <v>23</v>
      </c>
      <c r="B38" s="25" t="s">
        <v>44</v>
      </c>
      <c r="C38" s="57" t="s">
        <v>17</v>
      </c>
      <c r="D38" s="57">
        <v>3</v>
      </c>
      <c r="E38" s="27">
        <v>6720</v>
      </c>
      <c r="F38" s="27">
        <f t="shared" si="0"/>
        <v>20160</v>
      </c>
    </row>
    <row r="39" spans="1:8">
      <c r="A39" s="57">
        <v>24</v>
      </c>
      <c r="B39" s="25" t="s">
        <v>131</v>
      </c>
      <c r="C39" s="57" t="s">
        <v>37</v>
      </c>
      <c r="D39" s="57">
        <v>1</v>
      </c>
      <c r="E39" s="27">
        <v>35000</v>
      </c>
      <c r="F39" s="27">
        <f t="shared" si="0"/>
        <v>35000</v>
      </c>
    </row>
    <row r="40" spans="1:8">
      <c r="A40" s="57">
        <v>25</v>
      </c>
      <c r="B40" s="25" t="s">
        <v>132</v>
      </c>
      <c r="C40" s="57" t="s">
        <v>28</v>
      </c>
      <c r="D40" s="57">
        <v>3</v>
      </c>
      <c r="E40" s="27">
        <v>16800</v>
      </c>
      <c r="F40" s="27">
        <f t="shared" si="0"/>
        <v>50400</v>
      </c>
    </row>
    <row r="41" spans="1:8">
      <c r="A41" s="57">
        <v>26</v>
      </c>
      <c r="B41" s="25" t="s">
        <v>133</v>
      </c>
      <c r="C41" s="57" t="s">
        <v>28</v>
      </c>
      <c r="D41" s="57">
        <v>2</v>
      </c>
      <c r="E41" s="27">
        <v>8400</v>
      </c>
      <c r="F41" s="27">
        <f t="shared" si="0"/>
        <v>16800</v>
      </c>
    </row>
    <row r="42" spans="1:8">
      <c r="A42" s="57">
        <v>27</v>
      </c>
      <c r="B42" s="25" t="s">
        <v>134</v>
      </c>
      <c r="C42" s="57" t="s">
        <v>34</v>
      </c>
      <c r="D42" s="57">
        <v>12</v>
      </c>
      <c r="E42" s="27">
        <v>13000</v>
      </c>
      <c r="F42" s="27">
        <f t="shared" si="0"/>
        <v>156000</v>
      </c>
    </row>
    <row r="43" spans="1:8">
      <c r="A43" s="57">
        <v>28</v>
      </c>
      <c r="B43" s="25" t="s">
        <v>48</v>
      </c>
      <c r="C43" s="57" t="s">
        <v>49</v>
      </c>
      <c r="D43" s="57">
        <v>1</v>
      </c>
      <c r="E43" s="27">
        <v>42000</v>
      </c>
      <c r="F43" s="27">
        <f t="shared" si="0"/>
        <v>42000</v>
      </c>
    </row>
    <row r="44" spans="1:8">
      <c r="A44" s="57">
        <v>29</v>
      </c>
      <c r="B44" s="25" t="s">
        <v>50</v>
      </c>
      <c r="C44" s="57" t="s">
        <v>34</v>
      </c>
      <c r="D44" s="57">
        <v>10</v>
      </c>
      <c r="E44" s="27">
        <v>27300</v>
      </c>
      <c r="F44" s="27">
        <f t="shared" si="0"/>
        <v>273000</v>
      </c>
    </row>
    <row r="45" spans="1:8">
      <c r="A45" s="57">
        <v>30</v>
      </c>
      <c r="B45" s="25" t="s">
        <v>51</v>
      </c>
      <c r="C45" s="57" t="s">
        <v>34</v>
      </c>
      <c r="D45" s="57">
        <v>10</v>
      </c>
      <c r="E45" s="27">
        <v>27300</v>
      </c>
      <c r="F45" s="27">
        <f t="shared" si="0"/>
        <v>273000</v>
      </c>
    </row>
    <row r="46" spans="1:8">
      <c r="A46" s="57">
        <v>31</v>
      </c>
      <c r="B46" s="25" t="s">
        <v>52</v>
      </c>
      <c r="C46" s="57" t="s">
        <v>19</v>
      </c>
      <c r="D46" s="57">
        <v>1</v>
      </c>
      <c r="E46" s="27">
        <v>90000</v>
      </c>
      <c r="F46" s="27">
        <f t="shared" si="0"/>
        <v>90000</v>
      </c>
    </row>
    <row r="47" spans="1:8">
      <c r="A47" s="57">
        <v>32</v>
      </c>
      <c r="B47" s="25" t="s">
        <v>81</v>
      </c>
      <c r="C47" s="57" t="s">
        <v>19</v>
      </c>
      <c r="D47" s="57">
        <v>1</v>
      </c>
      <c r="E47" s="27">
        <v>67000</v>
      </c>
      <c r="F47" s="27">
        <f t="shared" si="0"/>
        <v>67000</v>
      </c>
    </row>
    <row r="48" spans="1:8">
      <c r="A48" s="58">
        <v>33</v>
      </c>
      <c r="B48" s="59" t="s">
        <v>88</v>
      </c>
      <c r="C48" s="58" t="s">
        <v>19</v>
      </c>
      <c r="D48" s="58">
        <v>30</v>
      </c>
      <c r="E48" s="60">
        <v>61000</v>
      </c>
      <c r="F48" s="60">
        <f t="shared" si="0"/>
        <v>1830000</v>
      </c>
      <c r="G48" s="44">
        <v>4000</v>
      </c>
      <c r="H48" s="44">
        <f>G48*D48</f>
        <v>120000</v>
      </c>
    </row>
    <row r="49" spans="1:8">
      <c r="A49" s="57">
        <v>34</v>
      </c>
      <c r="B49" s="25" t="s">
        <v>54</v>
      </c>
      <c r="C49" s="57" t="s">
        <v>55</v>
      </c>
      <c r="D49" s="57">
        <v>4</v>
      </c>
      <c r="E49" s="27">
        <v>2200</v>
      </c>
      <c r="F49" s="27">
        <f t="shared" si="0"/>
        <v>8800</v>
      </c>
    </row>
    <row r="50" spans="1:8">
      <c r="A50" s="57">
        <v>35</v>
      </c>
      <c r="B50" s="25" t="s">
        <v>59</v>
      </c>
      <c r="C50" s="57" t="s">
        <v>60</v>
      </c>
      <c r="D50" s="57">
        <v>1</v>
      </c>
      <c r="E50" s="27">
        <v>22000</v>
      </c>
      <c r="F50" s="27">
        <f t="shared" si="0"/>
        <v>22000</v>
      </c>
    </row>
    <row r="51" spans="1:8">
      <c r="A51" s="57">
        <v>36</v>
      </c>
      <c r="B51" s="25" t="s">
        <v>61</v>
      </c>
      <c r="C51" s="57" t="s">
        <v>60</v>
      </c>
      <c r="D51" s="57">
        <v>2</v>
      </c>
      <c r="E51" s="27">
        <v>22000</v>
      </c>
      <c r="F51" s="27">
        <f t="shared" si="0"/>
        <v>44000</v>
      </c>
    </row>
    <row r="52" spans="1:8">
      <c r="A52" s="57">
        <v>37</v>
      </c>
      <c r="B52" s="25" t="s">
        <v>62</v>
      </c>
      <c r="C52" s="57" t="s">
        <v>21</v>
      </c>
      <c r="D52" s="57">
        <v>1</v>
      </c>
      <c r="E52" s="27">
        <v>153000</v>
      </c>
      <c r="F52" s="27">
        <f t="shared" si="0"/>
        <v>153000</v>
      </c>
    </row>
    <row r="53" spans="1:8">
      <c r="A53" s="57">
        <v>38</v>
      </c>
      <c r="B53" s="25" t="s">
        <v>135</v>
      </c>
      <c r="C53" s="57" t="s">
        <v>37</v>
      </c>
      <c r="D53" s="57">
        <v>1</v>
      </c>
      <c r="E53" s="27">
        <v>155000</v>
      </c>
      <c r="F53" s="27">
        <f t="shared" si="0"/>
        <v>155000</v>
      </c>
    </row>
    <row r="54" spans="1:8">
      <c r="A54" s="57">
        <v>39</v>
      </c>
      <c r="B54" s="25" t="s">
        <v>63</v>
      </c>
      <c r="C54" s="57" t="s">
        <v>21</v>
      </c>
      <c r="D54" s="57">
        <v>11</v>
      </c>
      <c r="E54" s="27">
        <v>6300</v>
      </c>
      <c r="F54" s="27">
        <f t="shared" si="0"/>
        <v>69300</v>
      </c>
    </row>
    <row r="55" spans="1:8">
      <c r="A55" s="57">
        <v>40</v>
      </c>
      <c r="B55" s="25" t="s">
        <v>64</v>
      </c>
      <c r="C55" s="57" t="s">
        <v>21</v>
      </c>
      <c r="D55" s="57">
        <v>1</v>
      </c>
      <c r="E55" s="27">
        <v>4000</v>
      </c>
      <c r="F55" s="27">
        <f t="shared" si="0"/>
        <v>4000</v>
      </c>
    </row>
    <row r="56" spans="1:8">
      <c r="A56" s="57">
        <v>41</v>
      </c>
      <c r="B56" s="25" t="s">
        <v>136</v>
      </c>
      <c r="C56" s="57" t="s">
        <v>17</v>
      </c>
      <c r="D56" s="57">
        <v>10</v>
      </c>
      <c r="E56" s="27">
        <v>29000</v>
      </c>
      <c r="F56" s="27">
        <f t="shared" si="0"/>
        <v>290000</v>
      </c>
    </row>
    <row r="57" spans="1:8">
      <c r="A57" s="57">
        <v>42</v>
      </c>
      <c r="B57" s="25" t="s">
        <v>137</v>
      </c>
      <c r="C57" s="57" t="s">
        <v>17</v>
      </c>
      <c r="D57" s="57">
        <v>1</v>
      </c>
      <c r="E57" s="27">
        <v>15000</v>
      </c>
      <c r="F57" s="27">
        <f t="shared" si="0"/>
        <v>15000</v>
      </c>
    </row>
    <row r="58" spans="1:8">
      <c r="A58" s="57">
        <v>43</v>
      </c>
      <c r="B58" s="25" t="s">
        <v>67</v>
      </c>
      <c r="C58" s="57" t="s">
        <v>49</v>
      </c>
      <c r="D58" s="57">
        <v>5</v>
      </c>
      <c r="E58" s="27">
        <v>30000</v>
      </c>
      <c r="F58" s="27">
        <f t="shared" si="0"/>
        <v>150000</v>
      </c>
    </row>
    <row r="59" spans="1:8">
      <c r="A59" s="57">
        <v>44</v>
      </c>
      <c r="B59" s="25" t="s">
        <v>68</v>
      </c>
      <c r="C59" s="57" t="s">
        <v>37</v>
      </c>
      <c r="D59" s="57">
        <v>2</v>
      </c>
      <c r="E59" s="27">
        <v>74000</v>
      </c>
      <c r="F59" s="27">
        <f t="shared" si="0"/>
        <v>148000</v>
      </c>
    </row>
    <row r="60" spans="1:8">
      <c r="A60" s="57">
        <v>45</v>
      </c>
      <c r="B60" s="25" t="s">
        <v>69</v>
      </c>
      <c r="C60" s="57" t="s">
        <v>28</v>
      </c>
      <c r="D60" s="57">
        <v>6</v>
      </c>
      <c r="E60" s="27">
        <v>120000</v>
      </c>
      <c r="F60" s="27">
        <f t="shared" si="0"/>
        <v>720000</v>
      </c>
    </row>
    <row r="61" spans="1:8">
      <c r="A61" s="57">
        <v>46</v>
      </c>
      <c r="B61" s="25" t="s">
        <v>92</v>
      </c>
      <c r="C61" s="57" t="s">
        <v>28</v>
      </c>
      <c r="D61" s="57">
        <v>2</v>
      </c>
      <c r="E61" s="27">
        <v>120000</v>
      </c>
      <c r="F61" s="27">
        <f t="shared" si="0"/>
        <v>240000</v>
      </c>
    </row>
    <row r="62" spans="1:8">
      <c r="A62" s="117" t="s">
        <v>71</v>
      </c>
      <c r="B62" s="118"/>
      <c r="C62" s="118"/>
      <c r="D62" s="118"/>
      <c r="E62" s="119"/>
      <c r="F62" s="61">
        <f>SUM(F16:F61)</f>
        <v>8027250</v>
      </c>
    </row>
    <row r="63" spans="1:8">
      <c r="A63" s="117" t="s">
        <v>138</v>
      </c>
      <c r="B63" s="118"/>
      <c r="C63" s="118"/>
      <c r="D63" s="118"/>
      <c r="E63" s="119"/>
      <c r="F63" s="61">
        <f>F62*0.1</f>
        <v>802725</v>
      </c>
    </row>
    <row r="64" spans="1:8">
      <c r="G64" s="69" t="s">
        <v>139</v>
      </c>
      <c r="H64" s="69">
        <f>F63+H48+H30+H17</f>
        <v>1091425</v>
      </c>
    </row>
  </sheetData>
  <mergeCells count="9">
    <mergeCell ref="A10:F10"/>
    <mergeCell ref="A62:E62"/>
    <mergeCell ref="A63:E63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60"/>
  <sheetViews>
    <sheetView topLeftCell="A12" workbookViewId="0">
      <selection activeCell="H29" sqref="H29"/>
    </sheetView>
  </sheetViews>
  <sheetFormatPr defaultRowHeight="15"/>
  <cols>
    <col min="1" max="1" width="7" style="44" customWidth="1"/>
    <col min="2" max="2" width="35.28515625" style="44" customWidth="1"/>
    <col min="3" max="4" width="9.140625" style="44"/>
    <col min="5" max="5" width="13" style="44" customWidth="1"/>
    <col min="6" max="6" width="14.7109375" style="44" customWidth="1"/>
    <col min="7" max="7" width="9.140625" style="44"/>
    <col min="8" max="8" width="10.140625" style="44" customWidth="1"/>
    <col min="9" max="16384" width="9.140625" style="44"/>
  </cols>
  <sheetData>
    <row r="2" spans="1:6" ht="16.5">
      <c r="A2" s="128" t="s">
        <v>0</v>
      </c>
      <c r="B2" s="121"/>
      <c r="C2" s="121"/>
      <c r="D2" s="121"/>
      <c r="E2" s="121"/>
      <c r="F2" s="121"/>
    </row>
    <row r="3" spans="1:6" ht="15.75">
      <c r="A3" s="129" t="s">
        <v>1</v>
      </c>
      <c r="B3" s="121"/>
      <c r="C3" s="121"/>
      <c r="D3" s="121"/>
      <c r="E3" s="121"/>
      <c r="F3" s="121"/>
    </row>
    <row r="4" spans="1:6" ht="16.5">
      <c r="A4" s="128" t="s">
        <v>2</v>
      </c>
      <c r="B4" s="121"/>
      <c r="C4" s="121"/>
      <c r="D4" s="121"/>
      <c r="E4" s="121"/>
      <c r="F4" s="121"/>
    </row>
    <row r="7" spans="1:6" ht="20.25">
      <c r="A7" s="130" t="s">
        <v>3</v>
      </c>
      <c r="B7" s="121"/>
      <c r="C7" s="121"/>
      <c r="D7" s="121"/>
      <c r="E7" s="121"/>
      <c r="F7" s="121"/>
    </row>
    <row r="8" spans="1:6" ht="15.75">
      <c r="A8" s="116" t="s">
        <v>140</v>
      </c>
      <c r="B8" s="116"/>
      <c r="C8" s="116"/>
      <c r="D8" s="116"/>
      <c r="E8" s="116"/>
      <c r="F8" s="116"/>
    </row>
    <row r="9" spans="1:6" ht="15.75">
      <c r="A9" s="124" t="s">
        <v>141</v>
      </c>
      <c r="B9" s="124"/>
      <c r="C9" s="124"/>
      <c r="D9" s="124"/>
      <c r="E9" s="124"/>
      <c r="F9" s="124"/>
    </row>
    <row r="10" spans="1:6" ht="15.75">
      <c r="A10" s="116" t="s">
        <v>142</v>
      </c>
      <c r="B10" s="116"/>
      <c r="C10" s="116"/>
      <c r="D10" s="116"/>
      <c r="E10" s="116"/>
      <c r="F10" s="116"/>
    </row>
    <row r="12" spans="1:6" ht="15.75">
      <c r="A12" s="63" t="s">
        <v>7</v>
      </c>
    </row>
    <row r="13" spans="1:6" s="45" customFormat="1" ht="12">
      <c r="A13" s="55" t="s">
        <v>8</v>
      </c>
    </row>
    <row r="14" spans="1:6" ht="15.75">
      <c r="A14" s="63" t="s">
        <v>9</v>
      </c>
    </row>
    <row r="15" spans="1:6" s="53" customFormat="1" ht="15.75">
      <c r="A15" s="64" t="s">
        <v>10</v>
      </c>
      <c r="B15" s="64" t="s">
        <v>11</v>
      </c>
      <c r="C15" s="64" t="s">
        <v>12</v>
      </c>
      <c r="D15" s="64" t="s">
        <v>13</v>
      </c>
      <c r="E15" s="64" t="s">
        <v>14</v>
      </c>
      <c r="F15" s="64" t="s">
        <v>15</v>
      </c>
    </row>
    <row r="16" spans="1:6">
      <c r="A16" s="57">
        <v>1</v>
      </c>
      <c r="B16" s="25" t="s">
        <v>143</v>
      </c>
      <c r="C16" s="57" t="s">
        <v>25</v>
      </c>
      <c r="D16" s="57">
        <v>1</v>
      </c>
      <c r="E16" s="27">
        <v>54000</v>
      </c>
      <c r="F16" s="27">
        <f t="shared" ref="F16:F57" si="0">D16*E16</f>
        <v>54000</v>
      </c>
    </row>
    <row r="17" spans="1:8">
      <c r="A17" s="57">
        <v>2</v>
      </c>
      <c r="B17" s="25" t="s">
        <v>16</v>
      </c>
      <c r="C17" s="57" t="s">
        <v>17</v>
      </c>
      <c r="D17" s="57">
        <v>40</v>
      </c>
      <c r="E17" s="27">
        <v>4500</v>
      </c>
      <c r="F17" s="27">
        <f t="shared" si="0"/>
        <v>180000</v>
      </c>
    </row>
    <row r="18" spans="1:8">
      <c r="A18" s="57">
        <v>3</v>
      </c>
      <c r="B18" s="25" t="s">
        <v>18</v>
      </c>
      <c r="C18" s="57" t="s">
        <v>19</v>
      </c>
      <c r="D18" s="57">
        <v>3</v>
      </c>
      <c r="E18" s="27">
        <v>22000</v>
      </c>
      <c r="F18" s="27">
        <f t="shared" si="0"/>
        <v>66000</v>
      </c>
    </row>
    <row r="19" spans="1:8">
      <c r="A19" s="57">
        <v>4</v>
      </c>
      <c r="B19" s="25" t="s">
        <v>22</v>
      </c>
      <c r="C19" s="57" t="s">
        <v>23</v>
      </c>
      <c r="D19" s="57">
        <v>10</v>
      </c>
      <c r="E19" s="27">
        <v>6500</v>
      </c>
      <c r="F19" s="27">
        <f t="shared" si="0"/>
        <v>65000</v>
      </c>
    </row>
    <row r="20" spans="1:8">
      <c r="A20" s="57">
        <v>5</v>
      </c>
      <c r="B20" s="25" t="s">
        <v>20</v>
      </c>
      <c r="C20" s="57" t="s">
        <v>21</v>
      </c>
      <c r="D20" s="57">
        <v>24</v>
      </c>
      <c r="E20" s="27">
        <v>6500</v>
      </c>
      <c r="F20" s="27">
        <f t="shared" si="0"/>
        <v>156000</v>
      </c>
    </row>
    <row r="21" spans="1:8">
      <c r="A21" s="57">
        <v>6</v>
      </c>
      <c r="B21" s="25" t="s">
        <v>24</v>
      </c>
      <c r="C21" s="57" t="s">
        <v>25</v>
      </c>
      <c r="D21" s="57">
        <v>1</v>
      </c>
      <c r="E21" s="27">
        <v>31000</v>
      </c>
      <c r="F21" s="27">
        <f t="shared" si="0"/>
        <v>31000</v>
      </c>
    </row>
    <row r="22" spans="1:8">
      <c r="A22" s="57">
        <v>7</v>
      </c>
      <c r="B22" s="25" t="s">
        <v>29</v>
      </c>
      <c r="C22" s="57" t="s">
        <v>21</v>
      </c>
      <c r="D22" s="57">
        <v>5</v>
      </c>
      <c r="E22" s="27">
        <v>2600</v>
      </c>
      <c r="F22" s="27">
        <f t="shared" si="0"/>
        <v>13000</v>
      </c>
    </row>
    <row r="23" spans="1:8">
      <c r="A23" s="57">
        <v>8</v>
      </c>
      <c r="B23" s="25" t="s">
        <v>79</v>
      </c>
      <c r="C23" s="57" t="s">
        <v>21</v>
      </c>
      <c r="D23" s="57">
        <v>20</v>
      </c>
      <c r="E23" s="27">
        <v>8000</v>
      </c>
      <c r="F23" s="27">
        <f t="shared" si="0"/>
        <v>160000</v>
      </c>
    </row>
    <row r="24" spans="1:8">
      <c r="A24" s="57">
        <v>9</v>
      </c>
      <c r="B24" s="25" t="s">
        <v>31</v>
      </c>
      <c r="C24" s="57" t="s">
        <v>21</v>
      </c>
      <c r="D24" s="57">
        <v>35</v>
      </c>
      <c r="E24" s="27">
        <v>9400</v>
      </c>
      <c r="F24" s="27">
        <f t="shared" si="0"/>
        <v>329000</v>
      </c>
    </row>
    <row r="25" spans="1:8">
      <c r="A25" s="57">
        <v>10</v>
      </c>
      <c r="B25" s="25" t="s">
        <v>144</v>
      </c>
      <c r="C25" s="57" t="s">
        <v>21</v>
      </c>
      <c r="D25" s="57">
        <v>1</v>
      </c>
      <c r="E25" s="27">
        <v>16000</v>
      </c>
      <c r="F25" s="27">
        <f t="shared" si="0"/>
        <v>16000</v>
      </c>
    </row>
    <row r="26" spans="1:8">
      <c r="A26" s="57">
        <v>11</v>
      </c>
      <c r="B26" s="25" t="s">
        <v>32</v>
      </c>
      <c r="C26" s="57" t="s">
        <v>28</v>
      </c>
      <c r="D26" s="57">
        <v>1</v>
      </c>
      <c r="E26" s="27">
        <v>17000</v>
      </c>
      <c r="F26" s="27">
        <f t="shared" si="0"/>
        <v>17000</v>
      </c>
    </row>
    <row r="27" spans="1:8">
      <c r="A27" s="57">
        <v>12</v>
      </c>
      <c r="B27" s="25" t="s">
        <v>33</v>
      </c>
      <c r="C27" s="57" t="s">
        <v>34</v>
      </c>
      <c r="D27" s="57">
        <v>5</v>
      </c>
      <c r="E27" s="27">
        <v>65000</v>
      </c>
      <c r="F27" s="27">
        <f t="shared" si="0"/>
        <v>325000</v>
      </c>
    </row>
    <row r="28" spans="1:8">
      <c r="A28" s="57">
        <v>13</v>
      </c>
      <c r="B28" s="59" t="s">
        <v>35</v>
      </c>
      <c r="C28" s="58" t="s">
        <v>19</v>
      </c>
      <c r="D28" s="58">
        <v>25</v>
      </c>
      <c r="E28" s="60">
        <v>63000</v>
      </c>
      <c r="F28" s="60">
        <f t="shared" si="0"/>
        <v>1575000</v>
      </c>
      <c r="G28" s="62">
        <v>6000</v>
      </c>
      <c r="H28" s="44">
        <f>G28*D28</f>
        <v>150000</v>
      </c>
    </row>
    <row r="29" spans="1:8">
      <c r="A29" s="57">
        <v>14</v>
      </c>
      <c r="B29" s="25" t="s">
        <v>83</v>
      </c>
      <c r="C29" s="57" t="s">
        <v>84</v>
      </c>
      <c r="D29" s="57">
        <v>1</v>
      </c>
      <c r="E29" s="27">
        <v>0</v>
      </c>
      <c r="F29" s="27">
        <f t="shared" si="0"/>
        <v>0</v>
      </c>
      <c r="G29" s="44">
        <v>374000</v>
      </c>
      <c r="H29" s="44">
        <f>G29*0.05</f>
        <v>18700</v>
      </c>
    </row>
    <row r="30" spans="1:8">
      <c r="A30" s="57">
        <v>15</v>
      </c>
      <c r="B30" s="25" t="s">
        <v>36</v>
      </c>
      <c r="C30" s="57" t="s">
        <v>37</v>
      </c>
      <c r="D30" s="57">
        <v>6</v>
      </c>
      <c r="E30" s="27">
        <v>8000</v>
      </c>
      <c r="F30" s="27">
        <f t="shared" si="0"/>
        <v>48000</v>
      </c>
    </row>
    <row r="31" spans="1:8">
      <c r="A31" s="57">
        <v>16</v>
      </c>
      <c r="B31" s="25" t="s">
        <v>39</v>
      </c>
      <c r="C31" s="57" t="s">
        <v>40</v>
      </c>
      <c r="D31" s="57">
        <v>1</v>
      </c>
      <c r="E31" s="27">
        <v>47000</v>
      </c>
      <c r="F31" s="27">
        <f t="shared" si="0"/>
        <v>47000</v>
      </c>
    </row>
    <row r="32" spans="1:8">
      <c r="A32" s="57">
        <v>17</v>
      </c>
      <c r="B32" s="25" t="s">
        <v>42</v>
      </c>
      <c r="C32" s="57" t="s">
        <v>17</v>
      </c>
      <c r="D32" s="57">
        <v>8</v>
      </c>
      <c r="E32" s="27">
        <v>6720</v>
      </c>
      <c r="F32" s="27">
        <f t="shared" si="0"/>
        <v>53760</v>
      </c>
    </row>
    <row r="33" spans="1:6">
      <c r="A33" s="57">
        <v>18</v>
      </c>
      <c r="B33" s="25" t="s">
        <v>42</v>
      </c>
      <c r="C33" s="57" t="s">
        <v>17</v>
      </c>
      <c r="D33" s="57">
        <v>12</v>
      </c>
      <c r="E33" s="27">
        <v>6720</v>
      </c>
      <c r="F33" s="27">
        <f t="shared" si="0"/>
        <v>80640</v>
      </c>
    </row>
    <row r="34" spans="1:6">
      <c r="A34" s="57">
        <v>19</v>
      </c>
      <c r="B34" s="25" t="s">
        <v>109</v>
      </c>
      <c r="C34" s="57" t="s">
        <v>17</v>
      </c>
      <c r="D34" s="57">
        <v>5</v>
      </c>
      <c r="E34" s="27">
        <v>4000</v>
      </c>
      <c r="F34" s="27">
        <f t="shared" si="0"/>
        <v>20000</v>
      </c>
    </row>
    <row r="35" spans="1:6">
      <c r="A35" s="57">
        <v>20</v>
      </c>
      <c r="B35" s="25" t="s">
        <v>109</v>
      </c>
      <c r="C35" s="57" t="s">
        <v>17</v>
      </c>
      <c r="D35" s="57">
        <v>3</v>
      </c>
      <c r="E35" s="27">
        <v>4000</v>
      </c>
      <c r="F35" s="27">
        <f t="shared" si="0"/>
        <v>12000</v>
      </c>
    </row>
    <row r="36" spans="1:6">
      <c r="A36" s="57">
        <v>21</v>
      </c>
      <c r="B36" s="25" t="s">
        <v>43</v>
      </c>
      <c r="C36" s="57" t="s">
        <v>17</v>
      </c>
      <c r="D36" s="57">
        <v>4</v>
      </c>
      <c r="E36" s="27">
        <v>7900</v>
      </c>
      <c r="F36" s="27">
        <f t="shared" si="0"/>
        <v>31600</v>
      </c>
    </row>
    <row r="37" spans="1:6">
      <c r="A37" s="57">
        <v>22</v>
      </c>
      <c r="B37" s="25" t="s">
        <v>43</v>
      </c>
      <c r="C37" s="57" t="s">
        <v>17</v>
      </c>
      <c r="D37" s="57">
        <v>3</v>
      </c>
      <c r="E37" s="27">
        <v>7900</v>
      </c>
      <c r="F37" s="27">
        <f t="shared" si="0"/>
        <v>23700</v>
      </c>
    </row>
    <row r="38" spans="1:6">
      <c r="A38" s="57">
        <v>23</v>
      </c>
      <c r="B38" s="25" t="s">
        <v>145</v>
      </c>
      <c r="C38" s="57" t="s">
        <v>17</v>
      </c>
      <c r="D38" s="57">
        <v>1</v>
      </c>
      <c r="E38" s="27">
        <v>3700</v>
      </c>
      <c r="F38" s="27">
        <f t="shared" si="0"/>
        <v>3700</v>
      </c>
    </row>
    <row r="39" spans="1:6">
      <c r="A39" s="57">
        <v>24</v>
      </c>
      <c r="B39" s="25" t="s">
        <v>110</v>
      </c>
      <c r="C39" s="57" t="s">
        <v>37</v>
      </c>
      <c r="D39" s="57">
        <v>1</v>
      </c>
      <c r="E39" s="27">
        <v>27000</v>
      </c>
      <c r="F39" s="27">
        <f t="shared" si="0"/>
        <v>27000</v>
      </c>
    </row>
    <row r="40" spans="1:6">
      <c r="A40" s="57">
        <v>25</v>
      </c>
      <c r="B40" s="25" t="s">
        <v>133</v>
      </c>
      <c r="C40" s="57" t="s">
        <v>28</v>
      </c>
      <c r="D40" s="57">
        <v>2</v>
      </c>
      <c r="E40" s="27">
        <v>8400</v>
      </c>
      <c r="F40" s="27">
        <f t="shared" si="0"/>
        <v>16800</v>
      </c>
    </row>
    <row r="41" spans="1:6">
      <c r="A41" s="57">
        <v>26</v>
      </c>
      <c r="B41" s="25" t="s">
        <v>132</v>
      </c>
      <c r="C41" s="57" t="s">
        <v>28</v>
      </c>
      <c r="D41" s="57">
        <v>1</v>
      </c>
      <c r="E41" s="27">
        <v>16800</v>
      </c>
      <c r="F41" s="27">
        <f t="shared" si="0"/>
        <v>16800</v>
      </c>
    </row>
    <row r="42" spans="1:6">
      <c r="A42" s="57">
        <v>27</v>
      </c>
      <c r="B42" s="25" t="s">
        <v>48</v>
      </c>
      <c r="C42" s="57" t="s">
        <v>49</v>
      </c>
      <c r="D42" s="57">
        <v>1</v>
      </c>
      <c r="E42" s="27">
        <v>42000</v>
      </c>
      <c r="F42" s="27">
        <f t="shared" si="0"/>
        <v>42000</v>
      </c>
    </row>
    <row r="43" spans="1:6">
      <c r="A43" s="57">
        <v>28</v>
      </c>
      <c r="B43" s="25" t="s">
        <v>50</v>
      </c>
      <c r="C43" s="57" t="s">
        <v>34</v>
      </c>
      <c r="D43" s="57">
        <v>10</v>
      </c>
      <c r="E43" s="27">
        <v>27300</v>
      </c>
      <c r="F43" s="27">
        <f t="shared" si="0"/>
        <v>273000</v>
      </c>
    </row>
    <row r="44" spans="1:6">
      <c r="A44" s="57">
        <v>29</v>
      </c>
      <c r="B44" s="25" t="s">
        <v>51</v>
      </c>
      <c r="C44" s="57" t="s">
        <v>34</v>
      </c>
      <c r="D44" s="57">
        <v>10</v>
      </c>
      <c r="E44" s="27">
        <v>27300</v>
      </c>
      <c r="F44" s="27">
        <f t="shared" si="0"/>
        <v>273000</v>
      </c>
    </row>
    <row r="45" spans="1:6">
      <c r="A45" s="57">
        <v>30</v>
      </c>
      <c r="B45" s="25" t="s">
        <v>81</v>
      </c>
      <c r="C45" s="57" t="s">
        <v>19</v>
      </c>
      <c r="D45" s="57">
        <v>1</v>
      </c>
      <c r="E45" s="27">
        <v>67000</v>
      </c>
      <c r="F45" s="27">
        <f t="shared" si="0"/>
        <v>67000</v>
      </c>
    </row>
    <row r="46" spans="1:6">
      <c r="A46" s="57">
        <v>31</v>
      </c>
      <c r="B46" s="25" t="s">
        <v>52</v>
      </c>
      <c r="C46" s="57" t="s">
        <v>19</v>
      </c>
      <c r="D46" s="57">
        <v>1</v>
      </c>
      <c r="E46" s="27">
        <v>90000</v>
      </c>
      <c r="F46" s="27">
        <f t="shared" si="0"/>
        <v>90000</v>
      </c>
    </row>
    <row r="47" spans="1:6">
      <c r="A47" s="57">
        <v>32</v>
      </c>
      <c r="B47" s="25" t="s">
        <v>59</v>
      </c>
      <c r="C47" s="57" t="s">
        <v>60</v>
      </c>
      <c r="D47" s="57">
        <v>3</v>
      </c>
      <c r="E47" s="27">
        <v>22000</v>
      </c>
      <c r="F47" s="27">
        <f t="shared" si="0"/>
        <v>66000</v>
      </c>
    </row>
    <row r="48" spans="1:6">
      <c r="A48" s="57">
        <v>33</v>
      </c>
      <c r="B48" s="25" t="s">
        <v>61</v>
      </c>
      <c r="C48" s="57" t="s">
        <v>60</v>
      </c>
      <c r="D48" s="57">
        <v>1</v>
      </c>
      <c r="E48" s="27">
        <v>22000</v>
      </c>
      <c r="F48" s="27">
        <f t="shared" si="0"/>
        <v>22000</v>
      </c>
    </row>
    <row r="49" spans="1:8">
      <c r="A49" s="57">
        <v>34</v>
      </c>
      <c r="B49" s="25" t="s">
        <v>62</v>
      </c>
      <c r="C49" s="57" t="s">
        <v>21</v>
      </c>
      <c r="D49" s="57">
        <v>1</v>
      </c>
      <c r="E49" s="27">
        <v>153000</v>
      </c>
      <c r="F49" s="27">
        <f t="shared" si="0"/>
        <v>153000</v>
      </c>
    </row>
    <row r="50" spans="1:8">
      <c r="A50" s="57">
        <v>35</v>
      </c>
      <c r="B50" s="25" t="s">
        <v>116</v>
      </c>
      <c r="C50" s="57" t="s">
        <v>117</v>
      </c>
      <c r="D50" s="57">
        <v>4</v>
      </c>
      <c r="E50" s="27">
        <v>8000</v>
      </c>
      <c r="F50" s="27">
        <f t="shared" si="0"/>
        <v>32000</v>
      </c>
    </row>
    <row r="51" spans="1:8">
      <c r="A51" s="57">
        <v>36</v>
      </c>
      <c r="B51" s="25" t="s">
        <v>63</v>
      </c>
      <c r="C51" s="57" t="s">
        <v>21</v>
      </c>
      <c r="D51" s="57">
        <v>7</v>
      </c>
      <c r="E51" s="27">
        <v>6300</v>
      </c>
      <c r="F51" s="27">
        <f t="shared" si="0"/>
        <v>44100</v>
      </c>
    </row>
    <row r="52" spans="1:8">
      <c r="A52" s="57">
        <v>37</v>
      </c>
      <c r="B52" s="25" t="s">
        <v>64</v>
      </c>
      <c r="C52" s="57" t="s">
        <v>21</v>
      </c>
      <c r="D52" s="57">
        <v>51</v>
      </c>
      <c r="E52" s="27">
        <v>4000</v>
      </c>
      <c r="F52" s="27">
        <f t="shared" si="0"/>
        <v>204000</v>
      </c>
    </row>
    <row r="53" spans="1:8">
      <c r="A53" s="57">
        <v>38</v>
      </c>
      <c r="B53" s="25" t="s">
        <v>68</v>
      </c>
      <c r="C53" s="57" t="s">
        <v>37</v>
      </c>
      <c r="D53" s="57">
        <v>4</v>
      </c>
      <c r="E53" s="27">
        <v>74000</v>
      </c>
      <c r="F53" s="27">
        <f t="shared" si="0"/>
        <v>296000</v>
      </c>
    </row>
    <row r="54" spans="1:8">
      <c r="A54" s="57">
        <v>39</v>
      </c>
      <c r="B54" s="25" t="s">
        <v>69</v>
      </c>
      <c r="C54" s="57" t="s">
        <v>28</v>
      </c>
      <c r="D54" s="57">
        <v>8</v>
      </c>
      <c r="E54" s="27">
        <v>120000</v>
      </c>
      <c r="F54" s="27">
        <f t="shared" si="0"/>
        <v>960000</v>
      </c>
    </row>
    <row r="55" spans="1:8">
      <c r="A55" s="57">
        <v>40</v>
      </c>
      <c r="B55" s="25" t="s">
        <v>92</v>
      </c>
      <c r="C55" s="57" t="s">
        <v>28</v>
      </c>
      <c r="D55" s="57">
        <v>1</v>
      </c>
      <c r="E55" s="27">
        <v>120000</v>
      </c>
      <c r="F55" s="27">
        <f t="shared" si="0"/>
        <v>120000</v>
      </c>
    </row>
    <row r="56" spans="1:8">
      <c r="A56" s="57">
        <v>41</v>
      </c>
      <c r="B56" s="65" t="s">
        <v>146</v>
      </c>
      <c r="C56" s="66" t="s">
        <v>21</v>
      </c>
      <c r="D56" s="57">
        <v>1</v>
      </c>
      <c r="E56" s="27">
        <v>59000</v>
      </c>
      <c r="F56" s="27">
        <f t="shared" si="0"/>
        <v>59000</v>
      </c>
    </row>
    <row r="57" spans="1:8">
      <c r="A57" s="57">
        <v>42</v>
      </c>
      <c r="B57" s="25" t="s">
        <v>147</v>
      </c>
      <c r="C57" s="57" t="s">
        <v>21</v>
      </c>
      <c r="D57" s="57">
        <v>5</v>
      </c>
      <c r="E57" s="27">
        <v>22000</v>
      </c>
      <c r="F57" s="27">
        <f t="shared" si="0"/>
        <v>110000</v>
      </c>
    </row>
    <row r="58" spans="1:8">
      <c r="A58" s="125" t="s">
        <v>71</v>
      </c>
      <c r="B58" s="126"/>
      <c r="C58" s="126"/>
      <c r="D58" s="126"/>
      <c r="E58" s="127"/>
      <c r="F58" s="67">
        <f>SUM(F16:F57)</f>
        <v>6179100</v>
      </c>
    </row>
    <row r="59" spans="1:8">
      <c r="A59" s="125" t="s">
        <v>138</v>
      </c>
      <c r="B59" s="126"/>
      <c r="C59" s="126"/>
      <c r="D59" s="126"/>
      <c r="E59" s="127"/>
      <c r="F59" s="67">
        <f>F58*0.1</f>
        <v>617910</v>
      </c>
    </row>
    <row r="60" spans="1:8">
      <c r="G60" s="70" t="s">
        <v>139</v>
      </c>
      <c r="H60" s="70">
        <f>F59+H29+H28</f>
        <v>786610</v>
      </c>
    </row>
  </sheetData>
  <mergeCells count="9">
    <mergeCell ref="A10:F10"/>
    <mergeCell ref="A58:E58"/>
    <mergeCell ref="A59:E59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H63"/>
  <sheetViews>
    <sheetView topLeftCell="A28" workbookViewId="0">
      <selection activeCell="H64" sqref="H64"/>
    </sheetView>
  </sheetViews>
  <sheetFormatPr defaultRowHeight="15"/>
  <cols>
    <col min="1" max="1" width="6.85546875" style="44" customWidth="1"/>
    <col min="2" max="2" width="37" style="44" customWidth="1"/>
    <col min="3" max="3" width="10.140625" style="44" customWidth="1"/>
    <col min="4" max="4" width="9.140625" style="44"/>
    <col min="5" max="5" width="12.140625" style="44" customWidth="1"/>
    <col min="6" max="6" width="15.85546875" style="44" customWidth="1"/>
    <col min="7" max="16384" width="9.140625" style="44"/>
  </cols>
  <sheetData>
    <row r="2" spans="1:6" ht="16.5">
      <c r="A2" s="128" t="s">
        <v>0</v>
      </c>
      <c r="B2" s="121"/>
      <c r="C2" s="121"/>
      <c r="D2" s="121"/>
      <c r="E2" s="121"/>
      <c r="F2" s="121"/>
    </row>
    <row r="3" spans="1:6" ht="15.75">
      <c r="A3" s="129" t="s">
        <v>1</v>
      </c>
      <c r="B3" s="121"/>
      <c r="C3" s="121"/>
      <c r="D3" s="121"/>
      <c r="E3" s="121"/>
      <c r="F3" s="121"/>
    </row>
    <row r="4" spans="1:6" ht="16.5">
      <c r="A4" s="128" t="s">
        <v>2</v>
      </c>
      <c r="B4" s="121"/>
      <c r="C4" s="121"/>
      <c r="D4" s="121"/>
      <c r="E4" s="121"/>
      <c r="F4" s="121"/>
    </row>
    <row r="7" spans="1:6" ht="20.25">
      <c r="A7" s="130" t="s">
        <v>3</v>
      </c>
      <c r="B7" s="121"/>
      <c r="C7" s="121"/>
      <c r="D7" s="121"/>
      <c r="E7" s="121"/>
      <c r="F7" s="121"/>
    </row>
    <row r="8" spans="1:6" ht="15.75">
      <c r="A8" s="116" t="s">
        <v>148</v>
      </c>
      <c r="B8" s="116"/>
      <c r="C8" s="116"/>
      <c r="D8" s="116"/>
      <c r="E8" s="116"/>
      <c r="F8" s="116"/>
    </row>
    <row r="9" spans="1:6" ht="15.75">
      <c r="A9" s="124" t="s">
        <v>149</v>
      </c>
      <c r="B9" s="124"/>
      <c r="C9" s="124"/>
      <c r="D9" s="124"/>
      <c r="E9" s="124"/>
      <c r="F9" s="124"/>
    </row>
    <row r="10" spans="1:6" ht="15.75">
      <c r="A10" s="116" t="s">
        <v>150</v>
      </c>
      <c r="B10" s="116"/>
      <c r="C10" s="116"/>
      <c r="D10" s="116"/>
      <c r="E10" s="116"/>
      <c r="F10" s="116"/>
    </row>
    <row r="11" spans="1:6" ht="15.75">
      <c r="A11" s="68"/>
      <c r="B11" s="68"/>
      <c r="C11" s="68"/>
      <c r="D11" s="68"/>
      <c r="E11" s="68"/>
      <c r="F11" s="68"/>
    </row>
    <row r="12" spans="1:6" ht="15.75">
      <c r="A12" s="63" t="s">
        <v>7</v>
      </c>
    </row>
    <row r="13" spans="1:6" s="45" customFormat="1" ht="12">
      <c r="A13" s="55" t="s">
        <v>8</v>
      </c>
    </row>
    <row r="14" spans="1:6" ht="15.75">
      <c r="A14" s="63" t="s">
        <v>9</v>
      </c>
    </row>
    <row r="15" spans="1:6" s="53" customFormat="1" ht="15.75">
      <c r="A15" s="64" t="s">
        <v>10</v>
      </c>
      <c r="B15" s="64" t="s">
        <v>11</v>
      </c>
      <c r="C15" s="64" t="s">
        <v>12</v>
      </c>
      <c r="D15" s="64" t="s">
        <v>13</v>
      </c>
      <c r="E15" s="64" t="s">
        <v>14</v>
      </c>
      <c r="F15" s="64" t="s">
        <v>15</v>
      </c>
    </row>
    <row r="16" spans="1:6">
      <c r="A16" s="57">
        <v>1</v>
      </c>
      <c r="B16" s="25" t="s">
        <v>143</v>
      </c>
      <c r="C16" s="57" t="s">
        <v>25</v>
      </c>
      <c r="D16" s="57">
        <v>1</v>
      </c>
      <c r="E16" s="27">
        <v>54000</v>
      </c>
      <c r="F16" s="27">
        <f t="shared" ref="F16:F60" si="0">D16*E16</f>
        <v>54000</v>
      </c>
    </row>
    <row r="17" spans="1:8">
      <c r="A17" s="57">
        <v>2</v>
      </c>
      <c r="B17" s="25" t="s">
        <v>16</v>
      </c>
      <c r="C17" s="57" t="s">
        <v>17</v>
      </c>
      <c r="D17" s="57">
        <v>40</v>
      </c>
      <c r="E17" s="27">
        <v>4500</v>
      </c>
      <c r="F17" s="27">
        <f t="shared" si="0"/>
        <v>180000</v>
      </c>
    </row>
    <row r="18" spans="1:8">
      <c r="A18" s="57">
        <v>3</v>
      </c>
      <c r="B18" s="25" t="s">
        <v>18</v>
      </c>
      <c r="C18" s="57" t="s">
        <v>19</v>
      </c>
      <c r="D18" s="57">
        <v>3</v>
      </c>
      <c r="E18" s="27">
        <v>22000</v>
      </c>
      <c r="F18" s="27">
        <f t="shared" si="0"/>
        <v>66000</v>
      </c>
    </row>
    <row r="19" spans="1:8">
      <c r="A19" s="57">
        <v>4</v>
      </c>
      <c r="B19" s="25" t="s">
        <v>22</v>
      </c>
      <c r="C19" s="57" t="s">
        <v>23</v>
      </c>
      <c r="D19" s="57">
        <v>10</v>
      </c>
      <c r="E19" s="27">
        <v>6500</v>
      </c>
      <c r="F19" s="27">
        <f t="shared" si="0"/>
        <v>65000</v>
      </c>
    </row>
    <row r="20" spans="1:8">
      <c r="A20" s="57">
        <v>5</v>
      </c>
      <c r="B20" s="25" t="s">
        <v>20</v>
      </c>
      <c r="C20" s="57" t="s">
        <v>21</v>
      </c>
      <c r="D20" s="57">
        <v>12</v>
      </c>
      <c r="E20" s="27">
        <v>6500</v>
      </c>
      <c r="F20" s="27">
        <f t="shared" si="0"/>
        <v>78000</v>
      </c>
    </row>
    <row r="21" spans="1:8">
      <c r="A21" s="57">
        <v>6</v>
      </c>
      <c r="B21" s="25" t="s">
        <v>24</v>
      </c>
      <c r="C21" s="57" t="s">
        <v>25</v>
      </c>
      <c r="D21" s="57">
        <v>1</v>
      </c>
      <c r="E21" s="27">
        <v>31000</v>
      </c>
      <c r="F21" s="27">
        <f t="shared" si="0"/>
        <v>31000</v>
      </c>
    </row>
    <row r="22" spans="1:8">
      <c r="A22" s="57">
        <v>7</v>
      </c>
      <c r="B22" s="25" t="s">
        <v>103</v>
      </c>
      <c r="C22" s="57" t="s">
        <v>19</v>
      </c>
      <c r="D22" s="57">
        <v>1</v>
      </c>
      <c r="E22" s="27">
        <v>46350</v>
      </c>
      <c r="F22" s="27">
        <f t="shared" si="0"/>
        <v>46350</v>
      </c>
    </row>
    <row r="23" spans="1:8">
      <c r="A23" s="57">
        <v>8</v>
      </c>
      <c r="B23" s="25" t="s">
        <v>105</v>
      </c>
      <c r="C23" s="57" t="s">
        <v>21</v>
      </c>
      <c r="D23" s="57">
        <v>10</v>
      </c>
      <c r="E23" s="27">
        <v>3600</v>
      </c>
      <c r="F23" s="27">
        <f t="shared" si="0"/>
        <v>36000</v>
      </c>
    </row>
    <row r="24" spans="1:8">
      <c r="A24" s="57">
        <v>9</v>
      </c>
      <c r="B24" s="25" t="s">
        <v>29</v>
      </c>
      <c r="C24" s="57" t="s">
        <v>21</v>
      </c>
      <c r="D24" s="57">
        <v>6</v>
      </c>
      <c r="E24" s="27">
        <v>2600</v>
      </c>
      <c r="F24" s="27">
        <f t="shared" si="0"/>
        <v>15600</v>
      </c>
    </row>
    <row r="25" spans="1:8">
      <c r="A25" s="57">
        <v>10</v>
      </c>
      <c r="B25" s="25" t="s">
        <v>79</v>
      </c>
      <c r="C25" s="57" t="s">
        <v>21</v>
      </c>
      <c r="D25" s="57">
        <v>15</v>
      </c>
      <c r="E25" s="27">
        <v>8000</v>
      </c>
      <c r="F25" s="27">
        <f t="shared" si="0"/>
        <v>120000</v>
      </c>
    </row>
    <row r="26" spans="1:8">
      <c r="A26" s="57">
        <v>11</v>
      </c>
      <c r="B26" s="25" t="s">
        <v>30</v>
      </c>
      <c r="C26" s="57" t="s">
        <v>17</v>
      </c>
      <c r="D26" s="57">
        <v>10</v>
      </c>
      <c r="E26" s="27">
        <v>4000</v>
      </c>
      <c r="F26" s="27">
        <f t="shared" si="0"/>
        <v>40000</v>
      </c>
    </row>
    <row r="27" spans="1:8">
      <c r="A27" s="57">
        <v>12</v>
      </c>
      <c r="B27" s="25" t="s">
        <v>31</v>
      </c>
      <c r="C27" s="57" t="s">
        <v>21</v>
      </c>
      <c r="D27" s="57">
        <v>15</v>
      </c>
      <c r="E27" s="27">
        <v>9400</v>
      </c>
      <c r="F27" s="27">
        <f t="shared" si="0"/>
        <v>141000</v>
      </c>
    </row>
    <row r="28" spans="1:8">
      <c r="A28" s="57">
        <v>13</v>
      </c>
      <c r="B28" s="25" t="s">
        <v>144</v>
      </c>
      <c r="C28" s="57" t="s">
        <v>21</v>
      </c>
      <c r="D28" s="57">
        <v>3</v>
      </c>
      <c r="E28" s="27">
        <v>16000</v>
      </c>
      <c r="F28" s="27">
        <f t="shared" si="0"/>
        <v>48000</v>
      </c>
    </row>
    <row r="29" spans="1:8">
      <c r="A29" s="57">
        <v>14</v>
      </c>
      <c r="B29" s="25" t="s">
        <v>102</v>
      </c>
      <c r="C29" s="57" t="s">
        <v>19</v>
      </c>
      <c r="D29" s="57">
        <v>1</v>
      </c>
      <c r="E29" s="27">
        <v>34000</v>
      </c>
      <c r="F29" s="27">
        <f t="shared" si="0"/>
        <v>34000</v>
      </c>
    </row>
    <row r="30" spans="1:8">
      <c r="A30" s="57">
        <v>15</v>
      </c>
      <c r="B30" s="25" t="s">
        <v>33</v>
      </c>
      <c r="C30" s="57" t="s">
        <v>34</v>
      </c>
      <c r="D30" s="57">
        <v>4</v>
      </c>
      <c r="E30" s="27">
        <v>65000</v>
      </c>
      <c r="F30" s="27">
        <f t="shared" si="0"/>
        <v>260000</v>
      </c>
    </row>
    <row r="31" spans="1:8">
      <c r="A31" s="57">
        <v>16</v>
      </c>
      <c r="B31" s="25" t="s">
        <v>35</v>
      </c>
      <c r="C31" s="57" t="s">
        <v>19</v>
      </c>
      <c r="D31" s="57">
        <v>25</v>
      </c>
      <c r="E31" s="27">
        <v>0</v>
      </c>
      <c r="F31" s="27">
        <f t="shared" si="0"/>
        <v>0</v>
      </c>
      <c r="G31" s="44">
        <v>69000</v>
      </c>
      <c r="H31" s="44">
        <f>G31*D31</f>
        <v>1725000</v>
      </c>
    </row>
    <row r="32" spans="1:8">
      <c r="A32" s="57">
        <v>17</v>
      </c>
      <c r="B32" s="25" t="s">
        <v>81</v>
      </c>
      <c r="C32" s="57" t="s">
        <v>19</v>
      </c>
      <c r="D32" s="57">
        <v>1</v>
      </c>
      <c r="E32" s="27">
        <v>67000</v>
      </c>
      <c r="F32" s="27">
        <f t="shared" si="0"/>
        <v>67000</v>
      </c>
    </row>
    <row r="33" spans="1:8">
      <c r="A33" s="58">
        <v>18</v>
      </c>
      <c r="B33" s="59" t="s">
        <v>88</v>
      </c>
      <c r="C33" s="58" t="s">
        <v>19</v>
      </c>
      <c r="D33" s="58">
        <v>30</v>
      </c>
      <c r="E33" s="60">
        <v>61000</v>
      </c>
      <c r="F33" s="60">
        <f t="shared" si="0"/>
        <v>1830000</v>
      </c>
      <c r="G33" s="44">
        <v>4000</v>
      </c>
      <c r="H33" s="44">
        <f>G33*D33</f>
        <v>120000</v>
      </c>
    </row>
    <row r="34" spans="1:8">
      <c r="A34" s="57">
        <v>19</v>
      </c>
      <c r="B34" s="25" t="s">
        <v>151</v>
      </c>
      <c r="C34" s="57" t="s">
        <v>19</v>
      </c>
      <c r="D34" s="57">
        <v>1</v>
      </c>
      <c r="E34" s="27">
        <v>47000</v>
      </c>
      <c r="F34" s="27">
        <f t="shared" si="0"/>
        <v>47000</v>
      </c>
    </row>
    <row r="35" spans="1:8">
      <c r="A35" s="57">
        <v>20</v>
      </c>
      <c r="B35" s="25" t="s">
        <v>59</v>
      </c>
      <c r="C35" s="57" t="s">
        <v>60</v>
      </c>
      <c r="D35" s="57">
        <v>1</v>
      </c>
      <c r="E35" s="27">
        <v>22000</v>
      </c>
      <c r="F35" s="27">
        <f t="shared" si="0"/>
        <v>22000</v>
      </c>
    </row>
    <row r="36" spans="1:8">
      <c r="A36" s="57">
        <v>21</v>
      </c>
      <c r="B36" s="25" t="s">
        <v>61</v>
      </c>
      <c r="C36" s="57" t="s">
        <v>60</v>
      </c>
      <c r="D36" s="57">
        <v>4</v>
      </c>
      <c r="E36" s="27">
        <v>22000</v>
      </c>
      <c r="F36" s="27">
        <f t="shared" si="0"/>
        <v>88000</v>
      </c>
    </row>
    <row r="37" spans="1:8">
      <c r="A37" s="57">
        <v>22</v>
      </c>
      <c r="B37" s="25" t="s">
        <v>62</v>
      </c>
      <c r="C37" s="57" t="s">
        <v>21</v>
      </c>
      <c r="D37" s="57">
        <v>1</v>
      </c>
      <c r="E37" s="27">
        <v>153000</v>
      </c>
      <c r="F37" s="27">
        <f t="shared" si="0"/>
        <v>153000</v>
      </c>
    </row>
    <row r="38" spans="1:8">
      <c r="A38" s="57">
        <v>23</v>
      </c>
      <c r="B38" s="25" t="s">
        <v>63</v>
      </c>
      <c r="C38" s="57" t="s">
        <v>21</v>
      </c>
      <c r="D38" s="57">
        <v>110</v>
      </c>
      <c r="E38" s="27">
        <v>6300</v>
      </c>
      <c r="F38" s="27">
        <f t="shared" si="0"/>
        <v>693000</v>
      </c>
    </row>
    <row r="39" spans="1:8">
      <c r="A39" s="57">
        <v>24</v>
      </c>
      <c r="B39" s="25" t="s">
        <v>64</v>
      </c>
      <c r="C39" s="57" t="s">
        <v>21</v>
      </c>
      <c r="D39" s="57">
        <v>1</v>
      </c>
      <c r="E39" s="27">
        <v>4000</v>
      </c>
      <c r="F39" s="27">
        <f t="shared" si="0"/>
        <v>4000</v>
      </c>
    </row>
    <row r="40" spans="1:8">
      <c r="A40" s="57">
        <v>25</v>
      </c>
      <c r="B40" s="25" t="s">
        <v>65</v>
      </c>
      <c r="C40" s="57" t="s">
        <v>28</v>
      </c>
      <c r="D40" s="57">
        <v>2</v>
      </c>
      <c r="E40" s="27">
        <v>35000</v>
      </c>
      <c r="F40" s="27">
        <f t="shared" si="0"/>
        <v>70000</v>
      </c>
    </row>
    <row r="41" spans="1:8">
      <c r="A41" s="57">
        <v>26</v>
      </c>
      <c r="B41" s="25" t="s">
        <v>152</v>
      </c>
      <c r="C41" s="57" t="s">
        <v>153</v>
      </c>
      <c r="D41" s="57">
        <v>4</v>
      </c>
      <c r="E41" s="27">
        <v>22000</v>
      </c>
      <c r="F41" s="27">
        <f t="shared" si="0"/>
        <v>88000</v>
      </c>
    </row>
    <row r="42" spans="1:8">
      <c r="A42" s="57">
        <v>27</v>
      </c>
      <c r="B42" s="25" t="s">
        <v>154</v>
      </c>
      <c r="C42" s="57" t="s">
        <v>17</v>
      </c>
      <c r="D42" s="57">
        <v>2</v>
      </c>
      <c r="E42" s="27">
        <v>20000</v>
      </c>
      <c r="F42" s="27">
        <f t="shared" si="0"/>
        <v>40000</v>
      </c>
    </row>
    <row r="43" spans="1:8">
      <c r="A43" s="57">
        <v>28</v>
      </c>
      <c r="B43" s="25" t="s">
        <v>67</v>
      </c>
      <c r="C43" s="57" t="s">
        <v>49</v>
      </c>
      <c r="D43" s="57">
        <v>10</v>
      </c>
      <c r="E43" s="27">
        <v>30000</v>
      </c>
      <c r="F43" s="27">
        <f t="shared" si="0"/>
        <v>300000</v>
      </c>
    </row>
    <row r="44" spans="1:8">
      <c r="A44" s="57">
        <v>29</v>
      </c>
      <c r="B44" s="25" t="s">
        <v>68</v>
      </c>
      <c r="C44" s="57" t="s">
        <v>37</v>
      </c>
      <c r="D44" s="57">
        <v>7</v>
      </c>
      <c r="E44" s="27">
        <v>74000</v>
      </c>
      <c r="F44" s="27">
        <f t="shared" si="0"/>
        <v>518000</v>
      </c>
    </row>
    <row r="45" spans="1:8">
      <c r="A45" s="57">
        <v>30</v>
      </c>
      <c r="B45" s="25" t="s">
        <v>69</v>
      </c>
      <c r="C45" s="57" t="s">
        <v>28</v>
      </c>
      <c r="D45" s="57">
        <v>1</v>
      </c>
      <c r="E45" s="27">
        <v>120000</v>
      </c>
      <c r="F45" s="27">
        <f t="shared" si="0"/>
        <v>120000</v>
      </c>
    </row>
    <row r="46" spans="1:8">
      <c r="A46" s="57">
        <v>31</v>
      </c>
      <c r="B46" s="25" t="s">
        <v>36</v>
      </c>
      <c r="C46" s="57" t="s">
        <v>37</v>
      </c>
      <c r="D46" s="57">
        <v>10</v>
      </c>
      <c r="E46" s="27">
        <v>8000</v>
      </c>
      <c r="F46" s="27">
        <f t="shared" si="0"/>
        <v>80000</v>
      </c>
    </row>
    <row r="47" spans="1:8">
      <c r="A47" s="57">
        <v>32</v>
      </c>
      <c r="B47" s="25" t="s">
        <v>39</v>
      </c>
      <c r="C47" s="57" t="s">
        <v>40</v>
      </c>
      <c r="D47" s="57">
        <v>2</v>
      </c>
      <c r="E47" s="27">
        <v>47000</v>
      </c>
      <c r="F47" s="27">
        <f t="shared" si="0"/>
        <v>94000</v>
      </c>
    </row>
    <row r="48" spans="1:8">
      <c r="A48" s="57">
        <v>33</v>
      </c>
      <c r="B48" s="25" t="s">
        <v>42</v>
      </c>
      <c r="C48" s="57" t="s">
        <v>17</v>
      </c>
      <c r="D48" s="57">
        <v>5</v>
      </c>
      <c r="E48" s="27">
        <v>6720</v>
      </c>
      <c r="F48" s="27">
        <f t="shared" si="0"/>
        <v>33600</v>
      </c>
    </row>
    <row r="49" spans="1:8">
      <c r="A49" s="57">
        <v>34</v>
      </c>
      <c r="B49" s="25" t="s">
        <v>41</v>
      </c>
      <c r="C49" s="57" t="s">
        <v>17</v>
      </c>
      <c r="D49" s="57">
        <v>3</v>
      </c>
      <c r="E49" s="27">
        <v>6720</v>
      </c>
      <c r="F49" s="27">
        <f t="shared" si="0"/>
        <v>20160</v>
      </c>
    </row>
    <row r="50" spans="1:8">
      <c r="A50" s="57">
        <v>35</v>
      </c>
      <c r="B50" s="25" t="s">
        <v>109</v>
      </c>
      <c r="C50" s="57" t="s">
        <v>17</v>
      </c>
      <c r="D50" s="57">
        <v>12</v>
      </c>
      <c r="E50" s="27">
        <v>4000</v>
      </c>
      <c r="F50" s="27">
        <f t="shared" si="0"/>
        <v>48000</v>
      </c>
    </row>
    <row r="51" spans="1:8">
      <c r="A51" s="57">
        <v>36</v>
      </c>
      <c r="B51" s="25" t="s">
        <v>43</v>
      </c>
      <c r="C51" s="57" t="s">
        <v>17</v>
      </c>
      <c r="D51" s="57">
        <v>7</v>
      </c>
      <c r="E51" s="27">
        <v>7900</v>
      </c>
      <c r="F51" s="27">
        <f t="shared" si="0"/>
        <v>55300</v>
      </c>
    </row>
    <row r="52" spans="1:8">
      <c r="A52" s="57">
        <v>37</v>
      </c>
      <c r="B52" s="25" t="s">
        <v>155</v>
      </c>
      <c r="C52" s="57" t="s">
        <v>37</v>
      </c>
      <c r="D52" s="57">
        <v>1</v>
      </c>
      <c r="E52" s="27">
        <v>35000</v>
      </c>
      <c r="F52" s="27">
        <f t="shared" si="0"/>
        <v>35000</v>
      </c>
    </row>
    <row r="53" spans="1:8">
      <c r="A53" s="57">
        <v>38</v>
      </c>
      <c r="B53" s="25" t="s">
        <v>133</v>
      </c>
      <c r="C53" s="57" t="s">
        <v>28</v>
      </c>
      <c r="D53" s="57">
        <v>2</v>
      </c>
      <c r="E53" s="27">
        <v>8400</v>
      </c>
      <c r="F53" s="27">
        <f t="shared" si="0"/>
        <v>16800</v>
      </c>
    </row>
    <row r="54" spans="1:8">
      <c r="A54" s="57">
        <v>39</v>
      </c>
      <c r="B54" s="25" t="s">
        <v>132</v>
      </c>
      <c r="C54" s="57" t="s">
        <v>28</v>
      </c>
      <c r="D54" s="57">
        <v>1</v>
      </c>
      <c r="E54" s="27">
        <v>16800</v>
      </c>
      <c r="F54" s="27">
        <f t="shared" si="0"/>
        <v>16800</v>
      </c>
    </row>
    <row r="55" spans="1:8">
      <c r="A55" s="57">
        <v>40</v>
      </c>
      <c r="B55" s="25" t="s">
        <v>156</v>
      </c>
      <c r="C55" s="57" t="s">
        <v>17</v>
      </c>
      <c r="D55" s="57">
        <v>1</v>
      </c>
      <c r="E55" s="27">
        <v>14000</v>
      </c>
      <c r="F55" s="27">
        <f t="shared" si="0"/>
        <v>14000</v>
      </c>
      <c r="G55" s="44">
        <v>33000</v>
      </c>
      <c r="H55" s="44">
        <f>G55-E55</f>
        <v>19000</v>
      </c>
    </row>
    <row r="56" spans="1:8">
      <c r="A56" s="57">
        <v>41</v>
      </c>
      <c r="B56" s="25" t="s">
        <v>157</v>
      </c>
      <c r="C56" s="57" t="s">
        <v>21</v>
      </c>
      <c r="D56" s="57">
        <v>1</v>
      </c>
      <c r="E56" s="27">
        <v>8000</v>
      </c>
      <c r="F56" s="27">
        <f t="shared" si="0"/>
        <v>8000</v>
      </c>
    </row>
    <row r="57" spans="1:8">
      <c r="A57" s="57">
        <v>42</v>
      </c>
      <c r="B57" s="25" t="s">
        <v>158</v>
      </c>
      <c r="C57" s="57" t="s">
        <v>21</v>
      </c>
      <c r="D57" s="57">
        <v>3</v>
      </c>
      <c r="E57" s="27">
        <v>16000</v>
      </c>
      <c r="F57" s="27">
        <f t="shared" si="0"/>
        <v>48000</v>
      </c>
    </row>
    <row r="58" spans="1:8">
      <c r="A58" s="57">
        <v>43</v>
      </c>
      <c r="B58" s="25" t="s">
        <v>48</v>
      </c>
      <c r="C58" s="57" t="s">
        <v>49</v>
      </c>
      <c r="D58" s="57">
        <v>2</v>
      </c>
      <c r="E58" s="27">
        <v>42000</v>
      </c>
      <c r="F58" s="27">
        <f t="shared" si="0"/>
        <v>84000</v>
      </c>
    </row>
    <row r="59" spans="1:8">
      <c r="A59" s="57">
        <v>44</v>
      </c>
      <c r="B59" s="25" t="s">
        <v>51</v>
      </c>
      <c r="C59" s="57" t="s">
        <v>34</v>
      </c>
      <c r="D59" s="57">
        <v>10</v>
      </c>
      <c r="E59" s="27">
        <v>27300</v>
      </c>
      <c r="F59" s="27">
        <f t="shared" si="0"/>
        <v>273000</v>
      </c>
    </row>
    <row r="60" spans="1:8">
      <c r="A60" s="57">
        <v>45</v>
      </c>
      <c r="B60" s="25" t="s">
        <v>50</v>
      </c>
      <c r="C60" s="57" t="s">
        <v>34</v>
      </c>
      <c r="D60" s="57">
        <v>15</v>
      </c>
      <c r="E60" s="27">
        <v>27300</v>
      </c>
      <c r="F60" s="27">
        <f t="shared" si="0"/>
        <v>409500</v>
      </c>
    </row>
    <row r="61" spans="1:8">
      <c r="A61" s="125" t="s">
        <v>71</v>
      </c>
      <c r="B61" s="126"/>
      <c r="C61" s="126"/>
      <c r="D61" s="126"/>
      <c r="E61" s="127"/>
      <c r="F61" s="67">
        <f>SUM(F16:F60)</f>
        <v>6491110</v>
      </c>
    </row>
    <row r="62" spans="1:8">
      <c r="A62" s="125" t="s">
        <v>159</v>
      </c>
      <c r="B62" s="126"/>
      <c r="C62" s="126"/>
      <c r="D62" s="126"/>
      <c r="E62" s="127"/>
      <c r="F62" s="67">
        <f>F61*0.1</f>
        <v>649111</v>
      </c>
    </row>
    <row r="63" spans="1:8">
      <c r="G63" s="69" t="s">
        <v>139</v>
      </c>
      <c r="H63" s="69">
        <f>F62+H55+H33+H31</f>
        <v>2513111</v>
      </c>
    </row>
  </sheetData>
  <mergeCells count="9">
    <mergeCell ref="A10:F10"/>
    <mergeCell ref="A61:E61"/>
    <mergeCell ref="A62:E62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H85"/>
  <sheetViews>
    <sheetView topLeftCell="A66" workbookViewId="0">
      <selection activeCell="B49" sqref="B49"/>
    </sheetView>
  </sheetViews>
  <sheetFormatPr defaultRowHeight="15"/>
  <cols>
    <col min="1" max="1" width="7" style="43" customWidth="1"/>
    <col min="2" max="2" width="37.7109375" style="43" customWidth="1"/>
    <col min="3" max="4" width="9.140625" style="43"/>
    <col min="5" max="5" width="14.7109375" style="43" customWidth="1"/>
    <col min="6" max="6" width="17.5703125" style="43" customWidth="1"/>
    <col min="7" max="16384" width="9.140625" style="43"/>
  </cols>
  <sheetData>
    <row r="2" spans="1:6" ht="16.5">
      <c r="A2" s="131" t="s">
        <v>0</v>
      </c>
      <c r="B2" s="107"/>
      <c r="C2" s="107"/>
      <c r="D2" s="107"/>
      <c r="E2" s="107"/>
      <c r="F2" s="107"/>
    </row>
    <row r="3" spans="1:6" ht="15.75">
      <c r="A3" s="132" t="s">
        <v>1</v>
      </c>
      <c r="B3" s="107"/>
      <c r="C3" s="107"/>
      <c r="D3" s="107"/>
      <c r="E3" s="107"/>
      <c r="F3" s="107"/>
    </row>
    <row r="4" spans="1:6" ht="16.5">
      <c r="A4" s="131" t="s">
        <v>2</v>
      </c>
      <c r="B4" s="107"/>
      <c r="C4" s="107"/>
      <c r="D4" s="107"/>
      <c r="E4" s="107"/>
      <c r="F4" s="107"/>
    </row>
    <row r="7" spans="1:6" ht="20.25">
      <c r="A7" s="133" t="s">
        <v>3</v>
      </c>
      <c r="B7" s="107"/>
      <c r="C7" s="107"/>
      <c r="D7" s="107"/>
      <c r="E7" s="107"/>
      <c r="F7" s="107"/>
    </row>
    <row r="8" spans="1:6" ht="15.75">
      <c r="A8" s="111" t="s">
        <v>160</v>
      </c>
      <c r="B8" s="111"/>
      <c r="C8" s="111"/>
      <c r="D8" s="111"/>
      <c r="E8" s="111"/>
      <c r="F8" s="111"/>
    </row>
    <row r="9" spans="1:6" ht="15.75">
      <c r="A9" s="112" t="s">
        <v>161</v>
      </c>
      <c r="B9" s="112"/>
      <c r="C9" s="112"/>
      <c r="D9" s="112"/>
      <c r="E9" s="112"/>
      <c r="F9" s="112"/>
    </row>
    <row r="10" spans="1:6" ht="15.75">
      <c r="A10" s="111" t="s">
        <v>162</v>
      </c>
      <c r="B10" s="111"/>
      <c r="C10" s="111"/>
      <c r="D10" s="111"/>
      <c r="E10" s="111"/>
      <c r="F10" s="111"/>
    </row>
    <row r="12" spans="1:6" ht="15.75">
      <c r="A12" s="71" t="s">
        <v>7</v>
      </c>
    </row>
    <row r="13" spans="1:6" s="22" customFormat="1" ht="12">
      <c r="A13" s="21" t="s">
        <v>8</v>
      </c>
    </row>
    <row r="14" spans="1:6" ht="15.75">
      <c r="A14" s="71" t="s">
        <v>9</v>
      </c>
    </row>
    <row r="15" spans="1:6" s="52" customFormat="1" ht="15.75">
      <c r="A15" s="73" t="s">
        <v>10</v>
      </c>
      <c r="B15" s="73" t="s">
        <v>11</v>
      </c>
      <c r="C15" s="73" t="s">
        <v>12</v>
      </c>
      <c r="D15" s="73" t="s">
        <v>13</v>
      </c>
      <c r="E15" s="73" t="s">
        <v>14</v>
      </c>
      <c r="F15" s="73" t="s">
        <v>15</v>
      </c>
    </row>
    <row r="16" spans="1:6">
      <c r="A16" s="34">
        <v>1</v>
      </c>
      <c r="B16" s="33" t="s">
        <v>33</v>
      </c>
      <c r="C16" s="34" t="s">
        <v>34</v>
      </c>
      <c r="D16" s="34">
        <v>4</v>
      </c>
      <c r="E16" s="35">
        <v>65000</v>
      </c>
      <c r="F16" s="35">
        <f t="shared" ref="F16:F75" si="0">D16*E16</f>
        <v>260000</v>
      </c>
    </row>
    <row r="17" spans="1:8">
      <c r="A17" s="34">
        <v>2</v>
      </c>
      <c r="B17" s="46" t="s">
        <v>35</v>
      </c>
      <c r="C17" s="47" t="s">
        <v>19</v>
      </c>
      <c r="D17" s="47">
        <v>25</v>
      </c>
      <c r="E17" s="48">
        <v>63000</v>
      </c>
      <c r="F17" s="48">
        <f t="shared" si="0"/>
        <v>1575000</v>
      </c>
      <c r="G17" s="43">
        <v>6000</v>
      </c>
      <c r="H17" s="43">
        <f>G17*D17</f>
        <v>150000</v>
      </c>
    </row>
    <row r="18" spans="1:8">
      <c r="A18" s="34">
        <v>3</v>
      </c>
      <c r="B18" s="33" t="s">
        <v>80</v>
      </c>
      <c r="C18" s="34" t="s">
        <v>19</v>
      </c>
      <c r="D18" s="34">
        <v>2</v>
      </c>
      <c r="E18" s="35">
        <v>67000</v>
      </c>
      <c r="F18" s="35">
        <f t="shared" si="0"/>
        <v>134000</v>
      </c>
      <c r="H18" s="43">
        <f t="shared" ref="H18:H75" si="1">G18*D18</f>
        <v>0</v>
      </c>
    </row>
    <row r="19" spans="1:8">
      <c r="A19" s="34">
        <v>4</v>
      </c>
      <c r="B19" s="33" t="s">
        <v>81</v>
      </c>
      <c r="C19" s="34" t="s">
        <v>19</v>
      </c>
      <c r="D19" s="34">
        <v>1</v>
      </c>
      <c r="E19" s="35">
        <v>67000</v>
      </c>
      <c r="F19" s="35">
        <f t="shared" si="0"/>
        <v>67000</v>
      </c>
      <c r="H19" s="43">
        <f t="shared" si="1"/>
        <v>0</v>
      </c>
    </row>
    <row r="20" spans="1:8">
      <c r="A20" s="34">
        <v>5</v>
      </c>
      <c r="B20" s="33" t="s">
        <v>143</v>
      </c>
      <c r="C20" s="34" t="s">
        <v>25</v>
      </c>
      <c r="D20" s="34">
        <v>1</v>
      </c>
      <c r="E20" s="35">
        <v>54000</v>
      </c>
      <c r="F20" s="35">
        <f t="shared" si="0"/>
        <v>54000</v>
      </c>
      <c r="H20" s="43">
        <f t="shared" si="1"/>
        <v>0</v>
      </c>
    </row>
    <row r="21" spans="1:8">
      <c r="A21" s="34">
        <v>6</v>
      </c>
      <c r="B21" s="33" t="s">
        <v>16</v>
      </c>
      <c r="C21" s="34" t="s">
        <v>17</v>
      </c>
      <c r="D21" s="34">
        <v>45</v>
      </c>
      <c r="E21" s="35">
        <v>4500</v>
      </c>
      <c r="F21" s="35">
        <f t="shared" si="0"/>
        <v>202500</v>
      </c>
      <c r="H21" s="43">
        <f t="shared" si="1"/>
        <v>0</v>
      </c>
    </row>
    <row r="22" spans="1:8">
      <c r="A22" s="34">
        <v>7</v>
      </c>
      <c r="B22" s="33" t="s">
        <v>18</v>
      </c>
      <c r="C22" s="34" t="s">
        <v>19</v>
      </c>
      <c r="D22" s="34">
        <v>2</v>
      </c>
      <c r="E22" s="35">
        <v>22000</v>
      </c>
      <c r="F22" s="35">
        <f t="shared" si="0"/>
        <v>44000</v>
      </c>
      <c r="H22" s="43">
        <f t="shared" si="1"/>
        <v>0</v>
      </c>
    </row>
    <row r="23" spans="1:8">
      <c r="A23" s="34">
        <v>8</v>
      </c>
      <c r="B23" s="33" t="s">
        <v>22</v>
      </c>
      <c r="C23" s="34" t="s">
        <v>23</v>
      </c>
      <c r="D23" s="34">
        <v>10</v>
      </c>
      <c r="E23" s="35">
        <v>6500</v>
      </c>
      <c r="F23" s="35">
        <f t="shared" si="0"/>
        <v>65000</v>
      </c>
      <c r="H23" s="43">
        <f t="shared" si="1"/>
        <v>0</v>
      </c>
    </row>
    <row r="24" spans="1:8">
      <c r="A24" s="34">
        <v>9</v>
      </c>
      <c r="B24" s="33" t="s">
        <v>20</v>
      </c>
      <c r="C24" s="34" t="s">
        <v>21</v>
      </c>
      <c r="D24" s="34">
        <v>24</v>
      </c>
      <c r="E24" s="35">
        <v>6500</v>
      </c>
      <c r="F24" s="35">
        <f t="shared" si="0"/>
        <v>156000</v>
      </c>
      <c r="H24" s="43">
        <f t="shared" si="1"/>
        <v>0</v>
      </c>
    </row>
    <row r="25" spans="1:8">
      <c r="A25" s="34">
        <v>10</v>
      </c>
      <c r="B25" s="33" t="s">
        <v>24</v>
      </c>
      <c r="C25" s="34" t="s">
        <v>25</v>
      </c>
      <c r="D25" s="34">
        <v>1</v>
      </c>
      <c r="E25" s="35">
        <v>31000</v>
      </c>
      <c r="F25" s="35">
        <f t="shared" si="0"/>
        <v>31000</v>
      </c>
      <c r="H25" s="43">
        <f t="shared" si="1"/>
        <v>0</v>
      </c>
    </row>
    <row r="26" spans="1:8">
      <c r="A26" s="34">
        <v>11</v>
      </c>
      <c r="B26" s="33" t="s">
        <v>103</v>
      </c>
      <c r="C26" s="34" t="s">
        <v>19</v>
      </c>
      <c r="D26" s="34">
        <v>1</v>
      </c>
      <c r="E26" s="35">
        <v>46350</v>
      </c>
      <c r="F26" s="35">
        <f t="shared" si="0"/>
        <v>46350</v>
      </c>
      <c r="H26" s="43">
        <f t="shared" si="1"/>
        <v>0</v>
      </c>
    </row>
    <row r="27" spans="1:8">
      <c r="A27" s="34">
        <v>12</v>
      </c>
      <c r="B27" s="33" t="s">
        <v>29</v>
      </c>
      <c r="C27" s="34" t="s">
        <v>21</v>
      </c>
      <c r="D27" s="34">
        <v>10</v>
      </c>
      <c r="E27" s="35">
        <v>2600</v>
      </c>
      <c r="F27" s="35">
        <f t="shared" si="0"/>
        <v>26000</v>
      </c>
      <c r="H27" s="43">
        <f t="shared" si="1"/>
        <v>0</v>
      </c>
    </row>
    <row r="28" spans="1:8">
      <c r="A28" s="34">
        <v>13</v>
      </c>
      <c r="B28" s="33" t="s">
        <v>79</v>
      </c>
      <c r="C28" s="34" t="s">
        <v>21</v>
      </c>
      <c r="D28" s="34">
        <v>20</v>
      </c>
      <c r="E28" s="35">
        <v>8000</v>
      </c>
      <c r="F28" s="35">
        <f t="shared" si="0"/>
        <v>160000</v>
      </c>
      <c r="H28" s="43">
        <f t="shared" si="1"/>
        <v>0</v>
      </c>
    </row>
    <row r="29" spans="1:8">
      <c r="A29" s="34">
        <v>14</v>
      </c>
      <c r="B29" s="33" t="s">
        <v>30</v>
      </c>
      <c r="C29" s="34" t="s">
        <v>17</v>
      </c>
      <c r="D29" s="34">
        <v>10</v>
      </c>
      <c r="E29" s="35">
        <v>4000</v>
      </c>
      <c r="F29" s="35">
        <f t="shared" si="0"/>
        <v>40000</v>
      </c>
      <c r="H29" s="43">
        <f t="shared" si="1"/>
        <v>0</v>
      </c>
    </row>
    <row r="30" spans="1:8">
      <c r="A30" s="34">
        <v>15</v>
      </c>
      <c r="B30" s="33" t="s">
        <v>31</v>
      </c>
      <c r="C30" s="34" t="s">
        <v>21</v>
      </c>
      <c r="D30" s="34">
        <v>30</v>
      </c>
      <c r="E30" s="35">
        <v>9400</v>
      </c>
      <c r="F30" s="35">
        <f t="shared" si="0"/>
        <v>282000</v>
      </c>
      <c r="H30" s="43">
        <f t="shared" si="1"/>
        <v>0</v>
      </c>
    </row>
    <row r="31" spans="1:8">
      <c r="A31" s="34">
        <v>16</v>
      </c>
      <c r="B31" s="33" t="s">
        <v>32</v>
      </c>
      <c r="C31" s="34" t="s">
        <v>28</v>
      </c>
      <c r="D31" s="34">
        <v>2</v>
      </c>
      <c r="E31" s="35">
        <v>17000</v>
      </c>
      <c r="F31" s="35">
        <f t="shared" si="0"/>
        <v>34000</v>
      </c>
      <c r="H31" s="43">
        <f t="shared" si="1"/>
        <v>0</v>
      </c>
    </row>
    <row r="32" spans="1:8">
      <c r="A32" s="47">
        <v>17</v>
      </c>
      <c r="B32" s="46" t="s">
        <v>163</v>
      </c>
      <c r="C32" s="47" t="s">
        <v>84</v>
      </c>
      <c r="D32" s="47">
        <v>1</v>
      </c>
      <c r="E32" s="48">
        <v>0</v>
      </c>
      <c r="F32" s="48">
        <f t="shared" si="0"/>
        <v>0</v>
      </c>
      <c r="G32" s="43">
        <v>374000</v>
      </c>
      <c r="H32" s="43">
        <f>G32*0.05</f>
        <v>18700</v>
      </c>
    </row>
    <row r="33" spans="1:8">
      <c r="A33" s="34">
        <v>18</v>
      </c>
      <c r="B33" s="33" t="s">
        <v>36</v>
      </c>
      <c r="C33" s="34" t="s">
        <v>37</v>
      </c>
      <c r="D33" s="34">
        <v>8</v>
      </c>
      <c r="E33" s="35">
        <v>8000</v>
      </c>
      <c r="F33" s="35">
        <f t="shared" si="0"/>
        <v>64000</v>
      </c>
      <c r="H33" s="43">
        <f t="shared" si="1"/>
        <v>0</v>
      </c>
    </row>
    <row r="34" spans="1:8">
      <c r="A34" s="34">
        <v>19</v>
      </c>
      <c r="B34" s="33" t="s">
        <v>39</v>
      </c>
      <c r="C34" s="34" t="s">
        <v>40</v>
      </c>
      <c r="D34" s="34">
        <v>2</v>
      </c>
      <c r="E34" s="35">
        <v>47000</v>
      </c>
      <c r="F34" s="35">
        <f t="shared" si="0"/>
        <v>94000</v>
      </c>
      <c r="H34" s="43">
        <f t="shared" si="1"/>
        <v>0</v>
      </c>
    </row>
    <row r="35" spans="1:8">
      <c r="A35" s="34">
        <v>20</v>
      </c>
      <c r="B35" s="33" t="s">
        <v>42</v>
      </c>
      <c r="C35" s="34" t="s">
        <v>17</v>
      </c>
      <c r="D35" s="34">
        <v>2</v>
      </c>
      <c r="E35" s="35">
        <v>6720</v>
      </c>
      <c r="F35" s="35">
        <f t="shared" si="0"/>
        <v>13440</v>
      </c>
      <c r="H35" s="43">
        <f t="shared" si="1"/>
        <v>0</v>
      </c>
    </row>
    <row r="36" spans="1:8">
      <c r="A36" s="34">
        <v>21</v>
      </c>
      <c r="B36" s="33" t="s">
        <v>41</v>
      </c>
      <c r="C36" s="34" t="s">
        <v>17</v>
      </c>
      <c r="D36" s="34">
        <v>6</v>
      </c>
      <c r="E36" s="35">
        <v>6720</v>
      </c>
      <c r="F36" s="35">
        <f t="shared" si="0"/>
        <v>40320</v>
      </c>
      <c r="H36" s="43">
        <f t="shared" si="1"/>
        <v>0</v>
      </c>
    </row>
    <row r="37" spans="1:8">
      <c r="A37" s="34">
        <v>22</v>
      </c>
      <c r="B37" s="33" t="s">
        <v>42</v>
      </c>
      <c r="C37" s="34" t="s">
        <v>17</v>
      </c>
      <c r="D37" s="34">
        <v>15</v>
      </c>
      <c r="E37" s="35">
        <v>6720</v>
      </c>
      <c r="F37" s="35">
        <f t="shared" si="0"/>
        <v>100800</v>
      </c>
      <c r="H37" s="43">
        <f t="shared" si="1"/>
        <v>0</v>
      </c>
    </row>
    <row r="38" spans="1:8">
      <c r="A38" s="34">
        <v>23</v>
      </c>
      <c r="B38" s="33" t="s">
        <v>41</v>
      </c>
      <c r="C38" s="34" t="s">
        <v>17</v>
      </c>
      <c r="D38" s="34">
        <v>3</v>
      </c>
      <c r="E38" s="35">
        <v>6720</v>
      </c>
      <c r="F38" s="35">
        <f t="shared" si="0"/>
        <v>20160</v>
      </c>
      <c r="H38" s="43">
        <f t="shared" si="1"/>
        <v>0</v>
      </c>
    </row>
    <row r="39" spans="1:8">
      <c r="A39" s="34">
        <v>24</v>
      </c>
      <c r="B39" s="33" t="s">
        <v>109</v>
      </c>
      <c r="C39" s="34" t="s">
        <v>17</v>
      </c>
      <c r="D39" s="34">
        <v>5</v>
      </c>
      <c r="E39" s="35">
        <v>4000</v>
      </c>
      <c r="F39" s="35">
        <f t="shared" si="0"/>
        <v>20000</v>
      </c>
      <c r="H39" s="43">
        <f t="shared" si="1"/>
        <v>0</v>
      </c>
    </row>
    <row r="40" spans="1:8">
      <c r="A40" s="34">
        <v>25</v>
      </c>
      <c r="B40" s="33" t="s">
        <v>109</v>
      </c>
      <c r="C40" s="34" t="s">
        <v>17</v>
      </c>
      <c r="D40" s="34">
        <v>5</v>
      </c>
      <c r="E40" s="35">
        <v>4000</v>
      </c>
      <c r="F40" s="35">
        <f t="shared" si="0"/>
        <v>20000</v>
      </c>
      <c r="H40" s="43">
        <f t="shared" si="1"/>
        <v>0</v>
      </c>
    </row>
    <row r="41" spans="1:8">
      <c r="A41" s="34">
        <v>26</v>
      </c>
      <c r="B41" s="33" t="s">
        <v>43</v>
      </c>
      <c r="C41" s="34" t="s">
        <v>17</v>
      </c>
      <c r="D41" s="34">
        <v>7</v>
      </c>
      <c r="E41" s="35">
        <v>7900</v>
      </c>
      <c r="F41" s="35">
        <f t="shared" si="0"/>
        <v>55300</v>
      </c>
      <c r="H41" s="43">
        <f t="shared" si="1"/>
        <v>0</v>
      </c>
    </row>
    <row r="42" spans="1:8">
      <c r="A42" s="34">
        <v>27</v>
      </c>
      <c r="B42" s="33" t="s">
        <v>44</v>
      </c>
      <c r="C42" s="34" t="s">
        <v>17</v>
      </c>
      <c r="D42" s="34">
        <v>1</v>
      </c>
      <c r="E42" s="35">
        <v>6720</v>
      </c>
      <c r="F42" s="35">
        <f t="shared" si="0"/>
        <v>6720</v>
      </c>
      <c r="H42" s="43">
        <f t="shared" si="1"/>
        <v>0</v>
      </c>
    </row>
    <row r="43" spans="1:8">
      <c r="A43" s="34">
        <v>28</v>
      </c>
      <c r="B43" s="33" t="s">
        <v>44</v>
      </c>
      <c r="C43" s="34" t="s">
        <v>17</v>
      </c>
      <c r="D43" s="34">
        <v>1</v>
      </c>
      <c r="E43" s="35">
        <v>6720</v>
      </c>
      <c r="F43" s="35">
        <f t="shared" si="0"/>
        <v>6720</v>
      </c>
      <c r="H43" s="43">
        <f t="shared" si="1"/>
        <v>0</v>
      </c>
    </row>
    <row r="44" spans="1:8">
      <c r="A44" s="34">
        <v>29</v>
      </c>
      <c r="B44" s="33" t="s">
        <v>45</v>
      </c>
      <c r="C44" s="34" t="s">
        <v>17</v>
      </c>
      <c r="D44" s="34">
        <v>1</v>
      </c>
      <c r="E44" s="35">
        <v>3700</v>
      </c>
      <c r="F44" s="35">
        <f t="shared" si="0"/>
        <v>3700</v>
      </c>
      <c r="H44" s="43">
        <f t="shared" si="1"/>
        <v>0</v>
      </c>
    </row>
    <row r="45" spans="1:8">
      <c r="A45" s="34">
        <v>30</v>
      </c>
      <c r="B45" s="33" t="s">
        <v>155</v>
      </c>
      <c r="C45" s="34" t="s">
        <v>37</v>
      </c>
      <c r="D45" s="34">
        <v>1</v>
      </c>
      <c r="E45" s="35">
        <v>35000</v>
      </c>
      <c r="F45" s="35">
        <f t="shared" si="0"/>
        <v>35000</v>
      </c>
      <c r="H45" s="43">
        <f t="shared" si="1"/>
        <v>0</v>
      </c>
    </row>
    <row r="46" spans="1:8">
      <c r="A46" s="34">
        <v>31</v>
      </c>
      <c r="B46" s="33" t="s">
        <v>164</v>
      </c>
      <c r="C46" s="34" t="s">
        <v>17</v>
      </c>
      <c r="D46" s="34">
        <v>1</v>
      </c>
      <c r="E46" s="35">
        <v>29000</v>
      </c>
      <c r="F46" s="35">
        <f t="shared" si="0"/>
        <v>29000</v>
      </c>
      <c r="H46" s="43">
        <f t="shared" si="1"/>
        <v>0</v>
      </c>
    </row>
    <row r="47" spans="1:8">
      <c r="A47" s="34">
        <v>32</v>
      </c>
      <c r="B47" s="33" t="s">
        <v>133</v>
      </c>
      <c r="C47" s="34" t="s">
        <v>28</v>
      </c>
      <c r="D47" s="34">
        <v>1</v>
      </c>
      <c r="E47" s="35">
        <v>8400</v>
      </c>
      <c r="F47" s="35">
        <f t="shared" si="0"/>
        <v>8400</v>
      </c>
      <c r="H47" s="43">
        <f t="shared" si="1"/>
        <v>0</v>
      </c>
    </row>
    <row r="48" spans="1:8">
      <c r="A48" s="34">
        <v>33</v>
      </c>
      <c r="B48" s="33" t="s">
        <v>132</v>
      </c>
      <c r="C48" s="34" t="s">
        <v>28</v>
      </c>
      <c r="D48" s="34">
        <v>2</v>
      </c>
      <c r="E48" s="35">
        <v>16800</v>
      </c>
      <c r="F48" s="35">
        <f t="shared" si="0"/>
        <v>33600</v>
      </c>
      <c r="H48" s="43">
        <f t="shared" si="1"/>
        <v>0</v>
      </c>
    </row>
    <row r="49" spans="1:8">
      <c r="A49" s="47">
        <v>34</v>
      </c>
      <c r="B49" s="46" t="s">
        <v>112</v>
      </c>
      <c r="C49" s="47" t="s">
        <v>21</v>
      </c>
      <c r="D49" s="47">
        <v>30</v>
      </c>
      <c r="E49" s="48">
        <v>12500</v>
      </c>
      <c r="F49" s="48">
        <f t="shared" si="0"/>
        <v>375000</v>
      </c>
      <c r="G49" s="43">
        <v>2000</v>
      </c>
      <c r="H49" s="43">
        <f t="shared" si="1"/>
        <v>60000</v>
      </c>
    </row>
    <row r="50" spans="1:8">
      <c r="A50" s="34">
        <v>35</v>
      </c>
      <c r="B50" s="33" t="s">
        <v>158</v>
      </c>
      <c r="C50" s="34" t="s">
        <v>21</v>
      </c>
      <c r="D50" s="34">
        <v>4</v>
      </c>
      <c r="E50" s="35">
        <v>16000</v>
      </c>
      <c r="F50" s="35">
        <f t="shared" si="0"/>
        <v>64000</v>
      </c>
      <c r="H50" s="43">
        <f t="shared" si="1"/>
        <v>0</v>
      </c>
    </row>
    <row r="51" spans="1:8">
      <c r="A51" s="34">
        <v>36</v>
      </c>
      <c r="B51" s="33" t="s">
        <v>165</v>
      </c>
      <c r="C51" s="34" t="s">
        <v>115</v>
      </c>
      <c r="D51" s="34">
        <v>2</v>
      </c>
      <c r="E51" s="35">
        <v>45000</v>
      </c>
      <c r="F51" s="35">
        <f t="shared" si="0"/>
        <v>90000</v>
      </c>
      <c r="H51" s="43">
        <f t="shared" si="1"/>
        <v>0</v>
      </c>
    </row>
    <row r="52" spans="1:8">
      <c r="A52" s="34">
        <v>37</v>
      </c>
      <c r="B52" s="33" t="s">
        <v>48</v>
      </c>
      <c r="C52" s="34" t="s">
        <v>49</v>
      </c>
      <c r="D52" s="34">
        <v>2</v>
      </c>
      <c r="E52" s="35">
        <v>42000</v>
      </c>
      <c r="F52" s="35">
        <f t="shared" si="0"/>
        <v>84000</v>
      </c>
      <c r="H52" s="43">
        <f t="shared" si="1"/>
        <v>0</v>
      </c>
    </row>
    <row r="53" spans="1:8">
      <c r="A53" s="34">
        <v>38</v>
      </c>
      <c r="B53" s="33" t="s">
        <v>48</v>
      </c>
      <c r="C53" s="34" t="s">
        <v>49</v>
      </c>
      <c r="D53" s="34">
        <v>1</v>
      </c>
      <c r="E53" s="35">
        <v>42000</v>
      </c>
      <c r="F53" s="35">
        <f t="shared" si="0"/>
        <v>42000</v>
      </c>
      <c r="H53" s="43">
        <f t="shared" si="1"/>
        <v>0</v>
      </c>
    </row>
    <row r="54" spans="1:8">
      <c r="A54" s="34">
        <v>39</v>
      </c>
      <c r="B54" s="33" t="s">
        <v>51</v>
      </c>
      <c r="C54" s="34" t="s">
        <v>34</v>
      </c>
      <c r="D54" s="34">
        <v>5</v>
      </c>
      <c r="E54" s="35">
        <v>27300</v>
      </c>
      <c r="F54" s="35">
        <f t="shared" si="0"/>
        <v>136500</v>
      </c>
      <c r="H54" s="43">
        <f t="shared" si="1"/>
        <v>0</v>
      </c>
    </row>
    <row r="55" spans="1:8">
      <c r="A55" s="34">
        <v>40</v>
      </c>
      <c r="B55" s="33" t="s">
        <v>50</v>
      </c>
      <c r="C55" s="34" t="s">
        <v>34</v>
      </c>
      <c r="D55" s="34">
        <v>10</v>
      </c>
      <c r="E55" s="35">
        <v>27300</v>
      </c>
      <c r="F55" s="35">
        <f t="shared" si="0"/>
        <v>273000</v>
      </c>
      <c r="H55" s="43">
        <f t="shared" si="1"/>
        <v>0</v>
      </c>
    </row>
    <row r="56" spans="1:8">
      <c r="A56" s="34">
        <v>41</v>
      </c>
      <c r="B56" s="33" t="s">
        <v>166</v>
      </c>
      <c r="C56" s="34" t="s">
        <v>19</v>
      </c>
      <c r="D56" s="34">
        <v>1</v>
      </c>
      <c r="E56" s="35">
        <v>90000</v>
      </c>
      <c r="F56" s="35">
        <f t="shared" si="0"/>
        <v>90000</v>
      </c>
      <c r="H56" s="43">
        <f t="shared" si="1"/>
        <v>0</v>
      </c>
    </row>
    <row r="57" spans="1:8">
      <c r="A57" s="47">
        <v>42</v>
      </c>
      <c r="B57" s="46" t="s">
        <v>88</v>
      </c>
      <c r="C57" s="47" t="s">
        <v>19</v>
      </c>
      <c r="D57" s="47">
        <v>50</v>
      </c>
      <c r="E57" s="48">
        <v>61000</v>
      </c>
      <c r="F57" s="48">
        <f t="shared" si="0"/>
        <v>3050000</v>
      </c>
      <c r="G57" s="43">
        <v>4000</v>
      </c>
      <c r="H57" s="43">
        <f t="shared" si="1"/>
        <v>200000</v>
      </c>
    </row>
    <row r="58" spans="1:8">
      <c r="A58" s="34">
        <v>43</v>
      </c>
      <c r="B58" s="33" t="s">
        <v>151</v>
      </c>
      <c r="C58" s="34" t="s">
        <v>19</v>
      </c>
      <c r="D58" s="34">
        <v>2</v>
      </c>
      <c r="E58" s="35">
        <v>47000</v>
      </c>
      <c r="F58" s="35">
        <f t="shared" si="0"/>
        <v>94000</v>
      </c>
      <c r="H58" s="43">
        <f t="shared" si="1"/>
        <v>0</v>
      </c>
    </row>
    <row r="59" spans="1:8">
      <c r="A59" s="34">
        <v>44</v>
      </c>
      <c r="B59" s="33" t="s">
        <v>54</v>
      </c>
      <c r="C59" s="34" t="s">
        <v>55</v>
      </c>
      <c r="D59" s="34">
        <v>4</v>
      </c>
      <c r="E59" s="35">
        <v>2200</v>
      </c>
      <c r="F59" s="35">
        <f t="shared" si="0"/>
        <v>8800</v>
      </c>
      <c r="H59" s="43">
        <f t="shared" si="1"/>
        <v>0</v>
      </c>
    </row>
    <row r="60" spans="1:8">
      <c r="A60" s="34">
        <v>45</v>
      </c>
      <c r="B60" s="33" t="s">
        <v>59</v>
      </c>
      <c r="C60" s="34" t="s">
        <v>60</v>
      </c>
      <c r="D60" s="34">
        <v>3</v>
      </c>
      <c r="E60" s="35">
        <v>22000</v>
      </c>
      <c r="F60" s="35">
        <f t="shared" si="0"/>
        <v>66000</v>
      </c>
      <c r="H60" s="43">
        <f t="shared" si="1"/>
        <v>0</v>
      </c>
    </row>
    <row r="61" spans="1:8">
      <c r="A61" s="34">
        <v>46</v>
      </c>
      <c r="B61" s="33" t="s">
        <v>62</v>
      </c>
      <c r="C61" s="34" t="s">
        <v>21</v>
      </c>
      <c r="D61" s="34">
        <v>1</v>
      </c>
      <c r="E61" s="35">
        <v>153000</v>
      </c>
      <c r="F61" s="35">
        <f t="shared" si="0"/>
        <v>153000</v>
      </c>
      <c r="H61" s="43">
        <f t="shared" si="1"/>
        <v>0</v>
      </c>
    </row>
    <row r="62" spans="1:8">
      <c r="A62" s="34">
        <v>47</v>
      </c>
      <c r="B62" s="33" t="s">
        <v>167</v>
      </c>
      <c r="C62" s="34" t="s">
        <v>115</v>
      </c>
      <c r="D62" s="34">
        <v>1</v>
      </c>
      <c r="E62" s="35">
        <v>165000</v>
      </c>
      <c r="F62" s="35">
        <f t="shared" si="0"/>
        <v>165000</v>
      </c>
      <c r="H62" s="43">
        <f t="shared" si="1"/>
        <v>0</v>
      </c>
    </row>
    <row r="63" spans="1:8">
      <c r="A63" s="34">
        <v>48</v>
      </c>
      <c r="B63" s="33" t="s">
        <v>118</v>
      </c>
      <c r="C63" s="34" t="s">
        <v>37</v>
      </c>
      <c r="D63" s="34">
        <v>1</v>
      </c>
      <c r="E63" s="35">
        <v>65000</v>
      </c>
      <c r="F63" s="35">
        <f t="shared" si="0"/>
        <v>65000</v>
      </c>
      <c r="H63" s="43">
        <f t="shared" si="1"/>
        <v>0</v>
      </c>
    </row>
    <row r="64" spans="1:8">
      <c r="A64" s="34">
        <v>49</v>
      </c>
      <c r="B64" s="33" t="s">
        <v>168</v>
      </c>
      <c r="C64" s="34" t="s">
        <v>34</v>
      </c>
      <c r="D64" s="34">
        <v>1</v>
      </c>
      <c r="E64" s="35">
        <v>35000</v>
      </c>
      <c r="F64" s="35">
        <f t="shared" si="0"/>
        <v>35000</v>
      </c>
      <c r="H64" s="43">
        <f t="shared" si="1"/>
        <v>0</v>
      </c>
    </row>
    <row r="65" spans="1:8">
      <c r="A65" s="34">
        <v>50</v>
      </c>
      <c r="B65" s="33" t="s">
        <v>89</v>
      </c>
      <c r="C65" s="34" t="s">
        <v>21</v>
      </c>
      <c r="D65" s="34">
        <v>1</v>
      </c>
      <c r="E65" s="35">
        <v>40000</v>
      </c>
      <c r="F65" s="35">
        <f t="shared" si="0"/>
        <v>40000</v>
      </c>
      <c r="H65" s="43">
        <f t="shared" si="1"/>
        <v>0</v>
      </c>
    </row>
    <row r="66" spans="1:8">
      <c r="A66" s="34">
        <v>51</v>
      </c>
      <c r="B66" s="33" t="s">
        <v>63</v>
      </c>
      <c r="C66" s="34" t="s">
        <v>21</v>
      </c>
      <c r="D66" s="34">
        <v>9</v>
      </c>
      <c r="E66" s="35">
        <v>6300</v>
      </c>
      <c r="F66" s="35">
        <f t="shared" si="0"/>
        <v>56700</v>
      </c>
      <c r="H66" s="43">
        <f t="shared" si="1"/>
        <v>0</v>
      </c>
    </row>
    <row r="67" spans="1:8">
      <c r="A67" s="34">
        <v>52</v>
      </c>
      <c r="B67" s="33" t="s">
        <v>90</v>
      </c>
      <c r="C67" s="34" t="s">
        <v>21</v>
      </c>
      <c r="D67" s="34">
        <v>10</v>
      </c>
      <c r="E67" s="35">
        <v>12000</v>
      </c>
      <c r="F67" s="35">
        <f t="shared" si="0"/>
        <v>120000</v>
      </c>
      <c r="H67" s="43">
        <f t="shared" si="1"/>
        <v>0</v>
      </c>
    </row>
    <row r="68" spans="1:8">
      <c r="A68" s="34">
        <v>53</v>
      </c>
      <c r="B68" s="33" t="s">
        <v>64</v>
      </c>
      <c r="C68" s="34" t="s">
        <v>21</v>
      </c>
      <c r="D68" s="34">
        <v>1</v>
      </c>
      <c r="E68" s="35">
        <v>4000</v>
      </c>
      <c r="F68" s="35">
        <f t="shared" si="0"/>
        <v>4000</v>
      </c>
      <c r="H68" s="43">
        <f t="shared" si="1"/>
        <v>0</v>
      </c>
    </row>
    <row r="69" spans="1:8">
      <c r="A69" s="34">
        <v>54</v>
      </c>
      <c r="B69" s="33" t="s">
        <v>169</v>
      </c>
      <c r="C69" s="34" t="s">
        <v>23</v>
      </c>
      <c r="D69" s="34">
        <v>50</v>
      </c>
      <c r="E69" s="35">
        <v>3500</v>
      </c>
      <c r="F69" s="35">
        <f t="shared" si="0"/>
        <v>175000</v>
      </c>
      <c r="H69" s="43">
        <f t="shared" si="1"/>
        <v>0</v>
      </c>
    </row>
    <row r="70" spans="1:8">
      <c r="A70" s="34">
        <v>55</v>
      </c>
      <c r="B70" s="33" t="s">
        <v>136</v>
      </c>
      <c r="C70" s="34" t="s">
        <v>17</v>
      </c>
      <c r="D70" s="34">
        <v>10</v>
      </c>
      <c r="E70" s="35">
        <v>29000</v>
      </c>
      <c r="F70" s="35">
        <f t="shared" si="0"/>
        <v>290000</v>
      </c>
      <c r="H70" s="43">
        <f t="shared" si="1"/>
        <v>0</v>
      </c>
    </row>
    <row r="71" spans="1:8">
      <c r="A71" s="34">
        <v>56</v>
      </c>
      <c r="B71" s="33" t="s">
        <v>67</v>
      </c>
      <c r="C71" s="34" t="s">
        <v>49</v>
      </c>
      <c r="D71" s="34">
        <v>7</v>
      </c>
      <c r="E71" s="35">
        <v>30000</v>
      </c>
      <c r="F71" s="35">
        <f t="shared" si="0"/>
        <v>210000</v>
      </c>
      <c r="H71" s="43">
        <f t="shared" si="1"/>
        <v>0</v>
      </c>
    </row>
    <row r="72" spans="1:8">
      <c r="A72" s="34">
        <v>57</v>
      </c>
      <c r="B72" s="33" t="s">
        <v>68</v>
      </c>
      <c r="C72" s="34" t="s">
        <v>37</v>
      </c>
      <c r="D72" s="34">
        <v>4</v>
      </c>
      <c r="E72" s="35">
        <v>74000</v>
      </c>
      <c r="F72" s="35">
        <f t="shared" si="0"/>
        <v>296000</v>
      </c>
      <c r="H72" s="43">
        <f t="shared" si="1"/>
        <v>0</v>
      </c>
    </row>
    <row r="73" spans="1:8">
      <c r="A73" s="34">
        <v>58</v>
      </c>
      <c r="B73" s="33" t="s">
        <v>69</v>
      </c>
      <c r="C73" s="34" t="s">
        <v>28</v>
      </c>
      <c r="D73" s="34">
        <v>11</v>
      </c>
      <c r="E73" s="35">
        <v>120000</v>
      </c>
      <c r="F73" s="35">
        <f t="shared" si="0"/>
        <v>1320000</v>
      </c>
      <c r="H73" s="43">
        <f t="shared" si="1"/>
        <v>0</v>
      </c>
    </row>
    <row r="74" spans="1:8">
      <c r="A74" s="34">
        <v>59</v>
      </c>
      <c r="B74" s="33" t="s">
        <v>92</v>
      </c>
      <c r="C74" s="34" t="s">
        <v>28</v>
      </c>
      <c r="D74" s="34">
        <v>3</v>
      </c>
      <c r="E74" s="35">
        <v>120000</v>
      </c>
      <c r="F74" s="35">
        <f t="shared" si="0"/>
        <v>360000</v>
      </c>
      <c r="H74" s="43">
        <f t="shared" si="1"/>
        <v>0</v>
      </c>
    </row>
    <row r="75" spans="1:8">
      <c r="A75" s="34">
        <v>60</v>
      </c>
      <c r="B75" s="33" t="s">
        <v>170</v>
      </c>
      <c r="C75" s="34" t="s">
        <v>21</v>
      </c>
      <c r="D75" s="34">
        <v>3</v>
      </c>
      <c r="E75" s="35">
        <v>65000</v>
      </c>
      <c r="F75" s="35">
        <f t="shared" si="0"/>
        <v>195000</v>
      </c>
      <c r="H75" s="43">
        <f t="shared" si="1"/>
        <v>0</v>
      </c>
    </row>
    <row r="76" spans="1:8">
      <c r="A76" s="134" t="s">
        <v>71</v>
      </c>
      <c r="B76" s="135"/>
      <c r="C76" s="135"/>
      <c r="D76" s="135"/>
      <c r="E76" s="136"/>
      <c r="F76" s="72">
        <f>SUM(F16:F75)</f>
        <v>11586010</v>
      </c>
      <c r="H76" s="43">
        <f>SUM(H17:H75)</f>
        <v>428700</v>
      </c>
    </row>
    <row r="77" spans="1:8">
      <c r="A77" s="134" t="s">
        <v>159</v>
      </c>
      <c r="B77" s="135"/>
      <c r="C77" s="135"/>
      <c r="D77" s="135"/>
      <c r="E77" s="136"/>
      <c r="F77" s="72">
        <f>F76*0.1</f>
        <v>1158601</v>
      </c>
    </row>
    <row r="80" spans="1:8">
      <c r="E80" s="137" t="s">
        <v>96</v>
      </c>
      <c r="F80" s="107"/>
      <c r="G80" s="74" t="s">
        <v>190</v>
      </c>
      <c r="H80" s="75">
        <f>H76+F77</f>
        <v>1587301</v>
      </c>
    </row>
    <row r="81" spans="5:6">
      <c r="E81" s="137" t="s">
        <v>97</v>
      </c>
      <c r="F81" s="107"/>
    </row>
    <row r="85" spans="5:6">
      <c r="E85" s="106" t="s">
        <v>171</v>
      </c>
      <c r="F85" s="107"/>
    </row>
  </sheetData>
  <mergeCells count="12">
    <mergeCell ref="E85:F85"/>
    <mergeCell ref="A2:F2"/>
    <mergeCell ref="A3:F3"/>
    <mergeCell ref="A4:F4"/>
    <mergeCell ref="A7:F7"/>
    <mergeCell ref="A8:F8"/>
    <mergeCell ref="A9:F9"/>
    <mergeCell ref="A10:F10"/>
    <mergeCell ref="A76:E76"/>
    <mergeCell ref="A77:E77"/>
    <mergeCell ref="E80:F80"/>
    <mergeCell ref="E81:F8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H79"/>
  <sheetViews>
    <sheetView topLeftCell="A18" workbookViewId="0">
      <selection activeCell="E74" sqref="E74:F74"/>
    </sheetView>
  </sheetViews>
  <sheetFormatPr defaultColWidth="8.42578125" defaultRowHeight="15"/>
  <cols>
    <col min="1" max="1" width="8.42578125" style="43"/>
    <col min="2" max="2" width="38.42578125" style="43" customWidth="1"/>
    <col min="3" max="4" width="8.42578125" style="43"/>
    <col min="5" max="5" width="12.5703125" style="43" customWidth="1"/>
    <col min="6" max="6" width="17.5703125" style="43" customWidth="1"/>
    <col min="7" max="7" width="8.42578125" style="43"/>
    <col min="8" max="8" width="9.85546875" style="43" customWidth="1"/>
    <col min="9" max="16384" width="8.42578125" style="43"/>
  </cols>
  <sheetData>
    <row r="2" spans="1:6" ht="16.5">
      <c r="A2" s="131" t="s">
        <v>0</v>
      </c>
      <c r="B2" s="107"/>
      <c r="C2" s="107"/>
      <c r="D2" s="107"/>
      <c r="E2" s="107"/>
      <c r="F2" s="107"/>
    </row>
    <row r="3" spans="1:6" ht="15.75">
      <c r="A3" s="132" t="s">
        <v>1</v>
      </c>
      <c r="B3" s="107"/>
      <c r="C3" s="107"/>
      <c r="D3" s="107"/>
      <c r="E3" s="107"/>
      <c r="F3" s="107"/>
    </row>
    <row r="4" spans="1:6" ht="16.5">
      <c r="A4" s="131" t="s">
        <v>2</v>
      </c>
      <c r="B4" s="107"/>
      <c r="C4" s="107"/>
      <c r="D4" s="107"/>
      <c r="E4" s="107"/>
      <c r="F4" s="107"/>
    </row>
    <row r="7" spans="1:6" ht="20.25">
      <c r="A7" s="133" t="s">
        <v>3</v>
      </c>
      <c r="B7" s="107"/>
      <c r="C7" s="107"/>
      <c r="D7" s="107"/>
      <c r="E7" s="107"/>
      <c r="F7" s="107"/>
    </row>
    <row r="8" spans="1:6" ht="15.75">
      <c r="A8" s="111" t="s">
        <v>172</v>
      </c>
      <c r="B8" s="111"/>
      <c r="C8" s="111"/>
      <c r="D8" s="111"/>
      <c r="E8" s="111"/>
      <c r="F8" s="111"/>
    </row>
    <row r="9" spans="1:6" ht="15.75">
      <c r="A9" s="112" t="s">
        <v>173</v>
      </c>
      <c r="B9" s="112"/>
      <c r="C9" s="112"/>
      <c r="D9" s="112"/>
      <c r="E9" s="112"/>
      <c r="F9" s="112"/>
    </row>
    <row r="10" spans="1:6" ht="15.75">
      <c r="A10" s="111" t="s">
        <v>174</v>
      </c>
      <c r="B10" s="111"/>
      <c r="C10" s="111"/>
      <c r="D10" s="111"/>
      <c r="E10" s="111"/>
      <c r="F10" s="111"/>
    </row>
    <row r="12" spans="1:6" ht="15.75">
      <c r="A12" s="71" t="s">
        <v>7</v>
      </c>
    </row>
    <row r="13" spans="1:6" s="22" customFormat="1" ht="12">
      <c r="A13" s="21" t="s">
        <v>8</v>
      </c>
    </row>
    <row r="14" spans="1:6" ht="15.75">
      <c r="A14" s="71" t="s">
        <v>175</v>
      </c>
    </row>
    <row r="15" spans="1:6" s="52" customFormat="1" ht="15.75">
      <c r="A15" s="73" t="s">
        <v>10</v>
      </c>
      <c r="B15" s="73" t="s">
        <v>11</v>
      </c>
      <c r="C15" s="73" t="s">
        <v>12</v>
      </c>
      <c r="D15" s="73" t="s">
        <v>13</v>
      </c>
      <c r="E15" s="73" t="s">
        <v>14</v>
      </c>
      <c r="F15" s="73" t="s">
        <v>15</v>
      </c>
    </row>
    <row r="16" spans="1:6">
      <c r="A16" s="34">
        <v>1</v>
      </c>
      <c r="B16" s="33" t="s">
        <v>80</v>
      </c>
      <c r="C16" s="34" t="s">
        <v>19</v>
      </c>
      <c r="D16" s="34">
        <v>1</v>
      </c>
      <c r="E16" s="35">
        <v>67000</v>
      </c>
      <c r="F16" s="35">
        <f t="shared" ref="F16:F69" si="0">D16*E16</f>
        <v>67000</v>
      </c>
    </row>
    <row r="17" spans="1:8">
      <c r="A17" s="34">
        <v>2</v>
      </c>
      <c r="B17" s="33" t="s">
        <v>81</v>
      </c>
      <c r="C17" s="34" t="s">
        <v>19</v>
      </c>
      <c r="D17" s="34">
        <v>1</v>
      </c>
      <c r="E17" s="35">
        <v>67000</v>
      </c>
      <c r="F17" s="35">
        <f t="shared" si="0"/>
        <v>67000</v>
      </c>
    </row>
    <row r="18" spans="1:8">
      <c r="A18" s="34">
        <v>3</v>
      </c>
      <c r="B18" s="33" t="s">
        <v>16</v>
      </c>
      <c r="C18" s="34" t="s">
        <v>17</v>
      </c>
      <c r="D18" s="34">
        <v>40</v>
      </c>
      <c r="E18" s="35">
        <v>4500</v>
      </c>
      <c r="F18" s="35">
        <f t="shared" si="0"/>
        <v>180000</v>
      </c>
    </row>
    <row r="19" spans="1:8">
      <c r="A19" s="34">
        <v>4</v>
      </c>
      <c r="B19" s="33" t="s">
        <v>18</v>
      </c>
      <c r="C19" s="34" t="s">
        <v>19</v>
      </c>
      <c r="D19" s="34">
        <v>3</v>
      </c>
      <c r="E19" s="35">
        <v>22000</v>
      </c>
      <c r="F19" s="35">
        <f t="shared" si="0"/>
        <v>66000</v>
      </c>
    </row>
    <row r="20" spans="1:8">
      <c r="A20" s="34">
        <v>5</v>
      </c>
      <c r="B20" s="33" t="s">
        <v>22</v>
      </c>
      <c r="C20" s="34" t="s">
        <v>23</v>
      </c>
      <c r="D20" s="34">
        <v>10</v>
      </c>
      <c r="E20" s="35">
        <v>6500</v>
      </c>
      <c r="F20" s="35">
        <f t="shared" si="0"/>
        <v>65000</v>
      </c>
    </row>
    <row r="21" spans="1:8">
      <c r="A21" s="34">
        <v>6</v>
      </c>
      <c r="B21" s="33" t="s">
        <v>24</v>
      </c>
      <c r="C21" s="34" t="s">
        <v>25</v>
      </c>
      <c r="D21" s="34">
        <v>1</v>
      </c>
      <c r="E21" s="35">
        <v>31000</v>
      </c>
      <c r="F21" s="35">
        <f t="shared" si="0"/>
        <v>31000</v>
      </c>
    </row>
    <row r="22" spans="1:8">
      <c r="A22" s="34">
        <v>7</v>
      </c>
      <c r="B22" s="33" t="s">
        <v>105</v>
      </c>
      <c r="C22" s="34" t="s">
        <v>21</v>
      </c>
      <c r="D22" s="34">
        <v>5</v>
      </c>
      <c r="E22" s="35">
        <v>3600</v>
      </c>
      <c r="F22" s="35">
        <f t="shared" si="0"/>
        <v>18000</v>
      </c>
    </row>
    <row r="23" spans="1:8">
      <c r="A23" s="34">
        <v>8</v>
      </c>
      <c r="B23" s="33" t="s">
        <v>29</v>
      </c>
      <c r="C23" s="34" t="s">
        <v>21</v>
      </c>
      <c r="D23" s="34">
        <v>10</v>
      </c>
      <c r="E23" s="35">
        <v>2600</v>
      </c>
      <c r="F23" s="35">
        <f t="shared" si="0"/>
        <v>26000</v>
      </c>
    </row>
    <row r="24" spans="1:8">
      <c r="A24" s="34">
        <v>9</v>
      </c>
      <c r="B24" s="33" t="s">
        <v>79</v>
      </c>
      <c r="C24" s="34" t="s">
        <v>21</v>
      </c>
      <c r="D24" s="34">
        <v>30</v>
      </c>
      <c r="E24" s="35">
        <v>8000</v>
      </c>
      <c r="F24" s="35">
        <f t="shared" si="0"/>
        <v>240000</v>
      </c>
    </row>
    <row r="25" spans="1:8">
      <c r="A25" s="34">
        <v>10</v>
      </c>
      <c r="B25" s="33" t="s">
        <v>30</v>
      </c>
      <c r="C25" s="34" t="s">
        <v>17</v>
      </c>
      <c r="D25" s="34">
        <v>10</v>
      </c>
      <c r="E25" s="35">
        <v>4000</v>
      </c>
      <c r="F25" s="35">
        <f t="shared" si="0"/>
        <v>40000</v>
      </c>
    </row>
    <row r="26" spans="1:8">
      <c r="A26" s="34">
        <v>11</v>
      </c>
      <c r="B26" s="33" t="s">
        <v>31</v>
      </c>
      <c r="C26" s="34" t="s">
        <v>21</v>
      </c>
      <c r="D26" s="34">
        <v>25</v>
      </c>
      <c r="E26" s="35">
        <v>9400</v>
      </c>
      <c r="F26" s="35">
        <f t="shared" si="0"/>
        <v>235000</v>
      </c>
    </row>
    <row r="27" spans="1:8">
      <c r="A27" s="34">
        <v>12</v>
      </c>
      <c r="B27" s="33" t="s">
        <v>32</v>
      </c>
      <c r="C27" s="34" t="s">
        <v>28</v>
      </c>
      <c r="D27" s="34">
        <v>1</v>
      </c>
      <c r="E27" s="35">
        <v>17000</v>
      </c>
      <c r="F27" s="35">
        <f t="shared" si="0"/>
        <v>17000</v>
      </c>
    </row>
    <row r="28" spans="1:8">
      <c r="A28" s="34">
        <v>13</v>
      </c>
      <c r="B28" s="33" t="s">
        <v>33</v>
      </c>
      <c r="C28" s="34" t="s">
        <v>34</v>
      </c>
      <c r="D28" s="34">
        <v>5</v>
      </c>
      <c r="E28" s="35">
        <v>65000</v>
      </c>
      <c r="F28" s="35">
        <f t="shared" si="0"/>
        <v>325000</v>
      </c>
    </row>
    <row r="29" spans="1:8">
      <c r="A29" s="47">
        <v>14</v>
      </c>
      <c r="B29" s="46" t="s">
        <v>35</v>
      </c>
      <c r="C29" s="47" t="s">
        <v>19</v>
      </c>
      <c r="D29" s="47">
        <v>25</v>
      </c>
      <c r="E29" s="48">
        <v>63000</v>
      </c>
      <c r="F29" s="48">
        <f t="shared" si="0"/>
        <v>1575000</v>
      </c>
      <c r="G29" s="43">
        <v>6000</v>
      </c>
      <c r="H29" s="43">
        <f>G29*D29</f>
        <v>150000</v>
      </c>
    </row>
    <row r="30" spans="1:8">
      <c r="A30" s="34">
        <v>15</v>
      </c>
      <c r="B30" s="33" t="s">
        <v>176</v>
      </c>
      <c r="C30" s="34" t="s">
        <v>108</v>
      </c>
      <c r="D30" s="34">
        <v>1</v>
      </c>
      <c r="E30" s="35">
        <v>44000</v>
      </c>
      <c r="F30" s="35">
        <f t="shared" si="0"/>
        <v>44000</v>
      </c>
    </row>
    <row r="31" spans="1:8">
      <c r="A31" s="34">
        <v>16</v>
      </c>
      <c r="B31" s="33" t="s">
        <v>177</v>
      </c>
      <c r="C31" s="34" t="s">
        <v>37</v>
      </c>
      <c r="D31" s="34">
        <v>1</v>
      </c>
      <c r="E31" s="35">
        <v>41000</v>
      </c>
      <c r="F31" s="35">
        <f t="shared" si="0"/>
        <v>41000</v>
      </c>
    </row>
    <row r="32" spans="1:8">
      <c r="A32" s="34">
        <v>17</v>
      </c>
      <c r="B32" s="46" t="s">
        <v>83</v>
      </c>
      <c r="C32" s="47" t="s">
        <v>84</v>
      </c>
      <c r="D32" s="47">
        <v>1</v>
      </c>
      <c r="E32" s="48">
        <v>0</v>
      </c>
      <c r="F32" s="48">
        <f t="shared" si="0"/>
        <v>0</v>
      </c>
      <c r="G32" s="43">
        <v>374000</v>
      </c>
      <c r="H32" s="43">
        <f>G32*0.05</f>
        <v>18700</v>
      </c>
    </row>
    <row r="33" spans="1:6">
      <c r="A33" s="34">
        <v>18</v>
      </c>
      <c r="B33" s="33" t="s">
        <v>178</v>
      </c>
      <c r="C33" s="34" t="s">
        <v>115</v>
      </c>
      <c r="D33" s="34">
        <v>1</v>
      </c>
      <c r="E33" s="35">
        <v>28000</v>
      </c>
      <c r="F33" s="35">
        <f t="shared" si="0"/>
        <v>28000</v>
      </c>
    </row>
    <row r="34" spans="1:6">
      <c r="A34" s="34">
        <v>19</v>
      </c>
      <c r="B34" s="33" t="s">
        <v>36</v>
      </c>
      <c r="C34" s="34" t="s">
        <v>37</v>
      </c>
      <c r="D34" s="34">
        <v>3</v>
      </c>
      <c r="E34" s="35">
        <v>8000</v>
      </c>
      <c r="F34" s="35">
        <f t="shared" si="0"/>
        <v>24000</v>
      </c>
    </row>
    <row r="35" spans="1:6">
      <c r="A35" s="34">
        <v>20</v>
      </c>
      <c r="B35" s="33" t="s">
        <v>39</v>
      </c>
      <c r="C35" s="34" t="s">
        <v>40</v>
      </c>
      <c r="D35" s="34">
        <v>3</v>
      </c>
      <c r="E35" s="35">
        <v>47000</v>
      </c>
      <c r="F35" s="35">
        <f t="shared" si="0"/>
        <v>141000</v>
      </c>
    </row>
    <row r="36" spans="1:6">
      <c r="A36" s="34">
        <v>21</v>
      </c>
      <c r="B36" s="33" t="s">
        <v>42</v>
      </c>
      <c r="C36" s="34" t="s">
        <v>17</v>
      </c>
      <c r="D36" s="34">
        <v>5</v>
      </c>
      <c r="E36" s="35">
        <v>6720</v>
      </c>
      <c r="F36" s="35">
        <f t="shared" si="0"/>
        <v>33600</v>
      </c>
    </row>
    <row r="37" spans="1:6">
      <c r="A37" s="34">
        <v>22</v>
      </c>
      <c r="B37" s="33" t="s">
        <v>41</v>
      </c>
      <c r="C37" s="34" t="s">
        <v>17</v>
      </c>
      <c r="D37" s="34">
        <v>1</v>
      </c>
      <c r="E37" s="35">
        <v>6720</v>
      </c>
      <c r="F37" s="35">
        <f t="shared" si="0"/>
        <v>6720</v>
      </c>
    </row>
    <row r="38" spans="1:6">
      <c r="A38" s="34">
        <v>23</v>
      </c>
      <c r="B38" s="33" t="s">
        <v>109</v>
      </c>
      <c r="C38" s="34" t="s">
        <v>17</v>
      </c>
      <c r="D38" s="34">
        <v>5</v>
      </c>
      <c r="E38" s="35">
        <v>4000</v>
      </c>
      <c r="F38" s="35">
        <f t="shared" si="0"/>
        <v>20000</v>
      </c>
    </row>
    <row r="39" spans="1:6">
      <c r="A39" s="34">
        <v>24</v>
      </c>
      <c r="B39" s="33" t="s">
        <v>109</v>
      </c>
      <c r="C39" s="34" t="s">
        <v>17</v>
      </c>
      <c r="D39" s="34">
        <v>10</v>
      </c>
      <c r="E39" s="35">
        <v>4000</v>
      </c>
      <c r="F39" s="35">
        <f t="shared" si="0"/>
        <v>40000</v>
      </c>
    </row>
    <row r="40" spans="1:6">
      <c r="A40" s="34">
        <v>25</v>
      </c>
      <c r="B40" s="33" t="s">
        <v>43</v>
      </c>
      <c r="C40" s="34" t="s">
        <v>17</v>
      </c>
      <c r="D40" s="34">
        <v>8</v>
      </c>
      <c r="E40" s="35">
        <v>7900</v>
      </c>
      <c r="F40" s="35">
        <f t="shared" si="0"/>
        <v>63200</v>
      </c>
    </row>
    <row r="41" spans="1:6">
      <c r="A41" s="34">
        <v>26</v>
      </c>
      <c r="B41" s="33" t="s">
        <v>43</v>
      </c>
      <c r="C41" s="34" t="s">
        <v>17</v>
      </c>
      <c r="D41" s="34">
        <v>12</v>
      </c>
      <c r="E41" s="35">
        <v>7900</v>
      </c>
      <c r="F41" s="35">
        <f t="shared" si="0"/>
        <v>94800</v>
      </c>
    </row>
    <row r="42" spans="1:6">
      <c r="A42" s="34">
        <v>27</v>
      </c>
      <c r="B42" s="33" t="s">
        <v>44</v>
      </c>
      <c r="C42" s="34" t="s">
        <v>17</v>
      </c>
      <c r="D42" s="34">
        <v>2</v>
      </c>
      <c r="E42" s="35">
        <v>6720</v>
      </c>
      <c r="F42" s="35">
        <f t="shared" si="0"/>
        <v>13440</v>
      </c>
    </row>
    <row r="43" spans="1:6">
      <c r="A43" s="34">
        <v>28</v>
      </c>
      <c r="B43" s="33" t="s">
        <v>44</v>
      </c>
      <c r="C43" s="34" t="s">
        <v>17</v>
      </c>
      <c r="D43" s="34">
        <v>1</v>
      </c>
      <c r="E43" s="35">
        <v>6720</v>
      </c>
      <c r="F43" s="35">
        <f t="shared" si="0"/>
        <v>6720</v>
      </c>
    </row>
    <row r="44" spans="1:6">
      <c r="A44" s="34">
        <v>29</v>
      </c>
      <c r="B44" s="33" t="s">
        <v>110</v>
      </c>
      <c r="C44" s="34" t="s">
        <v>37</v>
      </c>
      <c r="D44" s="34">
        <v>1</v>
      </c>
      <c r="E44" s="35">
        <v>26000</v>
      </c>
      <c r="F44" s="35">
        <f t="shared" si="0"/>
        <v>26000</v>
      </c>
    </row>
    <row r="45" spans="1:6">
      <c r="A45" s="34">
        <v>30</v>
      </c>
      <c r="B45" s="33" t="s">
        <v>46</v>
      </c>
      <c r="C45" s="34" t="s">
        <v>37</v>
      </c>
      <c r="D45" s="34">
        <v>1</v>
      </c>
      <c r="E45" s="35">
        <v>27000</v>
      </c>
      <c r="F45" s="35">
        <f t="shared" si="0"/>
        <v>27000</v>
      </c>
    </row>
    <row r="46" spans="1:6">
      <c r="A46" s="34">
        <v>31</v>
      </c>
      <c r="B46" s="33" t="s">
        <v>133</v>
      </c>
      <c r="C46" s="34" t="s">
        <v>28</v>
      </c>
      <c r="D46" s="34">
        <v>1</v>
      </c>
      <c r="E46" s="35">
        <v>8400</v>
      </c>
      <c r="F46" s="35">
        <f t="shared" si="0"/>
        <v>8400</v>
      </c>
    </row>
    <row r="47" spans="1:6">
      <c r="A47" s="34">
        <v>32</v>
      </c>
      <c r="B47" s="33" t="s">
        <v>132</v>
      </c>
      <c r="C47" s="34" t="s">
        <v>28</v>
      </c>
      <c r="D47" s="34">
        <v>4</v>
      </c>
      <c r="E47" s="35">
        <v>16800</v>
      </c>
      <c r="F47" s="35">
        <f t="shared" si="0"/>
        <v>67200</v>
      </c>
    </row>
    <row r="48" spans="1:6">
      <c r="A48" s="34">
        <v>33</v>
      </c>
      <c r="B48" s="33" t="s">
        <v>179</v>
      </c>
      <c r="C48" s="34" t="s">
        <v>21</v>
      </c>
      <c r="D48" s="34">
        <v>2</v>
      </c>
      <c r="E48" s="35">
        <v>45000</v>
      </c>
      <c r="F48" s="35">
        <f t="shared" si="0"/>
        <v>90000</v>
      </c>
    </row>
    <row r="49" spans="1:6">
      <c r="A49" s="34">
        <v>34</v>
      </c>
      <c r="B49" s="33" t="s">
        <v>48</v>
      </c>
      <c r="C49" s="34" t="s">
        <v>49</v>
      </c>
      <c r="D49" s="34">
        <v>1</v>
      </c>
      <c r="E49" s="35">
        <v>42000</v>
      </c>
      <c r="F49" s="35">
        <f t="shared" si="0"/>
        <v>42000</v>
      </c>
    </row>
    <row r="50" spans="1:6">
      <c r="A50" s="34">
        <v>35</v>
      </c>
      <c r="B50" s="33" t="s">
        <v>48</v>
      </c>
      <c r="C50" s="34" t="s">
        <v>49</v>
      </c>
      <c r="D50" s="34">
        <v>1</v>
      </c>
      <c r="E50" s="35">
        <v>42000</v>
      </c>
      <c r="F50" s="35">
        <f t="shared" si="0"/>
        <v>42000</v>
      </c>
    </row>
    <row r="51" spans="1:6">
      <c r="A51" s="34">
        <v>36</v>
      </c>
      <c r="B51" s="33" t="s">
        <v>50</v>
      </c>
      <c r="C51" s="34" t="s">
        <v>34</v>
      </c>
      <c r="D51" s="34">
        <v>10</v>
      </c>
      <c r="E51" s="35">
        <v>27300</v>
      </c>
      <c r="F51" s="35">
        <f t="shared" si="0"/>
        <v>273000</v>
      </c>
    </row>
    <row r="52" spans="1:6">
      <c r="A52" s="34">
        <v>37</v>
      </c>
      <c r="B52" s="33" t="s">
        <v>51</v>
      </c>
      <c r="C52" s="34" t="s">
        <v>34</v>
      </c>
      <c r="D52" s="34">
        <v>10</v>
      </c>
      <c r="E52" s="35">
        <v>27300</v>
      </c>
      <c r="F52" s="35">
        <f t="shared" si="0"/>
        <v>273000</v>
      </c>
    </row>
    <row r="53" spans="1:6">
      <c r="A53" s="34">
        <v>38</v>
      </c>
      <c r="B53" s="33" t="s">
        <v>54</v>
      </c>
      <c r="C53" s="34" t="s">
        <v>55</v>
      </c>
      <c r="D53" s="34">
        <v>2</v>
      </c>
      <c r="E53" s="35">
        <v>2200</v>
      </c>
      <c r="F53" s="35">
        <f t="shared" si="0"/>
        <v>4400</v>
      </c>
    </row>
    <row r="54" spans="1:6">
      <c r="A54" s="34">
        <v>39</v>
      </c>
      <c r="B54" s="33" t="s">
        <v>59</v>
      </c>
      <c r="C54" s="34" t="s">
        <v>60</v>
      </c>
      <c r="D54" s="34">
        <v>4</v>
      </c>
      <c r="E54" s="35">
        <v>22000</v>
      </c>
      <c r="F54" s="35">
        <f t="shared" si="0"/>
        <v>88000</v>
      </c>
    </row>
    <row r="55" spans="1:6">
      <c r="A55" s="34">
        <v>40</v>
      </c>
      <c r="B55" s="33" t="s">
        <v>61</v>
      </c>
      <c r="C55" s="34" t="s">
        <v>60</v>
      </c>
      <c r="D55" s="34">
        <v>2</v>
      </c>
      <c r="E55" s="35">
        <v>22000</v>
      </c>
      <c r="F55" s="35">
        <f t="shared" si="0"/>
        <v>44000</v>
      </c>
    </row>
    <row r="56" spans="1:6">
      <c r="A56" s="34">
        <v>41</v>
      </c>
      <c r="B56" s="33" t="s">
        <v>62</v>
      </c>
      <c r="C56" s="34" t="s">
        <v>21</v>
      </c>
      <c r="D56" s="34">
        <v>1</v>
      </c>
      <c r="E56" s="35">
        <v>153000</v>
      </c>
      <c r="F56" s="35">
        <f t="shared" si="0"/>
        <v>153000</v>
      </c>
    </row>
    <row r="57" spans="1:6">
      <c r="A57" s="34">
        <v>42</v>
      </c>
      <c r="B57" s="33" t="s">
        <v>63</v>
      </c>
      <c r="C57" s="34" t="s">
        <v>21</v>
      </c>
      <c r="D57" s="34">
        <v>8</v>
      </c>
      <c r="E57" s="35">
        <v>6300</v>
      </c>
      <c r="F57" s="35">
        <f t="shared" si="0"/>
        <v>50400</v>
      </c>
    </row>
    <row r="58" spans="1:6">
      <c r="A58" s="34">
        <v>43</v>
      </c>
      <c r="B58" s="33" t="s">
        <v>64</v>
      </c>
      <c r="C58" s="34" t="s">
        <v>21</v>
      </c>
      <c r="D58" s="34">
        <v>1</v>
      </c>
      <c r="E58" s="35">
        <v>4000</v>
      </c>
      <c r="F58" s="35">
        <f t="shared" si="0"/>
        <v>4000</v>
      </c>
    </row>
    <row r="59" spans="1:6">
      <c r="A59" s="34">
        <v>44</v>
      </c>
      <c r="B59" s="33" t="s">
        <v>170</v>
      </c>
      <c r="C59" s="34" t="s">
        <v>21</v>
      </c>
      <c r="D59" s="34">
        <v>3</v>
      </c>
      <c r="E59" s="35">
        <v>65000</v>
      </c>
      <c r="F59" s="35">
        <f t="shared" si="0"/>
        <v>195000</v>
      </c>
    </row>
    <row r="60" spans="1:6">
      <c r="A60" s="34">
        <v>45</v>
      </c>
      <c r="B60" s="33" t="s">
        <v>154</v>
      </c>
      <c r="C60" s="34" t="s">
        <v>17</v>
      </c>
      <c r="D60" s="34">
        <v>5</v>
      </c>
      <c r="E60" s="35">
        <v>20000</v>
      </c>
      <c r="F60" s="35">
        <f t="shared" si="0"/>
        <v>100000</v>
      </c>
    </row>
    <row r="61" spans="1:6">
      <c r="A61" s="34">
        <v>46</v>
      </c>
      <c r="B61" s="33" t="s">
        <v>136</v>
      </c>
      <c r="C61" s="34" t="s">
        <v>17</v>
      </c>
      <c r="D61" s="34">
        <v>5</v>
      </c>
      <c r="E61" s="35">
        <v>29000</v>
      </c>
      <c r="F61" s="35">
        <f t="shared" si="0"/>
        <v>145000</v>
      </c>
    </row>
    <row r="62" spans="1:6">
      <c r="A62" s="34">
        <v>47</v>
      </c>
      <c r="B62" s="33" t="s">
        <v>67</v>
      </c>
      <c r="C62" s="34" t="s">
        <v>49</v>
      </c>
      <c r="D62" s="34">
        <v>5</v>
      </c>
      <c r="E62" s="35">
        <v>30000</v>
      </c>
      <c r="F62" s="35">
        <f t="shared" si="0"/>
        <v>150000</v>
      </c>
    </row>
    <row r="63" spans="1:6">
      <c r="A63" s="34">
        <v>48</v>
      </c>
      <c r="B63" s="33" t="s">
        <v>68</v>
      </c>
      <c r="C63" s="34" t="s">
        <v>37</v>
      </c>
      <c r="D63" s="34">
        <v>3</v>
      </c>
      <c r="E63" s="35">
        <v>74000</v>
      </c>
      <c r="F63" s="35">
        <f t="shared" si="0"/>
        <v>222000</v>
      </c>
    </row>
    <row r="64" spans="1:6">
      <c r="A64" s="34">
        <v>49</v>
      </c>
      <c r="B64" s="33" t="s">
        <v>92</v>
      </c>
      <c r="C64" s="34" t="s">
        <v>28</v>
      </c>
      <c r="D64" s="34">
        <v>1</v>
      </c>
      <c r="E64" s="35">
        <v>120000</v>
      </c>
      <c r="F64" s="35">
        <f t="shared" si="0"/>
        <v>120000</v>
      </c>
    </row>
    <row r="65" spans="1:8">
      <c r="A65" s="34">
        <v>50</v>
      </c>
      <c r="B65" s="33" t="s">
        <v>69</v>
      </c>
      <c r="C65" s="34" t="s">
        <v>28</v>
      </c>
      <c r="D65" s="34">
        <v>9</v>
      </c>
      <c r="E65" s="35">
        <v>120000</v>
      </c>
      <c r="F65" s="35">
        <f t="shared" si="0"/>
        <v>1080000</v>
      </c>
    </row>
    <row r="66" spans="1:8">
      <c r="A66" s="34">
        <v>51</v>
      </c>
      <c r="B66" s="33" t="s">
        <v>180</v>
      </c>
      <c r="C66" s="34" t="s">
        <v>115</v>
      </c>
      <c r="D66" s="34">
        <v>1</v>
      </c>
      <c r="E66" s="35">
        <v>50000</v>
      </c>
      <c r="F66" s="35">
        <f t="shared" si="0"/>
        <v>50000</v>
      </c>
    </row>
    <row r="67" spans="1:8">
      <c r="A67" s="34">
        <v>52</v>
      </c>
      <c r="B67" s="33" t="s">
        <v>81</v>
      </c>
      <c r="C67" s="34" t="s">
        <v>19</v>
      </c>
      <c r="D67" s="34">
        <v>1</v>
      </c>
      <c r="E67" s="35">
        <v>67000</v>
      </c>
      <c r="F67" s="35">
        <f t="shared" si="0"/>
        <v>67000</v>
      </c>
    </row>
    <row r="68" spans="1:8">
      <c r="A68" s="34">
        <v>53</v>
      </c>
      <c r="B68" s="33" t="s">
        <v>181</v>
      </c>
      <c r="C68" s="34" t="s">
        <v>19</v>
      </c>
      <c r="D68" s="34">
        <v>1</v>
      </c>
      <c r="E68" s="35">
        <v>67000</v>
      </c>
      <c r="F68" s="35">
        <f t="shared" si="0"/>
        <v>67000</v>
      </c>
    </row>
    <row r="69" spans="1:8">
      <c r="A69" s="34">
        <v>54</v>
      </c>
      <c r="B69" s="33" t="s">
        <v>182</v>
      </c>
      <c r="C69" s="34" t="s">
        <v>21</v>
      </c>
      <c r="D69" s="34">
        <v>3</v>
      </c>
      <c r="E69" s="35">
        <v>95000</v>
      </c>
      <c r="F69" s="35">
        <f t="shared" si="0"/>
        <v>285000</v>
      </c>
    </row>
    <row r="70" spans="1:8">
      <c r="A70" s="134" t="s">
        <v>71</v>
      </c>
      <c r="B70" s="135"/>
      <c r="C70" s="135"/>
      <c r="D70" s="135"/>
      <c r="E70" s="136"/>
      <c r="F70" s="72">
        <f>SUM(F16:F69)</f>
        <v>7181880</v>
      </c>
    </row>
    <row r="71" spans="1:8">
      <c r="A71" s="113" t="s">
        <v>72</v>
      </c>
      <c r="B71" s="135"/>
      <c r="C71" s="135"/>
      <c r="D71" s="135"/>
      <c r="E71" s="136"/>
      <c r="F71" s="72">
        <f>F70*0.1</f>
        <v>718188</v>
      </c>
      <c r="G71" s="74" t="s">
        <v>190</v>
      </c>
      <c r="H71" s="75">
        <f>F71+H32+H29</f>
        <v>886888</v>
      </c>
    </row>
    <row r="74" spans="1:8">
      <c r="E74" s="137" t="s">
        <v>96</v>
      </c>
      <c r="F74" s="107"/>
    </row>
    <row r="75" spans="1:8">
      <c r="E75" s="137" t="s">
        <v>97</v>
      </c>
      <c r="F75" s="107"/>
    </row>
    <row r="79" spans="1:8">
      <c r="E79" s="137" t="s">
        <v>171</v>
      </c>
      <c r="F79" s="107"/>
    </row>
  </sheetData>
  <mergeCells count="12">
    <mergeCell ref="E79:F79"/>
    <mergeCell ref="A2:F2"/>
    <mergeCell ref="A3:F3"/>
    <mergeCell ref="A4:F4"/>
    <mergeCell ref="A7:F7"/>
    <mergeCell ref="A8:F8"/>
    <mergeCell ref="A9:F9"/>
    <mergeCell ref="A10:F10"/>
    <mergeCell ref="A70:E70"/>
    <mergeCell ref="A71:E71"/>
    <mergeCell ref="E74:F74"/>
    <mergeCell ref="E75:F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H76"/>
  <sheetViews>
    <sheetView topLeftCell="A25" workbookViewId="0">
      <selection activeCell="B32" sqref="B32"/>
    </sheetView>
  </sheetViews>
  <sheetFormatPr defaultRowHeight="15"/>
  <cols>
    <col min="1" max="1" width="8.42578125" style="77" customWidth="1"/>
    <col min="2" max="2" width="37.85546875" style="77" customWidth="1"/>
    <col min="3" max="4" width="9.140625" style="77"/>
    <col min="5" max="5" width="14.7109375" style="77" customWidth="1"/>
    <col min="6" max="6" width="16.7109375" style="77" customWidth="1"/>
    <col min="7" max="16384" width="9.140625" style="77"/>
  </cols>
  <sheetData>
    <row r="2" spans="1:6" ht="16.5">
      <c r="A2" s="140" t="s">
        <v>0</v>
      </c>
      <c r="B2" s="139"/>
      <c r="C2" s="139"/>
      <c r="D2" s="139"/>
      <c r="E2" s="139"/>
      <c r="F2" s="139"/>
    </row>
    <row r="3" spans="1:6" ht="15.75">
      <c r="A3" s="141" t="s">
        <v>1</v>
      </c>
      <c r="B3" s="139"/>
      <c r="C3" s="139"/>
      <c r="D3" s="139"/>
      <c r="E3" s="139"/>
      <c r="F3" s="139"/>
    </row>
    <row r="4" spans="1:6" ht="16.5">
      <c r="A4" s="140" t="s">
        <v>2</v>
      </c>
      <c r="B4" s="139"/>
      <c r="C4" s="139"/>
      <c r="D4" s="139"/>
      <c r="E4" s="139"/>
      <c r="F4" s="139"/>
    </row>
    <row r="7" spans="1:6" ht="20.25">
      <c r="A7" s="142" t="s">
        <v>3</v>
      </c>
      <c r="B7" s="139"/>
      <c r="C7" s="139"/>
      <c r="D7" s="139"/>
      <c r="E7" s="139"/>
      <c r="F7" s="139"/>
    </row>
    <row r="8" spans="1:6" ht="15.75">
      <c r="A8" s="143" t="s">
        <v>183</v>
      </c>
      <c r="B8" s="143"/>
      <c r="C8" s="143"/>
      <c r="D8" s="143"/>
      <c r="E8" s="143"/>
      <c r="F8" s="143"/>
    </row>
    <row r="9" spans="1:6" ht="15.75">
      <c r="A9" s="144" t="s">
        <v>184</v>
      </c>
      <c r="B9" s="144"/>
      <c r="C9" s="144"/>
      <c r="D9" s="144"/>
      <c r="E9" s="144"/>
      <c r="F9" s="144"/>
    </row>
    <row r="10" spans="1:6" ht="15.75">
      <c r="A10" s="143" t="s">
        <v>185</v>
      </c>
      <c r="B10" s="143"/>
      <c r="C10" s="143"/>
      <c r="D10" s="143"/>
      <c r="E10" s="143"/>
      <c r="F10" s="143"/>
    </row>
    <row r="12" spans="1:6" ht="15.75">
      <c r="A12" s="78" t="s">
        <v>7</v>
      </c>
    </row>
    <row r="13" spans="1:6" s="80" customFormat="1" ht="12">
      <c r="A13" s="79" t="s">
        <v>8</v>
      </c>
    </row>
    <row r="14" spans="1:6" ht="15.75">
      <c r="A14" s="78" t="s">
        <v>9</v>
      </c>
    </row>
    <row r="15" spans="1:6" s="82" customFormat="1" ht="15.75">
      <c r="A15" s="81" t="s">
        <v>10</v>
      </c>
      <c r="B15" s="81" t="s">
        <v>11</v>
      </c>
      <c r="C15" s="81" t="s">
        <v>12</v>
      </c>
      <c r="D15" s="81" t="s">
        <v>13</v>
      </c>
      <c r="E15" s="81" t="s">
        <v>14</v>
      </c>
      <c r="F15" s="81" t="s">
        <v>15</v>
      </c>
    </row>
    <row r="16" spans="1:6">
      <c r="A16" s="83">
        <v>1</v>
      </c>
      <c r="B16" s="84" t="s">
        <v>80</v>
      </c>
      <c r="C16" s="83" t="s">
        <v>19</v>
      </c>
      <c r="D16" s="83">
        <v>1</v>
      </c>
      <c r="E16" s="85">
        <v>67000</v>
      </c>
      <c r="F16" s="85">
        <f t="shared" ref="F16:F66" si="0">D16*E16</f>
        <v>67000</v>
      </c>
    </row>
    <row r="17" spans="1:8">
      <c r="A17" s="83">
        <v>2</v>
      </c>
      <c r="B17" s="84" t="s">
        <v>81</v>
      </c>
      <c r="C17" s="83" t="s">
        <v>19</v>
      </c>
      <c r="D17" s="83">
        <v>3</v>
      </c>
      <c r="E17" s="85">
        <v>67000</v>
      </c>
      <c r="F17" s="85">
        <f t="shared" si="0"/>
        <v>201000</v>
      </c>
    </row>
    <row r="18" spans="1:8">
      <c r="A18" s="83">
        <v>3</v>
      </c>
      <c r="B18" s="84" t="s">
        <v>16</v>
      </c>
      <c r="C18" s="83" t="s">
        <v>17</v>
      </c>
      <c r="D18" s="83">
        <v>40</v>
      </c>
      <c r="E18" s="85">
        <v>4500</v>
      </c>
      <c r="F18" s="85">
        <f t="shared" si="0"/>
        <v>180000</v>
      </c>
    </row>
    <row r="19" spans="1:8">
      <c r="A19" s="83">
        <v>4</v>
      </c>
      <c r="B19" s="84" t="s">
        <v>18</v>
      </c>
      <c r="C19" s="83" t="s">
        <v>19</v>
      </c>
      <c r="D19" s="83">
        <v>3</v>
      </c>
      <c r="E19" s="85">
        <v>22000</v>
      </c>
      <c r="F19" s="85">
        <f t="shared" si="0"/>
        <v>66000</v>
      </c>
    </row>
    <row r="20" spans="1:8">
      <c r="A20" s="83">
        <v>5</v>
      </c>
      <c r="B20" s="84" t="s">
        <v>24</v>
      </c>
      <c r="C20" s="83" t="s">
        <v>25</v>
      </c>
      <c r="D20" s="83">
        <v>1</v>
      </c>
      <c r="E20" s="85">
        <v>31000</v>
      </c>
      <c r="F20" s="85">
        <f t="shared" si="0"/>
        <v>31000</v>
      </c>
    </row>
    <row r="21" spans="1:8">
      <c r="A21" s="83">
        <v>6</v>
      </c>
      <c r="B21" s="84" t="s">
        <v>103</v>
      </c>
      <c r="C21" s="83" t="s">
        <v>19</v>
      </c>
      <c r="D21" s="83">
        <v>1</v>
      </c>
      <c r="E21" s="85">
        <v>46350</v>
      </c>
      <c r="F21" s="85">
        <f t="shared" si="0"/>
        <v>46350</v>
      </c>
    </row>
    <row r="22" spans="1:8">
      <c r="A22" s="83">
        <v>7</v>
      </c>
      <c r="B22" s="84" t="s">
        <v>104</v>
      </c>
      <c r="C22" s="83" t="s">
        <v>21</v>
      </c>
      <c r="D22" s="83">
        <v>5</v>
      </c>
      <c r="E22" s="85">
        <v>16000</v>
      </c>
      <c r="F22" s="85">
        <f t="shared" si="0"/>
        <v>80000</v>
      </c>
    </row>
    <row r="23" spans="1:8">
      <c r="A23" s="83">
        <v>8</v>
      </c>
      <c r="B23" s="84" t="s">
        <v>127</v>
      </c>
      <c r="C23" s="83" t="s">
        <v>21</v>
      </c>
      <c r="D23" s="83">
        <v>10</v>
      </c>
      <c r="E23" s="85">
        <v>8000</v>
      </c>
      <c r="F23" s="85">
        <f t="shared" si="0"/>
        <v>80000</v>
      </c>
    </row>
    <row r="24" spans="1:8">
      <c r="A24" s="83">
        <v>9</v>
      </c>
      <c r="B24" s="84" t="s">
        <v>186</v>
      </c>
      <c r="C24" s="83" t="s">
        <v>21</v>
      </c>
      <c r="D24" s="83">
        <v>5</v>
      </c>
      <c r="E24" s="85">
        <v>12000</v>
      </c>
      <c r="F24" s="85">
        <f t="shared" si="0"/>
        <v>60000</v>
      </c>
    </row>
    <row r="25" spans="1:8">
      <c r="A25" s="83">
        <v>10</v>
      </c>
      <c r="B25" s="84" t="s">
        <v>79</v>
      </c>
      <c r="C25" s="83" t="s">
        <v>21</v>
      </c>
      <c r="D25" s="83">
        <v>15</v>
      </c>
      <c r="E25" s="85">
        <v>8000</v>
      </c>
      <c r="F25" s="85">
        <f t="shared" si="0"/>
        <v>120000</v>
      </c>
    </row>
    <row r="26" spans="1:8">
      <c r="A26" s="83">
        <v>11</v>
      </c>
      <c r="B26" s="84" t="s">
        <v>32</v>
      </c>
      <c r="C26" s="83" t="s">
        <v>28</v>
      </c>
      <c r="D26" s="83">
        <v>1</v>
      </c>
      <c r="E26" s="85">
        <v>17000</v>
      </c>
      <c r="F26" s="85">
        <f t="shared" si="0"/>
        <v>17000</v>
      </c>
    </row>
    <row r="27" spans="1:8">
      <c r="A27" s="83">
        <v>12</v>
      </c>
      <c r="B27" s="84" t="s">
        <v>33</v>
      </c>
      <c r="C27" s="83" t="s">
        <v>34</v>
      </c>
      <c r="D27" s="83">
        <v>4</v>
      </c>
      <c r="E27" s="85">
        <v>65000</v>
      </c>
      <c r="F27" s="85">
        <f t="shared" si="0"/>
        <v>260000</v>
      </c>
    </row>
    <row r="28" spans="1:8">
      <c r="A28" s="86">
        <v>13</v>
      </c>
      <c r="B28" s="87" t="s">
        <v>35</v>
      </c>
      <c r="C28" s="86" t="s">
        <v>19</v>
      </c>
      <c r="D28" s="86">
        <v>25</v>
      </c>
      <c r="E28" s="88">
        <v>63000</v>
      </c>
      <c r="F28" s="88">
        <f t="shared" si="0"/>
        <v>1575000</v>
      </c>
      <c r="G28" s="77">
        <v>6000</v>
      </c>
      <c r="H28" s="77">
        <f>G28*D28</f>
        <v>150000</v>
      </c>
    </row>
    <row r="29" spans="1:8">
      <c r="A29" s="83">
        <v>14</v>
      </c>
      <c r="B29" s="84" t="s">
        <v>177</v>
      </c>
      <c r="C29" s="83" t="s">
        <v>37</v>
      </c>
      <c r="D29" s="83">
        <v>1</v>
      </c>
      <c r="E29" s="85">
        <v>41000</v>
      </c>
      <c r="F29" s="85">
        <f t="shared" si="0"/>
        <v>41000</v>
      </c>
    </row>
    <row r="30" spans="1:8">
      <c r="A30" s="83">
        <v>15</v>
      </c>
      <c r="B30" s="84" t="s">
        <v>177</v>
      </c>
      <c r="C30" s="83" t="s">
        <v>37</v>
      </c>
      <c r="D30" s="83">
        <v>1</v>
      </c>
      <c r="E30" s="85">
        <v>41000</v>
      </c>
      <c r="F30" s="85">
        <f t="shared" si="0"/>
        <v>41000</v>
      </c>
    </row>
    <row r="31" spans="1:8">
      <c r="A31" s="83">
        <v>16</v>
      </c>
      <c r="B31" s="84" t="s">
        <v>187</v>
      </c>
      <c r="C31" s="83" t="s">
        <v>108</v>
      </c>
      <c r="D31" s="83">
        <v>1</v>
      </c>
      <c r="E31" s="85">
        <v>62000</v>
      </c>
      <c r="F31" s="85">
        <f t="shared" si="0"/>
        <v>62000</v>
      </c>
    </row>
    <row r="32" spans="1:8">
      <c r="A32" s="83">
        <v>17</v>
      </c>
      <c r="B32" s="87" t="s">
        <v>83</v>
      </c>
      <c r="C32" s="86" t="s">
        <v>84</v>
      </c>
      <c r="D32" s="86">
        <v>1</v>
      </c>
      <c r="E32" s="88">
        <v>0</v>
      </c>
      <c r="F32" s="88">
        <f t="shared" si="0"/>
        <v>0</v>
      </c>
      <c r="G32" s="77">
        <v>374000</v>
      </c>
      <c r="H32" s="77">
        <f>G32*0.05</f>
        <v>18700</v>
      </c>
    </row>
    <row r="33" spans="1:6">
      <c r="A33" s="83">
        <v>18</v>
      </c>
      <c r="B33" s="84" t="s">
        <v>36</v>
      </c>
      <c r="C33" s="83" t="s">
        <v>37</v>
      </c>
      <c r="D33" s="83">
        <v>6</v>
      </c>
      <c r="E33" s="85">
        <v>8000</v>
      </c>
      <c r="F33" s="85">
        <f t="shared" si="0"/>
        <v>48000</v>
      </c>
    </row>
    <row r="34" spans="1:6">
      <c r="A34" s="83">
        <v>19</v>
      </c>
      <c r="B34" s="84" t="s">
        <v>39</v>
      </c>
      <c r="C34" s="83" t="s">
        <v>40</v>
      </c>
      <c r="D34" s="83">
        <v>3</v>
      </c>
      <c r="E34" s="85">
        <v>47000</v>
      </c>
      <c r="F34" s="85">
        <f t="shared" si="0"/>
        <v>141000</v>
      </c>
    </row>
    <row r="35" spans="1:6">
      <c r="A35" s="83">
        <v>20</v>
      </c>
      <c r="B35" s="84" t="s">
        <v>42</v>
      </c>
      <c r="C35" s="83" t="s">
        <v>17</v>
      </c>
      <c r="D35" s="83">
        <v>5</v>
      </c>
      <c r="E35" s="85">
        <v>6720</v>
      </c>
      <c r="F35" s="85">
        <f t="shared" si="0"/>
        <v>33600</v>
      </c>
    </row>
    <row r="36" spans="1:6">
      <c r="A36" s="83">
        <v>21</v>
      </c>
      <c r="B36" s="84" t="s">
        <v>42</v>
      </c>
      <c r="C36" s="83" t="s">
        <v>17</v>
      </c>
      <c r="D36" s="83">
        <v>10</v>
      </c>
      <c r="E36" s="85">
        <v>6720</v>
      </c>
      <c r="F36" s="85">
        <f t="shared" si="0"/>
        <v>67200</v>
      </c>
    </row>
    <row r="37" spans="1:6">
      <c r="A37" s="83">
        <v>22</v>
      </c>
      <c r="B37" s="84" t="s">
        <v>41</v>
      </c>
      <c r="C37" s="83" t="s">
        <v>17</v>
      </c>
      <c r="D37" s="83">
        <v>13</v>
      </c>
      <c r="E37" s="85">
        <v>6720</v>
      </c>
      <c r="F37" s="85">
        <f t="shared" si="0"/>
        <v>87360</v>
      </c>
    </row>
    <row r="38" spans="1:6">
      <c r="A38" s="83">
        <v>23</v>
      </c>
      <c r="B38" s="84" t="s">
        <v>109</v>
      </c>
      <c r="C38" s="83" t="s">
        <v>17</v>
      </c>
      <c r="D38" s="83">
        <v>5</v>
      </c>
      <c r="E38" s="85">
        <v>4000</v>
      </c>
      <c r="F38" s="85">
        <f t="shared" si="0"/>
        <v>20000</v>
      </c>
    </row>
    <row r="39" spans="1:6">
      <c r="A39" s="83">
        <v>24</v>
      </c>
      <c r="B39" s="84" t="s">
        <v>109</v>
      </c>
      <c r="C39" s="83" t="s">
        <v>17</v>
      </c>
      <c r="D39" s="83">
        <v>5</v>
      </c>
      <c r="E39" s="85">
        <v>4000</v>
      </c>
      <c r="F39" s="85">
        <f t="shared" si="0"/>
        <v>20000</v>
      </c>
    </row>
    <row r="40" spans="1:6">
      <c r="A40" s="83">
        <v>25</v>
      </c>
      <c r="B40" s="84" t="s">
        <v>43</v>
      </c>
      <c r="C40" s="83" t="s">
        <v>17</v>
      </c>
      <c r="D40" s="83">
        <v>8</v>
      </c>
      <c r="E40" s="85">
        <v>7900</v>
      </c>
      <c r="F40" s="85">
        <f t="shared" si="0"/>
        <v>63200</v>
      </c>
    </row>
    <row r="41" spans="1:6">
      <c r="A41" s="83">
        <v>26</v>
      </c>
      <c r="B41" s="84" t="s">
        <v>44</v>
      </c>
      <c r="C41" s="83" t="s">
        <v>17</v>
      </c>
      <c r="D41" s="83">
        <v>2</v>
      </c>
      <c r="E41" s="85">
        <v>6720</v>
      </c>
      <c r="F41" s="85">
        <f t="shared" si="0"/>
        <v>13440</v>
      </c>
    </row>
    <row r="42" spans="1:6">
      <c r="A42" s="83">
        <v>27</v>
      </c>
      <c r="B42" s="84" t="s">
        <v>110</v>
      </c>
      <c r="C42" s="83" t="s">
        <v>37</v>
      </c>
      <c r="D42" s="83">
        <v>1</v>
      </c>
      <c r="E42" s="85">
        <v>27000</v>
      </c>
      <c r="F42" s="85">
        <f t="shared" si="0"/>
        <v>27000</v>
      </c>
    </row>
    <row r="43" spans="1:6">
      <c r="A43" s="83">
        <v>28</v>
      </c>
      <c r="B43" s="84" t="s">
        <v>164</v>
      </c>
      <c r="C43" s="83" t="s">
        <v>17</v>
      </c>
      <c r="D43" s="83">
        <v>2</v>
      </c>
      <c r="E43" s="85">
        <v>29000</v>
      </c>
      <c r="F43" s="85">
        <f t="shared" si="0"/>
        <v>58000</v>
      </c>
    </row>
    <row r="44" spans="1:6">
      <c r="A44" s="83">
        <v>29</v>
      </c>
      <c r="B44" s="84" t="s">
        <v>133</v>
      </c>
      <c r="C44" s="83" t="s">
        <v>28</v>
      </c>
      <c r="D44" s="83">
        <v>2</v>
      </c>
      <c r="E44" s="85">
        <v>8400</v>
      </c>
      <c r="F44" s="85">
        <f t="shared" si="0"/>
        <v>16800</v>
      </c>
    </row>
    <row r="45" spans="1:6">
      <c r="A45" s="83">
        <v>30</v>
      </c>
      <c r="B45" s="84" t="s">
        <v>132</v>
      </c>
      <c r="C45" s="83" t="s">
        <v>28</v>
      </c>
      <c r="D45" s="83">
        <v>4</v>
      </c>
      <c r="E45" s="85">
        <v>16800</v>
      </c>
      <c r="F45" s="85">
        <f t="shared" si="0"/>
        <v>67200</v>
      </c>
    </row>
    <row r="46" spans="1:6">
      <c r="A46" s="83">
        <v>31</v>
      </c>
      <c r="B46" s="84" t="s">
        <v>188</v>
      </c>
      <c r="C46" s="83" t="s">
        <v>21</v>
      </c>
      <c r="D46" s="83">
        <v>2</v>
      </c>
      <c r="E46" s="85">
        <v>37000</v>
      </c>
      <c r="F46" s="85">
        <f t="shared" si="0"/>
        <v>74000</v>
      </c>
    </row>
    <row r="47" spans="1:6">
      <c r="A47" s="83">
        <v>32</v>
      </c>
      <c r="B47" s="84" t="s">
        <v>188</v>
      </c>
      <c r="C47" s="83" t="s">
        <v>21</v>
      </c>
      <c r="D47" s="83">
        <v>1</v>
      </c>
      <c r="E47" s="85">
        <v>37000</v>
      </c>
      <c r="F47" s="85">
        <f t="shared" si="0"/>
        <v>37000</v>
      </c>
    </row>
    <row r="48" spans="1:6">
      <c r="A48" s="83">
        <v>33</v>
      </c>
      <c r="B48" s="84" t="s">
        <v>188</v>
      </c>
      <c r="C48" s="83" t="s">
        <v>21</v>
      </c>
      <c r="D48" s="83">
        <v>1</v>
      </c>
      <c r="E48" s="85">
        <v>37000</v>
      </c>
      <c r="F48" s="85">
        <f t="shared" si="0"/>
        <v>37000</v>
      </c>
    </row>
    <row r="49" spans="1:6">
      <c r="A49" s="83">
        <v>34</v>
      </c>
      <c r="B49" s="84" t="s">
        <v>165</v>
      </c>
      <c r="C49" s="83" t="s">
        <v>115</v>
      </c>
      <c r="D49" s="83">
        <v>2</v>
      </c>
      <c r="E49" s="85">
        <v>45000</v>
      </c>
      <c r="F49" s="85">
        <f t="shared" si="0"/>
        <v>90000</v>
      </c>
    </row>
    <row r="50" spans="1:6">
      <c r="A50" s="83">
        <v>35</v>
      </c>
      <c r="B50" s="84" t="s">
        <v>48</v>
      </c>
      <c r="C50" s="83" t="s">
        <v>49</v>
      </c>
      <c r="D50" s="83">
        <v>3</v>
      </c>
      <c r="E50" s="85">
        <v>42000</v>
      </c>
      <c r="F50" s="85">
        <f t="shared" si="0"/>
        <v>126000</v>
      </c>
    </row>
    <row r="51" spans="1:6">
      <c r="A51" s="83">
        <v>36</v>
      </c>
      <c r="B51" s="84" t="s">
        <v>50</v>
      </c>
      <c r="C51" s="83" t="s">
        <v>34</v>
      </c>
      <c r="D51" s="83">
        <v>5</v>
      </c>
      <c r="E51" s="85">
        <v>27300</v>
      </c>
      <c r="F51" s="85">
        <f t="shared" si="0"/>
        <v>136500</v>
      </c>
    </row>
    <row r="52" spans="1:6">
      <c r="A52" s="83">
        <v>37</v>
      </c>
      <c r="B52" s="84" t="s">
        <v>52</v>
      </c>
      <c r="C52" s="83" t="s">
        <v>19</v>
      </c>
      <c r="D52" s="83">
        <v>1</v>
      </c>
      <c r="E52" s="85">
        <v>90000</v>
      </c>
      <c r="F52" s="85">
        <f t="shared" si="0"/>
        <v>90000</v>
      </c>
    </row>
    <row r="53" spans="1:6">
      <c r="A53" s="83">
        <v>38</v>
      </c>
      <c r="B53" s="84" t="s">
        <v>151</v>
      </c>
      <c r="C53" s="83" t="s">
        <v>19</v>
      </c>
      <c r="D53" s="83">
        <v>1</v>
      </c>
      <c r="E53" s="85">
        <v>47000</v>
      </c>
      <c r="F53" s="85">
        <f t="shared" si="0"/>
        <v>47000</v>
      </c>
    </row>
    <row r="54" spans="1:6">
      <c r="A54" s="83">
        <v>39</v>
      </c>
      <c r="B54" s="84" t="s">
        <v>59</v>
      </c>
      <c r="C54" s="83" t="s">
        <v>60</v>
      </c>
      <c r="D54" s="83">
        <v>1</v>
      </c>
      <c r="E54" s="85">
        <v>22000</v>
      </c>
      <c r="F54" s="85">
        <f t="shared" si="0"/>
        <v>22000</v>
      </c>
    </row>
    <row r="55" spans="1:6">
      <c r="A55" s="83">
        <v>40</v>
      </c>
      <c r="B55" s="84" t="s">
        <v>62</v>
      </c>
      <c r="C55" s="83" t="s">
        <v>21</v>
      </c>
      <c r="D55" s="83">
        <v>1</v>
      </c>
      <c r="E55" s="85">
        <v>153000</v>
      </c>
      <c r="F55" s="85">
        <f t="shared" si="0"/>
        <v>153000</v>
      </c>
    </row>
    <row r="56" spans="1:6">
      <c r="A56" s="83">
        <v>41</v>
      </c>
      <c r="B56" s="84" t="s">
        <v>116</v>
      </c>
      <c r="C56" s="83" t="s">
        <v>117</v>
      </c>
      <c r="D56" s="83">
        <v>3</v>
      </c>
      <c r="E56" s="85">
        <v>8000</v>
      </c>
      <c r="F56" s="85">
        <f t="shared" si="0"/>
        <v>24000</v>
      </c>
    </row>
    <row r="57" spans="1:6">
      <c r="A57" s="83">
        <v>42</v>
      </c>
      <c r="B57" s="84" t="s">
        <v>118</v>
      </c>
      <c r="C57" s="83" t="s">
        <v>37</v>
      </c>
      <c r="D57" s="83">
        <v>3</v>
      </c>
      <c r="E57" s="85">
        <v>68000</v>
      </c>
      <c r="F57" s="85">
        <f t="shared" si="0"/>
        <v>204000</v>
      </c>
    </row>
    <row r="58" spans="1:6">
      <c r="A58" s="83">
        <v>43</v>
      </c>
      <c r="B58" s="84" t="s">
        <v>118</v>
      </c>
      <c r="C58" s="83" t="s">
        <v>37</v>
      </c>
      <c r="D58" s="83">
        <v>5</v>
      </c>
      <c r="E58" s="85">
        <v>65000</v>
      </c>
      <c r="F58" s="85">
        <f t="shared" si="0"/>
        <v>325000</v>
      </c>
    </row>
    <row r="59" spans="1:6">
      <c r="A59" s="83">
        <v>44</v>
      </c>
      <c r="B59" s="84" t="s">
        <v>135</v>
      </c>
      <c r="C59" s="83" t="s">
        <v>37</v>
      </c>
      <c r="D59" s="83">
        <v>1</v>
      </c>
      <c r="E59" s="85">
        <v>155000</v>
      </c>
      <c r="F59" s="85">
        <f t="shared" si="0"/>
        <v>155000</v>
      </c>
    </row>
    <row r="60" spans="1:6">
      <c r="A60" s="83">
        <v>45</v>
      </c>
      <c r="B60" s="84" t="s">
        <v>63</v>
      </c>
      <c r="C60" s="83" t="s">
        <v>21</v>
      </c>
      <c r="D60" s="83">
        <v>113</v>
      </c>
      <c r="E60" s="85">
        <v>6300</v>
      </c>
      <c r="F60" s="85">
        <f t="shared" si="0"/>
        <v>711900</v>
      </c>
    </row>
    <row r="61" spans="1:6">
      <c r="A61" s="83">
        <v>46</v>
      </c>
      <c r="B61" s="84" t="s">
        <v>64</v>
      </c>
      <c r="C61" s="83" t="s">
        <v>21</v>
      </c>
      <c r="D61" s="83">
        <v>52</v>
      </c>
      <c r="E61" s="85">
        <v>4000</v>
      </c>
      <c r="F61" s="85">
        <f t="shared" si="0"/>
        <v>208000</v>
      </c>
    </row>
    <row r="62" spans="1:6">
      <c r="A62" s="83">
        <v>47</v>
      </c>
      <c r="B62" s="84" t="s">
        <v>65</v>
      </c>
      <c r="C62" s="83" t="s">
        <v>28</v>
      </c>
      <c r="D62" s="83">
        <v>1</v>
      </c>
      <c r="E62" s="85">
        <v>35000</v>
      </c>
      <c r="F62" s="85">
        <f t="shared" si="0"/>
        <v>35000</v>
      </c>
    </row>
    <row r="63" spans="1:6">
      <c r="A63" s="83">
        <v>48</v>
      </c>
      <c r="B63" s="84" t="s">
        <v>67</v>
      </c>
      <c r="C63" s="83" t="s">
        <v>49</v>
      </c>
      <c r="D63" s="83">
        <v>5</v>
      </c>
      <c r="E63" s="85">
        <v>30000</v>
      </c>
      <c r="F63" s="85">
        <f t="shared" si="0"/>
        <v>150000</v>
      </c>
    </row>
    <row r="64" spans="1:6">
      <c r="A64" s="83">
        <v>49</v>
      </c>
      <c r="B64" s="84" t="s">
        <v>92</v>
      </c>
      <c r="C64" s="83" t="s">
        <v>28</v>
      </c>
      <c r="D64" s="83">
        <v>2</v>
      </c>
      <c r="E64" s="85">
        <v>120000</v>
      </c>
      <c r="F64" s="85">
        <f t="shared" si="0"/>
        <v>240000</v>
      </c>
    </row>
    <row r="65" spans="1:8">
      <c r="A65" s="83">
        <v>50</v>
      </c>
      <c r="B65" s="84" t="s">
        <v>69</v>
      </c>
      <c r="C65" s="83" t="s">
        <v>28</v>
      </c>
      <c r="D65" s="83">
        <v>5</v>
      </c>
      <c r="E65" s="85">
        <v>120000</v>
      </c>
      <c r="F65" s="85">
        <f t="shared" si="0"/>
        <v>600000</v>
      </c>
    </row>
    <row r="66" spans="1:8">
      <c r="A66" s="83">
        <v>51</v>
      </c>
      <c r="B66" s="84" t="s">
        <v>189</v>
      </c>
      <c r="C66" s="83" t="s">
        <v>34</v>
      </c>
      <c r="D66" s="83">
        <v>60</v>
      </c>
      <c r="E66" s="85">
        <v>13500</v>
      </c>
      <c r="F66" s="85">
        <f t="shared" si="0"/>
        <v>810000</v>
      </c>
    </row>
    <row r="67" spans="1:8">
      <c r="A67" s="145" t="s">
        <v>71</v>
      </c>
      <c r="B67" s="146"/>
      <c r="C67" s="146"/>
      <c r="D67" s="146"/>
      <c r="E67" s="147"/>
      <c r="F67" s="91">
        <f>SUM(F16:F66)</f>
        <v>7865550</v>
      </c>
    </row>
    <row r="68" spans="1:8">
      <c r="A68" s="145" t="s">
        <v>159</v>
      </c>
      <c r="B68" s="146"/>
      <c r="C68" s="146"/>
      <c r="D68" s="146"/>
      <c r="E68" s="147"/>
      <c r="F68" s="91">
        <f>F67*0.1</f>
        <v>786555</v>
      </c>
      <c r="G68" s="89" t="s">
        <v>190</v>
      </c>
      <c r="H68" s="90">
        <f>F68+H32+H28</f>
        <v>955255</v>
      </c>
    </row>
    <row r="71" spans="1:8">
      <c r="E71" s="138" t="s">
        <v>96</v>
      </c>
      <c r="F71" s="139"/>
    </row>
    <row r="72" spans="1:8">
      <c r="E72" s="138" t="s">
        <v>97</v>
      </c>
      <c r="F72" s="139"/>
    </row>
    <row r="76" spans="1:8">
      <c r="E76" s="138" t="s">
        <v>171</v>
      </c>
      <c r="F76" s="139"/>
    </row>
  </sheetData>
  <mergeCells count="12">
    <mergeCell ref="E76:F76"/>
    <mergeCell ref="A2:F2"/>
    <mergeCell ref="A3:F3"/>
    <mergeCell ref="A4:F4"/>
    <mergeCell ref="A7:F7"/>
    <mergeCell ref="A8:F8"/>
    <mergeCell ref="A9:F9"/>
    <mergeCell ref="A10:F10"/>
    <mergeCell ref="A67:E67"/>
    <mergeCell ref="A68:E68"/>
    <mergeCell ref="E71:F71"/>
    <mergeCell ref="E72:F7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THÁNG 01</vt:lpstr>
      <vt:lpstr>tháng 02</vt:lpstr>
      <vt:lpstr>thang 03</vt:lpstr>
      <vt:lpstr>tháng 04</vt:lpstr>
      <vt:lpstr>tháng 5</vt:lpstr>
      <vt:lpstr>tháng 6</vt:lpstr>
      <vt:lpstr>tháng 7</vt:lpstr>
      <vt:lpstr>tháng 8</vt:lpstr>
      <vt:lpstr>tháng 9</vt:lpstr>
      <vt:lpstr>THANG 10</vt:lpstr>
      <vt:lpstr>THANG 11</vt:lpstr>
      <vt:lpstr>tháng 12</vt:lpstr>
      <vt:lpstr>thang 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2016-03-07T07:37:14Z</dcterms:created>
  <dcterms:modified xsi:type="dcterms:W3CDTF">2017-03-08T08:13:57Z</dcterms:modified>
</cp:coreProperties>
</file>