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7"/>
  </bookViews>
  <sheets>
    <sheet name="tháng 1" sheetId="1" r:id="rId1"/>
    <sheet name="tháng 2" sheetId="2" r:id="rId2"/>
    <sheet name="tháng 3" sheetId="3" r:id="rId3"/>
    <sheet name="tháng 4" sheetId="4" r:id="rId4"/>
    <sheet name="tháng 6" sheetId="5" r:id="rId5"/>
    <sheet name="tháng 8" sheetId="6" r:id="rId6"/>
    <sheet name="tháng 10" sheetId="7" r:id="rId7"/>
    <sheet name="tháng 12" sheetId="8" r:id="rId8"/>
    <sheet name="Sheet9" sheetId="9" r:id="rId9"/>
  </sheets>
  <calcPr calcId="124519"/>
</workbook>
</file>

<file path=xl/calcChain.xml><?xml version="1.0" encoding="utf-8"?>
<calcChain xmlns="http://schemas.openxmlformats.org/spreadsheetml/2006/main">
  <c r="D18" i="9"/>
  <c r="D15"/>
  <c r="D14"/>
  <c r="F27" i="8"/>
  <c r="F26"/>
  <c r="H25"/>
  <c r="H16"/>
  <c r="H17"/>
  <c r="H18"/>
  <c r="H19"/>
  <c r="H20"/>
  <c r="H21"/>
  <c r="H22"/>
  <c r="H23"/>
  <c r="H24"/>
  <c r="H15"/>
  <c r="F27" i="7"/>
  <c r="H16"/>
  <c r="H17"/>
  <c r="H18"/>
  <c r="H19"/>
  <c r="H20"/>
  <c r="H21"/>
  <c r="H22"/>
  <c r="H23"/>
  <c r="H24"/>
  <c r="H25"/>
  <c r="H15"/>
  <c r="H26" s="1"/>
  <c r="F28" s="1"/>
  <c r="H16" i="6"/>
  <c r="H17"/>
  <c r="H18"/>
  <c r="H19"/>
  <c r="H20"/>
  <c r="H21"/>
  <c r="H22"/>
  <c r="H23"/>
  <c r="H24"/>
  <c r="H25"/>
  <c r="H26"/>
  <c r="H15"/>
  <c r="H27"/>
  <c r="F29" s="1"/>
  <c r="H16" i="5"/>
  <c r="H17"/>
  <c r="H18"/>
  <c r="H19"/>
  <c r="H20"/>
  <c r="H21"/>
  <c r="H22"/>
  <c r="H23"/>
  <c r="H24"/>
  <c r="H25"/>
  <c r="H26"/>
  <c r="H27"/>
  <c r="H15"/>
  <c r="H28" s="1"/>
  <c r="F30" s="1"/>
  <c r="F29"/>
  <c r="F27" i="4"/>
  <c r="H16"/>
  <c r="H17"/>
  <c r="H18"/>
  <c r="H19"/>
  <c r="H20"/>
  <c r="H21"/>
  <c r="H22"/>
  <c r="H23"/>
  <c r="H24"/>
  <c r="H15"/>
  <c r="H25" s="1"/>
  <c r="F26"/>
  <c r="F19" i="3"/>
  <c r="H17"/>
  <c r="H16"/>
  <c r="H15"/>
  <c r="F23" i="2"/>
  <c r="F22"/>
  <c r="F30" i="1"/>
  <c r="F29"/>
  <c r="H28"/>
  <c r="H18"/>
  <c r="H19"/>
  <c r="H20"/>
  <c r="H21"/>
  <c r="H22"/>
  <c r="H23"/>
  <c r="H24"/>
  <c r="H25"/>
  <c r="H26"/>
  <c r="H27"/>
  <c r="H17"/>
  <c r="F28"/>
  <c r="F16" i="8" l="1"/>
  <c r="F17"/>
  <c r="F18"/>
  <c r="F19"/>
  <c r="F20"/>
  <c r="F21"/>
  <c r="F25" s="1"/>
  <c r="F22"/>
  <c r="F23"/>
  <c r="F24"/>
  <c r="F15"/>
  <c r="F16" i="7"/>
  <c r="F17"/>
  <c r="F18"/>
  <c r="F19"/>
  <c r="F20"/>
  <c r="F21"/>
  <c r="F22"/>
  <c r="F23"/>
  <c r="F24"/>
  <c r="F25"/>
  <c r="F15"/>
  <c r="F16" i="6"/>
  <c r="F17"/>
  <c r="F18"/>
  <c r="F19"/>
  <c r="F20"/>
  <c r="F21"/>
  <c r="F22"/>
  <c r="F23"/>
  <c r="F24"/>
  <c r="F25"/>
  <c r="F26"/>
  <c r="F15"/>
  <c r="F16" i="5"/>
  <c r="F17"/>
  <c r="F18"/>
  <c r="F19"/>
  <c r="F28" s="1"/>
  <c r="F20"/>
  <c r="F21"/>
  <c r="F22"/>
  <c r="F23"/>
  <c r="F24"/>
  <c r="F25"/>
  <c r="F26"/>
  <c r="F27"/>
  <c r="F15"/>
  <c r="F24" i="4"/>
  <c r="F23"/>
  <c r="F22"/>
  <c r="F21"/>
  <c r="F20"/>
  <c r="F19"/>
  <c r="F25" s="1"/>
  <c r="F18"/>
  <c r="F17"/>
  <c r="F16"/>
  <c r="F15"/>
  <c r="F26" i="7" l="1"/>
  <c r="F27" i="6"/>
  <c r="F28" s="1"/>
  <c r="F16" i="3"/>
  <c r="F15"/>
  <c r="F21" i="2"/>
  <c r="F18" i="1"/>
  <c r="F19"/>
  <c r="F20"/>
  <c r="F21"/>
  <c r="F22"/>
  <c r="F23"/>
  <c r="F24"/>
  <c r="F25"/>
  <c r="F26"/>
  <c r="F27"/>
  <c r="F17"/>
  <c r="F18" i="2"/>
  <c r="F19"/>
  <c r="F20"/>
  <c r="F17"/>
  <c r="F17" i="3" l="1"/>
  <c r="F18" s="1"/>
</calcChain>
</file>

<file path=xl/sharedStrings.xml><?xml version="1.0" encoding="utf-8"?>
<sst xmlns="http://schemas.openxmlformats.org/spreadsheetml/2006/main" count="326" uniqueCount="105">
  <si>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</si>
  <si>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</si>
  <si>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</si>
  <si>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</si>
  <si>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Soá: 985</t>
  </si>
  <si>
    <t xml:space="preserve"> Ngaøy         18      thaùng       1       naêm   2013</t>
  </si>
  <si>
    <t xml:space="preserve">     (Ñính keøm hoaù ñôn soá: PN/12P-0000985)</t>
  </si>
  <si>
    <t>Tên đơn vị: CÔNG TY TNHH THƯƠNG MẠI CÔNG NGHỆ BÁ HÙNG</t>
  </si>
  <si>
    <t>Điạ chỉ: 8/11 A - Chánh Hưng - P4 - Q8 - TPHCM</t>
  </si>
  <si>
    <t>MST: 0302946890</t>
  </si>
  <si>
    <t>STT</t>
  </si>
  <si>
    <t>Teân HH-DV</t>
  </si>
  <si>
    <t>ÑVT</t>
  </si>
  <si>
    <t>Soá löôïng</t>
  </si>
  <si>
    <t>Ñôn gía</t>
  </si>
  <si>
    <t>Thaønh tieàn</t>
  </si>
  <si>
    <t>6 = 4 x 5</t>
  </si>
  <si>
    <t>Giấy Idea A4 - 70</t>
  </si>
  <si>
    <t xml:space="preserve">Ram </t>
  </si>
  <si>
    <t>Bút dạ quang HL-03 TL (vàng,cam,hồng,xanh,lá)</t>
  </si>
  <si>
    <t>Cây</t>
  </si>
  <si>
    <t>Bút gel B01 B-Master TL (xanh,tím,đỏ,đen)</t>
  </si>
  <si>
    <t>Thước mica cứng TL 30cm</t>
  </si>
  <si>
    <t>Bút gel  06 Hi - Master TL (xanh,,đỏ,đen)</t>
  </si>
  <si>
    <t>Bìa thái A4_hồng</t>
  </si>
  <si>
    <t xml:space="preserve">Xấp </t>
  </si>
  <si>
    <t>Bìa thái A4_Xlá</t>
  </si>
  <si>
    <t>Băng keo trong 48mm x 80y</t>
  </si>
  <si>
    <t>Cuộn</t>
  </si>
  <si>
    <t>Giấy ford màu A4 80</t>
  </si>
  <si>
    <t>Giấy Double A4 80</t>
  </si>
  <si>
    <t>Ram</t>
  </si>
  <si>
    <t>Giấy Smart Copy 80 Gsm</t>
  </si>
  <si>
    <t xml:space="preserve">Cộng: </t>
  </si>
  <si>
    <t xml:space="preserve">Tổng cộng: </t>
  </si>
  <si>
    <t>Tổng số tiền bằng chữ: Một triệu, năm trăm bốn chục ngàn, bảy trăm bảy chục đồng</t>
  </si>
  <si>
    <t>Người lập phiếu</t>
  </si>
  <si>
    <t>(Ký, ghi rõ họ tên)</t>
  </si>
  <si>
    <t>Hứa Tuyết Bình</t>
  </si>
  <si>
    <t>Soá: 1025</t>
  </si>
  <si>
    <t xml:space="preserve"> Ngaøy         13      thaùng       2       naêm   2014</t>
  </si>
  <si>
    <t xml:space="preserve">     (Ñính keøm hoaù ñôn soá: PN/12P-0001025)</t>
  </si>
  <si>
    <t>Băng keo trong 48m/m x 80Y</t>
  </si>
  <si>
    <t>Bìa 80  lá nhựa A TL</t>
  </si>
  <si>
    <t xml:space="preserve">Cái </t>
  </si>
  <si>
    <t>Bìa còng bật 2 mặt 7P F4 GL</t>
  </si>
  <si>
    <t>Đĩa CD Maxell</t>
  </si>
  <si>
    <t>Cái</t>
  </si>
  <si>
    <t>Quyển</t>
  </si>
  <si>
    <t>Tổng số tiền bằng chữ: Sáu triệu, bốn trăm năm mươi mốt ngàn, chín trăm bốn chục đồng.</t>
  </si>
  <si>
    <t>Soá: 1140</t>
  </si>
  <si>
    <t xml:space="preserve"> Ngaøy     29     thaùng       03       naêm   2014</t>
  </si>
  <si>
    <t xml:space="preserve">     (Ñính keøm hoaù ñôn soá: PN/12P-0001140)</t>
  </si>
  <si>
    <t xml:space="preserve">Tên đơn vị: Công ty TNHH TM CÔNG NGHỆ BÁ HÙNG </t>
  </si>
  <si>
    <t xml:space="preserve">Điạ chỉ: 8/11 A   Chánh Hưng  - P4 , Q 8 </t>
  </si>
  <si>
    <t>Tên hàng</t>
  </si>
  <si>
    <t>ĐVT</t>
  </si>
  <si>
    <t>SL</t>
  </si>
  <si>
    <t>Đơn giá</t>
  </si>
  <si>
    <t>Thành Tiền</t>
  </si>
  <si>
    <t>Lê Thị Kim Anh</t>
  </si>
  <si>
    <t>Kẹp Bướm 15 mm</t>
  </si>
  <si>
    <t>Hộp</t>
  </si>
  <si>
    <t>Kẹp bướm 19 mm</t>
  </si>
  <si>
    <t>Kẹp bướm 32 mm</t>
  </si>
  <si>
    <t>Giấy A4 60 Bãi Bằng</t>
  </si>
  <si>
    <t>Giấy Copy Fix A4 80</t>
  </si>
  <si>
    <t>Kẹp bướm Echo 51 mm (12c/h)</t>
  </si>
  <si>
    <t>Bút gel hi master TL B03 0.6</t>
  </si>
  <si>
    <t>Bút lông dầu nhỏ PM-04 CeeDee TL (xanh,đỏ,đen)</t>
  </si>
  <si>
    <t>Bảng tên dẻo đứng + dây đeo</t>
  </si>
  <si>
    <t>Bộ</t>
  </si>
  <si>
    <t>Soá: 1220</t>
  </si>
  <si>
    <t xml:space="preserve"> Ngaøy      27    thaùng       04       naêm   2014</t>
  </si>
  <si>
    <t xml:space="preserve">     (Ñính keøm hoaù ñôn soá: PN/12P-0001220)</t>
  </si>
  <si>
    <t>Bìa 3 dây giấy góc 10F</t>
  </si>
  <si>
    <t xml:space="preserve">Bìa lá A 4 TL </t>
  </si>
  <si>
    <t>Bìa cột dây nhựa GP</t>
  </si>
  <si>
    <t>Giấy decal A4 (đế vàng)</t>
  </si>
  <si>
    <t>Xấp</t>
  </si>
  <si>
    <t>Soá: 1364</t>
  </si>
  <si>
    <t xml:space="preserve"> Ngaøy     24     thaùng       06       naêm   2014</t>
  </si>
  <si>
    <t xml:space="preserve">     (Ñính keøm hoaù ñôn soá: PN/12P-0001364)</t>
  </si>
  <si>
    <t>Giấy decal niêm phong A4</t>
  </si>
  <si>
    <t>Tờ</t>
  </si>
  <si>
    <t>Bìa Thái A4 ( Xanh dương, x lá, vàng, hồng)</t>
  </si>
  <si>
    <t>Bìa 1 nút My Clear khổ F</t>
  </si>
  <si>
    <t>Bìa 3 dây giấy góc 15F</t>
  </si>
  <si>
    <t>Soá: 0000061</t>
  </si>
  <si>
    <t xml:space="preserve"> Ngaøy      31   thaùng      08       naêm   2014</t>
  </si>
  <si>
    <t xml:space="preserve">     (Ñính keøm hoaù ñôn soá: PN/14P 0000061)</t>
  </si>
  <si>
    <t>Phiếu chi 2 Liên 30 bộ</t>
  </si>
  <si>
    <t>Kẹp Giấy bọc nhựa C62</t>
  </si>
  <si>
    <t>Bịch</t>
  </si>
  <si>
    <t>Soá: 0000181</t>
  </si>
  <si>
    <t xml:space="preserve"> Ngaøy    14    thaùng    10       naêm   2014</t>
  </si>
  <si>
    <t xml:space="preserve">     (Ñính keøm hoaù ñôn soá: PN/14P 0000181)</t>
  </si>
  <si>
    <t>Bìa phân trang giấy 12 số (dày)</t>
  </si>
  <si>
    <t>Giấy ford màu A4 - 80 ( X dương, X lá, hồng, vàng)</t>
  </si>
  <si>
    <t>Bìa 60 lá nhựa A TL</t>
  </si>
  <si>
    <t>Bìa còng bật 2 mặt 7P A4 GL</t>
  </si>
  <si>
    <t>Soá: 317</t>
  </si>
  <si>
    <t xml:space="preserve"> Ngaøy    10    thaùng    12       naêm   2014</t>
  </si>
  <si>
    <t xml:space="preserve">     (Ñính keøm hoaù ñôn soá: PN/14P 317)</t>
  </si>
  <si>
    <t>ck 5%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</si>
</sst>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3"/>
      <name val="Arial"/>
    </font>
    <font>
      <b/>
      <sz val="12"/>
      <name val="Arial"/>
    </font>
    <font>
      <b/>
      <sz val="16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VNI-Times"/>
    </font>
    <font>
      <b/>
      <sz val="12"/>
      <color indexed="10"/>
      <name val="VNI-Times"/>
    </font>
    <font>
      <sz val="11"/>
      <name val="VNI-Times"/>
    </font>
    <font>
      <b/>
      <sz val="10"/>
      <name val="VNI-Times"/>
    </font>
    <font>
      <b/>
      <i/>
      <sz val="10"/>
      <color indexed="10"/>
      <name val="Arial"/>
      <family val="2"/>
    </font>
    <font>
      <b/>
      <sz val="11"/>
      <color indexed="10"/>
      <name val="VNI-Times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ont="0" applyFill="0" applyBorder="0" applyAlignment="0" applyProtection="0"/>
    <xf numFmtId="43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43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214">
    <xf numFmtId="0" fontId="0" fillId="0" borderId="0" xfId="0"/>
    <xf numFmtId="0" fontId="2" fillId="0" borderId="0" xfId="1" applyNumberFormat="1" applyFont="1" applyFill="1" applyBorder="1" applyAlignment="1"/>
    <xf numFmtId="0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164" fontId="8" fillId="0" borderId="3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vertical="center"/>
    </xf>
    <xf numFmtId="164" fontId="8" fillId="0" borderId="3" xfId="1" applyNumberFormat="1" applyFont="1" applyBorder="1" applyAlignment="1">
      <alignment horizontal="right"/>
    </xf>
    <xf numFmtId="0" fontId="14" fillId="0" borderId="0" xfId="1" applyFont="1" applyAlignment="1">
      <alignment horizontal="center" vertic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wrapText="1"/>
    </xf>
    <xf numFmtId="0" fontId="15" fillId="3" borderId="3" xfId="1" applyFont="1" applyFill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 wrapText="1"/>
    </xf>
    <xf numFmtId="165" fontId="15" fillId="3" borderId="3" xfId="2" applyNumberFormat="1" applyFont="1" applyFill="1" applyBorder="1" applyAlignment="1">
      <alignment horizontal="center" vertical="center"/>
    </xf>
    <xf numFmtId="165" fontId="15" fillId="3" borderId="3" xfId="2" applyNumberFormat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horizontal="center"/>
    </xf>
    <xf numFmtId="0" fontId="16" fillId="0" borderId="0" xfId="1" applyFont="1" applyAlignment="1"/>
    <xf numFmtId="0" fontId="2" fillId="0" borderId="0" xfId="3" applyNumberFormat="1" applyFont="1" applyFill="1" applyBorder="1" applyAlignment="1"/>
    <xf numFmtId="0" fontId="10" fillId="0" borderId="0" xfId="3" applyNumberFormat="1" applyFont="1" applyFill="1" applyBorder="1" applyAlignment="1">
      <alignment horizontal="left"/>
    </xf>
    <xf numFmtId="164" fontId="7" fillId="0" borderId="1" xfId="3" applyNumberFormat="1" applyFont="1" applyFill="1" applyBorder="1" applyAlignment="1">
      <alignment horizontal="right"/>
    </xf>
    <xf numFmtId="0" fontId="2" fillId="0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left"/>
    </xf>
    <xf numFmtId="164" fontId="2" fillId="0" borderId="3" xfId="3" applyNumberFormat="1" applyFont="1" applyFill="1" applyBorder="1" applyAlignment="1">
      <alignment horizontal="right"/>
    </xf>
    <xf numFmtId="164" fontId="2" fillId="0" borderId="11" xfId="3" applyNumberFormat="1" applyFont="1" applyFill="1" applyBorder="1" applyAlignment="1">
      <alignment horizontal="right"/>
    </xf>
    <xf numFmtId="164" fontId="7" fillId="0" borderId="9" xfId="3" applyNumberFormat="1" applyFont="1" applyFill="1" applyBorder="1" applyAlignment="1">
      <alignment horizontal="right"/>
    </xf>
    <xf numFmtId="0" fontId="14" fillId="0" borderId="0" xfId="3" applyFont="1" applyAlignment="1">
      <alignment horizontal="center" vertical="center"/>
    </xf>
    <xf numFmtId="0" fontId="10" fillId="0" borderId="0" xfId="3" applyNumberFormat="1" applyFont="1" applyFill="1" applyBorder="1" applyAlignment="1">
      <alignment wrapText="1"/>
    </xf>
    <xf numFmtId="0" fontId="15" fillId="3" borderId="3" xfId="3" applyFont="1" applyFill="1" applyBorder="1" applyAlignment="1">
      <alignment horizontal="center" vertical="center"/>
    </xf>
    <xf numFmtId="0" fontId="15" fillId="3" borderId="3" xfId="3" applyFont="1" applyFill="1" applyBorder="1" applyAlignment="1">
      <alignment horizontal="center" vertical="center" wrapText="1"/>
    </xf>
    <xf numFmtId="165" fontId="15" fillId="3" borderId="3" xfId="4" applyNumberFormat="1" applyFont="1" applyFill="1" applyBorder="1" applyAlignment="1">
      <alignment horizontal="center" vertical="center"/>
    </xf>
    <xf numFmtId="165" fontId="15" fillId="3" borderId="3" xfId="4" applyNumberFormat="1" applyFont="1" applyFill="1" applyBorder="1" applyAlignment="1">
      <alignment horizontal="center" vertical="center" wrapText="1"/>
    </xf>
    <xf numFmtId="0" fontId="14" fillId="0" borderId="3" xfId="3" applyFont="1" applyBorder="1" applyAlignment="1">
      <alignment horizontal="center"/>
    </xf>
    <xf numFmtId="0" fontId="16" fillId="0" borderId="0" xfId="3" applyFont="1" applyAlignment="1"/>
    <xf numFmtId="0" fontId="2" fillId="0" borderId="0" xfId="5" applyNumberFormat="1" applyFont="1" applyFill="1" applyBorder="1" applyAlignment="1"/>
    <xf numFmtId="0" fontId="10" fillId="0" borderId="0" xfId="5" applyNumberFormat="1" applyFont="1" applyFill="1" applyBorder="1" applyAlignment="1">
      <alignment horizontal="left"/>
    </xf>
    <xf numFmtId="0" fontId="2" fillId="0" borderId="1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left"/>
    </xf>
    <xf numFmtId="3" fontId="2" fillId="0" borderId="1" xfId="5" applyNumberFormat="1" applyFont="1" applyFill="1" applyBorder="1" applyAlignment="1">
      <alignment horizontal="right"/>
    </xf>
    <xf numFmtId="3" fontId="7" fillId="0" borderId="1" xfId="5" applyNumberFormat="1" applyFont="1" applyFill="1" applyBorder="1" applyAlignment="1">
      <alignment horizontal="right"/>
    </xf>
    <xf numFmtId="0" fontId="10" fillId="2" borderId="1" xfId="5" applyNumberFormat="1" applyFont="1" applyFill="1" applyBorder="1" applyAlignment="1">
      <alignment horizontal="center" vertical="center" wrapText="1"/>
    </xf>
    <xf numFmtId="3" fontId="10" fillId="2" borderId="1" xfId="5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horizontal="center"/>
    </xf>
    <xf numFmtId="3" fontId="0" fillId="4" borderId="3" xfId="0" applyNumberFormat="1" applyFont="1" applyFill="1" applyBorder="1" applyAlignment="1"/>
    <xf numFmtId="0" fontId="0" fillId="4" borderId="0" xfId="0" applyNumberFormat="1" applyFont="1" applyFill="1" applyBorder="1" applyAlignment="1"/>
    <xf numFmtId="0" fontId="10" fillId="2" borderId="10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left"/>
    </xf>
    <xf numFmtId="164" fontId="0" fillId="0" borderId="3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left"/>
    </xf>
    <xf numFmtId="164" fontId="0" fillId="4" borderId="3" xfId="0" applyNumberFormat="1" applyFont="1" applyFill="1" applyBorder="1" applyAlignment="1">
      <alignment horizontal="right"/>
    </xf>
    <xf numFmtId="0" fontId="2" fillId="0" borderId="0" xfId="6" applyNumberFormat="1" applyFont="1" applyFill="1" applyBorder="1" applyAlignment="1"/>
    <xf numFmtId="0" fontId="4" fillId="0" borderId="0" xfId="6" applyNumberFormat="1" applyFont="1" applyFill="1" applyBorder="1" applyAlignment="1">
      <alignment horizontal="left"/>
    </xf>
    <xf numFmtId="0" fontId="2" fillId="0" borderId="1" xfId="6" applyNumberFormat="1" applyFont="1" applyFill="1" applyBorder="1" applyAlignment="1">
      <alignment horizontal="center"/>
    </xf>
    <xf numFmtId="0" fontId="2" fillId="0" borderId="1" xfId="6" applyNumberFormat="1" applyFont="1" applyFill="1" applyBorder="1" applyAlignment="1">
      <alignment horizontal="left"/>
    </xf>
    <xf numFmtId="164" fontId="2" fillId="0" borderId="1" xfId="6" applyNumberFormat="1" applyFont="1" applyFill="1" applyBorder="1" applyAlignment="1">
      <alignment horizontal="right"/>
    </xf>
    <xf numFmtId="164" fontId="6" fillId="0" borderId="1" xfId="6" applyNumberFormat="1" applyFont="1" applyFill="1" applyBorder="1" applyAlignment="1">
      <alignment horizontal="right"/>
    </xf>
    <xf numFmtId="164" fontId="2" fillId="0" borderId="0" xfId="6" applyNumberFormat="1" applyFont="1" applyFill="1" applyBorder="1" applyAlignment="1"/>
    <xf numFmtId="0" fontId="4" fillId="2" borderId="1" xfId="6" applyNumberFormat="1" applyFont="1" applyFill="1" applyBorder="1" applyAlignment="1">
      <alignment horizontal="center" vertical="center" wrapText="1"/>
    </xf>
    <xf numFmtId="0" fontId="2" fillId="0" borderId="0" xfId="8" applyNumberFormat="1" applyFont="1" applyFill="1" applyBorder="1" applyAlignment="1"/>
    <xf numFmtId="0" fontId="4" fillId="0" borderId="0" xfId="8" applyNumberFormat="1" applyFont="1" applyFill="1" applyBorder="1" applyAlignment="1">
      <alignment horizontal="left"/>
    </xf>
    <xf numFmtId="0" fontId="2" fillId="0" borderId="1" xfId="8" applyNumberFormat="1" applyFont="1" applyFill="1" applyBorder="1" applyAlignment="1">
      <alignment horizontal="center"/>
    </xf>
    <xf numFmtId="0" fontId="2" fillId="0" borderId="1" xfId="8" applyNumberFormat="1" applyFont="1" applyFill="1" applyBorder="1" applyAlignment="1">
      <alignment horizontal="left"/>
    </xf>
    <xf numFmtId="164" fontId="2" fillId="0" borderId="1" xfId="8" applyNumberFormat="1" applyFont="1" applyFill="1" applyBorder="1" applyAlignment="1">
      <alignment horizontal="right"/>
    </xf>
    <xf numFmtId="164" fontId="6" fillId="0" borderId="1" xfId="8" applyNumberFormat="1" applyFont="1" applyFill="1" applyBorder="1" applyAlignment="1">
      <alignment horizontal="right"/>
    </xf>
    <xf numFmtId="0" fontId="2" fillId="0" borderId="0" xfId="10" applyNumberFormat="1" applyFont="1" applyFill="1" applyBorder="1" applyAlignment="1"/>
    <xf numFmtId="0" fontId="4" fillId="0" borderId="0" xfId="10" applyNumberFormat="1" applyFont="1" applyFill="1" applyBorder="1" applyAlignment="1">
      <alignment horizontal="left"/>
    </xf>
    <xf numFmtId="0" fontId="2" fillId="0" borderId="1" xfId="10" applyNumberFormat="1" applyFont="1" applyFill="1" applyBorder="1" applyAlignment="1">
      <alignment horizontal="center"/>
    </xf>
    <xf numFmtId="0" fontId="2" fillId="0" borderId="1" xfId="10" applyNumberFormat="1" applyFont="1" applyFill="1" applyBorder="1" applyAlignment="1">
      <alignment horizontal="left"/>
    </xf>
    <xf numFmtId="164" fontId="2" fillId="0" borderId="1" xfId="10" applyNumberFormat="1" applyFont="1" applyFill="1" applyBorder="1" applyAlignment="1">
      <alignment horizontal="right"/>
    </xf>
    <xf numFmtId="164" fontId="6" fillId="0" borderId="1" xfId="1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164" fontId="8" fillId="0" borderId="3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4" fillId="2" borderId="1" xfId="8" applyNumberFormat="1" applyFont="1" applyFill="1" applyBorder="1" applyAlignment="1">
      <alignment horizontal="center" vertical="center" wrapText="1"/>
    </xf>
    <xf numFmtId="0" fontId="4" fillId="2" borderId="1" xfId="10" applyNumberFormat="1" applyFont="1" applyFill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right"/>
    </xf>
    <xf numFmtId="3" fontId="0" fillId="0" borderId="3" xfId="0" applyNumberFormat="1" applyBorder="1"/>
    <xf numFmtId="3" fontId="0" fillId="0" borderId="0" xfId="0" applyNumberFormat="1"/>
    <xf numFmtId="3" fontId="1" fillId="0" borderId="3" xfId="0" applyNumberFormat="1" applyFont="1" applyBorder="1"/>
    <xf numFmtId="164" fontId="6" fillId="5" borderId="1" xfId="1" applyNumberFormat="1" applyFont="1" applyFill="1" applyBorder="1" applyAlignment="1">
      <alignment horizontal="right"/>
    </xf>
    <xf numFmtId="164" fontId="7" fillId="5" borderId="1" xfId="3" applyNumberFormat="1" applyFont="1" applyFill="1" applyBorder="1" applyAlignment="1">
      <alignment horizontal="right"/>
    </xf>
    <xf numFmtId="3" fontId="2" fillId="0" borderId="4" xfId="5" applyNumberFormat="1" applyFont="1" applyFill="1" applyBorder="1" applyAlignment="1">
      <alignment horizontal="right"/>
    </xf>
    <xf numFmtId="3" fontId="7" fillId="5" borderId="1" xfId="5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/>
    <xf numFmtId="164" fontId="0" fillId="0" borderId="12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>
      <alignment horizontal="right"/>
    </xf>
    <xf numFmtId="164" fontId="0" fillId="0" borderId="7" xfId="0" applyNumberFormat="1" applyFont="1" applyFill="1" applyBorder="1" applyAlignment="1">
      <alignment horizontal="right"/>
    </xf>
    <xf numFmtId="164" fontId="0" fillId="0" borderId="4" xfId="0" applyNumberFormat="1" applyFont="1" applyFill="1" applyBorder="1" applyAlignment="1">
      <alignment horizontal="right"/>
    </xf>
    <xf numFmtId="164" fontId="7" fillId="5" borderId="1" xfId="0" applyNumberFormat="1" applyFont="1" applyFill="1" applyBorder="1" applyAlignment="1">
      <alignment horizontal="right"/>
    </xf>
    <xf numFmtId="3" fontId="1" fillId="0" borderId="3" xfId="0" applyNumberFormat="1" applyFont="1" applyFill="1" applyBorder="1"/>
    <xf numFmtId="3" fontId="0" fillId="0" borderId="3" xfId="0" applyNumberFormat="1" applyFont="1" applyFill="1" applyBorder="1" applyAlignment="1"/>
    <xf numFmtId="3" fontId="0" fillId="0" borderId="0" xfId="0" applyNumberFormat="1" applyFont="1" applyFill="1" applyBorder="1" applyAlignment="1"/>
    <xf numFmtId="3" fontId="1" fillId="0" borderId="3" xfId="0" applyNumberFormat="1" applyFont="1" applyFill="1" applyBorder="1" applyAlignment="1"/>
    <xf numFmtId="164" fontId="2" fillId="0" borderId="4" xfId="6" applyNumberFormat="1" applyFont="1" applyFill="1" applyBorder="1" applyAlignment="1">
      <alignment horizontal="right"/>
    </xf>
    <xf numFmtId="164" fontId="6" fillId="5" borderId="1" xfId="6" applyNumberFormat="1" applyFont="1" applyFill="1" applyBorder="1" applyAlignment="1">
      <alignment horizontal="right"/>
    </xf>
    <xf numFmtId="3" fontId="2" fillId="0" borderId="3" xfId="6" applyNumberFormat="1" applyFont="1" applyFill="1" applyBorder="1" applyAlignment="1"/>
    <xf numFmtId="3" fontId="2" fillId="0" borderId="0" xfId="6" applyNumberFormat="1" applyFont="1" applyFill="1" applyBorder="1" applyAlignment="1"/>
    <xf numFmtId="3" fontId="7" fillId="0" borderId="3" xfId="6" applyNumberFormat="1" applyFont="1" applyFill="1" applyBorder="1" applyAlignment="1"/>
    <xf numFmtId="164" fontId="2" fillId="0" borderId="4" xfId="8" applyNumberFormat="1" applyFont="1" applyFill="1" applyBorder="1" applyAlignment="1">
      <alignment horizontal="right"/>
    </xf>
    <xf numFmtId="164" fontId="6" fillId="5" borderId="1" xfId="8" applyNumberFormat="1" applyFont="1" applyFill="1" applyBorder="1" applyAlignment="1">
      <alignment horizontal="right"/>
    </xf>
    <xf numFmtId="164" fontId="2" fillId="0" borderId="4" xfId="10" applyNumberFormat="1" applyFont="1" applyFill="1" applyBorder="1" applyAlignment="1">
      <alignment horizontal="right"/>
    </xf>
    <xf numFmtId="164" fontId="6" fillId="5" borderId="1" xfId="1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/>
    <xf numFmtId="164" fontId="6" fillId="5" borderId="1" xfId="0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/>
    </xf>
    <xf numFmtId="0" fontId="6" fillId="0" borderId="4" xfId="1" applyFont="1" applyBorder="1" applyAlignment="1">
      <alignment horizontal="right"/>
    </xf>
    <xf numFmtId="0" fontId="6" fillId="0" borderId="5" xfId="1" applyFont="1" applyBorder="1" applyAlignment="1">
      <alignment horizontal="right"/>
    </xf>
    <xf numFmtId="0" fontId="6" fillId="0" borderId="6" xfId="1" applyFont="1" applyBorder="1" applyAlignment="1">
      <alignment horizontal="right"/>
    </xf>
    <xf numFmtId="0" fontId="13" fillId="0" borderId="0" xfId="1" applyFont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center"/>
    </xf>
    <xf numFmtId="0" fontId="7" fillId="0" borderId="4" xfId="3" applyFont="1" applyBorder="1" applyAlignment="1">
      <alignment horizontal="right"/>
    </xf>
    <xf numFmtId="0" fontId="7" fillId="0" borderId="5" xfId="3" applyFont="1" applyBorder="1" applyAlignment="1">
      <alignment horizontal="right"/>
    </xf>
    <xf numFmtId="0" fontId="7" fillId="0" borderId="6" xfId="3" applyFont="1" applyBorder="1" applyAlignment="1">
      <alignment horizontal="right"/>
    </xf>
    <xf numFmtId="0" fontId="7" fillId="0" borderId="0" xfId="3" applyNumberFormat="1" applyFont="1" applyFill="1" applyBorder="1" applyAlignment="1">
      <alignment horizontal="center"/>
    </xf>
    <xf numFmtId="0" fontId="2" fillId="0" borderId="0" xfId="3" applyNumberFormat="1" applyFont="1" applyFill="1" applyBorder="1" applyAlignment="1"/>
    <xf numFmtId="0" fontId="12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12" fillId="0" borderId="0" xfId="3" applyFont="1" applyAlignment="1">
      <alignment horizontal="center" vertical="center"/>
    </xf>
    <xf numFmtId="0" fontId="7" fillId="0" borderId="3" xfId="3" applyFont="1" applyBorder="1" applyAlignment="1">
      <alignment horizontal="right"/>
    </xf>
    <xf numFmtId="0" fontId="7" fillId="0" borderId="7" xfId="3" applyFont="1" applyBorder="1" applyAlignment="1">
      <alignment horizontal="right"/>
    </xf>
    <xf numFmtId="0" fontId="7" fillId="0" borderId="8" xfId="3" applyFont="1" applyBorder="1" applyAlignment="1">
      <alignment horizontal="right"/>
    </xf>
    <xf numFmtId="0" fontId="7" fillId="0" borderId="9" xfId="3" applyFont="1" applyBorder="1" applyAlignment="1">
      <alignment horizontal="right"/>
    </xf>
    <xf numFmtId="0" fontId="9" fillId="0" borderId="0" xfId="3" applyNumberFormat="1" applyFont="1" applyFill="1" applyBorder="1" applyAlignment="1">
      <alignment horizontal="center"/>
    </xf>
    <xf numFmtId="0" fontId="10" fillId="0" borderId="0" xfId="3" applyNumberFormat="1" applyFont="1" applyFill="1" applyBorder="1" applyAlignment="1">
      <alignment horizontal="center"/>
    </xf>
    <xf numFmtId="0" fontId="11" fillId="0" borderId="0" xfId="3" applyNumberFormat="1" applyFont="1" applyFill="1" applyBorder="1" applyAlignment="1">
      <alignment horizontal="center"/>
    </xf>
    <xf numFmtId="0" fontId="13" fillId="0" borderId="0" xfId="5" applyFont="1" applyAlignment="1">
      <alignment horizontal="center"/>
    </xf>
    <xf numFmtId="0" fontId="12" fillId="0" borderId="0" xfId="5" applyFont="1" applyAlignment="1">
      <alignment horizontal="center" vertical="center"/>
    </xf>
    <xf numFmtId="0" fontId="7" fillId="0" borderId="0" xfId="5" applyNumberFormat="1" applyFont="1" applyFill="1" applyBorder="1" applyAlignment="1">
      <alignment horizontal="center"/>
    </xf>
    <xf numFmtId="0" fontId="2" fillId="0" borderId="0" xfId="5" applyNumberFormat="1" applyFont="1" applyFill="1" applyBorder="1" applyAlignment="1"/>
    <xf numFmtId="0" fontId="7" fillId="0" borderId="4" xfId="5" applyFont="1" applyBorder="1" applyAlignment="1">
      <alignment horizontal="right"/>
    </xf>
    <xf numFmtId="0" fontId="7" fillId="0" borderId="5" xfId="5" applyFont="1" applyBorder="1" applyAlignment="1">
      <alignment horizontal="right"/>
    </xf>
    <xf numFmtId="0" fontId="7" fillId="0" borderId="6" xfId="5" applyFont="1" applyBorder="1" applyAlignment="1">
      <alignment horizontal="right"/>
    </xf>
    <xf numFmtId="0" fontId="9" fillId="0" borderId="0" xfId="5" applyNumberFormat="1" applyFont="1" applyFill="1" applyBorder="1" applyAlignment="1">
      <alignment horizontal="center"/>
    </xf>
    <xf numFmtId="0" fontId="10" fillId="0" borderId="0" xfId="5" applyNumberFormat="1" applyFont="1" applyFill="1" applyBorder="1" applyAlignment="1">
      <alignment horizontal="center"/>
    </xf>
    <xf numFmtId="0" fontId="11" fillId="0" borderId="0" xfId="5" applyNumberFormat="1" applyFont="1" applyFill="1" applyBorder="1" applyAlignment="1">
      <alignment horizontal="center"/>
    </xf>
    <xf numFmtId="0" fontId="12" fillId="0" borderId="0" xfId="5" applyFont="1" applyAlignment="1">
      <alignment horizontal="center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0" borderId="0" xfId="6" applyNumberFormat="1" applyFont="1" applyFill="1" applyBorder="1" applyAlignment="1">
      <alignment horizontal="center"/>
    </xf>
    <xf numFmtId="0" fontId="2" fillId="0" borderId="0" xfId="6" applyNumberFormat="1" applyFont="1" applyFill="1" applyBorder="1" applyAlignment="1"/>
    <xf numFmtId="0" fontId="17" fillId="0" borderId="0" xfId="7" applyFont="1" applyAlignment="1">
      <alignment horizontal="center"/>
    </xf>
    <xf numFmtId="0" fontId="12" fillId="0" borderId="0" xfId="7" applyFont="1" applyAlignment="1">
      <alignment horizontal="center" vertical="center"/>
    </xf>
    <xf numFmtId="0" fontId="12" fillId="0" borderId="0" xfId="7" applyFont="1" applyAlignment="1">
      <alignment horizontal="center"/>
    </xf>
    <xf numFmtId="0" fontId="6" fillId="0" borderId="4" xfId="6" applyFont="1" applyBorder="1" applyAlignment="1">
      <alignment horizontal="right"/>
    </xf>
    <xf numFmtId="0" fontId="6" fillId="0" borderId="5" xfId="6" applyFont="1" applyBorder="1" applyAlignment="1">
      <alignment horizontal="right"/>
    </xf>
    <xf numFmtId="0" fontId="6" fillId="0" borderId="6" xfId="6" applyFont="1" applyBorder="1" applyAlignment="1">
      <alignment horizontal="right"/>
    </xf>
    <xf numFmtId="0" fontId="7" fillId="0" borderId="4" xfId="6" applyFont="1" applyBorder="1" applyAlignment="1">
      <alignment horizontal="right"/>
    </xf>
    <xf numFmtId="0" fontId="3" fillId="0" borderId="0" xfId="6" applyNumberFormat="1" applyFont="1" applyFill="1" applyBorder="1" applyAlignment="1">
      <alignment horizontal="center"/>
    </xf>
    <xf numFmtId="0" fontId="4" fillId="0" borderId="0" xfId="6" applyNumberFormat="1" applyFont="1" applyFill="1" applyBorder="1" applyAlignment="1">
      <alignment horizontal="center"/>
    </xf>
    <xf numFmtId="0" fontId="5" fillId="0" borderId="0" xfId="6" applyNumberFormat="1" applyFont="1" applyFill="1" applyBorder="1" applyAlignment="1">
      <alignment horizontal="center"/>
    </xf>
    <xf numFmtId="0" fontId="6" fillId="0" borderId="4" xfId="8" applyFont="1" applyBorder="1" applyAlignment="1">
      <alignment horizontal="right"/>
    </xf>
    <xf numFmtId="0" fontId="6" fillId="0" borderId="5" xfId="8" applyFont="1" applyBorder="1" applyAlignment="1">
      <alignment horizontal="right"/>
    </xf>
    <xf numFmtId="0" fontId="6" fillId="0" borderId="6" xfId="8" applyFont="1" applyBorder="1" applyAlignment="1">
      <alignment horizontal="right"/>
    </xf>
    <xf numFmtId="0" fontId="12" fillId="0" borderId="0" xfId="9" applyFont="1" applyAlignment="1">
      <alignment horizontal="center"/>
    </xf>
    <xf numFmtId="0" fontId="13" fillId="0" borderId="0" xfId="9" applyFont="1" applyAlignment="1">
      <alignment horizontal="center"/>
    </xf>
    <xf numFmtId="0" fontId="12" fillId="0" borderId="0" xfId="9" applyFont="1" applyAlignment="1">
      <alignment horizontal="center" vertical="center"/>
    </xf>
    <xf numFmtId="0" fontId="3" fillId="0" borderId="0" xfId="8" applyNumberFormat="1" applyFont="1" applyFill="1" applyBorder="1" applyAlignment="1">
      <alignment horizontal="center"/>
    </xf>
    <xf numFmtId="0" fontId="2" fillId="0" borderId="0" xfId="8" applyNumberFormat="1" applyFont="1" applyFill="1" applyBorder="1" applyAlignment="1"/>
    <xf numFmtId="0" fontId="4" fillId="0" borderId="0" xfId="8" applyNumberFormat="1" applyFont="1" applyFill="1" applyBorder="1" applyAlignment="1">
      <alignment horizontal="center"/>
    </xf>
    <xf numFmtId="0" fontId="5" fillId="0" borderId="0" xfId="8" applyNumberFormat="1" applyFont="1" applyFill="1" applyBorder="1" applyAlignment="1">
      <alignment horizontal="center"/>
    </xf>
    <xf numFmtId="0" fontId="7" fillId="0" borderId="4" xfId="8" applyFont="1" applyBorder="1" applyAlignment="1">
      <alignment horizontal="right"/>
    </xf>
    <xf numFmtId="0" fontId="6" fillId="0" borderId="0" xfId="8" applyNumberFormat="1" applyFont="1" applyFill="1" applyBorder="1" applyAlignment="1">
      <alignment horizontal="center"/>
    </xf>
    <xf numFmtId="0" fontId="6" fillId="0" borderId="4" xfId="10" applyFont="1" applyBorder="1" applyAlignment="1">
      <alignment horizontal="right"/>
    </xf>
    <xf numFmtId="0" fontId="6" fillId="0" borderId="5" xfId="10" applyFont="1" applyBorder="1" applyAlignment="1">
      <alignment horizontal="right"/>
    </xf>
    <xf numFmtId="0" fontId="6" fillId="0" borderId="6" xfId="10" applyFont="1" applyBorder="1" applyAlignment="1">
      <alignment horizontal="right"/>
    </xf>
    <xf numFmtId="0" fontId="12" fillId="0" borderId="0" xfId="11" applyFont="1" applyAlignment="1">
      <alignment horizontal="center"/>
    </xf>
    <xf numFmtId="0" fontId="13" fillId="0" borderId="0" xfId="11" applyFont="1" applyAlignment="1">
      <alignment horizontal="center"/>
    </xf>
    <xf numFmtId="0" fontId="12" fillId="0" borderId="0" xfId="11" applyFont="1" applyAlignment="1">
      <alignment horizontal="center" vertical="center"/>
    </xf>
    <xf numFmtId="0" fontId="3" fillId="0" borderId="0" xfId="10" applyNumberFormat="1" applyFont="1" applyFill="1" applyBorder="1" applyAlignment="1">
      <alignment horizontal="center"/>
    </xf>
    <xf numFmtId="0" fontId="2" fillId="0" borderId="0" xfId="10" applyNumberFormat="1" applyFont="1" applyFill="1" applyBorder="1" applyAlignment="1"/>
    <xf numFmtId="0" fontId="4" fillId="0" borderId="0" xfId="10" applyNumberFormat="1" applyFont="1" applyFill="1" applyBorder="1" applyAlignment="1">
      <alignment horizontal="center"/>
    </xf>
    <xf numFmtId="0" fontId="5" fillId="0" borderId="0" xfId="10" applyNumberFormat="1" applyFont="1" applyFill="1" applyBorder="1" applyAlignment="1">
      <alignment horizontal="center"/>
    </xf>
    <xf numFmtId="0" fontId="7" fillId="0" borderId="4" xfId="10" applyFont="1" applyBorder="1" applyAlignment="1">
      <alignment horizontal="right"/>
    </xf>
    <xf numFmtId="0" fontId="6" fillId="0" borderId="0" xfId="1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</cellXfs>
  <cellStyles count="12">
    <cellStyle name="Comma 2" xfId="2"/>
    <cellStyle name="Comma 3" xfId="4"/>
    <cellStyle name="Normal" xfId="0" builtinId="0"/>
    <cellStyle name="Normal 10" xfId="11"/>
    <cellStyle name="Normal 2" xfId="1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workbookViewId="0">
      <selection activeCell="L16" sqref="L16"/>
    </sheetView>
  </sheetViews>
  <sheetFormatPr defaultRowHeight="15"/>
  <cols>
    <col min="2" max="2" width="28" customWidth="1"/>
    <col min="6" max="6" width="13.85546875" customWidth="1"/>
  </cols>
  <sheetData>
    <row r="2" spans="1:6" ht="16.5">
      <c r="A2" s="131" t="s">
        <v>0</v>
      </c>
      <c r="B2" s="124"/>
      <c r="C2" s="124"/>
      <c r="D2" s="124"/>
      <c r="E2" s="124"/>
      <c r="F2" s="124"/>
    </row>
    <row r="3" spans="1:6" ht="15.75">
      <c r="A3" s="132" t="s">
        <v>1</v>
      </c>
      <c r="B3" s="124"/>
      <c r="C3" s="124"/>
      <c r="D3" s="124"/>
      <c r="E3" s="124"/>
      <c r="F3" s="124"/>
    </row>
    <row r="4" spans="1:6" ht="16.5">
      <c r="A4" s="131" t="s">
        <v>2</v>
      </c>
      <c r="B4" s="124"/>
      <c r="C4" s="124"/>
      <c r="D4" s="124"/>
      <c r="E4" s="124"/>
      <c r="F4" s="124"/>
    </row>
    <row r="7" spans="1:6" ht="20.25">
      <c r="A7" s="133" t="s">
        <v>3</v>
      </c>
      <c r="B7" s="124"/>
      <c r="C7" s="124"/>
      <c r="D7" s="124"/>
      <c r="E7" s="124"/>
      <c r="F7" s="124"/>
    </row>
    <row r="8" spans="1:6" ht="15.75">
      <c r="A8" s="126" t="s">
        <v>4</v>
      </c>
      <c r="B8" s="126"/>
      <c r="C8" s="126"/>
      <c r="D8" s="126"/>
      <c r="E8" s="126"/>
      <c r="F8" s="126"/>
    </row>
    <row r="9" spans="1:6" ht="16.5">
      <c r="A9" s="130" t="s">
        <v>5</v>
      </c>
      <c r="B9" s="130"/>
      <c r="C9" s="130"/>
      <c r="D9" s="130"/>
      <c r="E9" s="130"/>
      <c r="F9" s="130"/>
    </row>
    <row r="10" spans="1:6" ht="15.75">
      <c r="A10" s="125" t="s">
        <v>6</v>
      </c>
      <c r="B10" s="125"/>
      <c r="C10" s="125"/>
      <c r="D10" s="125"/>
      <c r="E10" s="125"/>
      <c r="F10" s="125"/>
    </row>
    <row r="11" spans="1:6" ht="15.75">
      <c r="A11" s="9"/>
      <c r="B11" s="9"/>
      <c r="C11" s="9"/>
      <c r="D11" s="9"/>
      <c r="E11" s="9"/>
      <c r="F11" s="9"/>
    </row>
    <row r="12" spans="1:6" ht="15.75">
      <c r="A12" s="10" t="s">
        <v>7</v>
      </c>
      <c r="B12" s="11"/>
      <c r="C12" s="11"/>
      <c r="D12" s="11"/>
      <c r="E12" s="11"/>
      <c r="F12" s="11"/>
    </row>
    <row r="13" spans="1:6" ht="15.75">
      <c r="A13" s="10" t="s">
        <v>8</v>
      </c>
      <c r="B13" s="11"/>
      <c r="C13" s="11"/>
      <c r="D13" s="11"/>
      <c r="E13" s="11"/>
      <c r="F13" s="11"/>
    </row>
    <row r="14" spans="1:6" ht="15.75">
      <c r="A14" s="10" t="s">
        <v>9</v>
      </c>
      <c r="B14" s="11"/>
      <c r="C14" s="11"/>
      <c r="D14" s="11"/>
      <c r="E14" s="11"/>
      <c r="F14" s="11"/>
    </row>
    <row r="15" spans="1:6" ht="28.5">
      <c r="A15" s="12" t="s">
        <v>10</v>
      </c>
      <c r="B15" s="12" t="s">
        <v>11</v>
      </c>
      <c r="C15" s="12" t="s">
        <v>12</v>
      </c>
      <c r="D15" s="13" t="s">
        <v>13</v>
      </c>
      <c r="E15" s="14" t="s">
        <v>14</v>
      </c>
      <c r="F15" s="15" t="s">
        <v>15</v>
      </c>
    </row>
    <row r="16" spans="1:6" ht="15.75">
      <c r="A16" s="16">
        <v>1</v>
      </c>
      <c r="B16" s="16">
        <v>2</v>
      </c>
      <c r="C16" s="16">
        <v>3</v>
      </c>
      <c r="D16" s="16">
        <v>4</v>
      </c>
      <c r="E16" s="16">
        <v>5</v>
      </c>
      <c r="F16" s="16" t="s">
        <v>16</v>
      </c>
    </row>
    <row r="17" spans="1:8">
      <c r="A17" s="2">
        <v>1</v>
      </c>
      <c r="B17" s="3" t="s">
        <v>17</v>
      </c>
      <c r="C17" s="2" t="s">
        <v>18</v>
      </c>
      <c r="D17" s="2">
        <v>5</v>
      </c>
      <c r="E17" s="4">
        <v>0</v>
      </c>
      <c r="F17" s="94">
        <f>E17*D17</f>
        <v>0</v>
      </c>
      <c r="G17" s="95">
        <v>2000</v>
      </c>
      <c r="H17" s="95">
        <f>G17*D17</f>
        <v>10000</v>
      </c>
    </row>
    <row r="18" spans="1:8">
      <c r="A18" s="2">
        <v>2</v>
      </c>
      <c r="B18" s="3" t="s">
        <v>19</v>
      </c>
      <c r="C18" s="2" t="s">
        <v>20</v>
      </c>
      <c r="D18" s="2">
        <v>1</v>
      </c>
      <c r="E18" s="4">
        <v>6100</v>
      </c>
      <c r="F18" s="94">
        <f t="shared" ref="F18:F27" si="0">E18*D18</f>
        <v>6100</v>
      </c>
      <c r="G18" s="95"/>
      <c r="H18" s="95">
        <f t="shared" ref="H18:H27" si="1">G18*D18</f>
        <v>0</v>
      </c>
    </row>
    <row r="19" spans="1:8">
      <c r="A19" s="2">
        <v>3</v>
      </c>
      <c r="B19" s="3" t="s">
        <v>21</v>
      </c>
      <c r="C19" s="2" t="s">
        <v>20</v>
      </c>
      <c r="D19" s="2">
        <v>10</v>
      </c>
      <c r="E19" s="4">
        <v>6000</v>
      </c>
      <c r="F19" s="94">
        <f t="shared" si="0"/>
        <v>60000</v>
      </c>
      <c r="G19" s="95"/>
      <c r="H19" s="95">
        <f t="shared" si="1"/>
        <v>0</v>
      </c>
    </row>
    <row r="20" spans="1:8">
      <c r="A20" s="2">
        <v>4</v>
      </c>
      <c r="B20" s="3" t="s">
        <v>22</v>
      </c>
      <c r="C20" s="2" t="s">
        <v>20</v>
      </c>
      <c r="D20" s="2">
        <v>1</v>
      </c>
      <c r="E20" s="4">
        <v>3500</v>
      </c>
      <c r="F20" s="94">
        <f t="shared" si="0"/>
        <v>3500</v>
      </c>
      <c r="G20" s="95"/>
      <c r="H20" s="95">
        <f t="shared" si="1"/>
        <v>0</v>
      </c>
    </row>
    <row r="21" spans="1:8">
      <c r="A21" s="2">
        <v>5</v>
      </c>
      <c r="B21" s="3" t="s">
        <v>23</v>
      </c>
      <c r="C21" s="2" t="s">
        <v>20</v>
      </c>
      <c r="D21" s="2">
        <v>1</v>
      </c>
      <c r="E21" s="4">
        <v>6500</v>
      </c>
      <c r="F21" s="94">
        <f t="shared" si="0"/>
        <v>6500</v>
      </c>
      <c r="G21" s="95"/>
      <c r="H21" s="95">
        <f t="shared" si="1"/>
        <v>0</v>
      </c>
    </row>
    <row r="22" spans="1:8">
      <c r="A22" s="2">
        <v>6</v>
      </c>
      <c r="B22" s="7" t="s">
        <v>24</v>
      </c>
      <c r="C22" s="6" t="s">
        <v>25</v>
      </c>
      <c r="D22" s="6">
        <v>2</v>
      </c>
      <c r="E22" s="8">
        <v>37000</v>
      </c>
      <c r="F22" s="94">
        <f t="shared" si="0"/>
        <v>74000</v>
      </c>
      <c r="G22" s="95"/>
      <c r="H22" s="95">
        <f t="shared" si="1"/>
        <v>0</v>
      </c>
    </row>
    <row r="23" spans="1:8">
      <c r="A23" s="2">
        <v>7</v>
      </c>
      <c r="B23" s="7" t="s">
        <v>26</v>
      </c>
      <c r="C23" s="6" t="s">
        <v>25</v>
      </c>
      <c r="D23" s="6">
        <v>2</v>
      </c>
      <c r="E23" s="8">
        <v>37000</v>
      </c>
      <c r="F23" s="94">
        <f t="shared" si="0"/>
        <v>74000</v>
      </c>
      <c r="G23" s="95"/>
      <c r="H23" s="95">
        <f t="shared" si="1"/>
        <v>0</v>
      </c>
    </row>
    <row r="24" spans="1:8">
      <c r="A24" s="2">
        <v>8</v>
      </c>
      <c r="B24" s="7" t="s">
        <v>27</v>
      </c>
      <c r="C24" s="6" t="s">
        <v>28</v>
      </c>
      <c r="D24" s="6">
        <v>12</v>
      </c>
      <c r="E24" s="8">
        <v>11800</v>
      </c>
      <c r="F24" s="94">
        <f t="shared" si="0"/>
        <v>141600</v>
      </c>
      <c r="G24" s="95"/>
      <c r="H24" s="95">
        <f t="shared" si="1"/>
        <v>0</v>
      </c>
    </row>
    <row r="25" spans="1:8">
      <c r="A25" s="2">
        <v>9</v>
      </c>
      <c r="B25" s="7" t="s">
        <v>29</v>
      </c>
      <c r="C25" s="6" t="s">
        <v>18</v>
      </c>
      <c r="D25" s="6">
        <v>1</v>
      </c>
      <c r="E25" s="8">
        <v>70000</v>
      </c>
      <c r="F25" s="94">
        <f t="shared" si="0"/>
        <v>70000</v>
      </c>
      <c r="G25" s="95"/>
      <c r="H25" s="95">
        <f t="shared" si="1"/>
        <v>0</v>
      </c>
    </row>
    <row r="26" spans="1:8">
      <c r="A26" s="2">
        <v>10</v>
      </c>
      <c r="B26" s="3" t="s">
        <v>30</v>
      </c>
      <c r="C26" s="2" t="s">
        <v>31</v>
      </c>
      <c r="D26" s="2">
        <v>5</v>
      </c>
      <c r="E26" s="4">
        <v>0</v>
      </c>
      <c r="F26" s="94">
        <f t="shared" si="0"/>
        <v>0</v>
      </c>
      <c r="G26" s="95">
        <v>2000</v>
      </c>
      <c r="H26" s="95">
        <f t="shared" si="1"/>
        <v>10000</v>
      </c>
    </row>
    <row r="27" spans="1:8">
      <c r="A27" s="2">
        <v>11</v>
      </c>
      <c r="B27" s="3" t="s">
        <v>32</v>
      </c>
      <c r="C27" s="2" t="s">
        <v>31</v>
      </c>
      <c r="D27" s="2">
        <v>5</v>
      </c>
      <c r="E27" s="4">
        <v>0</v>
      </c>
      <c r="F27" s="94">
        <f t="shared" si="0"/>
        <v>0</v>
      </c>
      <c r="G27" s="95">
        <v>2000</v>
      </c>
      <c r="H27" s="95">
        <f t="shared" si="1"/>
        <v>10000</v>
      </c>
    </row>
    <row r="28" spans="1:8">
      <c r="A28" s="127" t="s">
        <v>33</v>
      </c>
      <c r="B28" s="128"/>
      <c r="C28" s="128"/>
      <c r="D28" s="128"/>
      <c r="E28" s="129"/>
      <c r="F28" s="5">
        <f>SUM(F17:F27)</f>
        <v>435700</v>
      </c>
      <c r="G28" s="96"/>
      <c r="H28" s="97">
        <f>SUM(H17:H27)</f>
        <v>30000</v>
      </c>
    </row>
    <row r="29" spans="1:8">
      <c r="A29" s="127" t="s">
        <v>104</v>
      </c>
      <c r="B29" s="128"/>
      <c r="C29" s="128"/>
      <c r="D29" s="128"/>
      <c r="E29" s="129"/>
      <c r="F29" s="5">
        <f>F28*0.05</f>
        <v>21785</v>
      </c>
    </row>
    <row r="30" spans="1:8">
      <c r="A30" s="127" t="s">
        <v>34</v>
      </c>
      <c r="B30" s="128"/>
      <c r="C30" s="128"/>
      <c r="D30" s="128"/>
      <c r="E30" s="129"/>
      <c r="F30" s="98">
        <f>F29+H28</f>
        <v>51785</v>
      </c>
    </row>
    <row r="32" spans="1:8">
      <c r="A32" s="17" t="s">
        <v>35</v>
      </c>
      <c r="B32" s="1"/>
      <c r="C32" s="1"/>
      <c r="D32" s="1"/>
      <c r="E32" s="1"/>
      <c r="F32" s="1"/>
    </row>
    <row r="33" spans="1:6" ht="15.75">
      <c r="A33" s="126"/>
      <c r="B33" s="126"/>
      <c r="C33" s="1"/>
      <c r="D33" s="1"/>
      <c r="E33" s="123" t="s">
        <v>36</v>
      </c>
      <c r="F33" s="124"/>
    </row>
    <row r="34" spans="1:6" ht="15.75">
      <c r="A34" s="126"/>
      <c r="B34" s="126"/>
      <c r="C34" s="1"/>
      <c r="D34" s="1"/>
      <c r="E34" s="123" t="s">
        <v>37</v>
      </c>
      <c r="F34" s="124"/>
    </row>
    <row r="38" spans="1:6">
      <c r="A38" s="1"/>
      <c r="B38" s="1"/>
      <c r="C38" s="1"/>
      <c r="D38" s="1"/>
      <c r="E38" s="123" t="s">
        <v>38</v>
      </c>
      <c r="F38" s="124"/>
    </row>
  </sheetData>
  <mergeCells count="15">
    <mergeCell ref="A2:F2"/>
    <mergeCell ref="A3:F3"/>
    <mergeCell ref="A4:F4"/>
    <mergeCell ref="A7:F7"/>
    <mergeCell ref="A8:F8"/>
    <mergeCell ref="A9:F9"/>
    <mergeCell ref="A29:E29"/>
    <mergeCell ref="A30:E30"/>
    <mergeCell ref="E33:F33"/>
    <mergeCell ref="E34:F34"/>
    <mergeCell ref="E38:F38"/>
    <mergeCell ref="A10:F10"/>
    <mergeCell ref="A33:B33"/>
    <mergeCell ref="A34:B34"/>
    <mergeCell ref="A28:E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1"/>
  <sheetViews>
    <sheetView topLeftCell="A5" workbookViewId="0">
      <selection activeCell="B42" sqref="B42"/>
    </sheetView>
  </sheetViews>
  <sheetFormatPr defaultRowHeight="15"/>
  <cols>
    <col min="1" max="1" width="6.7109375" customWidth="1"/>
    <col min="2" max="2" width="23.28515625" customWidth="1"/>
    <col min="4" max="4" width="10.42578125" customWidth="1"/>
    <col min="5" max="5" width="10" customWidth="1"/>
    <col min="6" max="6" width="13.5703125" customWidth="1"/>
  </cols>
  <sheetData>
    <row r="2" spans="1:6" ht="16.5">
      <c r="A2" s="146" t="s">
        <v>0</v>
      </c>
      <c r="B2" s="138"/>
      <c r="C2" s="138"/>
      <c r="D2" s="138"/>
      <c r="E2" s="138"/>
      <c r="F2" s="138"/>
    </row>
    <row r="3" spans="1:6" ht="15.75">
      <c r="A3" s="147" t="s">
        <v>1</v>
      </c>
      <c r="B3" s="138"/>
      <c r="C3" s="138"/>
      <c r="D3" s="138"/>
      <c r="E3" s="138"/>
      <c r="F3" s="138"/>
    </row>
    <row r="4" spans="1:6" ht="16.5">
      <c r="A4" s="146" t="s">
        <v>2</v>
      </c>
      <c r="B4" s="138"/>
      <c r="C4" s="138"/>
      <c r="D4" s="138"/>
      <c r="E4" s="138"/>
      <c r="F4" s="138"/>
    </row>
    <row r="7" spans="1:6" ht="20.25">
      <c r="A7" s="148" t="s">
        <v>3</v>
      </c>
      <c r="B7" s="138"/>
      <c r="C7" s="138"/>
      <c r="D7" s="138"/>
      <c r="E7" s="138"/>
      <c r="F7" s="138"/>
    </row>
    <row r="8" spans="1:6" ht="15.75">
      <c r="A8" s="139" t="s">
        <v>39</v>
      </c>
      <c r="B8" s="139"/>
      <c r="C8" s="139"/>
      <c r="D8" s="139"/>
      <c r="E8" s="139"/>
      <c r="F8" s="139"/>
    </row>
    <row r="9" spans="1:6" ht="16.5">
      <c r="A9" s="140" t="s">
        <v>40</v>
      </c>
      <c r="B9" s="140"/>
      <c r="C9" s="140"/>
      <c r="D9" s="140"/>
      <c r="E9" s="140"/>
      <c r="F9" s="140"/>
    </row>
    <row r="10" spans="1:6" ht="15.75">
      <c r="A10" s="141" t="s">
        <v>41</v>
      </c>
      <c r="B10" s="141"/>
      <c r="C10" s="141"/>
      <c r="D10" s="141"/>
      <c r="E10" s="141"/>
      <c r="F10" s="141"/>
    </row>
    <row r="11" spans="1:6" ht="15.75">
      <c r="A11" s="26"/>
      <c r="B11" s="26"/>
      <c r="C11" s="26"/>
      <c r="D11" s="26"/>
      <c r="E11" s="26"/>
      <c r="F11" s="26"/>
    </row>
    <row r="12" spans="1:6" ht="15.75">
      <c r="A12" s="19" t="s">
        <v>7</v>
      </c>
      <c r="B12" s="27"/>
      <c r="C12" s="27"/>
      <c r="D12" s="27"/>
      <c r="E12" s="27"/>
      <c r="F12" s="27"/>
    </row>
    <row r="13" spans="1:6" ht="15.75">
      <c r="A13" s="19" t="s">
        <v>8</v>
      </c>
      <c r="B13" s="27"/>
      <c r="C13" s="27"/>
      <c r="D13" s="27"/>
      <c r="E13" s="27"/>
      <c r="F13" s="27"/>
    </row>
    <row r="14" spans="1:6" ht="15.75">
      <c r="A14" s="19" t="s">
        <v>9</v>
      </c>
      <c r="B14" s="27"/>
      <c r="C14" s="27"/>
      <c r="D14" s="27"/>
      <c r="E14" s="27"/>
      <c r="F14" s="27"/>
    </row>
    <row r="15" spans="1:6" ht="20.25" customHeight="1">
      <c r="A15" s="28" t="s">
        <v>10</v>
      </c>
      <c r="B15" s="28" t="s">
        <v>11</v>
      </c>
      <c r="C15" s="28" t="s">
        <v>12</v>
      </c>
      <c r="D15" s="29" t="s">
        <v>13</v>
      </c>
      <c r="E15" s="30" t="s">
        <v>14</v>
      </c>
      <c r="F15" s="31" t="s">
        <v>15</v>
      </c>
    </row>
    <row r="16" spans="1:6" ht="15.75">
      <c r="A16" s="32">
        <v>1</v>
      </c>
      <c r="B16" s="32">
        <v>2</v>
      </c>
      <c r="C16" s="32">
        <v>3</v>
      </c>
      <c r="D16" s="32">
        <v>4</v>
      </c>
      <c r="E16" s="32">
        <v>5</v>
      </c>
      <c r="F16" s="32" t="s">
        <v>16</v>
      </c>
    </row>
    <row r="17" spans="1:7">
      <c r="A17" s="21">
        <v>1</v>
      </c>
      <c r="B17" s="22" t="s">
        <v>42</v>
      </c>
      <c r="C17" s="21" t="s">
        <v>28</v>
      </c>
      <c r="D17" s="21">
        <v>24</v>
      </c>
      <c r="E17" s="23">
        <v>11800</v>
      </c>
      <c r="F17" s="24">
        <f>E17*D17</f>
        <v>283200</v>
      </c>
      <c r="G17" s="18"/>
    </row>
    <row r="18" spans="1:7">
      <c r="A18" s="21">
        <v>2</v>
      </c>
      <c r="B18" s="22" t="s">
        <v>43</v>
      </c>
      <c r="C18" s="21" t="s">
        <v>44</v>
      </c>
      <c r="D18" s="21">
        <v>6</v>
      </c>
      <c r="E18" s="23">
        <v>56000</v>
      </c>
      <c r="F18" s="24">
        <f t="shared" ref="F18:F20" si="0">E18*D18</f>
        <v>336000</v>
      </c>
      <c r="G18" s="18"/>
    </row>
    <row r="19" spans="1:7">
      <c r="A19" s="21">
        <v>3</v>
      </c>
      <c r="B19" s="22" t="s">
        <v>45</v>
      </c>
      <c r="C19" s="21" t="s">
        <v>44</v>
      </c>
      <c r="D19" s="21">
        <v>10</v>
      </c>
      <c r="E19" s="23">
        <v>24000</v>
      </c>
      <c r="F19" s="24">
        <f t="shared" si="0"/>
        <v>240000</v>
      </c>
      <c r="G19" s="18"/>
    </row>
    <row r="20" spans="1:7">
      <c r="A20" s="21">
        <v>4</v>
      </c>
      <c r="B20" s="22" t="s">
        <v>46</v>
      </c>
      <c r="C20" s="21" t="s">
        <v>47</v>
      </c>
      <c r="D20" s="21">
        <v>1</v>
      </c>
      <c r="E20" s="23">
        <v>5700</v>
      </c>
      <c r="F20" s="24">
        <f t="shared" si="0"/>
        <v>5700</v>
      </c>
      <c r="G20" s="18"/>
    </row>
    <row r="21" spans="1:7">
      <c r="A21" s="142" t="s">
        <v>33</v>
      </c>
      <c r="B21" s="142"/>
      <c r="C21" s="142"/>
      <c r="D21" s="142"/>
      <c r="E21" s="142"/>
      <c r="F21" s="25">
        <f>SUM(F17:F20)</f>
        <v>864900</v>
      </c>
      <c r="G21" s="18"/>
    </row>
    <row r="22" spans="1:7">
      <c r="A22" s="143" t="s">
        <v>104</v>
      </c>
      <c r="B22" s="144"/>
      <c r="C22" s="144"/>
      <c r="D22" s="144"/>
      <c r="E22" s="145"/>
      <c r="F22" s="20">
        <f>F21*0.05</f>
        <v>43245</v>
      </c>
      <c r="G22" s="18"/>
    </row>
    <row r="23" spans="1:7">
      <c r="A23" s="134" t="s">
        <v>34</v>
      </c>
      <c r="B23" s="135"/>
      <c r="C23" s="135"/>
      <c r="D23" s="135"/>
      <c r="E23" s="136"/>
      <c r="F23" s="99">
        <f>F22</f>
        <v>43245</v>
      </c>
      <c r="G23" s="18"/>
    </row>
    <row r="25" spans="1:7">
      <c r="A25" s="33" t="s">
        <v>49</v>
      </c>
      <c r="B25" s="18"/>
      <c r="C25" s="18"/>
      <c r="D25" s="18"/>
      <c r="E25" s="18"/>
      <c r="F25" s="18"/>
      <c r="G25" s="18"/>
    </row>
    <row r="26" spans="1:7" ht="15.75">
      <c r="A26" s="139"/>
      <c r="B26" s="139"/>
      <c r="C26" s="18"/>
      <c r="D26" s="18"/>
      <c r="E26" s="137" t="s">
        <v>36</v>
      </c>
      <c r="F26" s="138"/>
      <c r="G26" s="18"/>
    </row>
    <row r="27" spans="1:7" ht="15.75">
      <c r="A27" s="139"/>
      <c r="B27" s="139"/>
      <c r="C27" s="18"/>
      <c r="D27" s="18"/>
      <c r="E27" s="137" t="s">
        <v>37</v>
      </c>
      <c r="F27" s="138"/>
      <c r="G27" s="18"/>
    </row>
    <row r="31" spans="1:7">
      <c r="E31" s="137" t="s">
        <v>38</v>
      </c>
      <c r="F31" s="138"/>
    </row>
  </sheetData>
  <mergeCells count="15">
    <mergeCell ref="A9:F9"/>
    <mergeCell ref="A10:F10"/>
    <mergeCell ref="A21:E21"/>
    <mergeCell ref="A22:E22"/>
    <mergeCell ref="A2:F2"/>
    <mergeCell ref="A3:F3"/>
    <mergeCell ref="A4:F4"/>
    <mergeCell ref="A7:F7"/>
    <mergeCell ref="A8:F8"/>
    <mergeCell ref="A23:E23"/>
    <mergeCell ref="E26:F26"/>
    <mergeCell ref="E27:F27"/>
    <mergeCell ref="E31:F31"/>
    <mergeCell ref="A26:B26"/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7"/>
  <sheetViews>
    <sheetView workbookViewId="0">
      <selection activeCell="H17" sqref="H17"/>
    </sheetView>
  </sheetViews>
  <sheetFormatPr defaultRowHeight="15"/>
  <cols>
    <col min="1" max="1" width="6.85546875" customWidth="1"/>
    <col min="2" max="2" width="24.5703125" customWidth="1"/>
    <col min="5" max="5" width="11.28515625" customWidth="1"/>
    <col min="6" max="6" width="14" customWidth="1"/>
  </cols>
  <sheetData>
    <row r="2" spans="1:8" ht="16.5">
      <c r="A2" s="156" t="s">
        <v>0</v>
      </c>
      <c r="B2" s="152"/>
      <c r="C2" s="152"/>
      <c r="D2" s="152"/>
      <c r="E2" s="152"/>
      <c r="F2" s="152"/>
    </row>
    <row r="3" spans="1:8" ht="15.75">
      <c r="A3" s="157" t="s">
        <v>1</v>
      </c>
      <c r="B3" s="152"/>
      <c r="C3" s="152"/>
      <c r="D3" s="152"/>
      <c r="E3" s="152"/>
      <c r="F3" s="152"/>
    </row>
    <row r="4" spans="1:8" ht="16.5">
      <c r="A4" s="156" t="s">
        <v>2</v>
      </c>
      <c r="B4" s="152"/>
      <c r="C4" s="152"/>
      <c r="D4" s="152"/>
      <c r="E4" s="152"/>
      <c r="F4" s="152"/>
    </row>
    <row r="7" spans="1:8" ht="20.25">
      <c r="A7" s="158" t="s">
        <v>3</v>
      </c>
      <c r="B7" s="152"/>
      <c r="C7" s="152"/>
      <c r="D7" s="152"/>
      <c r="E7" s="152"/>
      <c r="F7" s="152"/>
    </row>
    <row r="8" spans="1:8" ht="15.75">
      <c r="A8" s="159" t="s">
        <v>50</v>
      </c>
      <c r="B8" s="159"/>
      <c r="C8" s="159"/>
      <c r="D8" s="159"/>
      <c r="E8" s="159"/>
      <c r="F8" s="159"/>
    </row>
    <row r="9" spans="1:8" ht="16.5">
      <c r="A9" s="149" t="s">
        <v>51</v>
      </c>
      <c r="B9" s="149"/>
      <c r="C9" s="149"/>
      <c r="D9" s="149"/>
      <c r="E9" s="149"/>
      <c r="F9" s="149"/>
    </row>
    <row r="10" spans="1:8" ht="15.75">
      <c r="A10" s="150" t="s">
        <v>52</v>
      </c>
      <c r="B10" s="150"/>
      <c r="C10" s="150"/>
      <c r="D10" s="150"/>
      <c r="E10" s="150"/>
      <c r="F10" s="150"/>
    </row>
    <row r="11" spans="1:8" ht="15.75">
      <c r="A11" s="35" t="s">
        <v>53</v>
      </c>
      <c r="B11" s="34"/>
      <c r="C11" s="34"/>
      <c r="D11" s="34"/>
      <c r="E11" s="34"/>
      <c r="F11" s="34"/>
    </row>
    <row r="12" spans="1:8" ht="15.75">
      <c r="A12" s="35" t="s">
        <v>54</v>
      </c>
      <c r="B12" s="34"/>
      <c r="C12" s="34"/>
      <c r="D12" s="34"/>
      <c r="E12" s="34"/>
      <c r="F12" s="34"/>
    </row>
    <row r="13" spans="1:8" ht="15.75">
      <c r="A13" s="35" t="s">
        <v>9</v>
      </c>
      <c r="B13" s="34"/>
      <c r="C13" s="34"/>
      <c r="D13" s="34"/>
      <c r="E13" s="34"/>
      <c r="F13" s="34"/>
    </row>
    <row r="14" spans="1:8" s="42" customFormat="1" ht="15.75">
      <c r="A14" s="40" t="s">
        <v>10</v>
      </c>
      <c r="B14" s="40" t="s">
        <v>55</v>
      </c>
      <c r="C14" s="40" t="s">
        <v>56</v>
      </c>
      <c r="D14" s="40" t="s">
        <v>57</v>
      </c>
      <c r="E14" s="41" t="s">
        <v>58</v>
      </c>
      <c r="F14" s="41" t="s">
        <v>59</v>
      </c>
    </row>
    <row r="15" spans="1:8">
      <c r="A15" s="36">
        <v>1</v>
      </c>
      <c r="B15" s="37" t="s">
        <v>30</v>
      </c>
      <c r="C15" s="36" t="s">
        <v>31</v>
      </c>
      <c r="D15" s="36">
        <v>5</v>
      </c>
      <c r="E15" s="38">
        <v>0</v>
      </c>
      <c r="F15" s="100">
        <f>E15*D15</f>
        <v>0</v>
      </c>
      <c r="G15" s="95">
        <v>2000</v>
      </c>
      <c r="H15" s="95">
        <f>G15*D15</f>
        <v>10000</v>
      </c>
    </row>
    <row r="16" spans="1:8">
      <c r="A16" s="36">
        <v>2</v>
      </c>
      <c r="B16" s="37" t="s">
        <v>32</v>
      </c>
      <c r="C16" s="36" t="s">
        <v>31</v>
      </c>
      <c r="D16" s="36">
        <v>5</v>
      </c>
      <c r="E16" s="38">
        <v>0</v>
      </c>
      <c r="F16" s="100">
        <f>E16*D16</f>
        <v>0</v>
      </c>
      <c r="G16" s="95">
        <v>2000</v>
      </c>
      <c r="H16" s="95">
        <f>G16*D16</f>
        <v>10000</v>
      </c>
    </row>
    <row r="17" spans="1:8">
      <c r="A17" s="153" t="s">
        <v>33</v>
      </c>
      <c r="B17" s="154"/>
      <c r="C17" s="154"/>
      <c r="D17" s="154"/>
      <c r="E17" s="155"/>
      <c r="F17" s="39">
        <f>SUM(F15:F16)</f>
        <v>0</v>
      </c>
      <c r="G17" s="96"/>
      <c r="H17" s="108">
        <f>SUM(H15:H16)</f>
        <v>20000</v>
      </c>
    </row>
    <row r="18" spans="1:8">
      <c r="A18" s="153" t="s">
        <v>104</v>
      </c>
      <c r="B18" s="154"/>
      <c r="C18" s="154"/>
      <c r="D18" s="154"/>
      <c r="E18" s="155"/>
      <c r="F18" s="39">
        <f>F17*0.1</f>
        <v>0</v>
      </c>
    </row>
    <row r="19" spans="1:8">
      <c r="A19" s="153" t="s">
        <v>34</v>
      </c>
      <c r="B19" s="154"/>
      <c r="C19" s="154"/>
      <c r="D19" s="154"/>
      <c r="E19" s="155"/>
      <c r="F19" s="101">
        <f>H17</f>
        <v>20000</v>
      </c>
    </row>
    <row r="32" spans="1:8">
      <c r="A32" s="34"/>
      <c r="B32" s="34"/>
      <c r="C32" s="34"/>
      <c r="D32" s="34"/>
      <c r="E32" s="151" t="s">
        <v>36</v>
      </c>
      <c r="F32" s="152"/>
    </row>
    <row r="33" spans="5:6">
      <c r="E33" s="151" t="s">
        <v>37</v>
      </c>
      <c r="F33" s="152"/>
    </row>
    <row r="37" spans="5:6">
      <c r="E37" s="151" t="s">
        <v>60</v>
      </c>
      <c r="F37" s="152"/>
    </row>
  </sheetData>
  <mergeCells count="13">
    <mergeCell ref="A2:F2"/>
    <mergeCell ref="A3:F3"/>
    <mergeCell ref="A4:F4"/>
    <mergeCell ref="A7:F7"/>
    <mergeCell ref="A8:F8"/>
    <mergeCell ref="A9:F9"/>
    <mergeCell ref="A10:F10"/>
    <mergeCell ref="E32:F32"/>
    <mergeCell ref="E33:F33"/>
    <mergeCell ref="E37:F37"/>
    <mergeCell ref="A17:E17"/>
    <mergeCell ref="A18:E18"/>
    <mergeCell ref="A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5"/>
  <sheetViews>
    <sheetView workbookViewId="0">
      <selection activeCell="L20" sqref="L20"/>
    </sheetView>
  </sheetViews>
  <sheetFormatPr defaultRowHeight="15"/>
  <cols>
    <col min="1" max="1" width="7.42578125" style="43" customWidth="1"/>
    <col min="2" max="2" width="27.140625" style="43" customWidth="1"/>
    <col min="3" max="3" width="8.7109375" style="43" customWidth="1"/>
    <col min="4" max="4" width="9.140625" style="43"/>
    <col min="5" max="5" width="11.85546875" style="43" customWidth="1"/>
    <col min="6" max="6" width="13.140625" style="43" customWidth="1"/>
    <col min="7" max="7" width="8" style="43" customWidth="1"/>
    <col min="8" max="16384" width="9.140625" style="43"/>
  </cols>
  <sheetData>
    <row r="2" spans="1:8" ht="16.5">
      <c r="A2" s="165" t="s">
        <v>0</v>
      </c>
      <c r="B2" s="164"/>
      <c r="C2" s="164"/>
      <c r="D2" s="164"/>
      <c r="E2" s="164"/>
      <c r="F2" s="164"/>
    </row>
    <row r="3" spans="1:8" ht="15.75">
      <c r="A3" s="166" t="s">
        <v>1</v>
      </c>
      <c r="B3" s="164"/>
      <c r="C3" s="164"/>
      <c r="D3" s="164"/>
      <c r="E3" s="164"/>
      <c r="F3" s="164"/>
    </row>
    <row r="4" spans="1:8" ht="16.5">
      <c r="A4" s="165" t="s">
        <v>2</v>
      </c>
      <c r="B4" s="164"/>
      <c r="C4" s="164"/>
      <c r="D4" s="164"/>
      <c r="E4" s="164"/>
      <c r="F4" s="164"/>
    </row>
    <row r="7" spans="1:8" ht="20.25">
      <c r="A7" s="167" t="s">
        <v>3</v>
      </c>
      <c r="B7" s="164"/>
      <c r="C7" s="164"/>
      <c r="D7" s="164"/>
      <c r="E7" s="164"/>
      <c r="F7" s="164"/>
    </row>
    <row r="8" spans="1:8" ht="15.75">
      <c r="A8" s="168" t="s">
        <v>72</v>
      </c>
      <c r="B8" s="168"/>
      <c r="C8" s="168"/>
      <c r="D8" s="168"/>
      <c r="E8" s="168"/>
      <c r="F8" s="168"/>
    </row>
    <row r="9" spans="1:8" ht="16.5">
      <c r="A9" s="169" t="s">
        <v>73</v>
      </c>
      <c r="B9" s="169"/>
      <c r="C9" s="169"/>
      <c r="D9" s="169"/>
      <c r="E9" s="169"/>
      <c r="F9" s="169"/>
    </row>
    <row r="10" spans="1:8" ht="15.75">
      <c r="A10" s="170" t="s">
        <v>74</v>
      </c>
      <c r="B10" s="170"/>
      <c r="C10" s="170"/>
      <c r="D10" s="170"/>
      <c r="E10" s="170"/>
      <c r="F10" s="170"/>
    </row>
    <row r="11" spans="1:8" ht="15.75">
      <c r="A11" s="44" t="s">
        <v>53</v>
      </c>
    </row>
    <row r="12" spans="1:8" ht="15.75">
      <c r="A12" s="44" t="s">
        <v>54</v>
      </c>
    </row>
    <row r="13" spans="1:8" ht="15.75">
      <c r="A13" s="44" t="s">
        <v>9</v>
      </c>
    </row>
    <row r="14" spans="1:8" s="49" customFormat="1" ht="31.5">
      <c r="A14" s="53" t="s">
        <v>10</v>
      </c>
      <c r="B14" s="53" t="s">
        <v>55</v>
      </c>
      <c r="C14" s="53" t="s">
        <v>56</v>
      </c>
      <c r="D14" s="53" t="s">
        <v>57</v>
      </c>
      <c r="E14" s="53" t="s">
        <v>58</v>
      </c>
      <c r="F14" s="53" t="s">
        <v>59</v>
      </c>
    </row>
    <row r="15" spans="1:8">
      <c r="A15" s="57">
        <v>1</v>
      </c>
      <c r="B15" s="58" t="s">
        <v>61</v>
      </c>
      <c r="C15" s="57" t="s">
        <v>62</v>
      </c>
      <c r="D15" s="57">
        <v>12</v>
      </c>
      <c r="E15" s="59">
        <v>3800</v>
      </c>
      <c r="F15" s="103">
        <f>D15*E15</f>
        <v>45600</v>
      </c>
      <c r="G15" s="102"/>
      <c r="H15" s="102">
        <f>G15*D15</f>
        <v>0</v>
      </c>
    </row>
    <row r="16" spans="1:8" s="52" customFormat="1">
      <c r="A16" s="57">
        <v>2</v>
      </c>
      <c r="B16" s="60" t="s">
        <v>63</v>
      </c>
      <c r="C16" s="50" t="s">
        <v>62</v>
      </c>
      <c r="D16" s="50">
        <v>12</v>
      </c>
      <c r="E16" s="61">
        <v>4000</v>
      </c>
      <c r="F16" s="104">
        <f t="shared" ref="F16:F24" si="0">D16*E16</f>
        <v>48000</v>
      </c>
      <c r="G16" s="51"/>
      <c r="H16" s="109">
        <f t="shared" ref="H16:H24" si="1">G16*D16</f>
        <v>0</v>
      </c>
    </row>
    <row r="17" spans="1:8">
      <c r="A17" s="57">
        <v>3</v>
      </c>
      <c r="B17" s="58" t="s">
        <v>64</v>
      </c>
      <c r="C17" s="57" t="s">
        <v>62</v>
      </c>
      <c r="D17" s="57">
        <v>1</v>
      </c>
      <c r="E17" s="59">
        <v>6700</v>
      </c>
      <c r="F17" s="103">
        <f t="shared" si="0"/>
        <v>6700</v>
      </c>
      <c r="G17" s="109"/>
      <c r="H17" s="109">
        <f t="shared" si="1"/>
        <v>0</v>
      </c>
    </row>
    <row r="18" spans="1:8">
      <c r="A18" s="54">
        <v>4</v>
      </c>
      <c r="B18" s="55" t="s">
        <v>65</v>
      </c>
      <c r="C18" s="54" t="s">
        <v>31</v>
      </c>
      <c r="D18" s="54">
        <v>5</v>
      </c>
      <c r="E18" s="56">
        <v>40000</v>
      </c>
      <c r="F18" s="105">
        <f t="shared" si="0"/>
        <v>200000</v>
      </c>
      <c r="G18" s="109"/>
      <c r="H18" s="109">
        <f t="shared" si="1"/>
        <v>0</v>
      </c>
    </row>
    <row r="19" spans="1:8">
      <c r="A19" s="45">
        <v>5</v>
      </c>
      <c r="B19" s="46" t="s">
        <v>30</v>
      </c>
      <c r="C19" s="45" t="s">
        <v>31</v>
      </c>
      <c r="D19" s="45">
        <v>5</v>
      </c>
      <c r="E19" s="47">
        <v>0</v>
      </c>
      <c r="F19" s="106">
        <f t="shared" si="0"/>
        <v>0</v>
      </c>
      <c r="G19" s="109">
        <v>2000</v>
      </c>
      <c r="H19" s="109">
        <f t="shared" si="1"/>
        <v>10000</v>
      </c>
    </row>
    <row r="20" spans="1:8">
      <c r="A20" s="45">
        <v>6</v>
      </c>
      <c r="B20" s="46" t="s">
        <v>66</v>
      </c>
      <c r="C20" s="45" t="s">
        <v>31</v>
      </c>
      <c r="D20" s="45">
        <v>5</v>
      </c>
      <c r="E20" s="47">
        <v>0</v>
      </c>
      <c r="F20" s="106">
        <f t="shared" si="0"/>
        <v>0</v>
      </c>
      <c r="G20" s="109">
        <v>2000</v>
      </c>
      <c r="H20" s="109">
        <f t="shared" si="1"/>
        <v>10000</v>
      </c>
    </row>
    <row r="21" spans="1:8">
      <c r="A21" s="45">
        <v>7</v>
      </c>
      <c r="B21" s="46" t="s">
        <v>67</v>
      </c>
      <c r="C21" s="45" t="s">
        <v>62</v>
      </c>
      <c r="D21" s="45">
        <v>2</v>
      </c>
      <c r="E21" s="47">
        <v>22000</v>
      </c>
      <c r="F21" s="106">
        <f t="shared" si="0"/>
        <v>44000</v>
      </c>
      <c r="G21" s="109"/>
      <c r="H21" s="109">
        <f t="shared" si="1"/>
        <v>0</v>
      </c>
    </row>
    <row r="22" spans="1:8">
      <c r="A22" s="45">
        <v>8</v>
      </c>
      <c r="B22" s="46" t="s">
        <v>68</v>
      </c>
      <c r="C22" s="45" t="s">
        <v>20</v>
      </c>
      <c r="D22" s="45">
        <v>12</v>
      </c>
      <c r="E22" s="47">
        <v>6800</v>
      </c>
      <c r="F22" s="106">
        <f t="shared" si="0"/>
        <v>81600</v>
      </c>
      <c r="G22" s="109"/>
      <c r="H22" s="109">
        <f t="shared" si="1"/>
        <v>0</v>
      </c>
    </row>
    <row r="23" spans="1:8">
      <c r="A23" s="45">
        <v>9</v>
      </c>
      <c r="B23" s="46" t="s">
        <v>69</v>
      </c>
      <c r="C23" s="45" t="s">
        <v>20</v>
      </c>
      <c r="D23" s="45">
        <v>5</v>
      </c>
      <c r="E23" s="47">
        <v>7200</v>
      </c>
      <c r="F23" s="106">
        <f t="shared" si="0"/>
        <v>36000</v>
      </c>
      <c r="G23" s="109"/>
      <c r="H23" s="109">
        <f t="shared" si="1"/>
        <v>0</v>
      </c>
    </row>
    <row r="24" spans="1:8">
      <c r="A24" s="45">
        <v>10</v>
      </c>
      <c r="B24" s="46" t="s">
        <v>70</v>
      </c>
      <c r="C24" s="45" t="s">
        <v>71</v>
      </c>
      <c r="D24" s="45">
        <v>20</v>
      </c>
      <c r="E24" s="47">
        <v>2800</v>
      </c>
      <c r="F24" s="106">
        <f t="shared" si="0"/>
        <v>56000</v>
      </c>
      <c r="G24" s="109"/>
      <c r="H24" s="109">
        <f t="shared" si="1"/>
        <v>0</v>
      </c>
    </row>
    <row r="25" spans="1:8">
      <c r="A25" s="160" t="s">
        <v>33</v>
      </c>
      <c r="B25" s="161"/>
      <c r="C25" s="161"/>
      <c r="D25" s="161"/>
      <c r="E25" s="162"/>
      <c r="F25" s="48">
        <f>SUM(F15:F24)</f>
        <v>517900</v>
      </c>
      <c r="G25" s="110"/>
      <c r="H25" s="111">
        <f>SUM(H15:H24)</f>
        <v>20000</v>
      </c>
    </row>
    <row r="26" spans="1:8">
      <c r="A26" s="160" t="s">
        <v>104</v>
      </c>
      <c r="B26" s="161"/>
      <c r="C26" s="161"/>
      <c r="D26" s="161"/>
      <c r="E26" s="162"/>
      <c r="F26" s="48">
        <f>F25*0.05</f>
        <v>25895</v>
      </c>
    </row>
    <row r="27" spans="1:8">
      <c r="A27" s="160" t="s">
        <v>34</v>
      </c>
      <c r="B27" s="161"/>
      <c r="C27" s="161"/>
      <c r="D27" s="161"/>
      <c r="E27" s="162"/>
      <c r="F27" s="107">
        <f>F26+H25</f>
        <v>45895</v>
      </c>
    </row>
    <row r="30" spans="1:8">
      <c r="E30" s="163" t="s">
        <v>36</v>
      </c>
      <c r="F30" s="164"/>
    </row>
    <row r="31" spans="1:8">
      <c r="E31" s="163" t="s">
        <v>37</v>
      </c>
      <c r="F31" s="164"/>
    </row>
    <row r="35" spans="5:6">
      <c r="E35" s="163" t="s">
        <v>60</v>
      </c>
      <c r="F35" s="164"/>
    </row>
  </sheetData>
  <mergeCells count="13">
    <mergeCell ref="E35:F35"/>
    <mergeCell ref="A2:F2"/>
    <mergeCell ref="A3:F3"/>
    <mergeCell ref="A4:F4"/>
    <mergeCell ref="A7:F7"/>
    <mergeCell ref="A8:F8"/>
    <mergeCell ref="A9:F9"/>
    <mergeCell ref="A10:F10"/>
    <mergeCell ref="A25:E25"/>
    <mergeCell ref="A26:E26"/>
    <mergeCell ref="A27:E27"/>
    <mergeCell ref="E30:F30"/>
    <mergeCell ref="E31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38"/>
  <sheetViews>
    <sheetView workbookViewId="0">
      <selection activeCell="K32" sqref="K32"/>
    </sheetView>
  </sheetViews>
  <sheetFormatPr defaultRowHeight="15"/>
  <cols>
    <col min="1" max="1" width="6.5703125" customWidth="1"/>
    <col min="2" max="2" width="29.140625" customWidth="1"/>
    <col min="5" max="5" width="13.28515625" customWidth="1"/>
    <col min="6" max="6" width="15.28515625" customWidth="1"/>
  </cols>
  <sheetData>
    <row r="2" spans="1:8" ht="16.5">
      <c r="A2" s="180" t="s">
        <v>0</v>
      </c>
      <c r="B2" s="172"/>
      <c r="C2" s="172"/>
      <c r="D2" s="172"/>
      <c r="E2" s="172"/>
      <c r="F2" s="172"/>
    </row>
    <row r="3" spans="1:8" ht="15.75">
      <c r="A3" s="181" t="s">
        <v>1</v>
      </c>
      <c r="B3" s="172"/>
      <c r="C3" s="172"/>
      <c r="D3" s="172"/>
      <c r="E3" s="172"/>
      <c r="F3" s="172"/>
    </row>
    <row r="4" spans="1:8" ht="16.5">
      <c r="A4" s="180" t="s">
        <v>2</v>
      </c>
      <c r="B4" s="172"/>
      <c r="C4" s="172"/>
      <c r="D4" s="172"/>
      <c r="E4" s="172"/>
      <c r="F4" s="172"/>
    </row>
    <row r="7" spans="1:8" ht="20.25">
      <c r="A7" s="182" t="s">
        <v>3</v>
      </c>
      <c r="B7" s="172"/>
      <c r="C7" s="172"/>
      <c r="D7" s="172"/>
      <c r="E7" s="172"/>
      <c r="F7" s="172"/>
    </row>
    <row r="8" spans="1:8" ht="15.75">
      <c r="A8" s="175" t="s">
        <v>80</v>
      </c>
      <c r="B8" s="175"/>
      <c r="C8" s="175"/>
      <c r="D8" s="175"/>
      <c r="E8" s="175"/>
      <c r="F8" s="175"/>
    </row>
    <row r="9" spans="1:8" ht="15.75">
      <c r="A9" s="173" t="s">
        <v>81</v>
      </c>
      <c r="B9" s="173"/>
      <c r="C9" s="173"/>
      <c r="D9" s="173"/>
      <c r="E9" s="173"/>
      <c r="F9" s="173"/>
    </row>
    <row r="10" spans="1:8" ht="15.75">
      <c r="A10" s="174" t="s">
        <v>82</v>
      </c>
      <c r="B10" s="174"/>
      <c r="C10" s="174"/>
      <c r="D10" s="174"/>
      <c r="E10" s="174"/>
      <c r="F10" s="174"/>
    </row>
    <row r="11" spans="1:8" ht="15.75">
      <c r="A11" s="63" t="s">
        <v>53</v>
      </c>
      <c r="B11" s="62"/>
      <c r="C11" s="62"/>
      <c r="D11" s="62"/>
      <c r="E11" s="62"/>
      <c r="F11" s="62"/>
    </row>
    <row r="12" spans="1:8" ht="15.75">
      <c r="A12" s="63" t="s">
        <v>54</v>
      </c>
      <c r="B12" s="62"/>
      <c r="C12" s="62"/>
      <c r="D12" s="62"/>
      <c r="E12" s="62"/>
      <c r="F12" s="62"/>
    </row>
    <row r="13" spans="1:8" ht="15.75">
      <c r="A13" s="63" t="s">
        <v>9</v>
      </c>
      <c r="B13" s="62"/>
      <c r="C13" s="62"/>
      <c r="D13" s="62"/>
      <c r="E13" s="62"/>
      <c r="F13" s="62"/>
    </row>
    <row r="14" spans="1:8" s="42" customFormat="1" ht="15.75">
      <c r="A14" s="69" t="s">
        <v>10</v>
      </c>
      <c r="B14" s="69" t="s">
        <v>55</v>
      </c>
      <c r="C14" s="69" t="s">
        <v>56</v>
      </c>
      <c r="D14" s="69" t="s">
        <v>57</v>
      </c>
      <c r="E14" s="69" t="s">
        <v>58</v>
      </c>
      <c r="F14" s="69" t="s">
        <v>59</v>
      </c>
    </row>
    <row r="15" spans="1:8">
      <c r="A15" s="64">
        <v>1</v>
      </c>
      <c r="B15" s="65" t="s">
        <v>75</v>
      </c>
      <c r="C15" s="64" t="s">
        <v>47</v>
      </c>
      <c r="D15" s="64">
        <v>10</v>
      </c>
      <c r="E15" s="66">
        <v>7500</v>
      </c>
      <c r="F15" s="112">
        <f>E15*D15</f>
        <v>75000</v>
      </c>
      <c r="G15" s="95"/>
      <c r="H15" s="95">
        <f>G15*D15</f>
        <v>0</v>
      </c>
    </row>
    <row r="16" spans="1:8">
      <c r="A16" s="64">
        <v>2</v>
      </c>
      <c r="B16" s="65" t="s">
        <v>76</v>
      </c>
      <c r="C16" s="64" t="s">
        <v>47</v>
      </c>
      <c r="D16" s="64">
        <v>50</v>
      </c>
      <c r="E16" s="66">
        <v>1700</v>
      </c>
      <c r="F16" s="112">
        <f t="shared" ref="F16:F27" si="0">E16*D16</f>
        <v>85000</v>
      </c>
      <c r="G16" s="95"/>
      <c r="H16" s="95">
        <f t="shared" ref="H16:H27" si="1">G16*D16</f>
        <v>0</v>
      </c>
    </row>
    <row r="17" spans="1:9">
      <c r="A17" s="64">
        <v>3</v>
      </c>
      <c r="B17" s="65" t="s">
        <v>77</v>
      </c>
      <c r="C17" s="64" t="s">
        <v>47</v>
      </c>
      <c r="D17" s="64">
        <v>24</v>
      </c>
      <c r="E17" s="66">
        <v>4900</v>
      </c>
      <c r="F17" s="112">
        <f t="shared" si="0"/>
        <v>117600</v>
      </c>
      <c r="G17" s="114"/>
      <c r="H17" s="95">
        <f t="shared" si="1"/>
        <v>0</v>
      </c>
      <c r="I17" s="62"/>
    </row>
    <row r="18" spans="1:9">
      <c r="A18" s="64">
        <v>4</v>
      </c>
      <c r="B18" s="65" t="s">
        <v>78</v>
      </c>
      <c r="C18" s="64" t="s">
        <v>79</v>
      </c>
      <c r="D18" s="64">
        <v>1</v>
      </c>
      <c r="E18" s="66">
        <v>75000</v>
      </c>
      <c r="F18" s="112">
        <f t="shared" si="0"/>
        <v>75000</v>
      </c>
      <c r="G18" s="114"/>
      <c r="H18" s="95">
        <f t="shared" si="1"/>
        <v>0</v>
      </c>
      <c r="I18" s="62"/>
    </row>
    <row r="19" spans="1:9">
      <c r="A19" s="64">
        <v>5</v>
      </c>
      <c r="B19" s="65" t="s">
        <v>30</v>
      </c>
      <c r="C19" s="64" t="s">
        <v>31</v>
      </c>
      <c r="D19" s="64">
        <v>5</v>
      </c>
      <c r="E19" s="66">
        <v>0</v>
      </c>
      <c r="F19" s="112">
        <f t="shared" si="0"/>
        <v>0</v>
      </c>
      <c r="G19" s="114">
        <v>2000</v>
      </c>
      <c r="H19" s="95">
        <f t="shared" si="1"/>
        <v>10000</v>
      </c>
      <c r="I19" s="62"/>
    </row>
    <row r="20" spans="1:9">
      <c r="A20" s="64">
        <v>6</v>
      </c>
      <c r="B20" s="65" t="s">
        <v>66</v>
      </c>
      <c r="C20" s="64" t="s">
        <v>31</v>
      </c>
      <c r="D20" s="64">
        <v>5</v>
      </c>
      <c r="E20" s="66">
        <v>0</v>
      </c>
      <c r="F20" s="112">
        <f t="shared" si="0"/>
        <v>0</v>
      </c>
      <c r="G20" s="114">
        <v>2000</v>
      </c>
      <c r="H20" s="95">
        <f t="shared" si="1"/>
        <v>10000</v>
      </c>
      <c r="I20" s="62"/>
    </row>
    <row r="21" spans="1:9">
      <c r="A21" s="64">
        <v>7</v>
      </c>
      <c r="B21" s="65" t="s">
        <v>68</v>
      </c>
      <c r="C21" s="64" t="s">
        <v>20</v>
      </c>
      <c r="D21" s="64">
        <v>12</v>
      </c>
      <c r="E21" s="66">
        <v>6800</v>
      </c>
      <c r="F21" s="112">
        <f t="shared" si="0"/>
        <v>81600</v>
      </c>
      <c r="G21" s="114"/>
      <c r="H21" s="95">
        <f t="shared" si="1"/>
        <v>0</v>
      </c>
      <c r="I21" s="62"/>
    </row>
    <row r="22" spans="1:9">
      <c r="A22" s="64">
        <v>8</v>
      </c>
      <c r="B22" s="65" t="s">
        <v>65</v>
      </c>
      <c r="C22" s="64" t="s">
        <v>31</v>
      </c>
      <c r="D22" s="64">
        <v>10</v>
      </c>
      <c r="E22" s="66">
        <v>40000</v>
      </c>
      <c r="F22" s="112">
        <f t="shared" si="0"/>
        <v>400000</v>
      </c>
      <c r="G22" s="114"/>
      <c r="H22" s="95">
        <f t="shared" si="1"/>
        <v>0</v>
      </c>
      <c r="I22" s="62"/>
    </row>
    <row r="23" spans="1:9">
      <c r="A23" s="64">
        <v>9</v>
      </c>
      <c r="B23" s="65" t="s">
        <v>42</v>
      </c>
      <c r="C23" s="64" t="s">
        <v>28</v>
      </c>
      <c r="D23" s="64">
        <v>30</v>
      </c>
      <c r="E23" s="66">
        <v>11800</v>
      </c>
      <c r="F23" s="112">
        <f t="shared" si="0"/>
        <v>354000</v>
      </c>
      <c r="G23" s="114"/>
      <c r="H23" s="95">
        <f t="shared" si="1"/>
        <v>0</v>
      </c>
      <c r="I23" s="62"/>
    </row>
    <row r="24" spans="1:9">
      <c r="A24" s="64">
        <v>10</v>
      </c>
      <c r="B24" s="65" t="s">
        <v>76</v>
      </c>
      <c r="C24" s="64" t="s">
        <v>47</v>
      </c>
      <c r="D24" s="64">
        <v>200</v>
      </c>
      <c r="E24" s="66">
        <v>1700</v>
      </c>
      <c r="F24" s="112">
        <f t="shared" si="0"/>
        <v>340000</v>
      </c>
      <c r="G24" s="114"/>
      <c r="H24" s="95">
        <f t="shared" si="1"/>
        <v>0</v>
      </c>
      <c r="I24" s="62"/>
    </row>
    <row r="25" spans="1:9">
      <c r="A25" s="64">
        <v>11</v>
      </c>
      <c r="B25" s="65" t="s">
        <v>64</v>
      </c>
      <c r="C25" s="64" t="s">
        <v>62</v>
      </c>
      <c r="D25" s="64">
        <v>2</v>
      </c>
      <c r="E25" s="66">
        <v>6700</v>
      </c>
      <c r="F25" s="112">
        <f t="shared" si="0"/>
        <v>13400</v>
      </c>
      <c r="G25" s="114"/>
      <c r="H25" s="95">
        <f t="shared" si="1"/>
        <v>0</v>
      </c>
      <c r="I25" s="62"/>
    </row>
    <row r="26" spans="1:9">
      <c r="A26" s="64">
        <v>12</v>
      </c>
      <c r="B26" s="65" t="s">
        <v>66</v>
      </c>
      <c r="C26" s="64" t="s">
        <v>31</v>
      </c>
      <c r="D26" s="64">
        <v>5</v>
      </c>
      <c r="E26" s="66">
        <v>0</v>
      </c>
      <c r="F26" s="112">
        <f t="shared" si="0"/>
        <v>0</v>
      </c>
      <c r="G26" s="114">
        <v>2000</v>
      </c>
      <c r="H26" s="95">
        <f t="shared" si="1"/>
        <v>10000</v>
      </c>
      <c r="I26" s="62"/>
    </row>
    <row r="27" spans="1:9">
      <c r="A27" s="64">
        <v>13</v>
      </c>
      <c r="B27" s="65" t="s">
        <v>70</v>
      </c>
      <c r="C27" s="64" t="s">
        <v>71</v>
      </c>
      <c r="D27" s="64">
        <v>10</v>
      </c>
      <c r="E27" s="66">
        <v>2800</v>
      </c>
      <c r="F27" s="112">
        <f t="shared" si="0"/>
        <v>28000</v>
      </c>
      <c r="G27" s="114"/>
      <c r="H27" s="95">
        <f t="shared" si="1"/>
        <v>0</v>
      </c>
      <c r="I27" s="62"/>
    </row>
    <row r="28" spans="1:9">
      <c r="A28" s="176" t="s">
        <v>33</v>
      </c>
      <c r="B28" s="177"/>
      <c r="C28" s="177"/>
      <c r="D28" s="177"/>
      <c r="E28" s="178"/>
      <c r="F28" s="67">
        <f>SUM(F15:F27)</f>
        <v>1569600</v>
      </c>
      <c r="G28" s="115"/>
      <c r="H28" s="116">
        <f>SUM(H15:H27)</f>
        <v>30000</v>
      </c>
      <c r="I28" s="62"/>
    </row>
    <row r="29" spans="1:9">
      <c r="A29" s="179" t="s">
        <v>104</v>
      </c>
      <c r="B29" s="177"/>
      <c r="C29" s="177"/>
      <c r="D29" s="177"/>
      <c r="E29" s="178"/>
      <c r="F29" s="67">
        <f>F28*0.05</f>
        <v>78480</v>
      </c>
      <c r="G29" s="62"/>
      <c r="H29" s="62"/>
      <c r="I29" s="62"/>
    </row>
    <row r="30" spans="1:9">
      <c r="A30" s="176" t="s">
        <v>34</v>
      </c>
      <c r="B30" s="177"/>
      <c r="C30" s="177"/>
      <c r="D30" s="177"/>
      <c r="E30" s="178"/>
      <c r="F30" s="113">
        <f>F29+H28</f>
        <v>108480</v>
      </c>
      <c r="G30" s="62"/>
      <c r="H30" s="62"/>
      <c r="I30" s="62"/>
    </row>
    <row r="32" spans="1:9">
      <c r="A32" s="62"/>
      <c r="B32" s="62"/>
      <c r="C32" s="62"/>
      <c r="D32" s="62"/>
      <c r="E32" s="62"/>
      <c r="F32" s="62"/>
      <c r="G32" s="62"/>
      <c r="H32" s="62"/>
      <c r="I32" s="68"/>
    </row>
    <row r="33" spans="5:6">
      <c r="E33" s="171" t="s">
        <v>36</v>
      </c>
      <c r="F33" s="172"/>
    </row>
    <row r="34" spans="5:6">
      <c r="E34" s="171" t="s">
        <v>37</v>
      </c>
      <c r="F34" s="172"/>
    </row>
    <row r="38" spans="5:6">
      <c r="E38" s="171" t="s">
        <v>60</v>
      </c>
      <c r="F38" s="172"/>
    </row>
  </sheetData>
  <mergeCells count="13">
    <mergeCell ref="A2:F2"/>
    <mergeCell ref="A3:F3"/>
    <mergeCell ref="A4:F4"/>
    <mergeCell ref="A7:F7"/>
    <mergeCell ref="E38:F38"/>
    <mergeCell ref="A9:F9"/>
    <mergeCell ref="A10:F10"/>
    <mergeCell ref="A8:F8"/>
    <mergeCell ref="A28:E28"/>
    <mergeCell ref="A29:E29"/>
    <mergeCell ref="A30:E30"/>
    <mergeCell ref="E33:F33"/>
    <mergeCell ref="E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7"/>
  <sheetViews>
    <sheetView workbookViewId="0">
      <selection activeCell="K16" sqref="K16"/>
    </sheetView>
  </sheetViews>
  <sheetFormatPr defaultRowHeight="15"/>
  <cols>
    <col min="1" max="1" width="6.42578125" customWidth="1"/>
    <col min="2" max="2" width="22.85546875" customWidth="1"/>
    <col min="5" max="5" width="11.140625" customWidth="1"/>
    <col min="6" max="6" width="13.85546875" customWidth="1"/>
  </cols>
  <sheetData>
    <row r="2" spans="1:8" ht="16.5">
      <c r="A2" s="189" t="s">
        <v>0</v>
      </c>
      <c r="B2" s="190"/>
      <c r="C2" s="190"/>
      <c r="D2" s="190"/>
      <c r="E2" s="190"/>
      <c r="F2" s="190"/>
    </row>
    <row r="3" spans="1:8" ht="15.75">
      <c r="A3" s="191" t="s">
        <v>1</v>
      </c>
      <c r="B3" s="190"/>
      <c r="C3" s="190"/>
      <c r="D3" s="190"/>
      <c r="E3" s="190"/>
      <c r="F3" s="190"/>
    </row>
    <row r="4" spans="1:8" ht="16.5">
      <c r="A4" s="189" t="s">
        <v>2</v>
      </c>
      <c r="B4" s="190"/>
      <c r="C4" s="190"/>
      <c r="D4" s="190"/>
      <c r="E4" s="190"/>
      <c r="F4" s="190"/>
    </row>
    <row r="7" spans="1:8" ht="20.25">
      <c r="A7" s="192" t="s">
        <v>3</v>
      </c>
      <c r="B7" s="190"/>
      <c r="C7" s="190"/>
      <c r="D7" s="190"/>
      <c r="E7" s="190"/>
      <c r="F7" s="190"/>
    </row>
    <row r="8" spans="1:8" ht="15.75">
      <c r="A8" s="186" t="s">
        <v>88</v>
      </c>
      <c r="B8" s="186"/>
      <c r="C8" s="186"/>
      <c r="D8" s="186"/>
      <c r="E8" s="186"/>
      <c r="F8" s="186"/>
    </row>
    <row r="9" spans="1:8" ht="16.5">
      <c r="A9" s="187" t="s">
        <v>89</v>
      </c>
      <c r="B9" s="187"/>
      <c r="C9" s="187"/>
      <c r="D9" s="187"/>
      <c r="E9" s="187"/>
      <c r="F9" s="187"/>
    </row>
    <row r="10" spans="1:8" ht="15.75">
      <c r="A10" s="188" t="s">
        <v>90</v>
      </c>
      <c r="B10" s="188"/>
      <c r="C10" s="188"/>
      <c r="D10" s="188"/>
      <c r="E10" s="188"/>
      <c r="F10" s="188"/>
    </row>
    <row r="11" spans="1:8" ht="15.75">
      <c r="A11" s="71" t="s">
        <v>53</v>
      </c>
      <c r="B11" s="70"/>
      <c r="C11" s="70"/>
      <c r="D11" s="70"/>
      <c r="E11" s="70"/>
      <c r="F11" s="70"/>
    </row>
    <row r="12" spans="1:8" ht="15.75">
      <c r="A12" s="71" t="s">
        <v>54</v>
      </c>
      <c r="B12" s="70"/>
      <c r="C12" s="70"/>
      <c r="D12" s="70"/>
      <c r="E12" s="70"/>
      <c r="F12" s="70"/>
    </row>
    <row r="13" spans="1:8" ht="15.75">
      <c r="A13" s="71" t="s">
        <v>9</v>
      </c>
      <c r="B13" s="70"/>
      <c r="C13" s="70"/>
      <c r="D13" s="70"/>
      <c r="E13" s="70"/>
      <c r="F13" s="70"/>
    </row>
    <row r="14" spans="1:8" s="42" customFormat="1" ht="15.75">
      <c r="A14" s="92" t="s">
        <v>10</v>
      </c>
      <c r="B14" s="92" t="s">
        <v>55</v>
      </c>
      <c r="C14" s="92" t="s">
        <v>56</v>
      </c>
      <c r="D14" s="92" t="s">
        <v>57</v>
      </c>
      <c r="E14" s="92" t="s">
        <v>58</v>
      </c>
      <c r="F14" s="92" t="s">
        <v>59</v>
      </c>
    </row>
    <row r="15" spans="1:8">
      <c r="A15" s="72">
        <v>1</v>
      </c>
      <c r="B15" s="73" t="s">
        <v>83</v>
      </c>
      <c r="C15" s="72" t="s">
        <v>84</v>
      </c>
      <c r="D15" s="72">
        <v>8</v>
      </c>
      <c r="E15" s="74">
        <v>12000</v>
      </c>
      <c r="F15" s="117">
        <f>E15*D15</f>
        <v>96000</v>
      </c>
      <c r="G15" s="95"/>
      <c r="H15" s="95">
        <f>G15*D15</f>
        <v>0</v>
      </c>
    </row>
    <row r="16" spans="1:8">
      <c r="A16" s="72">
        <v>2</v>
      </c>
      <c r="B16" s="73" t="s">
        <v>30</v>
      </c>
      <c r="C16" s="72" t="s">
        <v>31</v>
      </c>
      <c r="D16" s="72">
        <v>5</v>
      </c>
      <c r="E16" s="74">
        <v>0</v>
      </c>
      <c r="F16" s="117">
        <f t="shared" ref="F16:F26" si="0">E16*D16</f>
        <v>0</v>
      </c>
      <c r="G16" s="95">
        <v>2000</v>
      </c>
      <c r="H16" s="95">
        <f t="shared" ref="H16:H26" si="1">G16*D16</f>
        <v>10000</v>
      </c>
    </row>
    <row r="17" spans="1:8">
      <c r="A17" s="72">
        <v>3</v>
      </c>
      <c r="B17" s="73" t="s">
        <v>65</v>
      </c>
      <c r="C17" s="72" t="s">
        <v>31</v>
      </c>
      <c r="D17" s="72">
        <v>3</v>
      </c>
      <c r="E17" s="74">
        <v>40000</v>
      </c>
      <c r="F17" s="117">
        <f t="shared" si="0"/>
        <v>120000</v>
      </c>
      <c r="G17" s="95"/>
      <c r="H17" s="95">
        <f t="shared" si="1"/>
        <v>0</v>
      </c>
    </row>
    <row r="18" spans="1:8">
      <c r="A18" s="72">
        <v>4</v>
      </c>
      <c r="B18" s="73" t="s">
        <v>85</v>
      </c>
      <c r="C18" s="72" t="s">
        <v>79</v>
      </c>
      <c r="D18" s="72">
        <v>2</v>
      </c>
      <c r="E18" s="74">
        <v>40000</v>
      </c>
      <c r="F18" s="117">
        <f t="shared" si="0"/>
        <v>80000</v>
      </c>
      <c r="G18" s="95"/>
      <c r="H18" s="95">
        <f t="shared" si="1"/>
        <v>0</v>
      </c>
    </row>
    <row r="19" spans="1:8">
      <c r="A19" s="72">
        <v>5</v>
      </c>
      <c r="B19" s="73" t="s">
        <v>30</v>
      </c>
      <c r="C19" s="72" t="s">
        <v>31</v>
      </c>
      <c r="D19" s="72">
        <v>5</v>
      </c>
      <c r="E19" s="74">
        <v>0</v>
      </c>
      <c r="F19" s="117">
        <f t="shared" si="0"/>
        <v>0</v>
      </c>
      <c r="G19" s="95">
        <v>2000</v>
      </c>
      <c r="H19" s="95">
        <f t="shared" si="1"/>
        <v>10000</v>
      </c>
    </row>
    <row r="20" spans="1:8">
      <c r="A20" s="72">
        <v>6</v>
      </c>
      <c r="B20" s="73" t="s">
        <v>65</v>
      </c>
      <c r="C20" s="72" t="s">
        <v>31</v>
      </c>
      <c r="D20" s="72">
        <v>5</v>
      </c>
      <c r="E20" s="74">
        <v>40000</v>
      </c>
      <c r="F20" s="117">
        <f t="shared" si="0"/>
        <v>200000</v>
      </c>
      <c r="G20" s="95"/>
      <c r="H20" s="95">
        <f t="shared" si="1"/>
        <v>0</v>
      </c>
    </row>
    <row r="21" spans="1:8">
      <c r="A21" s="72">
        <v>7</v>
      </c>
      <c r="B21" s="73" t="s">
        <v>76</v>
      </c>
      <c r="C21" s="72" t="s">
        <v>47</v>
      </c>
      <c r="D21" s="72">
        <v>100</v>
      </c>
      <c r="E21" s="74">
        <v>1700</v>
      </c>
      <c r="F21" s="117">
        <f t="shared" si="0"/>
        <v>170000</v>
      </c>
      <c r="G21" s="95"/>
      <c r="H21" s="95">
        <f t="shared" si="1"/>
        <v>0</v>
      </c>
    </row>
    <row r="22" spans="1:8">
      <c r="A22" s="72">
        <v>8</v>
      </c>
      <c r="B22" s="73" t="s">
        <v>86</v>
      </c>
      <c r="C22" s="72" t="s">
        <v>47</v>
      </c>
      <c r="D22" s="72">
        <v>12</v>
      </c>
      <c r="E22" s="74">
        <v>3100</v>
      </c>
      <c r="F22" s="117">
        <f t="shared" si="0"/>
        <v>37200</v>
      </c>
      <c r="G22" s="95"/>
      <c r="H22" s="95">
        <f t="shared" si="1"/>
        <v>0</v>
      </c>
    </row>
    <row r="23" spans="1:8">
      <c r="A23" s="72">
        <v>9</v>
      </c>
      <c r="B23" s="73" t="s">
        <v>17</v>
      </c>
      <c r="C23" s="72" t="s">
        <v>18</v>
      </c>
      <c r="D23" s="72">
        <v>2</v>
      </c>
      <c r="E23" s="74">
        <v>0</v>
      </c>
      <c r="F23" s="117">
        <f t="shared" si="0"/>
        <v>0</v>
      </c>
      <c r="G23" s="95">
        <v>2000</v>
      </c>
      <c r="H23" s="95">
        <f t="shared" si="1"/>
        <v>4000</v>
      </c>
    </row>
    <row r="24" spans="1:8">
      <c r="A24" s="72">
        <v>10</v>
      </c>
      <c r="B24" s="73" t="s">
        <v>17</v>
      </c>
      <c r="C24" s="72" t="s">
        <v>18</v>
      </c>
      <c r="D24" s="72">
        <v>5</v>
      </c>
      <c r="E24" s="74">
        <v>0</v>
      </c>
      <c r="F24" s="117">
        <f t="shared" si="0"/>
        <v>0</v>
      </c>
      <c r="G24" s="95">
        <v>2000</v>
      </c>
      <c r="H24" s="95">
        <f t="shared" si="1"/>
        <v>10000</v>
      </c>
    </row>
    <row r="25" spans="1:8">
      <c r="A25" s="72">
        <v>11</v>
      </c>
      <c r="B25" s="73" t="s">
        <v>65</v>
      </c>
      <c r="C25" s="72" t="s">
        <v>31</v>
      </c>
      <c r="D25" s="72">
        <v>10</v>
      </c>
      <c r="E25" s="74">
        <v>40000</v>
      </c>
      <c r="F25" s="117">
        <f t="shared" si="0"/>
        <v>400000</v>
      </c>
      <c r="G25" s="95"/>
      <c r="H25" s="95">
        <f t="shared" si="1"/>
        <v>0</v>
      </c>
    </row>
    <row r="26" spans="1:8">
      <c r="A26" s="72">
        <v>12</v>
      </c>
      <c r="B26" s="73" t="s">
        <v>87</v>
      </c>
      <c r="C26" s="72" t="s">
        <v>47</v>
      </c>
      <c r="D26" s="72">
        <v>15</v>
      </c>
      <c r="E26" s="74">
        <v>9000</v>
      </c>
      <c r="F26" s="117">
        <f t="shared" si="0"/>
        <v>135000</v>
      </c>
      <c r="G26" s="95"/>
      <c r="H26" s="95">
        <f t="shared" si="1"/>
        <v>0</v>
      </c>
    </row>
    <row r="27" spans="1:8">
      <c r="A27" s="183" t="s">
        <v>33</v>
      </c>
      <c r="B27" s="184"/>
      <c r="C27" s="184"/>
      <c r="D27" s="184"/>
      <c r="E27" s="185"/>
      <c r="F27" s="75">
        <f>SUM(F15:F26)</f>
        <v>1238200</v>
      </c>
      <c r="G27" s="96"/>
      <c r="H27" s="97">
        <f>SUM(H15:H26)</f>
        <v>34000</v>
      </c>
    </row>
    <row r="28" spans="1:8">
      <c r="A28" s="193" t="s">
        <v>104</v>
      </c>
      <c r="B28" s="184"/>
      <c r="C28" s="184"/>
      <c r="D28" s="184"/>
      <c r="E28" s="185"/>
      <c r="F28" s="75">
        <f>F27*0.1</f>
        <v>123820</v>
      </c>
    </row>
    <row r="29" spans="1:8">
      <c r="A29" s="183" t="s">
        <v>34</v>
      </c>
      <c r="B29" s="184"/>
      <c r="C29" s="184"/>
      <c r="D29" s="184"/>
      <c r="E29" s="185"/>
      <c r="F29" s="118">
        <f>F28+H27</f>
        <v>157820</v>
      </c>
    </row>
    <row r="32" spans="1:8">
      <c r="A32" s="70"/>
      <c r="B32" s="70"/>
      <c r="C32" s="70"/>
      <c r="D32" s="70"/>
      <c r="E32" s="194" t="s">
        <v>36</v>
      </c>
      <c r="F32" s="190"/>
    </row>
    <row r="33" spans="5:6">
      <c r="E33" s="194" t="s">
        <v>37</v>
      </c>
      <c r="F33" s="190"/>
    </row>
    <row r="37" spans="5:6">
      <c r="E37" s="194" t="s">
        <v>60</v>
      </c>
      <c r="F37" s="190"/>
    </row>
  </sheetData>
  <mergeCells count="13">
    <mergeCell ref="A28:E28"/>
    <mergeCell ref="A29:E29"/>
    <mergeCell ref="E32:F32"/>
    <mergeCell ref="E33:F33"/>
    <mergeCell ref="E37:F37"/>
    <mergeCell ref="A27:E27"/>
    <mergeCell ref="A8:F8"/>
    <mergeCell ref="A9:F9"/>
    <mergeCell ref="A10:F10"/>
    <mergeCell ref="A2:F2"/>
    <mergeCell ref="A3:F3"/>
    <mergeCell ref="A4:F4"/>
    <mergeCell ref="A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36"/>
  <sheetViews>
    <sheetView workbookViewId="0">
      <selection activeCell="L19" sqref="L19"/>
    </sheetView>
  </sheetViews>
  <sheetFormatPr defaultRowHeight="15"/>
  <cols>
    <col min="1" max="1" width="5.7109375" customWidth="1"/>
    <col min="2" max="2" width="26.7109375" customWidth="1"/>
    <col min="5" max="5" width="12.28515625" customWidth="1"/>
    <col min="6" max="6" width="13.28515625" customWidth="1"/>
  </cols>
  <sheetData>
    <row r="2" spans="1:8" ht="16.5">
      <c r="A2" s="201" t="s">
        <v>0</v>
      </c>
      <c r="B2" s="202"/>
      <c r="C2" s="202"/>
      <c r="D2" s="202"/>
      <c r="E2" s="202"/>
      <c r="F2" s="202"/>
    </row>
    <row r="3" spans="1:8" ht="15.75">
      <c r="A3" s="203" t="s">
        <v>1</v>
      </c>
      <c r="B3" s="202"/>
      <c r="C3" s="202"/>
      <c r="D3" s="202"/>
      <c r="E3" s="202"/>
      <c r="F3" s="202"/>
    </row>
    <row r="4" spans="1:8" ht="16.5">
      <c r="A4" s="201" t="s">
        <v>2</v>
      </c>
      <c r="B4" s="202"/>
      <c r="C4" s="202"/>
      <c r="D4" s="202"/>
      <c r="E4" s="202"/>
      <c r="F4" s="202"/>
    </row>
    <row r="7" spans="1:8" ht="20.25">
      <c r="A7" s="204" t="s">
        <v>3</v>
      </c>
      <c r="B7" s="202"/>
      <c r="C7" s="202"/>
      <c r="D7" s="202"/>
      <c r="E7" s="202"/>
      <c r="F7" s="202"/>
    </row>
    <row r="8" spans="1:8" ht="15.75">
      <c r="A8" s="198" t="s">
        <v>94</v>
      </c>
      <c r="B8" s="198"/>
      <c r="C8" s="198"/>
      <c r="D8" s="198"/>
      <c r="E8" s="198"/>
      <c r="F8" s="198"/>
    </row>
    <row r="9" spans="1:8" ht="16.5">
      <c r="A9" s="199" t="s">
        <v>95</v>
      </c>
      <c r="B9" s="199"/>
      <c r="C9" s="199"/>
      <c r="D9" s="199"/>
      <c r="E9" s="199"/>
      <c r="F9" s="199"/>
    </row>
    <row r="10" spans="1:8" ht="15.75">
      <c r="A10" s="200" t="s">
        <v>96</v>
      </c>
      <c r="B10" s="200"/>
      <c r="C10" s="200"/>
      <c r="D10" s="200"/>
      <c r="E10" s="200"/>
      <c r="F10" s="200"/>
    </row>
    <row r="11" spans="1:8" ht="15.75">
      <c r="A11" s="77" t="s">
        <v>53</v>
      </c>
      <c r="B11" s="76"/>
      <c r="C11" s="76"/>
      <c r="D11" s="76"/>
      <c r="E11" s="76"/>
      <c r="F11" s="76"/>
    </row>
    <row r="12" spans="1:8" ht="15.75">
      <c r="A12" s="77" t="s">
        <v>54</v>
      </c>
      <c r="B12" s="76"/>
      <c r="C12" s="76"/>
      <c r="D12" s="76"/>
      <c r="E12" s="76"/>
      <c r="F12" s="76"/>
    </row>
    <row r="13" spans="1:8" ht="15.75">
      <c r="A13" s="77" t="s">
        <v>9</v>
      </c>
      <c r="B13" s="76"/>
      <c r="C13" s="76"/>
      <c r="D13" s="76"/>
      <c r="E13" s="76"/>
      <c r="F13" s="76"/>
    </row>
    <row r="14" spans="1:8" s="42" customFormat="1" ht="18" customHeight="1">
      <c r="A14" s="93" t="s">
        <v>10</v>
      </c>
      <c r="B14" s="93" t="s">
        <v>55</v>
      </c>
      <c r="C14" s="93" t="s">
        <v>56</v>
      </c>
      <c r="D14" s="93" t="s">
        <v>57</v>
      </c>
      <c r="E14" s="93" t="s">
        <v>58</v>
      </c>
      <c r="F14" s="93" t="s">
        <v>59</v>
      </c>
    </row>
    <row r="15" spans="1:8">
      <c r="A15" s="78">
        <v>1</v>
      </c>
      <c r="B15" s="79" t="s">
        <v>91</v>
      </c>
      <c r="C15" s="78" t="s">
        <v>48</v>
      </c>
      <c r="D15" s="78">
        <v>10</v>
      </c>
      <c r="E15" s="80">
        <v>6500</v>
      </c>
      <c r="F15" s="119">
        <f>E15*D15</f>
        <v>65000</v>
      </c>
      <c r="G15" s="95"/>
      <c r="H15" s="95">
        <f>G15*D15</f>
        <v>0</v>
      </c>
    </row>
    <row r="16" spans="1:8">
      <c r="A16" s="78">
        <v>2</v>
      </c>
      <c r="B16" s="79" t="s">
        <v>77</v>
      </c>
      <c r="C16" s="78" t="s">
        <v>47</v>
      </c>
      <c r="D16" s="78">
        <v>30</v>
      </c>
      <c r="E16" s="80">
        <v>4900</v>
      </c>
      <c r="F16" s="119">
        <f t="shared" ref="F16:F25" si="0">E16*D16</f>
        <v>147000</v>
      </c>
      <c r="G16" s="95"/>
      <c r="H16" s="95">
        <f t="shared" ref="H16:H25" si="1">G16*D16</f>
        <v>0</v>
      </c>
    </row>
    <row r="17" spans="1:8">
      <c r="A17" s="78">
        <v>3</v>
      </c>
      <c r="B17" s="79" t="s">
        <v>92</v>
      </c>
      <c r="C17" s="78" t="s">
        <v>93</v>
      </c>
      <c r="D17" s="78">
        <v>1</v>
      </c>
      <c r="E17" s="80">
        <v>30000</v>
      </c>
      <c r="F17" s="119">
        <f t="shared" si="0"/>
        <v>30000</v>
      </c>
      <c r="G17" s="95"/>
      <c r="H17" s="95">
        <f t="shared" si="1"/>
        <v>0</v>
      </c>
    </row>
    <row r="18" spans="1:8">
      <c r="A18" s="78">
        <v>4</v>
      </c>
      <c r="B18" s="79" t="s">
        <v>17</v>
      </c>
      <c r="C18" s="78" t="s">
        <v>18</v>
      </c>
      <c r="D18" s="78">
        <v>5</v>
      </c>
      <c r="E18" s="80">
        <v>0</v>
      </c>
      <c r="F18" s="119">
        <f t="shared" si="0"/>
        <v>0</v>
      </c>
      <c r="G18" s="95">
        <v>2000</v>
      </c>
      <c r="H18" s="95">
        <f t="shared" si="1"/>
        <v>10000</v>
      </c>
    </row>
    <row r="19" spans="1:8">
      <c r="A19" s="78">
        <v>5</v>
      </c>
      <c r="B19" s="79" t="s">
        <v>30</v>
      </c>
      <c r="C19" s="78" t="s">
        <v>31</v>
      </c>
      <c r="D19" s="78">
        <v>5</v>
      </c>
      <c r="E19" s="80">
        <v>0</v>
      </c>
      <c r="F19" s="119">
        <f t="shared" si="0"/>
        <v>0</v>
      </c>
      <c r="G19" s="95">
        <v>2000</v>
      </c>
      <c r="H19" s="95">
        <f t="shared" si="1"/>
        <v>10000</v>
      </c>
    </row>
    <row r="20" spans="1:8">
      <c r="A20" s="78">
        <v>6</v>
      </c>
      <c r="B20" s="79" t="s">
        <v>42</v>
      </c>
      <c r="C20" s="78" t="s">
        <v>28</v>
      </c>
      <c r="D20" s="78">
        <v>60</v>
      </c>
      <c r="E20" s="80">
        <v>11800</v>
      </c>
      <c r="F20" s="119">
        <f t="shared" si="0"/>
        <v>708000</v>
      </c>
      <c r="G20" s="95"/>
      <c r="H20" s="95">
        <f t="shared" si="1"/>
        <v>0</v>
      </c>
    </row>
    <row r="21" spans="1:8">
      <c r="A21" s="78">
        <v>7</v>
      </c>
      <c r="B21" s="79" t="s">
        <v>17</v>
      </c>
      <c r="C21" s="78" t="s">
        <v>18</v>
      </c>
      <c r="D21" s="78">
        <v>10</v>
      </c>
      <c r="E21" s="80">
        <v>0</v>
      </c>
      <c r="F21" s="119">
        <f t="shared" si="0"/>
        <v>0</v>
      </c>
      <c r="G21" s="95">
        <v>2000</v>
      </c>
      <c r="H21" s="95">
        <f t="shared" si="1"/>
        <v>20000</v>
      </c>
    </row>
    <row r="22" spans="1:8">
      <c r="A22" s="78">
        <v>8</v>
      </c>
      <c r="B22" s="79" t="s">
        <v>67</v>
      </c>
      <c r="C22" s="78" t="s">
        <v>62</v>
      </c>
      <c r="D22" s="78">
        <v>1</v>
      </c>
      <c r="E22" s="80">
        <v>22000</v>
      </c>
      <c r="F22" s="119">
        <f t="shared" si="0"/>
        <v>22000</v>
      </c>
      <c r="G22" s="95"/>
      <c r="H22" s="95">
        <f t="shared" si="1"/>
        <v>0</v>
      </c>
    </row>
    <row r="23" spans="1:8">
      <c r="A23" s="78">
        <v>9</v>
      </c>
      <c r="B23" s="79" t="s">
        <v>64</v>
      </c>
      <c r="C23" s="78" t="s">
        <v>62</v>
      </c>
      <c r="D23" s="78">
        <v>12</v>
      </c>
      <c r="E23" s="80">
        <v>6700</v>
      </c>
      <c r="F23" s="119">
        <f t="shared" si="0"/>
        <v>80400</v>
      </c>
      <c r="G23" s="95"/>
      <c r="H23" s="95">
        <f t="shared" si="1"/>
        <v>0</v>
      </c>
    </row>
    <row r="24" spans="1:8">
      <c r="A24" s="78">
        <v>10</v>
      </c>
      <c r="B24" s="79" t="s">
        <v>30</v>
      </c>
      <c r="C24" s="78" t="s">
        <v>31</v>
      </c>
      <c r="D24" s="78">
        <v>5</v>
      </c>
      <c r="E24" s="80">
        <v>0</v>
      </c>
      <c r="F24" s="119">
        <f t="shared" si="0"/>
        <v>0</v>
      </c>
      <c r="G24" s="95">
        <v>2000</v>
      </c>
      <c r="H24" s="95">
        <f t="shared" si="1"/>
        <v>10000</v>
      </c>
    </row>
    <row r="25" spans="1:8">
      <c r="A25" s="78">
        <v>11</v>
      </c>
      <c r="B25" s="79" t="s">
        <v>17</v>
      </c>
      <c r="C25" s="78" t="s">
        <v>18</v>
      </c>
      <c r="D25" s="78">
        <v>5</v>
      </c>
      <c r="E25" s="80">
        <v>0</v>
      </c>
      <c r="F25" s="119">
        <f t="shared" si="0"/>
        <v>0</v>
      </c>
      <c r="G25" s="95">
        <v>2000</v>
      </c>
      <c r="H25" s="95">
        <f t="shared" si="1"/>
        <v>10000</v>
      </c>
    </row>
    <row r="26" spans="1:8">
      <c r="A26" s="195" t="s">
        <v>33</v>
      </c>
      <c r="B26" s="196"/>
      <c r="C26" s="196"/>
      <c r="D26" s="196"/>
      <c r="E26" s="197"/>
      <c r="F26" s="81">
        <f>SUM(F15:F25)</f>
        <v>1052400</v>
      </c>
      <c r="G26" s="96"/>
      <c r="H26" s="97">
        <f>SUM(H15:H25)</f>
        <v>60000</v>
      </c>
    </row>
    <row r="27" spans="1:8">
      <c r="A27" s="205" t="s">
        <v>104</v>
      </c>
      <c r="B27" s="196"/>
      <c r="C27" s="196"/>
      <c r="D27" s="196"/>
      <c r="E27" s="197"/>
      <c r="F27" s="81">
        <f>F26*0.05</f>
        <v>52620</v>
      </c>
    </row>
    <row r="28" spans="1:8">
      <c r="A28" s="195" t="s">
        <v>34</v>
      </c>
      <c r="B28" s="196"/>
      <c r="C28" s="196"/>
      <c r="D28" s="196"/>
      <c r="E28" s="197"/>
      <c r="F28" s="120">
        <f>F27+H26</f>
        <v>112620</v>
      </c>
    </row>
    <row r="31" spans="1:8">
      <c r="A31" s="76"/>
      <c r="B31" s="76"/>
      <c r="C31" s="76"/>
      <c r="D31" s="76"/>
      <c r="E31" s="206" t="s">
        <v>36</v>
      </c>
      <c r="F31" s="202"/>
    </row>
    <row r="32" spans="1:8">
      <c r="A32" s="76"/>
      <c r="B32" s="76"/>
      <c r="C32" s="76"/>
      <c r="D32" s="76"/>
      <c r="E32" s="206" t="s">
        <v>37</v>
      </c>
      <c r="F32" s="202"/>
    </row>
    <row r="36" spans="5:6">
      <c r="E36" s="206" t="s">
        <v>60</v>
      </c>
      <c r="F36" s="202"/>
    </row>
  </sheetData>
  <mergeCells count="13">
    <mergeCell ref="A27:E27"/>
    <mergeCell ref="A28:E28"/>
    <mergeCell ref="E31:F31"/>
    <mergeCell ref="E32:F32"/>
    <mergeCell ref="E36:F36"/>
    <mergeCell ref="A26:E26"/>
    <mergeCell ref="A8:F8"/>
    <mergeCell ref="A9:F9"/>
    <mergeCell ref="A10:F10"/>
    <mergeCell ref="A2:F2"/>
    <mergeCell ref="A3:F3"/>
    <mergeCell ref="A4:F4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L35"/>
  <sheetViews>
    <sheetView tabSelected="1" workbookViewId="0">
      <selection activeCell="K35" sqref="K35"/>
    </sheetView>
  </sheetViews>
  <sheetFormatPr defaultRowHeight="15"/>
  <cols>
    <col min="1" max="1" width="5.85546875" style="43" customWidth="1"/>
    <col min="2" max="2" width="27.7109375" style="43" customWidth="1"/>
    <col min="3" max="4" width="9.140625" style="43"/>
    <col min="5" max="5" width="11.7109375" style="43" customWidth="1"/>
    <col min="6" max="6" width="13.5703125" style="43" customWidth="1"/>
    <col min="7" max="16384" width="9.140625" style="43"/>
  </cols>
  <sheetData>
    <row r="2" spans="1:8" ht="16.5">
      <c r="A2" s="211" t="s">
        <v>0</v>
      </c>
      <c r="B2" s="164"/>
      <c r="C2" s="164"/>
      <c r="D2" s="164"/>
      <c r="E2" s="164"/>
      <c r="F2" s="164"/>
    </row>
    <row r="3" spans="1:8" ht="15.75">
      <c r="A3" s="212" t="s">
        <v>1</v>
      </c>
      <c r="B3" s="164"/>
      <c r="C3" s="164"/>
      <c r="D3" s="164"/>
      <c r="E3" s="164"/>
      <c r="F3" s="164"/>
    </row>
    <row r="4" spans="1:8" ht="16.5">
      <c r="A4" s="211" t="s">
        <v>2</v>
      </c>
      <c r="B4" s="164"/>
      <c r="C4" s="164"/>
      <c r="D4" s="164"/>
      <c r="E4" s="164"/>
      <c r="F4" s="164"/>
    </row>
    <row r="7" spans="1:8" ht="20.25">
      <c r="A7" s="213" t="s">
        <v>3</v>
      </c>
      <c r="B7" s="164"/>
      <c r="C7" s="164"/>
      <c r="D7" s="164"/>
      <c r="E7" s="164"/>
      <c r="F7" s="164"/>
    </row>
    <row r="8" spans="1:8" ht="15.75">
      <c r="A8" s="168" t="s">
        <v>101</v>
      </c>
      <c r="B8" s="168"/>
      <c r="C8" s="168"/>
      <c r="D8" s="168"/>
      <c r="E8" s="168"/>
      <c r="F8" s="168"/>
    </row>
    <row r="9" spans="1:8" ht="16.5">
      <c r="A9" s="169" t="s">
        <v>102</v>
      </c>
      <c r="B9" s="169"/>
      <c r="C9" s="169"/>
      <c r="D9" s="169"/>
      <c r="E9" s="169"/>
      <c r="F9" s="169"/>
    </row>
    <row r="10" spans="1:8" ht="15.75">
      <c r="A10" s="170" t="s">
        <v>103</v>
      </c>
      <c r="B10" s="170"/>
      <c r="C10" s="170"/>
      <c r="D10" s="170"/>
      <c r="E10" s="170"/>
      <c r="F10" s="170"/>
    </row>
    <row r="11" spans="1:8" ht="15.75">
      <c r="A11" s="82" t="s">
        <v>53</v>
      </c>
    </row>
    <row r="12" spans="1:8" ht="15.75">
      <c r="A12" s="82" t="s">
        <v>54</v>
      </c>
    </row>
    <row r="13" spans="1:8" ht="15.75">
      <c r="A13" s="82" t="s">
        <v>9</v>
      </c>
    </row>
    <row r="14" spans="1:8" ht="18.75" customHeight="1">
      <c r="A14" s="83" t="s">
        <v>10</v>
      </c>
      <c r="B14" s="83" t="s">
        <v>55</v>
      </c>
      <c r="C14" s="83" t="s">
        <v>56</v>
      </c>
      <c r="D14" s="83" t="s">
        <v>57</v>
      </c>
      <c r="E14" s="83" t="s">
        <v>58</v>
      </c>
      <c r="F14" s="83" t="s">
        <v>59</v>
      </c>
    </row>
    <row r="15" spans="1:8">
      <c r="A15" s="45">
        <v>1</v>
      </c>
      <c r="B15" s="46" t="s">
        <v>97</v>
      </c>
      <c r="C15" s="45" t="s">
        <v>71</v>
      </c>
      <c r="D15" s="45">
        <v>2</v>
      </c>
      <c r="E15" s="47">
        <v>13000</v>
      </c>
      <c r="F15" s="106">
        <f>E15*D15</f>
        <v>26000</v>
      </c>
      <c r="G15" s="109"/>
      <c r="H15" s="109">
        <f>G15*D15</f>
        <v>0</v>
      </c>
    </row>
    <row r="16" spans="1:8">
      <c r="A16" s="45">
        <v>2</v>
      </c>
      <c r="B16" s="46" t="s">
        <v>85</v>
      </c>
      <c r="C16" s="45" t="s">
        <v>79</v>
      </c>
      <c r="D16" s="45">
        <v>2</v>
      </c>
      <c r="E16" s="47">
        <v>37000</v>
      </c>
      <c r="F16" s="106">
        <f t="shared" ref="F16:F24" si="0">E16*D16</f>
        <v>74000</v>
      </c>
      <c r="G16" s="109"/>
      <c r="H16" s="109">
        <f t="shared" ref="H16:H24" si="1">G16*D16</f>
        <v>0</v>
      </c>
    </row>
    <row r="17" spans="1:12">
      <c r="A17" s="45">
        <v>3</v>
      </c>
      <c r="B17" s="46" t="s">
        <v>98</v>
      </c>
      <c r="C17" s="45" t="s">
        <v>18</v>
      </c>
      <c r="D17" s="45">
        <v>1</v>
      </c>
      <c r="E17" s="47">
        <v>70000</v>
      </c>
      <c r="F17" s="106">
        <f t="shared" si="0"/>
        <v>70000</v>
      </c>
      <c r="G17" s="109"/>
      <c r="H17" s="109">
        <f t="shared" si="1"/>
        <v>0</v>
      </c>
    </row>
    <row r="18" spans="1:12">
      <c r="A18" s="45">
        <v>4</v>
      </c>
      <c r="B18" s="46" t="s">
        <v>99</v>
      </c>
      <c r="C18" s="45" t="s">
        <v>44</v>
      </c>
      <c r="D18" s="45">
        <v>3</v>
      </c>
      <c r="E18" s="47">
        <v>45000</v>
      </c>
      <c r="F18" s="106">
        <f t="shared" si="0"/>
        <v>135000</v>
      </c>
      <c r="G18" s="109"/>
      <c r="H18" s="109">
        <f t="shared" si="1"/>
        <v>0</v>
      </c>
      <c r="L18" s="91"/>
    </row>
    <row r="19" spans="1:12">
      <c r="A19" s="45">
        <v>5</v>
      </c>
      <c r="B19" s="46" t="s">
        <v>92</v>
      </c>
      <c r="C19" s="45" t="s">
        <v>93</v>
      </c>
      <c r="D19" s="45">
        <v>1</v>
      </c>
      <c r="E19" s="47">
        <v>30000</v>
      </c>
      <c r="F19" s="106">
        <f t="shared" si="0"/>
        <v>30000</v>
      </c>
      <c r="G19" s="109"/>
      <c r="H19" s="109">
        <f t="shared" si="1"/>
        <v>0</v>
      </c>
    </row>
    <row r="20" spans="1:12">
      <c r="A20" s="45">
        <v>6</v>
      </c>
      <c r="B20" s="84" t="s">
        <v>100</v>
      </c>
      <c r="C20" s="45" t="s">
        <v>44</v>
      </c>
      <c r="D20" s="45">
        <v>10</v>
      </c>
      <c r="E20" s="47">
        <v>25000</v>
      </c>
      <c r="F20" s="106">
        <f t="shared" si="0"/>
        <v>250000</v>
      </c>
      <c r="G20" s="109"/>
      <c r="H20" s="109">
        <f t="shared" si="1"/>
        <v>0</v>
      </c>
    </row>
    <row r="21" spans="1:12">
      <c r="A21" s="45">
        <v>7</v>
      </c>
      <c r="B21" s="46" t="s">
        <v>17</v>
      </c>
      <c r="C21" s="45" t="s">
        <v>18</v>
      </c>
      <c r="D21" s="45">
        <v>5</v>
      </c>
      <c r="E21" s="47">
        <v>0</v>
      </c>
      <c r="F21" s="106">
        <f t="shared" si="0"/>
        <v>0</v>
      </c>
      <c r="G21" s="109">
        <v>2000</v>
      </c>
      <c r="H21" s="109">
        <f t="shared" si="1"/>
        <v>10000</v>
      </c>
    </row>
    <row r="22" spans="1:12">
      <c r="A22" s="45">
        <v>8</v>
      </c>
      <c r="B22" s="46" t="s">
        <v>30</v>
      </c>
      <c r="C22" s="45" t="s">
        <v>31</v>
      </c>
      <c r="D22" s="45">
        <v>5</v>
      </c>
      <c r="E22" s="47">
        <v>0</v>
      </c>
      <c r="F22" s="106">
        <f t="shared" si="0"/>
        <v>0</v>
      </c>
      <c r="G22" s="109">
        <v>2000</v>
      </c>
      <c r="H22" s="109">
        <f t="shared" si="1"/>
        <v>10000</v>
      </c>
    </row>
    <row r="23" spans="1:12">
      <c r="A23" s="45">
        <v>9</v>
      </c>
      <c r="B23" s="46" t="s">
        <v>65</v>
      </c>
      <c r="C23" s="45" t="s">
        <v>31</v>
      </c>
      <c r="D23" s="45">
        <v>3</v>
      </c>
      <c r="E23" s="47">
        <v>40000</v>
      </c>
      <c r="F23" s="106">
        <f t="shared" si="0"/>
        <v>120000</v>
      </c>
      <c r="G23" s="109"/>
      <c r="H23" s="109">
        <f t="shared" si="1"/>
        <v>0</v>
      </c>
    </row>
    <row r="24" spans="1:12">
      <c r="A24" s="45">
        <v>10</v>
      </c>
      <c r="B24" s="85" t="s">
        <v>42</v>
      </c>
      <c r="C24" s="86" t="s">
        <v>28</v>
      </c>
      <c r="D24" s="86">
        <v>30</v>
      </c>
      <c r="E24" s="87">
        <v>11800</v>
      </c>
      <c r="F24" s="106">
        <f t="shared" si="0"/>
        <v>354000</v>
      </c>
      <c r="G24" s="121"/>
      <c r="H24" s="109">
        <f t="shared" si="1"/>
        <v>0</v>
      </c>
    </row>
    <row r="25" spans="1:12">
      <c r="A25" s="209" t="s">
        <v>33</v>
      </c>
      <c r="B25" s="207"/>
      <c r="C25" s="207"/>
      <c r="D25" s="207"/>
      <c r="E25" s="208"/>
      <c r="F25" s="88">
        <f>SUM(F15:F24)</f>
        <v>1059000</v>
      </c>
      <c r="G25" s="89"/>
      <c r="H25" s="111">
        <f>SUM(H15:H24)</f>
        <v>20000</v>
      </c>
    </row>
    <row r="26" spans="1:12">
      <c r="A26" s="160" t="s">
        <v>104</v>
      </c>
      <c r="B26" s="207"/>
      <c r="C26" s="207"/>
      <c r="D26" s="207"/>
      <c r="E26" s="208"/>
      <c r="F26" s="88">
        <f>F25*0.05</f>
        <v>52950</v>
      </c>
      <c r="G26" s="90"/>
    </row>
    <row r="27" spans="1:12">
      <c r="A27" s="209" t="s">
        <v>34</v>
      </c>
      <c r="B27" s="207"/>
      <c r="C27" s="207"/>
      <c r="D27" s="207"/>
      <c r="E27" s="208"/>
      <c r="F27" s="122">
        <f>F26+H25</f>
        <v>72950</v>
      </c>
    </row>
    <row r="30" spans="1:12">
      <c r="E30" s="210" t="s">
        <v>36</v>
      </c>
      <c r="F30" s="164"/>
    </row>
    <row r="31" spans="1:12">
      <c r="E31" s="210" t="s">
        <v>37</v>
      </c>
      <c r="F31" s="164"/>
    </row>
    <row r="35" spans="5:6">
      <c r="E35" s="210" t="s">
        <v>60</v>
      </c>
      <c r="F35" s="164"/>
    </row>
  </sheetData>
  <mergeCells count="13">
    <mergeCell ref="A25:E25"/>
    <mergeCell ref="A9:F9"/>
    <mergeCell ref="A10:F10"/>
    <mergeCell ref="A2:F2"/>
    <mergeCell ref="A3:F3"/>
    <mergeCell ref="A4:F4"/>
    <mergeCell ref="A7:F7"/>
    <mergeCell ref="A8:F8"/>
    <mergeCell ref="A26:E26"/>
    <mergeCell ref="A27:E27"/>
    <mergeCell ref="E30:F30"/>
    <mergeCell ref="E31:F31"/>
    <mergeCell ref="E35:F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D14:D18"/>
  <sheetViews>
    <sheetView workbookViewId="0">
      <selection activeCell="D19" sqref="D19"/>
    </sheetView>
  </sheetViews>
  <sheetFormatPr defaultRowHeight="15"/>
  <sheetData>
    <row r="14" spans="4:4">
      <c r="D14">
        <f>51785+43245+20000+45895+108480+157820+112620+72950</f>
        <v>612795</v>
      </c>
    </row>
    <row r="15" spans="4:4">
      <c r="D15">
        <f>51785+43245+20000+45895+108480+157820+112620+72950</f>
        <v>612795</v>
      </c>
    </row>
    <row r="18" spans="4:4">
      <c r="D18" s="96">
        <f>'tháng 1'!F30+'tháng 2'!F23+'tháng 3'!F19+'tháng 4'!F27+'tháng 6'!F30+'tháng 8'!F29+'tháng 10'!F28+'tháng 12'!F27</f>
        <v>612795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tháng 1</vt:lpstr>
      <vt:lpstr>tháng 2</vt:lpstr>
      <vt:lpstr>tháng 3</vt:lpstr>
      <vt:lpstr>tháng 4</vt:lpstr>
      <vt:lpstr>tháng 6</vt:lpstr>
      <vt:lpstr>tháng 8</vt:lpstr>
      <vt:lpstr>tháng 10</vt:lpstr>
      <vt:lpstr>tháng 12</vt:lpstr>
      <vt:lpstr>Sheet9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dcterms:created xsi:type="dcterms:W3CDTF">2014-12-24T07:31:22Z</dcterms:created>
  <dcterms:modified xsi:type="dcterms:W3CDTF">2014-12-26T07:47:57Z</dcterms:modified>
</cp:coreProperties>
</file>