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40" windowWidth="14640" windowHeight="6990"/>
  </bookViews>
  <sheets>
    <sheet name="VPP PHUONG NAM " sheetId="8" r:id="rId1"/>
    <sheet name="Sheet1" sheetId="9" r:id="rId2"/>
  </sheets>
  <calcPr calcId="124519"/>
</workbook>
</file>

<file path=xl/calcChain.xml><?xml version="1.0" encoding="utf-8"?>
<calcChain xmlns="http://schemas.openxmlformats.org/spreadsheetml/2006/main">
  <c r="P17" i="8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16"/>
  <c r="P53" l="1"/>
  <c r="L44"/>
  <c r="M44" s="1"/>
  <c r="L43"/>
  <c r="M43" s="1"/>
  <c r="L42"/>
  <c r="M42" s="1"/>
  <c r="L41"/>
  <c r="M41" s="1"/>
  <c r="L40"/>
  <c r="M40" s="1"/>
  <c r="L39"/>
  <c r="M39" s="1"/>
  <c r="L38"/>
  <c r="M38" s="1"/>
  <c r="L37"/>
  <c r="M37" s="1"/>
  <c r="L36"/>
  <c r="M36" s="1"/>
  <c r="L35"/>
  <c r="M35" s="1"/>
  <c r="L34"/>
  <c r="M34" s="1"/>
  <c r="L33"/>
  <c r="M33" s="1"/>
  <c r="L30"/>
  <c r="M30" s="1"/>
  <c r="L27"/>
  <c r="M27" s="1"/>
  <c r="L26"/>
  <c r="M26" s="1"/>
  <c r="L25"/>
  <c r="M25" s="1"/>
  <c r="L24"/>
  <c r="M24" s="1"/>
  <c r="L23"/>
  <c r="M23" s="1"/>
  <c r="L22"/>
  <c r="M22" s="1"/>
  <c r="L21"/>
  <c r="M21" s="1"/>
  <c r="L20"/>
  <c r="M20" s="1"/>
  <c r="L19"/>
  <c r="M19" s="1"/>
  <c r="L18"/>
  <c r="M18" s="1"/>
  <c r="L17"/>
  <c r="M17" s="1"/>
  <c r="L16"/>
  <c r="M16" s="1"/>
  <c r="P54" l="1"/>
  <c r="P55" s="1"/>
</calcChain>
</file>

<file path=xl/sharedStrings.xml><?xml version="1.0" encoding="utf-8"?>
<sst xmlns="http://schemas.openxmlformats.org/spreadsheetml/2006/main" count="123" uniqueCount="101">
  <si>
    <t>STT</t>
  </si>
  <si>
    <t xml:space="preserve">Công ty VPP Phương Nam xin gửi đến Qúy khánh hàng bảng báo giá như sau: </t>
  </si>
  <si>
    <t xml:space="preserve">RẤT MONG NHẬN ĐƯỢC SỰ QUAN TÂM HỢP TÁC LÂU DÀI VỚI QUÝ CÔNG TY </t>
  </si>
  <si>
    <t>BẢNG BÁO GIÁ VĂN PHÒNG PHẨM</t>
  </si>
  <si>
    <t>Điện thoại :   072 3655 090/091/092  Fax : 072 3655 093</t>
  </si>
  <si>
    <t>Kim bấm No.10 SDI</t>
  </si>
  <si>
    <t>Bấm kim 10 Plus</t>
  </si>
  <si>
    <t xml:space="preserve">Bìa thái vàng 9 x vang 1 xấp nhiều màu </t>
  </si>
  <si>
    <t>Kẹp giấy  C62</t>
  </si>
  <si>
    <t>Kẹp bướm Echo 25 mm (12c/h)</t>
  </si>
  <si>
    <t xml:space="preserve">Giấy ghi chú Pronoti 3 x 3 </t>
  </si>
  <si>
    <t xml:space="preserve">Bút xoá TL CP-02 </t>
  </si>
  <si>
    <t>Bút dạ quang Toyo vỏ trong (vàng,cam,hồng,xanh,lá)</t>
  </si>
  <si>
    <t>Giấy trắng A4 72 Excel</t>
  </si>
  <si>
    <t>Giấy A4 60 Bãi Bằng</t>
  </si>
  <si>
    <t>Bút bi TL 027 ( xanh, đỏ, đen )</t>
  </si>
  <si>
    <t>Tập TT 96 T</t>
  </si>
  <si>
    <t>Hộp</t>
  </si>
  <si>
    <t>Cái</t>
  </si>
  <si>
    <t>xấp</t>
  </si>
  <si>
    <t xml:space="preserve">Xấp </t>
  </si>
  <si>
    <t>Cây</t>
  </si>
  <si>
    <t>Ram</t>
  </si>
  <si>
    <t>Quyển</t>
  </si>
  <si>
    <t xml:space="preserve">Chuổi cỏ dày </t>
  </si>
  <si>
    <t>Nước lau sàn sunlight 4L</t>
  </si>
  <si>
    <t>Nước rửa tay Lifebuoy</t>
  </si>
  <si>
    <t>Giấy vệ sinh Sài Gòn không lõi</t>
  </si>
  <si>
    <t>Khăn hộp Puply New Supreme 180sh</t>
  </si>
  <si>
    <t>Duck tím 900 ml</t>
  </si>
  <si>
    <t xml:space="preserve">Cuộn rác ba màu trung  Trí Quang </t>
  </si>
  <si>
    <t>Đồ hốt rác cán lớn</t>
  </si>
  <si>
    <t xml:space="preserve">Mực bút lông dầu Horse  mau do 1, 19 den </t>
  </si>
  <si>
    <t>Cuốn</t>
  </si>
  <si>
    <t>Can</t>
  </si>
  <si>
    <t>Chai</t>
  </si>
  <si>
    <t>Cuộn</t>
  </si>
  <si>
    <t>Bịch</t>
  </si>
  <si>
    <t>Kg</t>
  </si>
  <si>
    <t>chai</t>
  </si>
  <si>
    <t>Bìa còng bật 2 mặt lớn 7P</t>
  </si>
  <si>
    <t xml:space="preserve">Kính gửi:  CÔNG TY TNHH MTV DỆT ĐÔNG PHƯƠNG </t>
  </si>
  <si>
    <t>Thun khoanh</t>
  </si>
  <si>
    <t>Thuốc thông bồn cầu</t>
  </si>
  <si>
    <t>Bàn chải chà sàn nhà</t>
  </si>
  <si>
    <t>Gôm tẩy</t>
  </si>
  <si>
    <t>Cục</t>
  </si>
  <si>
    <t>Xấp</t>
  </si>
  <si>
    <t>TÊN HÀNG</t>
  </si>
  <si>
    <t>ĐVT</t>
  </si>
  <si>
    <t xml:space="preserve">SỐ LƯỢNG </t>
  </si>
  <si>
    <t>SỐ LƯỢNG</t>
  </si>
  <si>
    <t>GHI CHÚ</t>
  </si>
  <si>
    <t>Quý 2</t>
  </si>
  <si>
    <t>Tồn</t>
  </si>
  <si>
    <t>Tổ cắt</t>
  </si>
  <si>
    <t>Kho</t>
  </si>
  <si>
    <t>KH</t>
  </si>
  <si>
    <t>HT</t>
  </si>
  <si>
    <t>Tạp vụ</t>
  </si>
  <si>
    <t>VP</t>
  </si>
  <si>
    <t>Tổng</t>
  </si>
  <si>
    <t>+/-</t>
  </si>
  <si>
    <t>Màu xanh dạ quang</t>
  </si>
  <si>
    <t>5 đen, 5 đỏ</t>
  </si>
  <si>
    <t>Cuộn lớn</t>
  </si>
  <si>
    <t>loại dày</t>
  </si>
  <si>
    <t>Dao dọc giấy SDI 0423</t>
  </si>
  <si>
    <t>Bút lông kim PM04</t>
  </si>
  <si>
    <t xml:space="preserve">Quý công ty xem xét báo giá như trên. Mọi thắc mắc xin vui lòng liên hệ: 37584761 _ Kim Anh: 0908 44 64 82 </t>
  </si>
  <si>
    <t xml:space="preserve">*  Xuất xứ: Hàng giao đúng theo nguồn gốc và xuất xứ của từng mặt hàng </t>
  </si>
  <si>
    <t>* Giao hàng: Trong vòng 3 ngày hoặc linh động ) kể từ ngày nhận được Đơn đặt hàng</t>
  </si>
  <si>
    <t>Kim bấm số 3 SDI</t>
  </si>
  <si>
    <t>Địa chỉ: 1/123E Ấp Đình, Xã Tân Xuân, Huyện Hóc Môn, TP.HCM</t>
  </si>
  <si>
    <t>CỘNG</t>
  </si>
  <si>
    <t>Băng keo 2 mặt 1p x18yard</t>
  </si>
  <si>
    <t>ĐƠN GIÁ</t>
  </si>
  <si>
    <t>THÀNH TiỀN</t>
  </si>
  <si>
    <t>Bìa lỗ A4</t>
  </si>
  <si>
    <t>Băng keo trong 2p x100yard</t>
  </si>
  <si>
    <t xml:space="preserve"> CÔNG TY TNHH TM DV  VPP PHƯƠNG NAM</t>
  </si>
  <si>
    <t xml:space="preserve">Địa chỉ: B18/19K Nguyễn Văn Linh- Bình Hưng _ Bình Chánh, Tp. HCM  </t>
  </si>
  <si>
    <r>
      <rPr>
        <u/>
        <sz val="12"/>
        <rFont val="Times New Roman"/>
        <family val="1"/>
      </rPr>
      <t>Ghi chú:</t>
    </r>
    <r>
      <rPr>
        <sz val="12"/>
        <rFont val="Times New Roman"/>
        <family val="1"/>
      </rPr>
      <t xml:space="preserve"> </t>
    </r>
  </si>
  <si>
    <t>THUẾ VAT 10%</t>
  </si>
  <si>
    <t>TỔNG CỘNG</t>
  </si>
  <si>
    <t>Người giao dịch: Chị Cao _ 0917 200 073</t>
  </si>
  <si>
    <t>Bột giặt Omo gói 3.5kg</t>
  </si>
  <si>
    <t xml:space="preserve">Người lập phiếu </t>
  </si>
  <si>
    <t>(Ký và ghi rõ họ tên)</t>
  </si>
  <si>
    <t>Huỳnh Thị Trúc Ly</t>
  </si>
  <si>
    <t>TP.HCM, Ngày 01 Tháng 07 Năm 2016</t>
  </si>
  <si>
    <t>Luỡi dao SDI 1404</t>
  </si>
  <si>
    <t>Bút chì gỗ 2B Gstar</t>
  </si>
  <si>
    <t>Băng keo 2 mặt 2p x18yard</t>
  </si>
  <si>
    <t>Lấy 20cây rồi</t>
  </si>
  <si>
    <t>Lấy 1can rồi</t>
  </si>
  <si>
    <t>2 lốc nhỏ, 2 lốc lớn</t>
  </si>
  <si>
    <t>Lấy 3 chai rồi</t>
  </si>
  <si>
    <t>Lấy 3 bịch rồi</t>
  </si>
  <si>
    <t>Tập 200 trang sinh vien kẻ ôly</t>
  </si>
  <si>
    <t xml:space="preserve">           Điện thoại: (08)3758.4761 - 3758 3302        Fax: (08)  37583302
         Email: phuongnam@vpppn.com                Website: www.vppp.com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</si>
</sst>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_);\(#,##0\);&quot;-&quot;"/>
    <numFmt numFmtId="165" formatCode="_(* #,##0_);_(* \(#,##0\);_(* &quot;-&quot;??_);_(@_)"/>
  </numFmts>
  <fonts count="21">
    <font>
      <sz val="11"/>
      <color theme="1"/>
      <name val="Calibri"/>
      <family val="2"/>
      <scheme val="minor"/>
    </font>
    <font>
      <sz val="10"/>
      <color theme="1"/>
      <name val="VNI-Times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5"/>
      <color theme="1"/>
      <name val="Calibri"/>
      <family val="2"/>
      <scheme val="minor"/>
    </font>
    <font>
      <sz val="11"/>
      <name val="Times New Roman"/>
      <family val="1"/>
    </font>
    <font>
      <u/>
      <sz val="12"/>
      <name val="Times New Roman"/>
      <family val="1"/>
    </font>
    <font>
      <b/>
      <sz val="11"/>
      <color theme="1"/>
      <name val="Calibri"/>
      <family val="2"/>
      <scheme val="minor"/>
    </font>
    <font>
      <sz val="13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1" fillId="0" borderId="0" xfId="0" applyFont="1"/>
    <xf numFmtId="0" fontId="2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164" fontId="9" fillId="0" borderId="0" xfId="0" applyNumberFormat="1" applyFont="1" applyFill="1" applyAlignment="1">
      <alignment horizontal="center" vertical="top"/>
    </xf>
    <xf numFmtId="164" fontId="9" fillId="0" borderId="0" xfId="0" applyNumberFormat="1" applyFont="1" applyFill="1" applyAlignment="1">
      <alignment vertical="top"/>
    </xf>
    <xf numFmtId="0" fontId="3" fillId="0" borderId="0" xfId="0" applyFont="1" applyBorder="1" applyAlignment="1">
      <alignment horizontal="left" wrapText="1"/>
    </xf>
    <xf numFmtId="0" fontId="11" fillId="0" borderId="0" xfId="0" applyFont="1"/>
    <xf numFmtId="3" fontId="11" fillId="0" borderId="0" xfId="0" applyNumberFormat="1" applyFont="1"/>
    <xf numFmtId="0" fontId="12" fillId="0" borderId="0" xfId="0" applyFont="1"/>
    <xf numFmtId="0" fontId="13" fillId="0" borderId="0" xfId="0" applyFont="1"/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8" fillId="0" borderId="1" xfId="0" applyNumberFormat="1" applyFont="1" applyFill="1" applyBorder="1" applyAlignment="1">
      <alignment horizontal="left"/>
    </xf>
    <xf numFmtId="0" fontId="8" fillId="0" borderId="1" xfId="0" applyNumberFormat="1" applyFont="1" applyFill="1" applyBorder="1" applyAlignment="1">
      <alignment horizontal="center"/>
    </xf>
    <xf numFmtId="0" fontId="8" fillId="0" borderId="1" xfId="0" applyFont="1" applyFill="1" applyBorder="1"/>
    <xf numFmtId="0" fontId="9" fillId="0" borderId="1" xfId="0" applyFont="1" applyFill="1" applyBorder="1"/>
    <xf numFmtId="0" fontId="8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center" vertical="center"/>
    </xf>
    <xf numFmtId="0" fontId="8" fillId="2" borderId="1" xfId="0" applyFont="1" applyFill="1" applyBorder="1"/>
    <xf numFmtId="0" fontId="8" fillId="0" borderId="0" xfId="0" applyFont="1" applyFill="1" applyBorder="1"/>
    <xf numFmtId="0" fontId="6" fillId="0" borderId="0" xfId="0" applyFont="1" applyBorder="1" applyAlignment="1"/>
    <xf numFmtId="165" fontId="8" fillId="0" borderId="1" xfId="1" applyNumberFormat="1" applyFont="1" applyFill="1" applyBorder="1" applyAlignment="1">
      <alignment horizontal="center"/>
    </xf>
    <xf numFmtId="165" fontId="15" fillId="0" borderId="1" xfId="1" applyNumberFormat="1" applyFont="1" applyFill="1" applyBorder="1" applyAlignment="1">
      <alignment horizontal="center"/>
    </xf>
    <xf numFmtId="165" fontId="16" fillId="0" borderId="1" xfId="1" applyNumberFormat="1" applyFont="1" applyFill="1" applyBorder="1" applyAlignment="1">
      <alignment horizontal="center"/>
    </xf>
    <xf numFmtId="165" fontId="16" fillId="0" borderId="1" xfId="1" applyNumberFormat="1" applyFont="1" applyBorder="1" applyAlignment="1">
      <alignment horizontal="center"/>
    </xf>
    <xf numFmtId="164" fontId="10" fillId="0" borderId="0" xfId="0" applyNumberFormat="1" applyFont="1" applyFill="1" applyAlignment="1">
      <alignment vertical="top"/>
    </xf>
    <xf numFmtId="164" fontId="17" fillId="0" borderId="0" xfId="0" applyNumberFormat="1" applyFont="1" applyFill="1" applyAlignment="1">
      <alignment vertical="top"/>
    </xf>
    <xf numFmtId="0" fontId="19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Border="1" applyAlignment="1"/>
    <xf numFmtId="0" fontId="20" fillId="0" borderId="1" xfId="0" applyFont="1" applyFill="1" applyBorder="1"/>
    <xf numFmtId="0" fontId="7" fillId="0" borderId="5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19" fillId="0" borderId="0" xfId="0" applyFont="1" applyAlignment="1">
      <alignment horizontal="left"/>
    </xf>
    <xf numFmtId="164" fontId="10" fillId="0" borderId="0" xfId="0" applyNumberFormat="1" applyFont="1" applyFill="1" applyAlignment="1">
      <alignment horizontal="center" vertical="top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wrapText="1"/>
    </xf>
    <xf numFmtId="0" fontId="4" fillId="0" borderId="0" xfId="0" applyFont="1" applyBorder="1" applyAlignment="1">
      <alignment horizontal="center"/>
    </xf>
    <xf numFmtId="0" fontId="7" fillId="0" borderId="2" xfId="0" applyNumberFormat="1" applyFont="1" applyFill="1" applyBorder="1" applyAlignment="1">
      <alignment horizontal="center"/>
    </xf>
    <xf numFmtId="0" fontId="7" fillId="0" borderId="3" xfId="0" applyNumberFormat="1" applyFont="1" applyFill="1" applyBorder="1" applyAlignment="1">
      <alignment horizontal="center"/>
    </xf>
    <xf numFmtId="0" fontId="7" fillId="0" borderId="4" xfId="0" applyNumberFormat="1" applyFont="1" applyFill="1" applyBorder="1" applyAlignment="1">
      <alignment horizontal="center"/>
    </xf>
    <xf numFmtId="0" fontId="0" fillId="0" borderId="0" xfId="0" applyFont="1" applyAlignment="1">
      <alignment horizontal="left"/>
    </xf>
    <xf numFmtId="164" fontId="7" fillId="0" borderId="0" xfId="0" applyNumberFormat="1" applyFont="1" applyFill="1" applyAlignment="1">
      <alignment horizontal="left" vertical="top"/>
    </xf>
    <xf numFmtId="164" fontId="9" fillId="0" borderId="0" xfId="0" applyNumberFormat="1" applyFont="1" applyFill="1" applyAlignment="1">
      <alignment horizontal="left" vertical="top"/>
    </xf>
    <xf numFmtId="164" fontId="10" fillId="0" borderId="2" xfId="0" applyNumberFormat="1" applyFont="1" applyFill="1" applyBorder="1" applyAlignment="1">
      <alignment horizontal="center" vertical="top"/>
    </xf>
    <xf numFmtId="164" fontId="10" fillId="0" borderId="3" xfId="0" applyNumberFormat="1" applyFont="1" applyFill="1" applyBorder="1" applyAlignment="1">
      <alignment horizontal="center" vertical="top"/>
    </xf>
    <xf numFmtId="164" fontId="10" fillId="0" borderId="4" xfId="0" applyNumberFormat="1" applyFont="1" applyFill="1" applyBorder="1" applyAlignment="1">
      <alignment horizontal="center" vertical="top"/>
    </xf>
    <xf numFmtId="164" fontId="10" fillId="0" borderId="7" xfId="0" applyNumberFormat="1" applyFont="1" applyFill="1" applyBorder="1" applyAlignment="1">
      <alignment horizontal="left" vertical="top" shrinkToFit="1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0</xdr:rowOff>
    </xdr:from>
    <xdr:to>
      <xdr:col>0</xdr:col>
      <xdr:colOff>409576</xdr:colOff>
      <xdr:row>2</xdr:row>
      <xdr:rowOff>219075</xdr:rowOff>
    </xdr:to>
    <xdr:pic>
      <xdr:nvPicPr>
        <xdr:cNvPr id="2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6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79"/>
  <sheetViews>
    <sheetView tabSelected="1" topLeftCell="A10" workbookViewId="0">
      <selection activeCell="S52" sqref="S52"/>
    </sheetView>
  </sheetViews>
  <sheetFormatPr defaultColWidth="9.140625" defaultRowHeight="15"/>
  <cols>
    <col min="1" max="1" width="6.7109375" style="1" customWidth="1"/>
    <col min="2" max="2" width="40.140625" style="3" customWidth="1"/>
    <col min="3" max="3" width="9.140625" style="1" customWidth="1"/>
    <col min="4" max="4" width="0.140625" style="1" hidden="1" customWidth="1"/>
    <col min="5" max="13" width="9.140625" style="1" hidden="1" customWidth="1"/>
    <col min="14" max="14" width="8.85546875" style="1" customWidth="1"/>
    <col min="15" max="15" width="12.140625" style="1" customWidth="1"/>
    <col min="16" max="16" width="16.140625" style="1" customWidth="1"/>
    <col min="17" max="17" width="17.28515625" style="1" customWidth="1"/>
    <col min="18" max="16384" width="9.140625" style="1"/>
  </cols>
  <sheetData>
    <row r="1" spans="1:17" ht="16.5">
      <c r="A1" s="4"/>
      <c r="B1" s="43" t="s">
        <v>80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</row>
    <row r="2" spans="1:17" ht="16.5">
      <c r="A2" s="4"/>
      <c r="B2" s="43" t="s">
        <v>81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</row>
    <row r="3" spans="1:17" ht="36" customHeight="1">
      <c r="A3" s="44" t="s">
        <v>100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</row>
    <row r="4" spans="1:17" ht="16.5">
      <c r="A4" s="4"/>
      <c r="B4" s="8"/>
    </row>
    <row r="5" spans="1:17" ht="28.5" customHeight="1">
      <c r="A5" s="45" t="s">
        <v>3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</row>
    <row r="6" spans="1:17" ht="15.75">
      <c r="A6" s="4"/>
      <c r="B6" s="4"/>
      <c r="C6" s="35"/>
      <c r="D6" s="35"/>
      <c r="N6" s="41" t="s">
        <v>90</v>
      </c>
      <c r="O6" s="41"/>
      <c r="P6" s="41"/>
    </row>
    <row r="7" spans="1:17" ht="15.75">
      <c r="A7" s="4"/>
      <c r="B7" s="4"/>
      <c r="C7" s="35"/>
      <c r="D7" s="35"/>
      <c r="N7" s="33"/>
      <c r="O7" s="34"/>
      <c r="P7" s="33"/>
    </row>
    <row r="8" spans="1:17" ht="16.5">
      <c r="A8" s="25" t="s">
        <v>41</v>
      </c>
      <c r="B8" s="25"/>
    </row>
    <row r="9" spans="1:17" ht="16.5">
      <c r="A9" s="14" t="s">
        <v>73</v>
      </c>
      <c r="B9" s="5"/>
    </row>
    <row r="10" spans="1:17" ht="16.5">
      <c r="A10" s="13" t="s">
        <v>4</v>
      </c>
      <c r="B10" s="5"/>
    </row>
    <row r="11" spans="1:17" ht="16.5">
      <c r="A11" s="50" t="s">
        <v>85</v>
      </c>
      <c r="B11" s="50"/>
    </row>
    <row r="12" spans="1:17" ht="15.75">
      <c r="A12" s="6"/>
      <c r="B12" s="7"/>
    </row>
    <row r="13" spans="1:17" ht="23.25" customHeight="1">
      <c r="A13" s="55" t="s">
        <v>1</v>
      </c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</row>
    <row r="14" spans="1:17" s="10" customFormat="1" ht="22.5" customHeight="1">
      <c r="A14" s="39" t="s">
        <v>0</v>
      </c>
      <c r="B14" s="39" t="s">
        <v>48</v>
      </c>
      <c r="C14" s="39" t="s">
        <v>49</v>
      </c>
      <c r="D14" s="56" t="s">
        <v>50</v>
      </c>
      <c r="E14" s="57"/>
      <c r="F14" s="57"/>
      <c r="G14" s="57"/>
      <c r="H14" s="57"/>
      <c r="I14" s="57"/>
      <c r="J14" s="57"/>
      <c r="K14" s="57"/>
      <c r="L14" s="57"/>
      <c r="M14" s="58"/>
      <c r="N14" s="37" t="s">
        <v>51</v>
      </c>
      <c r="O14" s="39" t="s">
        <v>76</v>
      </c>
      <c r="P14" s="39" t="s">
        <v>77</v>
      </c>
      <c r="Q14" s="39" t="s">
        <v>52</v>
      </c>
    </row>
    <row r="15" spans="1:17" s="9" customFormat="1" ht="16.5">
      <c r="A15" s="40"/>
      <c r="B15" s="40"/>
      <c r="C15" s="40"/>
      <c r="D15" s="21" t="s">
        <v>53</v>
      </c>
      <c r="E15" s="21" t="s">
        <v>54</v>
      </c>
      <c r="F15" s="21" t="s">
        <v>55</v>
      </c>
      <c r="G15" s="21" t="s">
        <v>56</v>
      </c>
      <c r="H15" s="21" t="s">
        <v>57</v>
      </c>
      <c r="I15" s="21" t="s">
        <v>58</v>
      </c>
      <c r="J15" s="21" t="s">
        <v>59</v>
      </c>
      <c r="K15" s="21" t="s">
        <v>60</v>
      </c>
      <c r="L15" s="21" t="s">
        <v>61</v>
      </c>
      <c r="M15" s="22" t="s">
        <v>62</v>
      </c>
      <c r="N15" s="38"/>
      <c r="O15" s="40"/>
      <c r="P15" s="40"/>
      <c r="Q15" s="40"/>
    </row>
    <row r="16" spans="1:17" s="11" customFormat="1" ht="16.5">
      <c r="A16" s="16">
        <v>1</v>
      </c>
      <c r="B16" s="15" t="s">
        <v>5</v>
      </c>
      <c r="C16" s="16" t="s">
        <v>17</v>
      </c>
      <c r="D16" s="16">
        <v>40</v>
      </c>
      <c r="E16" s="16">
        <v>25</v>
      </c>
      <c r="F16" s="16"/>
      <c r="G16" s="16">
        <v>5</v>
      </c>
      <c r="H16" s="16"/>
      <c r="I16" s="16"/>
      <c r="J16" s="16"/>
      <c r="K16" s="16">
        <v>40</v>
      </c>
      <c r="L16" s="16">
        <f>SUM(F16:K16)</f>
        <v>45</v>
      </c>
      <c r="M16" s="16">
        <f>E16-L16</f>
        <v>-20</v>
      </c>
      <c r="N16" s="16">
        <v>20</v>
      </c>
      <c r="O16" s="26">
        <v>2200</v>
      </c>
      <c r="P16" s="26">
        <f>+N16*O16</f>
        <v>44000</v>
      </c>
      <c r="Q16" s="17"/>
    </row>
    <row r="17" spans="1:17" s="9" customFormat="1" ht="16.5">
      <c r="A17" s="16">
        <v>2</v>
      </c>
      <c r="B17" s="15" t="s">
        <v>6</v>
      </c>
      <c r="C17" s="16" t="s">
        <v>18</v>
      </c>
      <c r="D17" s="16">
        <v>3</v>
      </c>
      <c r="E17" s="16"/>
      <c r="F17" s="16"/>
      <c r="G17" s="16">
        <v>1</v>
      </c>
      <c r="H17" s="16"/>
      <c r="I17" s="16"/>
      <c r="J17" s="16"/>
      <c r="K17" s="16">
        <v>1</v>
      </c>
      <c r="L17" s="16">
        <f t="shared" ref="L17:L44" si="0">SUM(F17:K17)</f>
        <v>2</v>
      </c>
      <c r="M17" s="16">
        <f t="shared" ref="M17:M44" si="1">E17-L17</f>
        <v>-2</v>
      </c>
      <c r="N17" s="16">
        <v>2</v>
      </c>
      <c r="O17" s="26">
        <v>21000</v>
      </c>
      <c r="P17" s="26">
        <f t="shared" ref="P17:P52" si="2">+N17*O17</f>
        <v>42000</v>
      </c>
      <c r="Q17" s="17"/>
    </row>
    <row r="18" spans="1:17" s="9" customFormat="1" ht="16.5">
      <c r="A18" s="16">
        <v>3</v>
      </c>
      <c r="B18" s="15" t="s">
        <v>40</v>
      </c>
      <c r="C18" s="16" t="s">
        <v>18</v>
      </c>
      <c r="D18" s="16">
        <v>10</v>
      </c>
      <c r="E18" s="16"/>
      <c r="F18" s="16"/>
      <c r="G18" s="16"/>
      <c r="H18" s="16"/>
      <c r="I18" s="16"/>
      <c r="J18" s="16"/>
      <c r="K18" s="16">
        <v>2</v>
      </c>
      <c r="L18" s="16">
        <f t="shared" si="0"/>
        <v>2</v>
      </c>
      <c r="M18" s="16">
        <f t="shared" si="1"/>
        <v>-2</v>
      </c>
      <c r="N18" s="16">
        <v>5</v>
      </c>
      <c r="O18" s="26">
        <v>22800</v>
      </c>
      <c r="P18" s="26">
        <f t="shared" si="2"/>
        <v>114000</v>
      </c>
      <c r="Q18" s="17"/>
    </row>
    <row r="19" spans="1:17" s="11" customFormat="1" ht="16.5">
      <c r="A19" s="16">
        <v>4</v>
      </c>
      <c r="B19" s="15" t="s">
        <v>7</v>
      </c>
      <c r="C19" s="16" t="s">
        <v>19</v>
      </c>
      <c r="D19" s="16">
        <v>5</v>
      </c>
      <c r="E19" s="16"/>
      <c r="F19" s="16"/>
      <c r="G19" s="16"/>
      <c r="H19" s="16"/>
      <c r="I19" s="16"/>
      <c r="J19" s="16"/>
      <c r="K19" s="16">
        <v>10</v>
      </c>
      <c r="L19" s="16">
        <f t="shared" si="0"/>
        <v>10</v>
      </c>
      <c r="M19" s="16">
        <f t="shared" si="1"/>
        <v>-10</v>
      </c>
      <c r="N19" s="16">
        <v>2</v>
      </c>
      <c r="O19" s="26">
        <v>36000</v>
      </c>
      <c r="P19" s="26">
        <f t="shared" si="2"/>
        <v>72000</v>
      </c>
      <c r="Q19" s="17"/>
    </row>
    <row r="20" spans="1:17" s="12" customFormat="1" ht="16.5">
      <c r="A20" s="16">
        <v>5</v>
      </c>
      <c r="B20" s="15" t="s">
        <v>8</v>
      </c>
      <c r="C20" s="16" t="s">
        <v>17</v>
      </c>
      <c r="D20" s="16">
        <v>10</v>
      </c>
      <c r="E20" s="16">
        <v>7</v>
      </c>
      <c r="F20" s="16"/>
      <c r="G20" s="16"/>
      <c r="H20" s="16"/>
      <c r="I20" s="16">
        <v>5</v>
      </c>
      <c r="J20" s="16"/>
      <c r="K20" s="16">
        <v>10</v>
      </c>
      <c r="L20" s="16">
        <f t="shared" si="0"/>
        <v>15</v>
      </c>
      <c r="M20" s="16">
        <f t="shared" si="1"/>
        <v>-8</v>
      </c>
      <c r="N20" s="16">
        <v>5</v>
      </c>
      <c r="O20" s="26">
        <v>2600</v>
      </c>
      <c r="P20" s="26">
        <f t="shared" si="2"/>
        <v>13000</v>
      </c>
      <c r="Q20" s="17"/>
    </row>
    <row r="21" spans="1:17" s="12" customFormat="1" ht="16.5">
      <c r="A21" s="16">
        <v>6</v>
      </c>
      <c r="B21" s="15" t="s">
        <v>9</v>
      </c>
      <c r="C21" s="16" t="s">
        <v>17</v>
      </c>
      <c r="D21" s="16">
        <v>5</v>
      </c>
      <c r="E21" s="16">
        <v>2</v>
      </c>
      <c r="F21" s="16"/>
      <c r="G21" s="16"/>
      <c r="H21" s="16"/>
      <c r="I21" s="16"/>
      <c r="J21" s="16"/>
      <c r="K21" s="16">
        <v>5</v>
      </c>
      <c r="L21" s="16">
        <f t="shared" si="0"/>
        <v>5</v>
      </c>
      <c r="M21" s="16">
        <f t="shared" si="1"/>
        <v>-3</v>
      </c>
      <c r="N21" s="16">
        <v>5</v>
      </c>
      <c r="O21" s="26">
        <v>6000</v>
      </c>
      <c r="P21" s="26">
        <f t="shared" si="2"/>
        <v>30000</v>
      </c>
      <c r="Q21" s="17"/>
    </row>
    <row r="22" spans="1:17" s="12" customFormat="1" ht="16.5">
      <c r="A22" s="16">
        <v>7</v>
      </c>
      <c r="B22" s="15" t="s">
        <v>10</v>
      </c>
      <c r="C22" s="16" t="s">
        <v>20</v>
      </c>
      <c r="D22" s="16">
        <v>10</v>
      </c>
      <c r="E22" s="16">
        <v>3</v>
      </c>
      <c r="F22" s="16"/>
      <c r="G22" s="16"/>
      <c r="H22" s="16"/>
      <c r="I22" s="16"/>
      <c r="J22" s="16"/>
      <c r="K22" s="16">
        <v>3</v>
      </c>
      <c r="L22" s="16">
        <f t="shared" si="0"/>
        <v>3</v>
      </c>
      <c r="M22" s="16">
        <f t="shared" si="1"/>
        <v>0</v>
      </c>
      <c r="N22" s="16">
        <v>5</v>
      </c>
      <c r="O22" s="26">
        <v>5000</v>
      </c>
      <c r="P22" s="26">
        <f t="shared" si="2"/>
        <v>25000</v>
      </c>
      <c r="Q22" s="17"/>
    </row>
    <row r="23" spans="1:17" s="12" customFormat="1" ht="16.5">
      <c r="A23" s="16">
        <v>8</v>
      </c>
      <c r="B23" s="15" t="s">
        <v>11</v>
      </c>
      <c r="C23" s="16" t="s">
        <v>21</v>
      </c>
      <c r="D23" s="16">
        <v>2</v>
      </c>
      <c r="E23" s="16"/>
      <c r="F23" s="16">
        <v>3</v>
      </c>
      <c r="G23" s="16">
        <v>1</v>
      </c>
      <c r="H23" s="16"/>
      <c r="I23" s="16"/>
      <c r="J23" s="16"/>
      <c r="K23" s="16">
        <v>3</v>
      </c>
      <c r="L23" s="16">
        <f t="shared" si="0"/>
        <v>7</v>
      </c>
      <c r="M23" s="16">
        <f t="shared" si="1"/>
        <v>-7</v>
      </c>
      <c r="N23" s="16">
        <v>3</v>
      </c>
      <c r="O23" s="26">
        <v>15500</v>
      </c>
      <c r="P23" s="26">
        <f t="shared" si="2"/>
        <v>46500</v>
      </c>
      <c r="Q23" s="17"/>
    </row>
    <row r="24" spans="1:17" s="12" customFormat="1" ht="16.5">
      <c r="A24" s="16">
        <v>9</v>
      </c>
      <c r="B24" s="15" t="s">
        <v>12</v>
      </c>
      <c r="C24" s="16" t="s">
        <v>21</v>
      </c>
      <c r="D24" s="16">
        <v>6</v>
      </c>
      <c r="E24" s="16">
        <v>4</v>
      </c>
      <c r="F24" s="16"/>
      <c r="G24" s="16">
        <v>2</v>
      </c>
      <c r="H24" s="16"/>
      <c r="I24" s="16"/>
      <c r="J24" s="16"/>
      <c r="K24" s="16">
        <v>4</v>
      </c>
      <c r="L24" s="16">
        <f t="shared" si="0"/>
        <v>6</v>
      </c>
      <c r="M24" s="16">
        <f t="shared" si="1"/>
        <v>-2</v>
      </c>
      <c r="N24" s="16">
        <v>5</v>
      </c>
      <c r="O24" s="26">
        <v>5000</v>
      </c>
      <c r="P24" s="26">
        <f t="shared" si="2"/>
        <v>25000</v>
      </c>
      <c r="Q24" s="23" t="s">
        <v>63</v>
      </c>
    </row>
    <row r="25" spans="1:17" s="9" customFormat="1" ht="16.5">
      <c r="A25" s="16">
        <v>10</v>
      </c>
      <c r="B25" s="15" t="s">
        <v>13</v>
      </c>
      <c r="C25" s="16" t="s">
        <v>22</v>
      </c>
      <c r="D25" s="16">
        <v>10</v>
      </c>
      <c r="E25" s="16"/>
      <c r="F25" s="16"/>
      <c r="G25" s="16"/>
      <c r="H25" s="16"/>
      <c r="I25" s="16"/>
      <c r="J25" s="16"/>
      <c r="K25" s="16">
        <v>10</v>
      </c>
      <c r="L25" s="16">
        <f t="shared" si="0"/>
        <v>10</v>
      </c>
      <c r="M25" s="16">
        <f t="shared" si="1"/>
        <v>-10</v>
      </c>
      <c r="N25" s="16">
        <v>10</v>
      </c>
      <c r="O25" s="26">
        <v>43000</v>
      </c>
      <c r="P25" s="26">
        <f t="shared" si="2"/>
        <v>430000</v>
      </c>
      <c r="Q25" s="17"/>
    </row>
    <row r="26" spans="1:17" s="9" customFormat="1" ht="16.5">
      <c r="A26" s="16">
        <v>11</v>
      </c>
      <c r="B26" s="15" t="s">
        <v>14</v>
      </c>
      <c r="C26" s="16" t="s">
        <v>22</v>
      </c>
      <c r="D26" s="16">
        <v>60</v>
      </c>
      <c r="E26" s="16"/>
      <c r="F26" s="16"/>
      <c r="G26" s="16"/>
      <c r="H26" s="16"/>
      <c r="I26" s="16"/>
      <c r="J26" s="16"/>
      <c r="K26" s="16">
        <v>70</v>
      </c>
      <c r="L26" s="16">
        <f t="shared" si="0"/>
        <v>70</v>
      </c>
      <c r="M26" s="16">
        <f t="shared" si="1"/>
        <v>-70</v>
      </c>
      <c r="N26" s="16">
        <v>40</v>
      </c>
      <c r="O26" s="26">
        <v>38000</v>
      </c>
      <c r="P26" s="26">
        <f t="shared" si="2"/>
        <v>1520000</v>
      </c>
      <c r="Q26" s="17"/>
    </row>
    <row r="27" spans="1:17" s="9" customFormat="1" ht="16.5">
      <c r="A27" s="16">
        <v>12</v>
      </c>
      <c r="B27" s="15" t="s">
        <v>15</v>
      </c>
      <c r="C27" s="16" t="s">
        <v>21</v>
      </c>
      <c r="D27" s="16">
        <v>50</v>
      </c>
      <c r="E27" s="16"/>
      <c r="F27" s="16">
        <v>60</v>
      </c>
      <c r="G27" s="16">
        <v>10</v>
      </c>
      <c r="H27" s="16"/>
      <c r="I27" s="16">
        <v>50</v>
      </c>
      <c r="J27" s="16"/>
      <c r="K27" s="16">
        <v>30</v>
      </c>
      <c r="L27" s="16">
        <f t="shared" si="0"/>
        <v>150</v>
      </c>
      <c r="M27" s="16">
        <f t="shared" si="1"/>
        <v>-150</v>
      </c>
      <c r="N27" s="16">
        <v>40</v>
      </c>
      <c r="O27" s="26">
        <v>2200</v>
      </c>
      <c r="P27" s="26">
        <f t="shared" si="2"/>
        <v>88000</v>
      </c>
      <c r="Q27" s="17" t="s">
        <v>64</v>
      </c>
    </row>
    <row r="28" spans="1:17" s="9" customFormat="1" ht="16.5">
      <c r="A28" s="16">
        <v>13</v>
      </c>
      <c r="B28" s="15" t="s">
        <v>91</v>
      </c>
      <c r="C28" s="16" t="s">
        <v>17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>
        <v>2</v>
      </c>
      <c r="O28" s="26">
        <v>12000</v>
      </c>
      <c r="P28" s="26">
        <f t="shared" si="2"/>
        <v>24000</v>
      </c>
      <c r="Q28" s="17"/>
    </row>
    <row r="29" spans="1:17" s="9" customFormat="1" ht="16.5">
      <c r="A29" s="16">
        <v>14</v>
      </c>
      <c r="B29" s="15" t="s">
        <v>67</v>
      </c>
      <c r="C29" s="16" t="s">
        <v>21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>
        <v>2</v>
      </c>
      <c r="O29" s="26">
        <v>18000</v>
      </c>
      <c r="P29" s="26">
        <f t="shared" si="2"/>
        <v>36000</v>
      </c>
      <c r="Q29" s="17"/>
    </row>
    <row r="30" spans="1:17" s="9" customFormat="1" ht="16.5">
      <c r="A30" s="16">
        <v>15</v>
      </c>
      <c r="B30" s="15" t="s">
        <v>16</v>
      </c>
      <c r="C30" s="16" t="s">
        <v>23</v>
      </c>
      <c r="D30" s="16">
        <v>30</v>
      </c>
      <c r="E30" s="16">
        <v>0</v>
      </c>
      <c r="F30" s="16">
        <v>40</v>
      </c>
      <c r="G30" s="16">
        <v>6</v>
      </c>
      <c r="H30" s="16"/>
      <c r="I30" s="16"/>
      <c r="J30" s="16"/>
      <c r="K30" s="16">
        <v>30</v>
      </c>
      <c r="L30" s="16">
        <f t="shared" si="0"/>
        <v>76</v>
      </c>
      <c r="M30" s="16">
        <f t="shared" si="1"/>
        <v>-76</v>
      </c>
      <c r="N30" s="16">
        <v>20</v>
      </c>
      <c r="O30" s="26">
        <v>3000</v>
      </c>
      <c r="P30" s="26">
        <f t="shared" si="2"/>
        <v>60000</v>
      </c>
      <c r="Q30" s="17"/>
    </row>
    <row r="31" spans="1:17" s="9" customFormat="1" ht="16.5">
      <c r="A31" s="16">
        <v>16</v>
      </c>
      <c r="B31" s="15" t="s">
        <v>99</v>
      </c>
      <c r="C31" s="16" t="s">
        <v>33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>
        <v>10</v>
      </c>
      <c r="O31" s="26">
        <v>13800</v>
      </c>
      <c r="P31" s="26">
        <f t="shared" si="2"/>
        <v>138000</v>
      </c>
      <c r="Q31" s="17"/>
    </row>
    <row r="32" spans="1:17" s="9" customFormat="1" ht="16.5">
      <c r="A32" s="16">
        <v>17</v>
      </c>
      <c r="B32" s="17" t="s">
        <v>68</v>
      </c>
      <c r="C32" s="19" t="s">
        <v>21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20">
        <v>30</v>
      </c>
      <c r="O32" s="27">
        <v>6900</v>
      </c>
      <c r="P32" s="26">
        <f t="shared" si="2"/>
        <v>207000</v>
      </c>
      <c r="Q32" s="17"/>
    </row>
    <row r="33" spans="1:17" s="9" customFormat="1" ht="16.5">
      <c r="A33" s="16">
        <v>18</v>
      </c>
      <c r="B33" s="15" t="s">
        <v>24</v>
      </c>
      <c r="C33" s="16" t="s">
        <v>21</v>
      </c>
      <c r="D33" s="16">
        <v>50</v>
      </c>
      <c r="E33" s="16">
        <v>9</v>
      </c>
      <c r="F33" s="16"/>
      <c r="G33" s="16"/>
      <c r="H33" s="16"/>
      <c r="I33" s="16"/>
      <c r="J33" s="16">
        <v>10</v>
      </c>
      <c r="K33" s="16"/>
      <c r="L33" s="16">
        <f t="shared" si="0"/>
        <v>10</v>
      </c>
      <c r="M33" s="16">
        <f t="shared" si="1"/>
        <v>-1</v>
      </c>
      <c r="N33" s="16">
        <v>25</v>
      </c>
      <c r="O33" s="26">
        <v>22000</v>
      </c>
      <c r="P33" s="26">
        <f t="shared" si="2"/>
        <v>550000</v>
      </c>
      <c r="Q33" s="36" t="s">
        <v>94</v>
      </c>
    </row>
    <row r="34" spans="1:17" s="9" customFormat="1" ht="16.5">
      <c r="A34" s="16">
        <v>19</v>
      </c>
      <c r="B34" s="15" t="s">
        <v>25</v>
      </c>
      <c r="C34" s="16" t="s">
        <v>34</v>
      </c>
      <c r="D34" s="16">
        <v>4</v>
      </c>
      <c r="E34" s="16">
        <v>2</v>
      </c>
      <c r="F34" s="16"/>
      <c r="G34" s="16"/>
      <c r="H34" s="16"/>
      <c r="I34" s="16"/>
      <c r="J34" s="16"/>
      <c r="K34" s="16"/>
      <c r="L34" s="16">
        <f t="shared" si="0"/>
        <v>0</v>
      </c>
      <c r="M34" s="16">
        <f t="shared" si="1"/>
        <v>2</v>
      </c>
      <c r="N34" s="16">
        <v>3</v>
      </c>
      <c r="O34" s="26">
        <v>88000</v>
      </c>
      <c r="P34" s="26">
        <f t="shared" si="2"/>
        <v>264000</v>
      </c>
      <c r="Q34" s="36" t="s">
        <v>95</v>
      </c>
    </row>
    <row r="35" spans="1:17" s="12" customFormat="1" ht="16.5">
      <c r="A35" s="16">
        <v>20</v>
      </c>
      <c r="B35" s="15" t="s">
        <v>26</v>
      </c>
      <c r="C35" s="16" t="s">
        <v>35</v>
      </c>
      <c r="D35" s="16">
        <v>9</v>
      </c>
      <c r="E35" s="16">
        <v>6</v>
      </c>
      <c r="F35" s="16"/>
      <c r="G35" s="16"/>
      <c r="H35" s="16"/>
      <c r="I35" s="16"/>
      <c r="J35" s="16">
        <v>5</v>
      </c>
      <c r="K35" s="16"/>
      <c r="L35" s="16">
        <f t="shared" si="0"/>
        <v>5</v>
      </c>
      <c r="M35" s="16">
        <f t="shared" si="1"/>
        <v>1</v>
      </c>
      <c r="N35" s="16">
        <v>3</v>
      </c>
      <c r="O35" s="26">
        <v>20000</v>
      </c>
      <c r="P35" s="26">
        <f t="shared" si="2"/>
        <v>60000</v>
      </c>
      <c r="Q35" s="17"/>
    </row>
    <row r="36" spans="1:17" s="12" customFormat="1" ht="16.5">
      <c r="A36" s="16">
        <v>21</v>
      </c>
      <c r="B36" s="15" t="s">
        <v>27</v>
      </c>
      <c r="C36" s="16" t="s">
        <v>36</v>
      </c>
      <c r="D36" s="16">
        <v>100</v>
      </c>
      <c r="E36" s="16">
        <v>100</v>
      </c>
      <c r="F36" s="16"/>
      <c r="G36" s="16"/>
      <c r="H36" s="16"/>
      <c r="I36" s="16"/>
      <c r="J36" s="16">
        <v>30</v>
      </c>
      <c r="K36" s="16"/>
      <c r="L36" s="16">
        <f t="shared" si="0"/>
        <v>30</v>
      </c>
      <c r="M36" s="16">
        <f t="shared" si="1"/>
        <v>70</v>
      </c>
      <c r="N36" s="16">
        <v>10</v>
      </c>
      <c r="O36" s="26">
        <v>2600</v>
      </c>
      <c r="P36" s="26">
        <f t="shared" si="2"/>
        <v>26000</v>
      </c>
      <c r="Q36" s="17"/>
    </row>
    <row r="37" spans="1:17" s="12" customFormat="1" ht="16.5">
      <c r="A37" s="16">
        <v>22</v>
      </c>
      <c r="B37" s="15" t="s">
        <v>28</v>
      </c>
      <c r="C37" s="16" t="s">
        <v>17</v>
      </c>
      <c r="D37" s="16">
        <v>3</v>
      </c>
      <c r="E37" s="16">
        <v>3</v>
      </c>
      <c r="F37" s="16"/>
      <c r="G37" s="16"/>
      <c r="H37" s="16"/>
      <c r="I37" s="16"/>
      <c r="J37" s="16"/>
      <c r="K37" s="16"/>
      <c r="L37" s="16">
        <f t="shared" si="0"/>
        <v>0</v>
      </c>
      <c r="M37" s="16">
        <f t="shared" si="1"/>
        <v>3</v>
      </c>
      <c r="N37" s="16">
        <v>3</v>
      </c>
      <c r="O37" s="26">
        <v>20000</v>
      </c>
      <c r="P37" s="26">
        <f t="shared" si="2"/>
        <v>60000</v>
      </c>
      <c r="Q37" s="17"/>
    </row>
    <row r="38" spans="1:17" s="12" customFormat="1" ht="16.5">
      <c r="A38" s="16">
        <v>23</v>
      </c>
      <c r="B38" s="15" t="s">
        <v>86</v>
      </c>
      <c r="C38" s="16" t="s">
        <v>37</v>
      </c>
      <c r="D38" s="16">
        <v>1</v>
      </c>
      <c r="E38" s="16">
        <v>1</v>
      </c>
      <c r="F38" s="16"/>
      <c r="G38" s="16"/>
      <c r="H38" s="16"/>
      <c r="I38" s="16"/>
      <c r="J38" s="16"/>
      <c r="K38" s="16"/>
      <c r="L38" s="16">
        <f t="shared" si="0"/>
        <v>0</v>
      </c>
      <c r="M38" s="16">
        <f t="shared" si="1"/>
        <v>1</v>
      </c>
      <c r="N38" s="16">
        <v>1</v>
      </c>
      <c r="O38" s="26">
        <v>123000</v>
      </c>
      <c r="P38" s="26">
        <f t="shared" si="2"/>
        <v>123000</v>
      </c>
      <c r="Q38" s="17"/>
    </row>
    <row r="39" spans="1:17" s="12" customFormat="1" ht="16.5">
      <c r="A39" s="16">
        <v>24</v>
      </c>
      <c r="B39" s="15" t="s">
        <v>29</v>
      </c>
      <c r="C39" s="16" t="s">
        <v>35</v>
      </c>
      <c r="D39" s="16">
        <v>10</v>
      </c>
      <c r="E39" s="16">
        <v>8</v>
      </c>
      <c r="F39" s="16"/>
      <c r="G39" s="16"/>
      <c r="H39" s="16"/>
      <c r="I39" s="16"/>
      <c r="J39" s="16">
        <v>6</v>
      </c>
      <c r="K39" s="16"/>
      <c r="L39" s="16">
        <f t="shared" si="0"/>
        <v>6</v>
      </c>
      <c r="M39" s="16">
        <f>E39-L39</f>
        <v>2</v>
      </c>
      <c r="N39" s="16">
        <v>5</v>
      </c>
      <c r="O39" s="26">
        <v>28000</v>
      </c>
      <c r="P39" s="26">
        <f t="shared" si="2"/>
        <v>140000</v>
      </c>
      <c r="Q39" s="36" t="s">
        <v>97</v>
      </c>
    </row>
    <row r="40" spans="1:17" s="12" customFormat="1" ht="16.5">
      <c r="A40" s="16">
        <v>25</v>
      </c>
      <c r="B40" s="15" t="s">
        <v>30</v>
      </c>
      <c r="C40" s="16" t="s">
        <v>38</v>
      </c>
      <c r="D40" s="16">
        <v>4</v>
      </c>
      <c r="E40" s="16">
        <v>4</v>
      </c>
      <c r="F40" s="16"/>
      <c r="G40" s="16"/>
      <c r="H40" s="16"/>
      <c r="I40" s="16"/>
      <c r="J40" s="16">
        <v>3</v>
      </c>
      <c r="K40" s="16"/>
      <c r="L40" s="16">
        <f t="shared" si="0"/>
        <v>3</v>
      </c>
      <c r="M40" s="16">
        <f t="shared" si="1"/>
        <v>1</v>
      </c>
      <c r="N40" s="16">
        <v>4</v>
      </c>
      <c r="O40" s="26">
        <v>36000</v>
      </c>
      <c r="P40" s="26">
        <f t="shared" si="2"/>
        <v>144000</v>
      </c>
      <c r="Q40" s="18" t="s">
        <v>96</v>
      </c>
    </row>
    <row r="41" spans="1:17" s="12" customFormat="1" ht="16.5">
      <c r="A41" s="16">
        <v>26</v>
      </c>
      <c r="B41" s="15" t="s">
        <v>31</v>
      </c>
      <c r="C41" s="16" t="s">
        <v>18</v>
      </c>
      <c r="D41" s="16">
        <v>3</v>
      </c>
      <c r="E41" s="16"/>
      <c r="F41" s="16"/>
      <c r="G41" s="16"/>
      <c r="H41" s="16"/>
      <c r="I41" s="16"/>
      <c r="J41" s="16"/>
      <c r="K41" s="16">
        <v>5</v>
      </c>
      <c r="L41" s="16">
        <f t="shared" si="0"/>
        <v>5</v>
      </c>
      <c r="M41" s="16">
        <f t="shared" si="1"/>
        <v>-5</v>
      </c>
      <c r="N41" s="16">
        <v>1</v>
      </c>
      <c r="O41" s="26">
        <v>14000</v>
      </c>
      <c r="P41" s="26">
        <f t="shared" si="2"/>
        <v>14000</v>
      </c>
      <c r="Q41" s="17"/>
    </row>
    <row r="42" spans="1:17" s="12" customFormat="1" ht="16.5">
      <c r="A42" s="16">
        <v>27</v>
      </c>
      <c r="B42" s="18" t="s">
        <v>32</v>
      </c>
      <c r="C42" s="19" t="s">
        <v>39</v>
      </c>
      <c r="D42" s="19"/>
      <c r="E42" s="19"/>
      <c r="F42" s="19">
        <v>4</v>
      </c>
      <c r="G42" s="19"/>
      <c r="H42" s="19"/>
      <c r="I42" s="19">
        <v>10</v>
      </c>
      <c r="J42" s="19"/>
      <c r="K42" s="19"/>
      <c r="L42" s="16">
        <f t="shared" si="0"/>
        <v>14</v>
      </c>
      <c r="M42" s="16">
        <f t="shared" si="1"/>
        <v>-14</v>
      </c>
      <c r="N42" s="16">
        <v>5</v>
      </c>
      <c r="O42" s="26">
        <v>22000</v>
      </c>
      <c r="P42" s="26">
        <f t="shared" si="2"/>
        <v>110000</v>
      </c>
      <c r="Q42" s="17"/>
    </row>
    <row r="43" spans="1:17" s="12" customFormat="1" ht="16.5">
      <c r="A43" s="16">
        <v>28</v>
      </c>
      <c r="B43" s="17" t="s">
        <v>42</v>
      </c>
      <c r="C43" s="19" t="s">
        <v>37</v>
      </c>
      <c r="D43" s="19"/>
      <c r="E43" s="19"/>
      <c r="F43" s="19">
        <v>5</v>
      </c>
      <c r="G43" s="19">
        <v>1</v>
      </c>
      <c r="H43" s="19"/>
      <c r="I43" s="19">
        <v>3</v>
      </c>
      <c r="J43" s="19"/>
      <c r="K43" s="19"/>
      <c r="L43" s="16">
        <f t="shared" si="0"/>
        <v>9</v>
      </c>
      <c r="M43" s="16">
        <f t="shared" si="1"/>
        <v>-9</v>
      </c>
      <c r="N43" s="16">
        <v>4</v>
      </c>
      <c r="O43" s="26">
        <v>32000</v>
      </c>
      <c r="P43" s="26">
        <f t="shared" si="2"/>
        <v>128000</v>
      </c>
      <c r="Q43" s="17"/>
    </row>
    <row r="44" spans="1:17" s="12" customFormat="1" ht="16.5">
      <c r="A44" s="16">
        <v>29</v>
      </c>
      <c r="B44" s="17" t="s">
        <v>43</v>
      </c>
      <c r="C44" s="19" t="s">
        <v>37</v>
      </c>
      <c r="D44" s="19"/>
      <c r="E44" s="19"/>
      <c r="F44" s="19"/>
      <c r="G44" s="19"/>
      <c r="H44" s="19"/>
      <c r="I44" s="19"/>
      <c r="J44" s="19">
        <v>2</v>
      </c>
      <c r="K44" s="19"/>
      <c r="L44" s="16">
        <f t="shared" si="0"/>
        <v>2</v>
      </c>
      <c r="M44" s="16">
        <f t="shared" si="1"/>
        <v>-2</v>
      </c>
      <c r="N44" s="16">
        <v>3</v>
      </c>
      <c r="O44" s="26">
        <v>35000</v>
      </c>
      <c r="P44" s="26">
        <f t="shared" si="2"/>
        <v>105000</v>
      </c>
      <c r="Q44" s="36" t="s">
        <v>98</v>
      </c>
    </row>
    <row r="45" spans="1:17" s="12" customFormat="1" ht="16.5">
      <c r="A45" s="16">
        <v>30</v>
      </c>
      <c r="B45" s="17" t="s">
        <v>44</v>
      </c>
      <c r="C45" s="19" t="s">
        <v>18</v>
      </c>
      <c r="D45" s="19"/>
      <c r="E45" s="19"/>
      <c r="F45" s="19"/>
      <c r="G45" s="19"/>
      <c r="H45" s="19"/>
      <c r="I45" s="19"/>
      <c r="J45" s="19"/>
      <c r="K45" s="19"/>
      <c r="L45" s="16"/>
      <c r="M45" s="16"/>
      <c r="N45" s="16">
        <v>3</v>
      </c>
      <c r="O45" s="26">
        <v>13000</v>
      </c>
      <c r="P45" s="26">
        <f t="shared" si="2"/>
        <v>39000</v>
      </c>
      <c r="Q45" s="17"/>
    </row>
    <row r="46" spans="1:17" s="12" customFormat="1" ht="16.5">
      <c r="A46" s="16">
        <v>31</v>
      </c>
      <c r="B46" s="17" t="s">
        <v>45</v>
      </c>
      <c r="C46" s="19" t="s">
        <v>46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>
        <v>5</v>
      </c>
      <c r="O46" s="26">
        <v>3500</v>
      </c>
      <c r="P46" s="26">
        <f t="shared" si="2"/>
        <v>17500</v>
      </c>
      <c r="Q46" s="17"/>
    </row>
    <row r="47" spans="1:17" s="12" customFormat="1" ht="16.5">
      <c r="A47" s="16">
        <v>32</v>
      </c>
      <c r="B47" s="17" t="s">
        <v>78</v>
      </c>
      <c r="C47" s="19" t="s">
        <v>47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>
        <v>3</v>
      </c>
      <c r="O47" s="26">
        <v>30500</v>
      </c>
      <c r="P47" s="26">
        <f t="shared" si="2"/>
        <v>91500</v>
      </c>
      <c r="Q47" s="17"/>
    </row>
    <row r="48" spans="1:17" s="12" customFormat="1" ht="16.5">
      <c r="A48" s="16">
        <v>33</v>
      </c>
      <c r="B48" s="17" t="s">
        <v>92</v>
      </c>
      <c r="C48" s="19" t="s">
        <v>21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>
        <v>40</v>
      </c>
      <c r="O48" s="26">
        <v>2000</v>
      </c>
      <c r="P48" s="26">
        <f t="shared" si="2"/>
        <v>80000</v>
      </c>
      <c r="Q48" s="17"/>
    </row>
    <row r="49" spans="1:17" s="12" customFormat="1" ht="16.5">
      <c r="A49" s="16">
        <v>34</v>
      </c>
      <c r="B49" s="17" t="s">
        <v>79</v>
      </c>
      <c r="C49" s="19" t="s">
        <v>36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20">
        <v>30</v>
      </c>
      <c r="O49" s="27">
        <v>5000</v>
      </c>
      <c r="P49" s="26">
        <f t="shared" si="2"/>
        <v>150000</v>
      </c>
      <c r="Q49" s="17" t="s">
        <v>65</v>
      </c>
    </row>
    <row r="50" spans="1:17" s="12" customFormat="1" ht="16.5">
      <c r="A50" s="16">
        <v>35</v>
      </c>
      <c r="B50" s="17" t="s">
        <v>75</v>
      </c>
      <c r="C50" s="19" t="s">
        <v>36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>
        <v>40</v>
      </c>
      <c r="O50" s="26">
        <v>4000</v>
      </c>
      <c r="P50" s="26">
        <f t="shared" si="2"/>
        <v>160000</v>
      </c>
      <c r="Q50" s="17" t="s">
        <v>66</v>
      </c>
    </row>
    <row r="51" spans="1:17" s="12" customFormat="1" ht="16.5">
      <c r="A51" s="16">
        <v>36</v>
      </c>
      <c r="B51" s="17" t="s">
        <v>93</v>
      </c>
      <c r="C51" s="19" t="s">
        <v>36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>
        <v>20</v>
      </c>
      <c r="O51" s="26">
        <v>7200</v>
      </c>
      <c r="P51" s="26">
        <f t="shared" si="2"/>
        <v>144000</v>
      </c>
      <c r="Q51" s="17" t="s">
        <v>66</v>
      </c>
    </row>
    <row r="52" spans="1:17" s="9" customFormat="1" ht="16.5">
      <c r="A52" s="16">
        <v>37</v>
      </c>
      <c r="B52" s="17" t="s">
        <v>72</v>
      </c>
      <c r="C52" s="19" t="s">
        <v>17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20">
        <v>5</v>
      </c>
      <c r="O52" s="27">
        <v>4500</v>
      </c>
      <c r="P52" s="26">
        <f t="shared" si="2"/>
        <v>22500</v>
      </c>
      <c r="Q52" s="17"/>
    </row>
    <row r="53" spans="1:17" s="2" customFormat="1" ht="19.5">
      <c r="A53" s="46" t="s">
        <v>74</v>
      </c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8"/>
      <c r="P53" s="28">
        <f>+SUM(P16:P52)</f>
        <v>5343000</v>
      </c>
      <c r="Q53" s="24"/>
    </row>
    <row r="54" spans="1:17" ht="19.5">
      <c r="A54" s="52" t="s">
        <v>83</v>
      </c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4"/>
      <c r="P54" s="29">
        <f>10%*P53</f>
        <v>534300</v>
      </c>
    </row>
    <row r="55" spans="1:17" ht="19.5">
      <c r="A55" s="52" t="s">
        <v>84</v>
      </c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4"/>
      <c r="P55" s="29">
        <f>+P53+P54</f>
        <v>5877300</v>
      </c>
    </row>
    <row r="56" spans="1:17">
      <c r="A56" s="31" t="s">
        <v>69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</row>
    <row r="57" spans="1:17" ht="15.75">
      <c r="A57" s="7" t="s">
        <v>82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7" ht="15.75">
      <c r="A58" s="51" t="s">
        <v>70</v>
      </c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</row>
    <row r="59" spans="1:17">
      <c r="A59" s="49" t="s">
        <v>71</v>
      </c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</row>
    <row r="62" spans="1:17">
      <c r="O62" s="32" t="s">
        <v>87</v>
      </c>
    </row>
    <row r="63" spans="1:17" ht="15.7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 t="s">
        <v>88</v>
      </c>
      <c r="P63" s="30"/>
    </row>
    <row r="67" spans="1:16">
      <c r="O67" s="32" t="s">
        <v>89</v>
      </c>
    </row>
    <row r="79" spans="1:16" ht="15.75">
      <c r="A79" s="42" t="s">
        <v>2</v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</row>
  </sheetData>
  <mergeCells count="21">
    <mergeCell ref="A79:P79"/>
    <mergeCell ref="B1:P1"/>
    <mergeCell ref="B2:Q2"/>
    <mergeCell ref="A3:Q3"/>
    <mergeCell ref="A5:P5"/>
    <mergeCell ref="A53:O53"/>
    <mergeCell ref="A59:Q59"/>
    <mergeCell ref="A11:B11"/>
    <mergeCell ref="A14:A15"/>
    <mergeCell ref="B14:B15"/>
    <mergeCell ref="A58:Q58"/>
    <mergeCell ref="A54:O54"/>
    <mergeCell ref="A55:O55"/>
    <mergeCell ref="A13:Q13"/>
    <mergeCell ref="C14:C15"/>
    <mergeCell ref="D14:M14"/>
    <mergeCell ref="N14:N15"/>
    <mergeCell ref="Q14:Q15"/>
    <mergeCell ref="O14:O15"/>
    <mergeCell ref="P14:P15"/>
    <mergeCell ref="N6:P6"/>
  </mergeCells>
  <pageMargins left="0.62" right="0.5" top="0.75" bottom="0.74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VPP PHUONG NAM </vt:lpstr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2016-07-01T02:03:18Z</cp:lastPrinted>
  <dcterms:created xsi:type="dcterms:W3CDTF">2015-11-18T08:01:54Z</dcterms:created>
  <dcterms:modified xsi:type="dcterms:W3CDTF">2016-07-04T08:28:50Z</dcterms:modified>
</cp:coreProperties>
</file>