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200" windowHeight="11130" activeTab="2"/>
  </bookViews>
  <sheets>
    <sheet name="QUY1" sheetId="8" r:id="rId1"/>
    <sheet name="QUY2" sheetId="9" r:id="rId2"/>
    <sheet name="Sheet1" sheetId="10" r:id="rId3"/>
  </sheets>
  <definedNames>
    <definedName name="_xlnm.Print_Area" localSheetId="0">'QUY1'!$A$1:$AH$80</definedName>
    <definedName name="_xlnm.Print_Area" localSheetId="1">'QUY2'!$A$1:$AH$94</definedName>
    <definedName name="_xlnm.Print_Titles" localSheetId="0">'QUY1'!$8:$9</definedName>
  </definedNames>
  <calcPr calcId="124519"/>
</workbook>
</file>

<file path=xl/calcChain.xml><?xml version="1.0" encoding="utf-8"?>
<calcChain xmlns="http://schemas.openxmlformats.org/spreadsheetml/2006/main">
  <c r="G88" i="9"/>
  <c r="P31" i="10"/>
  <c r="P36"/>
  <c r="P88"/>
  <c r="P87"/>
  <c r="P86"/>
  <c r="P85"/>
  <c r="P84"/>
  <c r="P83"/>
  <c r="P82"/>
  <c r="P81"/>
  <c r="P80"/>
  <c r="P79"/>
  <c r="P78"/>
  <c r="P77"/>
  <c r="P76"/>
  <c r="P75"/>
  <c r="P74"/>
  <c r="P73"/>
  <c r="P72"/>
  <c r="P71"/>
  <c r="P70"/>
  <c r="P69"/>
  <c r="P68"/>
  <c r="P67"/>
  <c r="P66"/>
  <c r="P65"/>
  <c r="P64"/>
  <c r="P63"/>
  <c r="P62"/>
  <c r="P61"/>
  <c r="P60"/>
  <c r="P59"/>
  <c r="P58"/>
  <c r="P57"/>
  <c r="P56"/>
  <c r="P55"/>
  <c r="P54"/>
  <c r="P53"/>
  <c r="P52"/>
  <c r="P51"/>
  <c r="P50"/>
  <c r="P49"/>
  <c r="P48"/>
  <c r="P47"/>
  <c r="P46"/>
  <c r="P45"/>
  <c r="P44"/>
  <c r="P43"/>
  <c r="P42"/>
  <c r="P41"/>
  <c r="P40"/>
  <c r="P39"/>
  <c r="P38"/>
  <c r="P37"/>
  <c r="P35"/>
  <c r="P34"/>
  <c r="P33"/>
  <c r="P32"/>
  <c r="P30"/>
  <c r="P29"/>
  <c r="P28"/>
  <c r="P27"/>
  <c r="P26"/>
  <c r="P25"/>
  <c r="P24"/>
  <c r="P23"/>
  <c r="P22"/>
  <c r="P21"/>
  <c r="P20"/>
  <c r="P19"/>
  <c r="P18"/>
  <c r="P17"/>
  <c r="P16"/>
  <c r="P89" l="1"/>
  <c r="P90" s="1"/>
  <c r="P91" s="1"/>
  <c r="I80" i="9" l="1"/>
  <c r="K80"/>
  <c r="M80"/>
  <c r="O80"/>
  <c r="Q80"/>
  <c r="S80"/>
  <c r="U80"/>
  <c r="W80"/>
  <c r="Y80"/>
  <c r="AA80"/>
  <c r="AC80"/>
  <c r="AE80"/>
  <c r="I68"/>
  <c r="K68"/>
  <c r="O68"/>
  <c r="Q68"/>
  <c r="Y68"/>
  <c r="AA68"/>
  <c r="AC68"/>
  <c r="AE68"/>
  <c r="AG68"/>
  <c r="J83"/>
  <c r="I79"/>
  <c r="K79"/>
  <c r="M79"/>
  <c r="O79"/>
  <c r="Q79"/>
  <c r="S79"/>
  <c r="U79"/>
  <c r="W79"/>
  <c r="Y79"/>
  <c r="AA79"/>
  <c r="AC79"/>
  <c r="AE79"/>
  <c r="I67"/>
  <c r="K67"/>
  <c r="O67"/>
  <c r="Q67"/>
  <c r="W67"/>
  <c r="Y67"/>
  <c r="AA67"/>
  <c r="AC67"/>
  <c r="AE67"/>
  <c r="AG67"/>
  <c r="I65"/>
  <c r="K65"/>
  <c r="O65"/>
  <c r="Q65"/>
  <c r="S65"/>
  <c r="W65"/>
  <c r="Y65"/>
  <c r="AC65"/>
  <c r="AE65"/>
  <c r="AG65"/>
  <c r="H3"/>
  <c r="G2"/>
  <c r="I64"/>
  <c r="K64"/>
  <c r="O64"/>
  <c r="Q64"/>
  <c r="S64"/>
  <c r="W64"/>
  <c r="Y64"/>
  <c r="AA64"/>
  <c r="AC64"/>
  <c r="AE64"/>
  <c r="AG64"/>
  <c r="M54"/>
  <c r="S54"/>
  <c r="U54"/>
  <c r="W54"/>
  <c r="Y54"/>
  <c r="AA54"/>
  <c r="AC54"/>
  <c r="AE54"/>
  <c r="AG54"/>
  <c r="I42"/>
  <c r="M42"/>
  <c r="O42"/>
  <c r="Q42"/>
  <c r="U42"/>
  <c r="Y42"/>
  <c r="AA42"/>
  <c r="AC42"/>
  <c r="AE42"/>
  <c r="AG42"/>
  <c r="I41"/>
  <c r="M41"/>
  <c r="O41"/>
  <c r="Q41"/>
  <c r="U41"/>
  <c r="W41"/>
  <c r="Y41"/>
  <c r="AA41"/>
  <c r="AC41"/>
  <c r="AE41"/>
  <c r="AG41"/>
  <c r="I40"/>
  <c r="M40"/>
  <c r="O40"/>
  <c r="Q40"/>
  <c r="U40"/>
  <c r="W40"/>
  <c r="Y40"/>
  <c r="AA40"/>
  <c r="AC40"/>
  <c r="AE40"/>
  <c r="AG40"/>
  <c r="I38"/>
  <c r="K38"/>
  <c r="M38"/>
  <c r="O38"/>
  <c r="Q38"/>
  <c r="S38"/>
  <c r="U38"/>
  <c r="W38"/>
  <c r="AA38"/>
  <c r="AC38"/>
  <c r="AE38"/>
  <c r="AG38"/>
  <c r="I34"/>
  <c r="K34"/>
  <c r="O34"/>
  <c r="Q34"/>
  <c r="U34"/>
  <c r="W34"/>
  <c r="AC34"/>
  <c r="AE34"/>
  <c r="AG34"/>
  <c r="I30"/>
  <c r="O30"/>
  <c r="Q30"/>
  <c r="U30"/>
  <c r="W30"/>
  <c r="AC30"/>
  <c r="AE30"/>
  <c r="AG30"/>
  <c r="I29"/>
  <c r="K29"/>
  <c r="O29"/>
  <c r="Q29"/>
  <c r="U29"/>
  <c r="W29"/>
  <c r="AC29"/>
  <c r="AE29"/>
  <c r="AG29"/>
  <c r="I26"/>
  <c r="K26"/>
  <c r="M26"/>
  <c r="O26"/>
  <c r="Q26"/>
  <c r="U26"/>
  <c r="W26"/>
  <c r="Y26"/>
  <c r="AC26"/>
  <c r="AE26"/>
  <c r="AG26"/>
  <c r="I25"/>
  <c r="K25"/>
  <c r="M25"/>
  <c r="O25"/>
  <c r="Q25"/>
  <c r="U25"/>
  <c r="W25"/>
  <c r="Y25"/>
  <c r="AC25"/>
  <c r="AE25"/>
  <c r="AG25"/>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10"/>
  <c r="G83" l="1"/>
  <c r="AG81"/>
  <c r="E81"/>
  <c r="A81"/>
  <c r="A82" s="1"/>
  <c r="L83" l="1"/>
  <c r="N83"/>
  <c r="P83"/>
  <c r="R83"/>
  <c r="T83"/>
  <c r="V83"/>
  <c r="X83"/>
  <c r="Z83"/>
  <c r="AB83"/>
  <c r="AD83"/>
  <c r="AF83"/>
  <c r="H83"/>
  <c r="AG80"/>
  <c r="AG79"/>
  <c r="E80"/>
  <c r="E79"/>
  <c r="E67" l="1"/>
  <c r="E68" l="1"/>
  <c r="E42"/>
  <c r="E26"/>
  <c r="E27"/>
  <c r="E38"/>
  <c r="E17"/>
  <c r="E64"/>
  <c r="E40"/>
  <c r="E41"/>
  <c r="E43"/>
  <c r="E44"/>
  <c r="E70"/>
  <c r="E71"/>
  <c r="E72"/>
  <c r="E73"/>
  <c r="E13"/>
  <c r="E14"/>
  <c r="E15"/>
  <c r="E16"/>
  <c r="E18"/>
  <c r="E19"/>
  <c r="E29"/>
  <c r="E34"/>
  <c r="E54"/>
  <c r="E65"/>
  <c r="E66"/>
  <c r="I11"/>
  <c r="I12"/>
  <c r="I16"/>
  <c r="I18"/>
  <c r="I19"/>
  <c r="I20"/>
  <c r="I21"/>
  <c r="I22"/>
  <c r="I23"/>
  <c r="I24"/>
  <c r="I27"/>
  <c r="I28"/>
  <c r="I31"/>
  <c r="I32"/>
  <c r="I33"/>
  <c r="I35"/>
  <c r="I36"/>
  <c r="I37"/>
  <c r="I39"/>
  <c r="I43"/>
  <c r="I44"/>
  <c r="I45"/>
  <c r="I46"/>
  <c r="I47"/>
  <c r="I48"/>
  <c r="I49"/>
  <c r="I50"/>
  <c r="I51"/>
  <c r="I52"/>
  <c r="I53"/>
  <c r="I55"/>
  <c r="I56"/>
  <c r="I57"/>
  <c r="I58"/>
  <c r="I59"/>
  <c r="I60"/>
  <c r="I61"/>
  <c r="I62"/>
  <c r="I63"/>
  <c r="I66"/>
  <c r="I69"/>
  <c r="I72"/>
  <c r="I73"/>
  <c r="I74"/>
  <c r="I75"/>
  <c r="I76"/>
  <c r="I77"/>
  <c r="I78"/>
  <c r="I82"/>
  <c r="AG82"/>
  <c r="AE82"/>
  <c r="AC82"/>
  <c r="AA82"/>
  <c r="Y82"/>
  <c r="W82"/>
  <c r="U82"/>
  <c r="S82"/>
  <c r="Q82"/>
  <c r="O82"/>
  <c r="M82"/>
  <c r="K82"/>
  <c r="E82"/>
  <c r="AG78"/>
  <c r="AE78"/>
  <c r="AC78"/>
  <c r="AA78"/>
  <c r="Y78"/>
  <c r="W78"/>
  <c r="U78"/>
  <c r="S78"/>
  <c r="Q78"/>
  <c r="O78"/>
  <c r="M78"/>
  <c r="K78"/>
  <c r="E78"/>
  <c r="AG77"/>
  <c r="AE77"/>
  <c r="AC77"/>
  <c r="AA77"/>
  <c r="Y77"/>
  <c r="W77"/>
  <c r="U77"/>
  <c r="S77"/>
  <c r="Q77"/>
  <c r="O77"/>
  <c r="M77"/>
  <c r="K77"/>
  <c r="E77"/>
  <c r="AG76"/>
  <c r="AE76"/>
  <c r="AC76"/>
  <c r="AA76"/>
  <c r="Y76"/>
  <c r="W76"/>
  <c r="U76"/>
  <c r="S76"/>
  <c r="Q76"/>
  <c r="O76"/>
  <c r="M76"/>
  <c r="K76"/>
  <c r="E76"/>
  <c r="AG75"/>
  <c r="AE75"/>
  <c r="AC75"/>
  <c r="AA75"/>
  <c r="Y75"/>
  <c r="W75"/>
  <c r="U75"/>
  <c r="S75"/>
  <c r="Q75"/>
  <c r="O75"/>
  <c r="M75"/>
  <c r="K75"/>
  <c r="E75"/>
  <c r="AG74"/>
  <c r="AE74"/>
  <c r="AC74"/>
  <c r="AA74"/>
  <c r="Y74"/>
  <c r="W74"/>
  <c r="U74"/>
  <c r="S74"/>
  <c r="Q74"/>
  <c r="O74"/>
  <c r="M74"/>
  <c r="K74"/>
  <c r="E74"/>
  <c r="AG73"/>
  <c r="AE73"/>
  <c r="AC73"/>
  <c r="AA73"/>
  <c r="Y73"/>
  <c r="W73"/>
  <c r="U73"/>
  <c r="S73"/>
  <c r="Q73"/>
  <c r="O73"/>
  <c r="M73"/>
  <c r="K73"/>
  <c r="AG72"/>
  <c r="AE72"/>
  <c r="AC72"/>
  <c r="AA72"/>
  <c r="Y72"/>
  <c r="W72"/>
  <c r="U72"/>
  <c r="S72"/>
  <c r="Q72"/>
  <c r="O72"/>
  <c r="M72"/>
  <c r="K72"/>
  <c r="AG69"/>
  <c r="AE69"/>
  <c r="AC69"/>
  <c r="AA69"/>
  <c r="Y69"/>
  <c r="W69"/>
  <c r="U69"/>
  <c r="S69"/>
  <c r="Q69"/>
  <c r="O69"/>
  <c r="M69"/>
  <c r="K69"/>
  <c r="E69"/>
  <c r="AG66"/>
  <c r="AE66"/>
  <c r="AC66"/>
  <c r="AA66"/>
  <c r="Y66"/>
  <c r="W66"/>
  <c r="U66"/>
  <c r="S66"/>
  <c r="Q66"/>
  <c r="O66"/>
  <c r="M66"/>
  <c r="K66"/>
  <c r="AG63"/>
  <c r="AE63"/>
  <c r="AC63"/>
  <c r="AA63"/>
  <c r="Y63"/>
  <c r="W63"/>
  <c r="U63"/>
  <c r="S63"/>
  <c r="Q63"/>
  <c r="O63"/>
  <c r="M63"/>
  <c r="K63"/>
  <c r="E63"/>
  <c r="AG62"/>
  <c r="AE62"/>
  <c r="AC62"/>
  <c r="AA62"/>
  <c r="Y62"/>
  <c r="W62"/>
  <c r="U62"/>
  <c r="S62"/>
  <c r="Q62"/>
  <c r="O62"/>
  <c r="M62"/>
  <c r="K62"/>
  <c r="E62"/>
  <c r="AG61"/>
  <c r="AE61"/>
  <c r="AC61"/>
  <c r="AA61"/>
  <c r="Y61"/>
  <c r="W61"/>
  <c r="U61"/>
  <c r="S61"/>
  <c r="Q61"/>
  <c r="O61"/>
  <c r="M61"/>
  <c r="K61"/>
  <c r="E61"/>
  <c r="AG60"/>
  <c r="AE60"/>
  <c r="AC60"/>
  <c r="AA60"/>
  <c r="Y60"/>
  <c r="W60"/>
  <c r="U60"/>
  <c r="S60"/>
  <c r="Q60"/>
  <c r="O60"/>
  <c r="M60"/>
  <c r="K60"/>
  <c r="E60"/>
  <c r="AG59"/>
  <c r="AE59"/>
  <c r="AC59"/>
  <c r="AA59"/>
  <c r="Y59"/>
  <c r="W59"/>
  <c r="U59"/>
  <c r="S59"/>
  <c r="Q59"/>
  <c r="O59"/>
  <c r="M59"/>
  <c r="K59"/>
  <c r="E59"/>
  <c r="AG58"/>
  <c r="AE58"/>
  <c r="AC58"/>
  <c r="AA58"/>
  <c r="Y58"/>
  <c r="W58"/>
  <c r="U58"/>
  <c r="S58"/>
  <c r="Q58"/>
  <c r="O58"/>
  <c r="M58"/>
  <c r="K58"/>
  <c r="E58"/>
  <c r="AG57"/>
  <c r="AE57"/>
  <c r="AC57"/>
  <c r="AA57"/>
  <c r="Y57"/>
  <c r="W57"/>
  <c r="U57"/>
  <c r="S57"/>
  <c r="Q57"/>
  <c r="O57"/>
  <c r="M57"/>
  <c r="K57"/>
  <c r="E57"/>
  <c r="AG56"/>
  <c r="AE56"/>
  <c r="AC56"/>
  <c r="AA56"/>
  <c r="Y56"/>
  <c r="W56"/>
  <c r="U56"/>
  <c r="S56"/>
  <c r="Q56"/>
  <c r="O56"/>
  <c r="M56"/>
  <c r="K56"/>
  <c r="E56"/>
  <c r="AG55"/>
  <c r="AE55"/>
  <c r="AC55"/>
  <c r="AA55"/>
  <c r="Y55"/>
  <c r="W55"/>
  <c r="U55"/>
  <c r="S55"/>
  <c r="Q55"/>
  <c r="O55"/>
  <c r="M55"/>
  <c r="K55"/>
  <c r="E55"/>
  <c r="AG53"/>
  <c r="AE53"/>
  <c r="AC53"/>
  <c r="AA53"/>
  <c r="Y53"/>
  <c r="W53"/>
  <c r="U53"/>
  <c r="S53"/>
  <c r="Q53"/>
  <c r="O53"/>
  <c r="M53"/>
  <c r="K53"/>
  <c r="E53"/>
  <c r="AG52"/>
  <c r="AE52"/>
  <c r="AC52"/>
  <c r="AA52"/>
  <c r="Y52"/>
  <c r="W52"/>
  <c r="U52"/>
  <c r="S52"/>
  <c r="Q52"/>
  <c r="O52"/>
  <c r="M52"/>
  <c r="K52"/>
  <c r="E52"/>
  <c r="AG51"/>
  <c r="AE51"/>
  <c r="AC51"/>
  <c r="AA51"/>
  <c r="Y51"/>
  <c r="W51"/>
  <c r="U51"/>
  <c r="S51"/>
  <c r="Q51"/>
  <c r="O51"/>
  <c r="M51"/>
  <c r="K51"/>
  <c r="E51"/>
  <c r="AG50"/>
  <c r="AE50"/>
  <c r="AC50"/>
  <c r="AA50"/>
  <c r="Y50"/>
  <c r="W50"/>
  <c r="U50"/>
  <c r="S50"/>
  <c r="Q50"/>
  <c r="O50"/>
  <c r="M50"/>
  <c r="K50"/>
  <c r="E50"/>
  <c r="AG49"/>
  <c r="AE49"/>
  <c r="AC49"/>
  <c r="AA49"/>
  <c r="Y49"/>
  <c r="W49"/>
  <c r="U49"/>
  <c r="S49"/>
  <c r="Q49"/>
  <c r="O49"/>
  <c r="M49"/>
  <c r="K49"/>
  <c r="E49"/>
  <c r="AG48"/>
  <c r="AE48"/>
  <c r="AC48"/>
  <c r="AA48"/>
  <c r="Y48"/>
  <c r="W48"/>
  <c r="U48"/>
  <c r="S48"/>
  <c r="Q48"/>
  <c r="O48"/>
  <c r="M48"/>
  <c r="K48"/>
  <c r="E48"/>
  <c r="AG47"/>
  <c r="AE47"/>
  <c r="AC47"/>
  <c r="AA47"/>
  <c r="Y47"/>
  <c r="W47"/>
  <c r="U47"/>
  <c r="S47"/>
  <c r="Q47"/>
  <c r="O47"/>
  <c r="M47"/>
  <c r="K47"/>
  <c r="E47"/>
  <c r="AG46"/>
  <c r="AE46"/>
  <c r="AC46"/>
  <c r="AA46"/>
  <c r="Y46"/>
  <c r="W46"/>
  <c r="U46"/>
  <c r="S46"/>
  <c r="Q46"/>
  <c r="O46"/>
  <c r="M46"/>
  <c r="K46"/>
  <c r="E46"/>
  <c r="AG45"/>
  <c r="AE45"/>
  <c r="AC45"/>
  <c r="AA45"/>
  <c r="Y45"/>
  <c r="W45"/>
  <c r="U45"/>
  <c r="S45"/>
  <c r="Q45"/>
  <c r="O45"/>
  <c r="M45"/>
  <c r="K45"/>
  <c r="E45"/>
  <c r="AG44"/>
  <c r="AE44"/>
  <c r="AC44"/>
  <c r="AA44"/>
  <c r="Y44"/>
  <c r="W44"/>
  <c r="U44"/>
  <c r="S44"/>
  <c r="Q44"/>
  <c r="O44"/>
  <c r="M44"/>
  <c r="K44"/>
  <c r="AG43"/>
  <c r="AE43"/>
  <c r="AC43"/>
  <c r="AA43"/>
  <c r="Y43"/>
  <c r="W43"/>
  <c r="U43"/>
  <c r="S43"/>
  <c r="Q43"/>
  <c r="O43"/>
  <c r="M43"/>
  <c r="K43"/>
  <c r="AG39"/>
  <c r="AE39"/>
  <c r="AC39"/>
  <c r="AA39"/>
  <c r="Y39"/>
  <c r="W39"/>
  <c r="U39"/>
  <c r="S39"/>
  <c r="Q39"/>
  <c r="O39"/>
  <c r="M39"/>
  <c r="K39"/>
  <c r="E39"/>
  <c r="AG37"/>
  <c r="AE37"/>
  <c r="AC37"/>
  <c r="AA37"/>
  <c r="Y37"/>
  <c r="W37"/>
  <c r="U37"/>
  <c r="S37"/>
  <c r="Q37"/>
  <c r="O37"/>
  <c r="M37"/>
  <c r="K37"/>
  <c r="E37"/>
  <c r="AG36"/>
  <c r="AE36"/>
  <c r="AC36"/>
  <c r="AA36"/>
  <c r="Y36"/>
  <c r="W36"/>
  <c r="U36"/>
  <c r="S36"/>
  <c r="Q36"/>
  <c r="O36"/>
  <c r="M36"/>
  <c r="K36"/>
  <c r="E36"/>
  <c r="AG35"/>
  <c r="AE35"/>
  <c r="AC35"/>
  <c r="AA35"/>
  <c r="Y35"/>
  <c r="W35"/>
  <c r="U35"/>
  <c r="S35"/>
  <c r="Q35"/>
  <c r="O35"/>
  <c r="M35"/>
  <c r="K35"/>
  <c r="E35"/>
  <c r="AG33"/>
  <c r="AE33"/>
  <c r="AC33"/>
  <c r="AA33"/>
  <c r="Y33"/>
  <c r="W33"/>
  <c r="U33"/>
  <c r="S33"/>
  <c r="Q33"/>
  <c r="O33"/>
  <c r="M33"/>
  <c r="K33"/>
  <c r="E33"/>
  <c r="AG32"/>
  <c r="AE32"/>
  <c r="AC32"/>
  <c r="AA32"/>
  <c r="Y32"/>
  <c r="W32"/>
  <c r="U32"/>
  <c r="S32"/>
  <c r="Q32"/>
  <c r="O32"/>
  <c r="M32"/>
  <c r="K32"/>
  <c r="E32"/>
  <c r="AG31"/>
  <c r="AE31"/>
  <c r="AC31"/>
  <c r="AA31"/>
  <c r="Y31"/>
  <c r="W31"/>
  <c r="U31"/>
  <c r="S31"/>
  <c r="Q31"/>
  <c r="O31"/>
  <c r="M31"/>
  <c r="K31"/>
  <c r="E31"/>
  <c r="AG28"/>
  <c r="AE28"/>
  <c r="AC28"/>
  <c r="AA28"/>
  <c r="Y28"/>
  <c r="W28"/>
  <c r="U28"/>
  <c r="S28"/>
  <c r="Q28"/>
  <c r="O28"/>
  <c r="M28"/>
  <c r="K28"/>
  <c r="E28"/>
  <c r="AG27"/>
  <c r="AE27"/>
  <c r="AC27"/>
  <c r="AA27"/>
  <c r="Y27"/>
  <c r="W27"/>
  <c r="U27"/>
  <c r="S27"/>
  <c r="Q27"/>
  <c r="O27"/>
  <c r="M27"/>
  <c r="K27"/>
  <c r="AG24"/>
  <c r="AE24"/>
  <c r="AC24"/>
  <c r="AA24"/>
  <c r="Y24"/>
  <c r="W24"/>
  <c r="U24"/>
  <c r="S24"/>
  <c r="Q24"/>
  <c r="O24"/>
  <c r="M24"/>
  <c r="K24"/>
  <c r="E24"/>
  <c r="AG23"/>
  <c r="AE23"/>
  <c r="AC23"/>
  <c r="AA23"/>
  <c r="Y23"/>
  <c r="W23"/>
  <c r="U23"/>
  <c r="S23"/>
  <c r="Q23"/>
  <c r="O23"/>
  <c r="M23"/>
  <c r="K23"/>
  <c r="E23"/>
  <c r="AG22"/>
  <c r="AE22"/>
  <c r="AC22"/>
  <c r="AA22"/>
  <c r="Y22"/>
  <c r="W22"/>
  <c r="U22"/>
  <c r="S22"/>
  <c r="Q22"/>
  <c r="O22"/>
  <c r="M22"/>
  <c r="K22"/>
  <c r="E22"/>
  <c r="AG21"/>
  <c r="AE21"/>
  <c r="AC21"/>
  <c r="AA21"/>
  <c r="Y21"/>
  <c r="W21"/>
  <c r="U21"/>
  <c r="S21"/>
  <c r="Q21"/>
  <c r="O21"/>
  <c r="M21"/>
  <c r="K21"/>
  <c r="E21"/>
  <c r="AG20"/>
  <c r="AE20"/>
  <c r="AC20"/>
  <c r="AA20"/>
  <c r="Y20"/>
  <c r="W20"/>
  <c r="U20"/>
  <c r="S20"/>
  <c r="Q20"/>
  <c r="O20"/>
  <c r="M20"/>
  <c r="K20"/>
  <c r="E20"/>
  <c r="AG19"/>
  <c r="AE19"/>
  <c r="AC19"/>
  <c r="AA19"/>
  <c r="Y19"/>
  <c r="W19"/>
  <c r="U19"/>
  <c r="S19"/>
  <c r="Q19"/>
  <c r="O19"/>
  <c r="M19"/>
  <c r="K19"/>
  <c r="AG18"/>
  <c r="AE18"/>
  <c r="AC18"/>
  <c r="AA18"/>
  <c r="Y18"/>
  <c r="W18"/>
  <c r="U18"/>
  <c r="S18"/>
  <c r="Q18"/>
  <c r="O18"/>
  <c r="M18"/>
  <c r="K18"/>
  <c r="AG16"/>
  <c r="AE16"/>
  <c r="AC16"/>
  <c r="AA16"/>
  <c r="Y16"/>
  <c r="W16"/>
  <c r="U16"/>
  <c r="S16"/>
  <c r="Q16"/>
  <c r="O16"/>
  <c r="M16"/>
  <c r="K16"/>
  <c r="AG12"/>
  <c r="AE12"/>
  <c r="AC12"/>
  <c r="AA12"/>
  <c r="Y12"/>
  <c r="W12"/>
  <c r="U12"/>
  <c r="S12"/>
  <c r="Q12"/>
  <c r="O12"/>
  <c r="M12"/>
  <c r="K12"/>
  <c r="E12"/>
  <c r="AG11"/>
  <c r="AE11"/>
  <c r="AC11"/>
  <c r="AA11"/>
  <c r="Y11"/>
  <c r="W11"/>
  <c r="U11"/>
  <c r="S11"/>
  <c r="Q11"/>
  <c r="O11"/>
  <c r="M11"/>
  <c r="K11"/>
  <c r="E11"/>
  <c r="A11"/>
  <c r="A12" s="1"/>
  <c r="A13" s="1"/>
  <c r="A14" s="1"/>
  <c r="A15" s="1"/>
  <c r="A16" s="1"/>
  <c r="A17" s="1"/>
  <c r="A18" s="1"/>
  <c r="A19" s="1"/>
  <c r="AG10"/>
  <c r="AE10"/>
  <c r="AC10"/>
  <c r="AA10"/>
  <c r="Y10"/>
  <c r="W10"/>
  <c r="U10"/>
  <c r="S10"/>
  <c r="Q10"/>
  <c r="O10"/>
  <c r="M10"/>
  <c r="K10"/>
  <c r="I10"/>
  <c r="E10"/>
  <c r="M83" l="1"/>
  <c r="Q83"/>
  <c r="U83"/>
  <c r="Y83"/>
  <c r="AC83"/>
  <c r="K83"/>
  <c r="O83"/>
  <c r="S83"/>
  <c r="W83"/>
  <c r="AA83"/>
  <c r="AE83"/>
  <c r="I83"/>
  <c r="A20"/>
  <c r="A21" s="1"/>
  <c r="A22" s="1"/>
  <c r="A23" s="1"/>
  <c r="A24" s="1"/>
  <c r="E83"/>
  <c r="AG83"/>
  <c r="F69" i="8"/>
  <c r="I10"/>
  <c r="E67"/>
  <c r="G67" s="1"/>
  <c r="E68"/>
  <c r="G68" s="1"/>
  <c r="I66"/>
  <c r="K66"/>
  <c r="M66"/>
  <c r="O66"/>
  <c r="Q66"/>
  <c r="AC66"/>
  <c r="AF69"/>
  <c r="AG68"/>
  <c r="Y67"/>
  <c r="Y68"/>
  <c r="S67"/>
  <c r="S68"/>
  <c r="W67"/>
  <c r="W68"/>
  <c r="U67"/>
  <c r="U68"/>
  <c r="AA67"/>
  <c r="AA68"/>
  <c r="AE67"/>
  <c r="AE68"/>
  <c r="AC67"/>
  <c r="AC68"/>
  <c r="Q67"/>
  <c r="Q68"/>
  <c r="O67"/>
  <c r="O68"/>
  <c r="M67"/>
  <c r="M68"/>
  <c r="K67"/>
  <c r="K68"/>
  <c r="I67"/>
  <c r="I68"/>
  <c r="A25" i="9" l="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G67" i="8"/>
  <c r="H69" l="1"/>
  <c r="J69"/>
  <c r="L69"/>
  <c r="N69"/>
  <c r="P69"/>
  <c r="AB69"/>
  <c r="AD69"/>
  <c r="Z69"/>
  <c r="T69"/>
  <c r="V69"/>
  <c r="R69"/>
  <c r="X69"/>
  <c r="AG11"/>
  <c r="AG12"/>
  <c r="AG13"/>
  <c r="AG14"/>
  <c r="AG15"/>
  <c r="AG16"/>
  <c r="AG17"/>
  <c r="AG18"/>
  <c r="AG19"/>
  <c r="AG20"/>
  <c r="AG21"/>
  <c r="AG22"/>
  <c r="AG23"/>
  <c r="AG24"/>
  <c r="AG25"/>
  <c r="AG26"/>
  <c r="AG27"/>
  <c r="AG28"/>
  <c r="AG29"/>
  <c r="AG30"/>
  <c r="AG31"/>
  <c r="AG32"/>
  <c r="AG33"/>
  <c r="AG34"/>
  <c r="AG35"/>
  <c r="AG36"/>
  <c r="AG37"/>
  <c r="AG38"/>
  <c r="AG39"/>
  <c r="AG40"/>
  <c r="AG41"/>
  <c r="AG42"/>
  <c r="AG43"/>
  <c r="AG44"/>
  <c r="AG45"/>
  <c r="AG46"/>
  <c r="AG47"/>
  <c r="AG48"/>
  <c r="AG49"/>
  <c r="AG50"/>
  <c r="AG51"/>
  <c r="AG52"/>
  <c r="AG53"/>
  <c r="AG54"/>
  <c r="AG55"/>
  <c r="AG56"/>
  <c r="AG57"/>
  <c r="AG58"/>
  <c r="AG59"/>
  <c r="AG60"/>
  <c r="AG61"/>
  <c r="AG62"/>
  <c r="AG63"/>
  <c r="AG64"/>
  <c r="AG65"/>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E62"/>
  <c r="G62" s="1"/>
  <c r="E61"/>
  <c r="G61" s="1"/>
  <c r="E20" l="1"/>
  <c r="G20" s="1"/>
  <c r="E39"/>
  <c r="G39" s="1"/>
  <c r="E12"/>
  <c r="G12" s="1"/>
  <c r="E57"/>
  <c r="G57" s="1"/>
  <c r="E45"/>
  <c r="G45" s="1"/>
  <c r="E38"/>
  <c r="G38" s="1"/>
  <c r="E51"/>
  <c r="G51" s="1"/>
  <c r="E34"/>
  <c r="G34" s="1"/>
  <c r="E16"/>
  <c r="G16" s="1"/>
  <c r="E15"/>
  <c r="G15" s="1"/>
  <c r="E65" l="1"/>
  <c r="G65" s="1"/>
  <c r="AG10" l="1"/>
  <c r="Y10"/>
  <c r="S10"/>
  <c r="W10"/>
  <c r="U10"/>
  <c r="AA10"/>
  <c r="AE10"/>
  <c r="AC10"/>
  <c r="AC69" s="1"/>
  <c r="Q10"/>
  <c r="O10"/>
  <c r="M10"/>
  <c r="K10"/>
  <c r="E10"/>
  <c r="G10" s="1"/>
  <c r="E11"/>
  <c r="G11" s="1"/>
  <c r="E13"/>
  <c r="G13" s="1"/>
  <c r="E14"/>
  <c r="G14" s="1"/>
  <c r="E17"/>
  <c r="G17" s="1"/>
  <c r="E18"/>
  <c r="G18" s="1"/>
  <c r="E19"/>
  <c r="G19" s="1"/>
  <c r="E21"/>
  <c r="G21" s="1"/>
  <c r="E22"/>
  <c r="G22" s="1"/>
  <c r="E23"/>
  <c r="G23" s="1"/>
  <c r="E24"/>
  <c r="G24" s="1"/>
  <c r="E25"/>
  <c r="G25" s="1"/>
  <c r="E26"/>
  <c r="G26" s="1"/>
  <c r="E27"/>
  <c r="G27" s="1"/>
  <c r="E28"/>
  <c r="G28" s="1"/>
  <c r="E29"/>
  <c r="G29" s="1"/>
  <c r="E30"/>
  <c r="G30" s="1"/>
  <c r="E31"/>
  <c r="G31" s="1"/>
  <c r="E32"/>
  <c r="G32" s="1"/>
  <c r="E33"/>
  <c r="G33" s="1"/>
  <c r="E35"/>
  <c r="G35" s="1"/>
  <c r="E36"/>
  <c r="G36" s="1"/>
  <c r="E37"/>
  <c r="G37" s="1"/>
  <c r="E40"/>
  <c r="G40" s="1"/>
  <c r="E41"/>
  <c r="G41" s="1"/>
  <c r="E42"/>
  <c r="G42" s="1"/>
  <c r="E43"/>
  <c r="G43" s="1"/>
  <c r="E44"/>
  <c r="G44" s="1"/>
  <c r="E46"/>
  <c r="G46" s="1"/>
  <c r="E47"/>
  <c r="G47" s="1"/>
  <c r="E48"/>
  <c r="G48" s="1"/>
  <c r="E49"/>
  <c r="G49" s="1"/>
  <c r="E50"/>
  <c r="G50" s="1"/>
  <c r="E52"/>
  <c r="G52" s="1"/>
  <c r="E53"/>
  <c r="G53" s="1"/>
  <c r="E54"/>
  <c r="E55"/>
  <c r="G55" s="1"/>
  <c r="E56"/>
  <c r="G56" s="1"/>
  <c r="E58"/>
  <c r="G58" s="1"/>
  <c r="E59"/>
  <c r="G59" s="1"/>
  <c r="E60"/>
  <c r="G60" s="1"/>
  <c r="E63"/>
  <c r="G63" s="1"/>
  <c r="E64"/>
  <c r="G64" s="1"/>
  <c r="A11"/>
  <c r="E69" l="1"/>
  <c r="G54"/>
  <c r="A12"/>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M69" l="1"/>
  <c r="Q69"/>
  <c r="Y66"/>
  <c r="Y69" s="1"/>
  <c r="S66"/>
  <c r="S69" s="1"/>
  <c r="W66"/>
  <c r="W69" s="1"/>
  <c r="U66"/>
  <c r="U69" s="1"/>
  <c r="AA66"/>
  <c r="AA69" s="1"/>
  <c r="E66"/>
  <c r="G66" s="1"/>
  <c r="G69" s="1"/>
  <c r="K69"/>
  <c r="O69"/>
  <c r="I69"/>
  <c r="AE66"/>
  <c r="AE69" s="1"/>
  <c r="AG66"/>
  <c r="AG69" s="1"/>
  <c r="G70" l="1"/>
</calcChain>
</file>

<file path=xl/sharedStrings.xml><?xml version="1.0" encoding="utf-8"?>
<sst xmlns="http://schemas.openxmlformats.org/spreadsheetml/2006/main" count="575" uniqueCount="187">
  <si>
    <t>PHIẾU NHU CẦU</t>
  </si>
  <si>
    <t>STT</t>
  </si>
  <si>
    <t>TÊN HÀNG HOÁ</t>
  </si>
  <si>
    <t>ĐVT</t>
  </si>
  <si>
    <t>SỐ LƯỢNG</t>
  </si>
  <si>
    <t>GHI CHÚ</t>
  </si>
  <si>
    <t>Xấp</t>
  </si>
  <si>
    <t>Quyển</t>
  </si>
  <si>
    <t>Viết bi xanh TL27</t>
  </si>
  <si>
    <t>Hộp</t>
  </si>
  <si>
    <t>Viết bi đỏ TL27</t>
  </si>
  <si>
    <t>Cây</t>
  </si>
  <si>
    <t>Cuộn</t>
  </si>
  <si>
    <t>Cái</t>
  </si>
  <si>
    <t>Lọ</t>
  </si>
  <si>
    <t xml:space="preserve">SỐ         :  </t>
  </si>
  <si>
    <t>Ram</t>
  </si>
  <si>
    <t>Giấy A4 trắng</t>
  </si>
  <si>
    <t>QUY CÁCH</t>
  </si>
  <si>
    <t>Bìa còng 7p</t>
  </si>
  <si>
    <t>Bìa trình ký đôi</t>
  </si>
  <si>
    <t>Gôm</t>
  </si>
  <si>
    <t>Bìa còng 10p</t>
  </si>
  <si>
    <t>CHI NHÁNH TẬP ĐOÀN DỆT MAY VIỆT NAM</t>
  </si>
  <si>
    <t>Giấy note 7.6x10 vàng</t>
  </si>
  <si>
    <t>Tập 100 trang</t>
  </si>
  <si>
    <t>Tập 200 trang</t>
  </si>
  <si>
    <t>Sổ caro</t>
  </si>
  <si>
    <t>24x32</t>
  </si>
  <si>
    <t>Viết lông bảng đỏ</t>
  </si>
  <si>
    <t>Viết lông bảng xanh</t>
  </si>
  <si>
    <t>Viết xóa Cp-02</t>
  </si>
  <si>
    <t>Viết chì 2B</t>
  </si>
  <si>
    <t>Viết chì kim bấm</t>
  </si>
  <si>
    <t>Băng keo trong 5p</t>
  </si>
  <si>
    <t>Bìa lá F4</t>
  </si>
  <si>
    <t>Bìa nút F4</t>
  </si>
  <si>
    <t>Kim bấm số 10 SDI</t>
  </si>
  <si>
    <t>Kẹp bướm 19mm</t>
  </si>
  <si>
    <t>Kẹp bướm 15mm</t>
  </si>
  <si>
    <t>Hồ nước TL</t>
  </si>
  <si>
    <t>Băng keo 2 mặt 1.2p</t>
  </si>
  <si>
    <t>Kéo cán đen lớn S100</t>
  </si>
  <si>
    <t>Thước cuộn sắt</t>
  </si>
  <si>
    <t>Giấy vệ sinh</t>
  </si>
  <si>
    <t>Xà bông Omo</t>
  </si>
  <si>
    <t>Xà bông cục</t>
  </si>
  <si>
    <t>Nước lau sàn Gift</t>
  </si>
  <si>
    <t>Bình</t>
  </si>
  <si>
    <t>Kg</t>
  </si>
  <si>
    <t>Cục</t>
  </si>
  <si>
    <t>Bình 5 lít</t>
  </si>
  <si>
    <t>3m</t>
  </si>
  <si>
    <t>Phục vụ chung</t>
  </si>
  <si>
    <t>Kế toán</t>
  </si>
  <si>
    <t>Thiết kế</t>
  </si>
  <si>
    <t>Ngòi bút chì bấm</t>
  </si>
  <si>
    <t>Loại 2B</t>
  </si>
  <si>
    <t>Kinh doanh</t>
  </si>
  <si>
    <t>Băng keo trong 18m/m x 20Y</t>
  </si>
  <si>
    <t>Hoàn thành</t>
  </si>
  <si>
    <t>Bấm kim số 10</t>
  </si>
  <si>
    <t>Bấm kim số 3</t>
  </si>
  <si>
    <t>Kim bấm số 3 SDI</t>
  </si>
  <si>
    <t>File hồ sơ 3 ngăn</t>
  </si>
  <si>
    <t>Bút sơn vàng</t>
  </si>
  <si>
    <t>Giấy A4 trắng ngà</t>
  </si>
  <si>
    <t>ĐƠN GIÁ</t>
  </si>
  <si>
    <t>THÀNH TIỀN</t>
  </si>
  <si>
    <t>Số lượng</t>
  </si>
  <si>
    <t>Thành tiền</t>
  </si>
  <si>
    <t>Tổng cộng</t>
  </si>
  <si>
    <t>HCNS</t>
  </si>
  <si>
    <t>Nhuộm + Đánh ống</t>
  </si>
  <si>
    <t>Bút dạ quang vàng</t>
  </si>
  <si>
    <t>Giấy A4 cứng màu</t>
  </si>
  <si>
    <t>Kẹp Atap C62</t>
  </si>
  <si>
    <t>Dệt + Kiểm vải</t>
  </si>
  <si>
    <t>Kỹ thuật</t>
  </si>
  <si>
    <t>Hồ mắc</t>
  </si>
  <si>
    <t>Viết lông dầu xanh Pilot</t>
  </si>
  <si>
    <t>Viết lông dầu đỏ Pilot</t>
  </si>
  <si>
    <t>Quản trị thiết bị</t>
  </si>
  <si>
    <t>Điện, điều không - khí nén</t>
  </si>
  <si>
    <t>Thước dẻo Win 50cm</t>
  </si>
  <si>
    <t>Dao rọc giấy nhỏ 0411 SDI 3 lưỡi</t>
  </si>
  <si>
    <t>Chai xịt phòng</t>
  </si>
  <si>
    <t>Chai</t>
  </si>
  <si>
    <t>Giấy ghi chú 5 màu Pronoti</t>
  </si>
  <si>
    <t>Giấy phân trang</t>
  </si>
  <si>
    <t>Bấm lỗ</t>
  </si>
  <si>
    <t>Băng keo simily</t>
  </si>
  <si>
    <t>Bìa lỗ F4</t>
  </si>
  <si>
    <t>Bao thư trắng</t>
  </si>
  <si>
    <t>Giấy A4 màu hồng</t>
  </si>
  <si>
    <t>Băng keo giấy 1.2p</t>
  </si>
  <si>
    <t>19.5x30.5</t>
  </si>
  <si>
    <t xml:space="preserve">         Đề nghị  Ban Giám đốc duyệt cho mua VPP theo số lượng, chủng loại 
sau đây để phục vụ sản xuất tại Nhà máy sản xuất vải YarnDyed trong quý I năm 2017:</t>
  </si>
  <si>
    <t>TP. HCNS</t>
  </si>
  <si>
    <t>Trương Thị Hiệp</t>
  </si>
  <si>
    <t>TP. Kế toán</t>
  </si>
  <si>
    <t>Nguyễn Thị Chinh</t>
  </si>
  <si>
    <t>Duyệt</t>
  </si>
  <si>
    <t>NHÀ MÁY SẢN XUẤT VẢI YANR DYED</t>
  </si>
  <si>
    <t>Chai lau kiếng</t>
  </si>
  <si>
    <t>Miếng dán tường</t>
  </si>
  <si>
    <t>Miếng</t>
  </si>
  <si>
    <t>Cuộn rác</t>
  </si>
  <si>
    <t>Chuốt viết chì</t>
  </si>
  <si>
    <t>ĐĐSX</t>
  </si>
  <si>
    <t xml:space="preserve">         Đề nghị  Ban Giám đốc duyệt cho mua VPP theo số lượng, chủng loại 
sau đây để phục vụ sản xuất tại Nhà máy sản xuất vải Yarn Dyed trong quý II năm 2017:</t>
  </si>
  <si>
    <t>Kéo răng cưa cắt mẫu</t>
  </si>
  <si>
    <t>May tính Casio</t>
  </si>
  <si>
    <t>Viết lông kim PM04</t>
  </si>
  <si>
    <t>Giấy A4 màu vàng</t>
  </si>
  <si>
    <t>Giấy A4 màu xanh dương</t>
  </si>
  <si>
    <t>Giấy A4 màu xanh lá</t>
  </si>
  <si>
    <t>Xấp</t>
  </si>
  <si>
    <t>Viết ký GP-777</t>
  </si>
  <si>
    <t>Hộp</t>
  </si>
  <si>
    <t>Bảng tên nhân viên</t>
  </si>
  <si>
    <t>Kẹp sắt nút đục</t>
  </si>
  <si>
    <t>Mực con dấu xanh</t>
  </si>
  <si>
    <t>Mực con dấu đỏ</t>
  </si>
  <si>
    <t>Lọ</t>
  </si>
  <si>
    <t>Giấy A5 trắng</t>
  </si>
  <si>
    <t>Viết lông dầu TL PM-04</t>
  </si>
  <si>
    <t>Phiếu xuất kho</t>
  </si>
  <si>
    <t>Phiếu nhập kho</t>
  </si>
  <si>
    <t>Găng tay cao su</t>
  </si>
  <si>
    <t>Đôi</t>
  </si>
  <si>
    <t>Cây lau nhà</t>
  </si>
  <si>
    <t>Nước rửa chén</t>
  </si>
  <si>
    <t xml:space="preserve">Ủng </t>
  </si>
  <si>
    <t>Chai xịt muỗi</t>
  </si>
  <si>
    <t>cây</t>
  </si>
  <si>
    <t>Cấy</t>
  </si>
  <si>
    <t>Bìa lỗ A4</t>
  </si>
  <si>
    <t>3liên</t>
  </si>
  <si>
    <t>trắng</t>
  </si>
  <si>
    <t>Mực viết lông xd</t>
  </si>
  <si>
    <t>12SỐ</t>
  </si>
  <si>
    <t>Viết xóa kéo mini</t>
  </si>
  <si>
    <t>penta</t>
  </si>
  <si>
    <t>HL122TV</t>
  </si>
  <si>
    <t>Kéo cắt vải NĐ10</t>
  </si>
  <si>
    <t>Dao rọc giấy nhỏ 0404 SDI 3 lưỡi</t>
  </si>
  <si>
    <t>Giấy vệ sinh sài Gòn Inno</t>
  </si>
  <si>
    <t>Dao rọc giấy lớn 0426</t>
  </si>
  <si>
    <t>Lưỡi dao rọc giấy lớn 1404</t>
  </si>
  <si>
    <t>Đơn giá trên chưa bao gồm thuế VAT GTGT 10%</t>
  </si>
  <si>
    <t>Viết bi xanh TL079</t>
  </si>
  <si>
    <t>Viết bi đỏ TL079</t>
  </si>
  <si>
    <t xml:space="preserve">     CÔNG TY TNHH TM DV  VPP PHƯƠNG NAM</t>
  </si>
  <si>
    <t xml:space="preserve">     Điện thoại: (08)3758.4761 - 3758 3302        Fax: (08)  37583302
     Email: phuongnam@vpppn.com                Website: www.vppp.com</t>
  </si>
  <si>
    <t>Kính gửi:  CHI NHÁNH TẬP ĐOÀN DỆT MAY VIỆT NAM - NHÀ MÁY SẢN XUẤT VẢI YARN DYED</t>
  </si>
  <si>
    <t>Địa chỉ: Đường số 3, KCN Xuyên Á, ấp Tràm Lạc, Xã Mỹ Hạnh Bắc, Huyện Đức Hòa, Tỉnh Long An</t>
  </si>
  <si>
    <t>Điện thoại :  072375 3689</t>
  </si>
  <si>
    <t>Người giao dịch: Chị Yến</t>
  </si>
  <si>
    <t xml:space="preserve">Công ty VPP Phương Nam xin gửi đến Qúy khánh hàng bảng báo giá như sau: </t>
  </si>
  <si>
    <t>TÊN HÀNG</t>
  </si>
  <si>
    <t xml:space="preserve">SỐ LƯỢNG </t>
  </si>
  <si>
    <t>THÀNH TiỀN</t>
  </si>
  <si>
    <t>Quý 2</t>
  </si>
  <si>
    <t>Tồn</t>
  </si>
  <si>
    <t>Tổ cắt</t>
  </si>
  <si>
    <t>Kho</t>
  </si>
  <si>
    <t>KH</t>
  </si>
  <si>
    <t>HT</t>
  </si>
  <si>
    <t>Tạp vụ</t>
  </si>
  <si>
    <t>VP</t>
  </si>
  <si>
    <t>Tổng</t>
  </si>
  <si>
    <t>+/-</t>
  </si>
  <si>
    <t>THUẾ VAT 10%</t>
  </si>
  <si>
    <t>TỔNG CỘNG</t>
  </si>
  <si>
    <t xml:space="preserve">Quý công ty xem xét báo giá như trên. Mọi thắc mắc xin vui lòng liên hệ: 37584761 _ Kim Anh: 0908 44 64 82 </t>
  </si>
  <si>
    <r>
      <rPr>
        <u/>
        <sz val="12"/>
        <rFont val="Times New Roman"/>
        <family val="1"/>
      </rPr>
      <t>Ghi chú:</t>
    </r>
    <r>
      <rPr>
        <sz val="12"/>
        <rFont val="Times New Roman"/>
        <family val="1"/>
      </rPr>
      <t xml:space="preserve"> </t>
    </r>
  </si>
  <si>
    <t xml:space="preserve">*  Xuất xứ: Hàng giao đúng theo nguồn gốc và xuất xứ của từng mặt hàng </t>
  </si>
  <si>
    <t>* Giao hàng: Trong vòng 3 ngày hoặc linh động ) kể từ ngày nhận được Đơn đặt hàng</t>
  </si>
  <si>
    <t xml:space="preserve">Người lập phiếu </t>
  </si>
  <si>
    <t>(Ký và ghi rõ họ tên)</t>
  </si>
  <si>
    <t>Huỳnh Thị Trúc Ly</t>
  </si>
  <si>
    <t xml:space="preserve">RẤT MONG NHẬN ĐƯỢC SỰ QUAN TÂM HỢP TÁC LÂU DÀI VỚI QUÝ CÔNG TY </t>
  </si>
  <si>
    <t xml:space="preserve">     Địa chỉ: P5-06 KDC Phi Long 5, Nguyễn Văn Linh- Bình Hưng -Bình Chánh</t>
  </si>
  <si>
    <t>TP.HCM, Ngày 12 Tháng 04 Năm 2017</t>
  </si>
  <si>
    <t>BẢNG BÁO GIÁ VĂN PHÒNG PHẨM QUÝ 2 NĂM 2017</t>
  </si>
  <si>
    <t xml:space="preserve">CỘNG </t>
  </si>
</sst>
</file>

<file path=xl/styles.xml><?xml version="1.0" encoding="utf-8"?>
<styleSheet xmlns="http://schemas.openxmlformats.org/spreadsheetml/2006/main">
  <numFmts count="3">
    <numFmt numFmtId="43" formatCode="_(* #,##0.00_);_(* \(#,##0.00\);_(* &quot;-&quot;??_);_(@_)"/>
    <numFmt numFmtId="164" formatCode="_(* #,##0_);_(* \(#,##0\);_(* &quot;-&quot;??_);_(@_)"/>
    <numFmt numFmtId="165" formatCode="#,##0_);\(#,##0\);&quot;-&quot;"/>
  </numFmts>
  <fonts count="35">
    <font>
      <sz val="11"/>
      <color theme="1"/>
      <name val="Calibri"/>
      <family val="2"/>
      <scheme val="minor"/>
    </font>
    <font>
      <sz val="11"/>
      <color theme="1"/>
      <name val="Times New Roman"/>
      <family val="1"/>
    </font>
    <font>
      <b/>
      <sz val="11"/>
      <color theme="1"/>
      <name val="Times New Roman"/>
      <family val="1"/>
    </font>
    <font>
      <b/>
      <sz val="24"/>
      <color theme="1"/>
      <name val="Times New Roman"/>
      <family val="1"/>
    </font>
    <font>
      <sz val="14"/>
      <color theme="1"/>
      <name val="Times New Roman"/>
      <family val="1"/>
    </font>
    <font>
      <sz val="12"/>
      <color theme="1"/>
      <name val="Times New Roman"/>
      <family val="1"/>
    </font>
    <font>
      <sz val="13"/>
      <color theme="1"/>
      <name val="Times New Roman"/>
      <family val="1"/>
    </font>
    <font>
      <sz val="11"/>
      <color theme="1"/>
      <name val="Calibri"/>
      <family val="2"/>
      <scheme val="minor"/>
    </font>
    <font>
      <b/>
      <sz val="12"/>
      <color theme="1"/>
      <name val="Times New Roman"/>
      <family val="1"/>
    </font>
    <font>
      <b/>
      <sz val="14"/>
      <color theme="1"/>
      <name val="Times New Roman"/>
      <family val="1"/>
    </font>
    <font>
      <b/>
      <sz val="13"/>
      <color theme="1"/>
      <name val="Times New Roman"/>
      <family val="1"/>
    </font>
    <font>
      <sz val="13"/>
      <name val="Times New Roman"/>
      <family val="1"/>
    </font>
    <font>
      <b/>
      <sz val="10"/>
      <color theme="1"/>
      <name val="Times New Roman"/>
      <family val="1"/>
    </font>
    <font>
      <sz val="12"/>
      <color rgb="FFFF0000"/>
      <name val="Times New Roman"/>
      <family val="1"/>
    </font>
    <font>
      <sz val="12"/>
      <name val="Times New Roman"/>
      <family val="1"/>
    </font>
    <font>
      <i/>
      <u/>
      <sz val="12"/>
      <color rgb="FFFF0000"/>
      <name val="Times New Roman"/>
      <family val="1"/>
    </font>
    <font>
      <sz val="11"/>
      <name val="Times New Roman"/>
      <family val="1"/>
    </font>
    <font>
      <b/>
      <sz val="14"/>
      <name val="Times New Roman"/>
      <family val="1"/>
    </font>
    <font>
      <b/>
      <sz val="12"/>
      <name val="Times New Roman"/>
      <family val="1"/>
    </font>
    <font>
      <sz val="14"/>
      <name val="Times New Roman"/>
      <family val="1"/>
    </font>
    <font>
      <b/>
      <sz val="11"/>
      <color theme="1"/>
      <name val="Calibri"/>
      <family val="2"/>
      <scheme val="minor"/>
    </font>
    <font>
      <sz val="12"/>
      <color indexed="8"/>
      <name val="Times New Roman"/>
      <family val="1"/>
    </font>
    <font>
      <b/>
      <sz val="13"/>
      <color indexed="8"/>
      <name val="Times New Roman"/>
      <family val="1"/>
    </font>
    <font>
      <sz val="13"/>
      <color indexed="8"/>
      <name val="Times New Roman"/>
      <family val="1"/>
    </font>
    <font>
      <b/>
      <sz val="16"/>
      <color rgb="FF0070C0"/>
      <name val="Times New Roman"/>
      <family val="1"/>
    </font>
    <font>
      <b/>
      <sz val="12"/>
      <color indexed="8"/>
      <name val="Times New Roman"/>
      <family val="1"/>
    </font>
    <font>
      <b/>
      <sz val="12"/>
      <color theme="1"/>
      <name val="Calibri"/>
      <family val="2"/>
      <scheme val="minor"/>
    </font>
    <font>
      <b/>
      <sz val="9"/>
      <color theme="1"/>
      <name val="Calibri"/>
      <family val="2"/>
      <scheme val="minor"/>
    </font>
    <font>
      <b/>
      <sz val="13"/>
      <name val="Times New Roman"/>
      <family val="1"/>
    </font>
    <font>
      <sz val="10"/>
      <color theme="1"/>
      <name val="Times New Roman"/>
      <family val="1"/>
    </font>
    <font>
      <sz val="11"/>
      <color rgb="FFFF0000"/>
      <name val="Times New Roman"/>
      <family val="1"/>
    </font>
    <font>
      <sz val="13"/>
      <color rgb="FFFF0000"/>
      <name val="Times New Roman"/>
      <family val="1"/>
    </font>
    <font>
      <b/>
      <sz val="15"/>
      <color theme="1"/>
      <name val="Calibri"/>
      <family val="2"/>
      <scheme val="minor"/>
    </font>
    <font>
      <u/>
      <sz val="12"/>
      <name val="Times New Roman"/>
      <family val="1"/>
    </font>
    <font>
      <sz val="10"/>
      <color theme="1"/>
      <name val="VNI-Times"/>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5">
    <border>
      <left/>
      <right/>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142">
    <xf numFmtId="0" fontId="0" fillId="0" borderId="0" xfId="0"/>
    <xf numFmtId="164" fontId="11" fillId="2" borderId="3" xfId="1" applyNumberFormat="1" applyFont="1" applyFill="1" applyBorder="1" applyAlignment="1">
      <alignment horizontal="center"/>
    </xf>
    <xf numFmtId="164" fontId="6" fillId="2" borderId="3" xfId="1" applyNumberFormat="1" applyFont="1" applyFill="1" applyBorder="1" applyAlignment="1">
      <alignment horizontal="center"/>
    </xf>
    <xf numFmtId="0" fontId="5" fillId="2" borderId="7" xfId="0" applyFont="1" applyFill="1" applyBorder="1"/>
    <xf numFmtId="0" fontId="1" fillId="2" borderId="0" xfId="0" applyFont="1" applyFill="1"/>
    <xf numFmtId="0" fontId="4" fillId="2" borderId="0" xfId="0" applyFont="1" applyFill="1"/>
    <xf numFmtId="164" fontId="5" fillId="2" borderId="3" xfId="0" applyNumberFormat="1" applyFont="1" applyFill="1" applyBorder="1"/>
    <xf numFmtId="0" fontId="8" fillId="2" borderId="3" xfId="0" applyFont="1" applyFill="1" applyBorder="1"/>
    <xf numFmtId="0" fontId="5" fillId="2" borderId="0" xfId="0" applyFont="1" applyFill="1"/>
    <xf numFmtId="164" fontId="1" fillId="2" borderId="0" xfId="1" applyNumberFormat="1" applyFont="1" applyFill="1"/>
    <xf numFmtId="0" fontId="2" fillId="2" borderId="0" xfId="0" applyFont="1" applyFill="1"/>
    <xf numFmtId="164" fontId="4" fillId="2" borderId="0" xfId="1" applyNumberFormat="1" applyFont="1" applyFill="1"/>
    <xf numFmtId="0" fontId="9" fillId="2" borderId="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5" fillId="2" borderId="2" xfId="0" applyFont="1" applyFill="1" applyBorder="1"/>
    <xf numFmtId="0" fontId="5" fillId="2" borderId="3" xfId="0" applyFont="1" applyFill="1" applyBorder="1"/>
    <xf numFmtId="0" fontId="5" fillId="2" borderId="3" xfId="0" applyFont="1" applyFill="1" applyBorder="1" applyAlignment="1">
      <alignment horizontal="center"/>
    </xf>
    <xf numFmtId="164" fontId="5" fillId="2" borderId="7" xfId="1" applyNumberFormat="1" applyFont="1" applyFill="1" applyBorder="1"/>
    <xf numFmtId="164" fontId="5" fillId="2" borderId="7" xfId="0" applyNumberFormat="1" applyFont="1" applyFill="1" applyBorder="1"/>
    <xf numFmtId="0" fontId="5" fillId="2" borderId="4" xfId="0" applyFont="1" applyFill="1" applyBorder="1"/>
    <xf numFmtId="0" fontId="5" fillId="2" borderId="16" xfId="0" applyFont="1" applyFill="1" applyBorder="1"/>
    <xf numFmtId="0" fontId="5" fillId="2" borderId="16" xfId="0" applyFont="1" applyFill="1" applyBorder="1" applyAlignment="1">
      <alignment horizontal="center"/>
    </xf>
    <xf numFmtId="0" fontId="5" fillId="2" borderId="8" xfId="0" applyFont="1" applyFill="1" applyBorder="1"/>
    <xf numFmtId="164" fontId="5" fillId="2" borderId="8" xfId="0" applyNumberFormat="1" applyFont="1" applyFill="1" applyBorder="1"/>
    <xf numFmtId="0" fontId="5" fillId="2" borderId="5" xfId="0" applyFont="1" applyFill="1" applyBorder="1"/>
    <xf numFmtId="0" fontId="5" fillId="2" borderId="0" xfId="0" applyFont="1" applyFill="1" applyBorder="1"/>
    <xf numFmtId="0" fontId="10" fillId="2" borderId="3" xfId="0" applyFont="1" applyFill="1" applyBorder="1"/>
    <xf numFmtId="0" fontId="8" fillId="2" borderId="3" xfId="0" applyFont="1" applyFill="1" applyBorder="1" applyAlignment="1">
      <alignment horizontal="center"/>
    </xf>
    <xf numFmtId="0" fontId="8" fillId="2" borderId="0" xfId="0" applyFont="1" applyFill="1" applyBorder="1"/>
    <xf numFmtId="164" fontId="4" fillId="2" borderId="0" xfId="1" applyNumberFormat="1" applyFont="1" applyFill="1" applyAlignment="1">
      <alignment horizontal="left"/>
    </xf>
    <xf numFmtId="0" fontId="4" fillId="2" borderId="0" xfId="0" applyFont="1" applyFill="1" applyAlignment="1"/>
    <xf numFmtId="164" fontId="5" fillId="2" borderId="0" xfId="1" applyNumberFormat="1" applyFont="1" applyFill="1"/>
    <xf numFmtId="164" fontId="5" fillId="2" borderId="0" xfId="0" applyNumberFormat="1" applyFont="1" applyFill="1"/>
    <xf numFmtId="164" fontId="8" fillId="2" borderId="3" xfId="0" applyNumberFormat="1" applyFont="1" applyFill="1" applyBorder="1"/>
    <xf numFmtId="0" fontId="9" fillId="2" borderId="13"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10" xfId="0" applyFont="1" applyFill="1" applyBorder="1" applyAlignment="1">
      <alignment horizontal="center" vertical="center" wrapText="1"/>
    </xf>
    <xf numFmtId="164" fontId="9" fillId="2" borderId="14" xfId="1" applyNumberFormat="1" applyFont="1" applyFill="1" applyBorder="1" applyAlignment="1">
      <alignment horizontal="center" vertical="center" wrapText="1"/>
    </xf>
    <xf numFmtId="164" fontId="9" fillId="2" borderId="10" xfId="1" applyNumberFormat="1" applyFont="1" applyFill="1" applyBorder="1" applyAlignment="1">
      <alignment horizontal="center" vertical="center" wrapText="1"/>
    </xf>
    <xf numFmtId="0" fontId="4" fillId="2" borderId="0" xfId="0" applyFont="1" applyFill="1" applyBorder="1" applyAlignment="1">
      <alignment horizontal="center"/>
    </xf>
    <xf numFmtId="0" fontId="4" fillId="2" borderId="0" xfId="0" applyFont="1" applyFill="1" applyAlignment="1">
      <alignment horizontal="left"/>
    </xf>
    <xf numFmtId="0" fontId="4" fillId="2" borderId="0" xfId="0" applyFont="1" applyFill="1" applyAlignment="1">
      <alignment horizontal="center"/>
    </xf>
    <xf numFmtId="0" fontId="1" fillId="2" borderId="0" xfId="0" applyFont="1" applyFill="1" applyAlignment="1">
      <alignment horizontal="center"/>
    </xf>
    <xf numFmtId="0" fontId="6" fillId="2" borderId="0" xfId="0" applyFont="1" applyFill="1" applyAlignment="1">
      <alignment horizontal="center"/>
    </xf>
    <xf numFmtId="0" fontId="5" fillId="2" borderId="17" xfId="0" applyFont="1" applyFill="1" applyBorder="1"/>
    <xf numFmtId="0" fontId="4" fillId="2" borderId="0" xfId="0" applyFont="1" applyFill="1" applyBorder="1" applyAlignment="1"/>
    <xf numFmtId="0" fontId="5" fillId="2" borderId="0" xfId="0" applyFont="1" applyFill="1" applyAlignment="1"/>
    <xf numFmtId="164" fontId="5" fillId="2" borderId="0" xfId="0" applyNumberFormat="1" applyFont="1" applyFill="1" applyAlignment="1"/>
    <xf numFmtId="0" fontId="1" fillId="2" borderId="0" xfId="0" applyFont="1" applyFill="1" applyAlignment="1"/>
    <xf numFmtId="0" fontId="6" fillId="2" borderId="0" xfId="0" applyFont="1" applyFill="1" applyAlignment="1"/>
    <xf numFmtId="0" fontId="5" fillId="3" borderId="3" xfId="0" applyFont="1" applyFill="1" applyBorder="1"/>
    <xf numFmtId="0" fontId="5" fillId="3" borderId="3" xfId="0" applyFont="1" applyFill="1" applyBorder="1" applyAlignment="1">
      <alignment horizontal="center"/>
    </xf>
    <xf numFmtId="164" fontId="5" fillId="3" borderId="3" xfId="0" applyNumberFormat="1" applyFont="1" applyFill="1" applyBorder="1"/>
    <xf numFmtId="0" fontId="5" fillId="3" borderId="16" xfId="0" applyFont="1" applyFill="1" applyBorder="1"/>
    <xf numFmtId="0" fontId="5" fillId="3" borderId="16" xfId="0" applyFont="1" applyFill="1" applyBorder="1" applyAlignment="1">
      <alignment horizontal="center"/>
    </xf>
    <xf numFmtId="0" fontId="13" fillId="3" borderId="3" xfId="0" applyFont="1" applyFill="1" applyBorder="1"/>
    <xf numFmtId="0" fontId="14" fillId="2" borderId="2" xfId="0" applyFont="1" applyFill="1" applyBorder="1"/>
    <xf numFmtId="0" fontId="14" fillId="2" borderId="3" xfId="0" applyFont="1" applyFill="1" applyBorder="1"/>
    <xf numFmtId="0" fontId="13" fillId="2" borderId="3" xfId="0" applyFont="1" applyFill="1" applyBorder="1" applyAlignment="1">
      <alignment horizontal="center"/>
    </xf>
    <xf numFmtId="0" fontId="15" fillId="2" borderId="0" xfId="0" applyFont="1" applyFill="1"/>
    <xf numFmtId="0" fontId="14" fillId="2" borderId="3" xfId="0" applyFont="1" applyFill="1" applyBorder="1" applyAlignment="1">
      <alignment horizontal="center"/>
    </xf>
    <xf numFmtId="164" fontId="14" fillId="2" borderId="3" xfId="0" applyNumberFormat="1" applyFont="1" applyFill="1" applyBorder="1"/>
    <xf numFmtId="0" fontId="16" fillId="2" borderId="0" xfId="0" applyFont="1" applyFill="1"/>
    <xf numFmtId="0" fontId="17" fillId="2" borderId="14" xfId="0" applyFont="1" applyFill="1" applyBorder="1" applyAlignment="1">
      <alignment horizontal="center" vertical="center" wrapText="1"/>
    </xf>
    <xf numFmtId="0" fontId="17" fillId="2" borderId="10" xfId="0" applyFont="1" applyFill="1" applyBorder="1" applyAlignment="1">
      <alignment horizontal="center" vertical="center" wrapText="1"/>
    </xf>
    <xf numFmtId="164" fontId="18" fillId="2" borderId="3" xfId="0" applyNumberFormat="1" applyFont="1" applyFill="1" applyBorder="1"/>
    <xf numFmtId="0" fontId="19" fillId="2" borderId="0" xfId="0" applyFont="1" applyFill="1" applyAlignment="1">
      <alignment horizontal="left"/>
    </xf>
    <xf numFmtId="0" fontId="14" fillId="2" borderId="0" xfId="0" applyFont="1" applyFill="1"/>
    <xf numFmtId="164" fontId="5" fillId="3" borderId="7" xfId="1" applyNumberFormat="1" applyFont="1" applyFill="1" applyBorder="1"/>
    <xf numFmtId="0" fontId="3" fillId="2" borderId="0" xfId="0" applyFont="1" applyFill="1" applyAlignment="1">
      <alignment horizontal="center" wrapText="1"/>
    </xf>
    <xf numFmtId="0" fontId="4" fillId="2" borderId="0" xfId="0" applyFont="1" applyFill="1" applyAlignment="1">
      <alignment horizontal="center" wrapText="1"/>
    </xf>
    <xf numFmtId="0" fontId="9" fillId="2" borderId="6"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12" fillId="2" borderId="6" xfId="0" applyFont="1" applyFill="1" applyBorder="1" applyAlignment="1">
      <alignment horizontal="center" vertical="center" wrapText="1" shrinkToFit="1"/>
    </xf>
    <xf numFmtId="0" fontId="12" fillId="2" borderId="15" xfId="0" applyFont="1" applyFill="1" applyBorder="1" applyAlignment="1">
      <alignment horizontal="center" vertical="center" wrapText="1" shrinkToFit="1"/>
    </xf>
    <xf numFmtId="0" fontId="4" fillId="2" borderId="18" xfId="0" applyFont="1" applyFill="1" applyBorder="1" applyAlignment="1">
      <alignment horizontal="center" wrapText="1"/>
    </xf>
    <xf numFmtId="0" fontId="21" fillId="0" borderId="0" xfId="0" applyFont="1" applyBorder="1" applyAlignment="1">
      <alignment horizontal="center"/>
    </xf>
    <xf numFmtId="0" fontId="22" fillId="0" borderId="0" xfId="0" applyFont="1" applyBorder="1" applyAlignment="1">
      <alignment horizontal="left"/>
    </xf>
    <xf numFmtId="0" fontId="0" fillId="0" borderId="0" xfId="0" applyFont="1"/>
    <xf numFmtId="0" fontId="22" fillId="0" borderId="0" xfId="0" applyFont="1" applyBorder="1" applyAlignment="1"/>
    <xf numFmtId="0" fontId="23" fillId="0" borderId="0" xfId="0" applyFont="1" applyBorder="1" applyAlignment="1"/>
    <xf numFmtId="0" fontId="22" fillId="0" borderId="0" xfId="0" applyFont="1" applyBorder="1" applyAlignment="1">
      <alignment horizontal="left" wrapText="1"/>
    </xf>
    <xf numFmtId="0" fontId="22" fillId="0" borderId="0" xfId="0" applyFont="1" applyBorder="1" applyAlignment="1">
      <alignment horizontal="center" wrapText="1"/>
    </xf>
    <xf numFmtId="0" fontId="24" fillId="0" borderId="0" xfId="0" applyFont="1" applyBorder="1" applyAlignment="1">
      <alignment horizontal="center"/>
    </xf>
    <xf numFmtId="0" fontId="25" fillId="0" borderId="0" xfId="0" applyFont="1" applyBorder="1" applyAlignment="1"/>
    <xf numFmtId="0" fontId="0" fillId="0" borderId="0" xfId="0" applyFont="1" applyAlignment="1">
      <alignment horizontal="center"/>
    </xf>
    <xf numFmtId="0" fontId="0" fillId="0" borderId="0" xfId="0" applyAlignment="1">
      <alignment horizontal="center"/>
    </xf>
    <xf numFmtId="0" fontId="26" fillId="0" borderId="0" xfId="0" applyFont="1"/>
    <xf numFmtId="0" fontId="27" fillId="0" borderId="0" xfId="0" applyFont="1"/>
    <xf numFmtId="0" fontId="25" fillId="0" borderId="0" xfId="0" applyFont="1" applyBorder="1" applyAlignment="1">
      <alignment horizontal="left"/>
    </xf>
    <xf numFmtId="165" fontId="18" fillId="0" borderId="0" xfId="0" applyNumberFormat="1" applyFont="1" applyFill="1" applyAlignment="1">
      <alignment horizontal="left" vertical="top"/>
    </xf>
    <xf numFmtId="165" fontId="14" fillId="0" borderId="0" xfId="0" applyNumberFormat="1" applyFont="1" applyFill="1" applyAlignment="1">
      <alignment horizontal="center" vertical="top"/>
    </xf>
    <xf numFmtId="165" fontId="14" fillId="0" borderId="0" xfId="0" applyNumberFormat="1" applyFont="1" applyFill="1" applyAlignment="1">
      <alignment vertical="top"/>
    </xf>
    <xf numFmtId="165" fontId="18" fillId="0" borderId="19" xfId="0" applyNumberFormat="1" applyFont="1" applyFill="1" applyBorder="1" applyAlignment="1">
      <alignment horizontal="left" vertical="top" shrinkToFit="1"/>
    </xf>
    <xf numFmtId="0" fontId="28" fillId="0" borderId="16" xfId="0" applyFont="1" applyFill="1" applyBorder="1" applyAlignment="1">
      <alignment horizontal="center" vertical="center"/>
    </xf>
    <xf numFmtId="0" fontId="28" fillId="0" borderId="16" xfId="0" applyFont="1" applyFill="1" applyBorder="1" applyAlignment="1">
      <alignment horizontal="center" vertical="center" wrapText="1"/>
    </xf>
    <xf numFmtId="0" fontId="28" fillId="0" borderId="7" xfId="0" applyFont="1" applyFill="1" applyBorder="1" applyAlignment="1">
      <alignment horizontal="center" vertical="center"/>
    </xf>
    <xf numFmtId="0" fontId="28" fillId="0" borderId="20" xfId="0" applyFont="1" applyFill="1" applyBorder="1" applyAlignment="1">
      <alignment horizontal="center" vertical="center"/>
    </xf>
    <xf numFmtId="0" fontId="28" fillId="0" borderId="17" xfId="0" applyFont="1" applyFill="1" applyBorder="1" applyAlignment="1">
      <alignment horizontal="center" vertical="center"/>
    </xf>
    <xf numFmtId="3" fontId="1" fillId="0" borderId="0" xfId="0" applyNumberFormat="1" applyFont="1"/>
    <xf numFmtId="0" fontId="28" fillId="0" borderId="10" xfId="0" applyFont="1" applyFill="1" applyBorder="1" applyAlignment="1">
      <alignment horizontal="center" vertical="center"/>
    </xf>
    <xf numFmtId="0" fontId="28" fillId="0" borderId="10" xfId="0" applyFont="1" applyFill="1" applyBorder="1" applyAlignment="1">
      <alignment horizontal="center" vertical="center" wrapText="1"/>
    </xf>
    <xf numFmtId="0" fontId="28" fillId="0" borderId="3" xfId="0" applyFont="1" applyFill="1" applyBorder="1" applyAlignment="1">
      <alignment horizontal="center" vertical="center"/>
    </xf>
    <xf numFmtId="0" fontId="28" fillId="0" borderId="3" xfId="0" quotePrefix="1" applyFont="1" applyFill="1" applyBorder="1" applyAlignment="1">
      <alignment horizontal="center" vertical="center"/>
    </xf>
    <xf numFmtId="0" fontId="1" fillId="0" borderId="0" xfId="0" applyFont="1"/>
    <xf numFmtId="0" fontId="11" fillId="0" borderId="3" xfId="0" applyNumberFormat="1" applyFont="1" applyFill="1" applyBorder="1" applyAlignment="1">
      <alignment horizontal="center"/>
    </xf>
    <xf numFmtId="164" fontId="5" fillId="2" borderId="21" xfId="0" applyNumberFormat="1" applyFont="1" applyFill="1" applyBorder="1" applyAlignment="1">
      <alignment horizontal="center"/>
    </xf>
    <xf numFmtId="164" fontId="11" fillId="2" borderId="21" xfId="1" applyNumberFormat="1" applyFont="1" applyFill="1" applyBorder="1" applyAlignment="1">
      <alignment horizontal="center"/>
    </xf>
    <xf numFmtId="0" fontId="11" fillId="2" borderId="21" xfId="0" applyNumberFormat="1" applyFont="1" applyFill="1" applyBorder="1" applyAlignment="1">
      <alignment horizontal="center"/>
    </xf>
    <xf numFmtId="0" fontId="29" fillId="2" borderId="0" xfId="0" applyFont="1" applyFill="1"/>
    <xf numFmtId="0" fontId="29" fillId="0" borderId="0" xfId="0" applyFont="1"/>
    <xf numFmtId="0" fontId="11" fillId="0" borderId="21" xfId="0" applyNumberFormat="1" applyFont="1" applyFill="1" applyBorder="1" applyAlignment="1">
      <alignment horizontal="center"/>
    </xf>
    <xf numFmtId="0" fontId="30" fillId="2" borderId="0" xfId="0" applyFont="1" applyFill="1"/>
    <xf numFmtId="0" fontId="30" fillId="0" borderId="0" xfId="0" applyFont="1"/>
    <xf numFmtId="164" fontId="6" fillId="2" borderId="21" xfId="1" applyNumberFormat="1" applyFont="1" applyFill="1" applyBorder="1" applyAlignment="1">
      <alignment horizontal="center"/>
    </xf>
    <xf numFmtId="0" fontId="11" fillId="2" borderId="21" xfId="0" applyFont="1" applyFill="1" applyBorder="1" applyAlignment="1">
      <alignment horizontal="center"/>
    </xf>
    <xf numFmtId="0" fontId="0" fillId="2" borderId="0" xfId="0" applyFont="1" applyFill="1"/>
    <xf numFmtId="0" fontId="31" fillId="2" borderId="21" xfId="0" applyFont="1" applyFill="1" applyBorder="1" applyAlignment="1">
      <alignment horizontal="center"/>
    </xf>
    <xf numFmtId="164" fontId="14" fillId="2" borderId="21" xfId="0" applyNumberFormat="1" applyFont="1" applyFill="1" applyBorder="1" applyAlignment="1">
      <alignment horizontal="center"/>
    </xf>
    <xf numFmtId="0" fontId="28" fillId="0" borderId="22" xfId="0" applyNumberFormat="1" applyFont="1" applyFill="1" applyBorder="1" applyAlignment="1">
      <alignment horizontal="center"/>
    </xf>
    <xf numFmtId="0" fontId="28" fillId="0" borderId="23" xfId="0" applyNumberFormat="1" applyFont="1" applyFill="1" applyBorder="1" applyAlignment="1">
      <alignment horizontal="center"/>
    </xf>
    <xf numFmtId="0" fontId="28" fillId="0" borderId="24" xfId="0" applyNumberFormat="1" applyFont="1" applyFill="1" applyBorder="1" applyAlignment="1">
      <alignment horizontal="center"/>
    </xf>
    <xf numFmtId="164" fontId="32" fillId="0" borderId="21" xfId="1" applyNumberFormat="1" applyFont="1" applyFill="1" applyBorder="1" applyAlignment="1">
      <alignment horizontal="center"/>
    </xf>
    <xf numFmtId="3" fontId="0" fillId="0" borderId="0" xfId="0" applyNumberFormat="1" applyFont="1"/>
    <xf numFmtId="165" fontId="18" fillId="0" borderId="22" xfId="0" applyNumberFormat="1" applyFont="1" applyFill="1" applyBorder="1" applyAlignment="1">
      <alignment horizontal="center" vertical="top"/>
    </xf>
    <xf numFmtId="165" fontId="18" fillId="0" borderId="23" xfId="0" applyNumberFormat="1" applyFont="1" applyFill="1" applyBorder="1" applyAlignment="1">
      <alignment horizontal="center" vertical="top"/>
    </xf>
    <xf numFmtId="165" fontId="18" fillId="0" borderId="24" xfId="0" applyNumberFormat="1" applyFont="1" applyFill="1" applyBorder="1" applyAlignment="1">
      <alignment horizontal="center" vertical="top"/>
    </xf>
    <xf numFmtId="164" fontId="32" fillId="0" borderId="21" xfId="1" applyNumberFormat="1" applyFont="1" applyBorder="1" applyAlignment="1">
      <alignment horizontal="center"/>
    </xf>
    <xf numFmtId="165" fontId="18" fillId="0" borderId="0" xfId="0" applyNumberFormat="1" applyFont="1" applyFill="1" applyBorder="1" applyAlignment="1">
      <alignment horizontal="center" vertical="top"/>
    </xf>
    <xf numFmtId="164" fontId="32" fillId="0" borderId="0" xfId="1" applyNumberFormat="1" applyFont="1" applyBorder="1" applyAlignment="1">
      <alignment horizontal="center"/>
    </xf>
    <xf numFmtId="165" fontId="16" fillId="0" borderId="0" xfId="0" applyNumberFormat="1" applyFont="1" applyFill="1" applyAlignment="1">
      <alignment vertical="top"/>
    </xf>
    <xf numFmtId="165" fontId="14" fillId="0" borderId="0" xfId="0" applyNumberFormat="1" applyFont="1" applyFill="1" applyAlignment="1">
      <alignment horizontal="left" vertical="top"/>
    </xf>
    <xf numFmtId="0" fontId="0" fillId="0" borderId="0" xfId="0" applyFont="1" applyAlignment="1">
      <alignment horizontal="left"/>
    </xf>
    <xf numFmtId="0" fontId="34" fillId="0" borderId="0" xfId="0" applyFont="1"/>
    <xf numFmtId="0" fontId="20" fillId="0" borderId="0" xfId="0" applyFont="1" applyAlignment="1">
      <alignment horizontal="center"/>
    </xf>
    <xf numFmtId="165" fontId="18" fillId="0" borderId="0" xfId="0" applyNumberFormat="1" applyFont="1" applyFill="1" applyAlignment="1">
      <alignment vertical="top"/>
    </xf>
    <xf numFmtId="165" fontId="18" fillId="0" borderId="0" xfId="0" applyNumberFormat="1" applyFont="1" applyFill="1" applyAlignment="1">
      <alignment horizontal="center" vertical="top"/>
    </xf>
    <xf numFmtId="0" fontId="14" fillId="2" borderId="16" xfId="0" applyFont="1"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485775</xdr:colOff>
      <xdr:row>2</xdr:row>
      <xdr:rowOff>85725</xdr:rowOff>
    </xdr:from>
    <xdr:to>
      <xdr:col>1</xdr:col>
      <xdr:colOff>1219200</xdr:colOff>
      <xdr:row>2</xdr:row>
      <xdr:rowOff>87313</xdr:rowOff>
    </xdr:to>
    <xdr:cxnSp macro="">
      <xdr:nvCxnSpPr>
        <xdr:cNvPr id="2" name="Straight Connector 1"/>
        <xdr:cNvCxnSpPr/>
      </xdr:nvCxnSpPr>
      <xdr:spPr>
        <a:xfrm>
          <a:off x="447675" y="590550"/>
          <a:ext cx="12192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485775</xdr:colOff>
      <xdr:row>2</xdr:row>
      <xdr:rowOff>85725</xdr:rowOff>
    </xdr:from>
    <xdr:to>
      <xdr:col>1</xdr:col>
      <xdr:colOff>1219200</xdr:colOff>
      <xdr:row>2</xdr:row>
      <xdr:rowOff>87313</xdr:rowOff>
    </xdr:to>
    <xdr:cxnSp macro="">
      <xdr:nvCxnSpPr>
        <xdr:cNvPr id="2" name="Straight Connector 1"/>
        <xdr:cNvCxnSpPr/>
      </xdr:nvCxnSpPr>
      <xdr:spPr>
        <a:xfrm>
          <a:off x="447675" y="590550"/>
          <a:ext cx="12192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0</xdr:row>
      <xdr:rowOff>0</xdr:rowOff>
    </xdr:from>
    <xdr:to>
      <xdr:col>1</xdr:col>
      <xdr:colOff>171450</xdr:colOff>
      <xdr:row>2</xdr:row>
      <xdr:rowOff>219075</xdr:rowOff>
    </xdr:to>
    <xdr:pic>
      <xdr:nvPicPr>
        <xdr:cNvPr id="2" name="Picture 18" descr="images"/>
        <xdr:cNvPicPr>
          <a:picLocks noChangeAspect="1" noChangeArrowheads="1"/>
        </xdr:cNvPicPr>
      </xdr:nvPicPr>
      <xdr:blipFill>
        <a:blip xmlns:r="http://schemas.openxmlformats.org/officeDocument/2006/relationships" r:embed="rId1"/>
        <a:srcRect/>
        <a:stretch>
          <a:fillRect/>
        </a:stretch>
      </xdr:blipFill>
      <xdr:spPr bwMode="auto">
        <a:xfrm>
          <a:off x="228600" y="0"/>
          <a:ext cx="390525"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DN79"/>
  <sheetViews>
    <sheetView zoomScale="91" zoomScaleNormal="91" workbookViewId="0">
      <pane xSplit="5" ySplit="9" topLeftCell="Y64" activePane="bottomRight" state="frozen"/>
      <selection pane="topRight" activeCell="F1" sqref="F1"/>
      <selection pane="bottomLeft" activeCell="A10" sqref="A10"/>
      <selection pane="bottomRight" activeCell="E62" sqref="E62"/>
    </sheetView>
  </sheetViews>
  <sheetFormatPr defaultRowHeight="15"/>
  <cols>
    <col min="1" max="1" width="6.7109375" style="4" customWidth="1"/>
    <col min="2" max="2" width="28.7109375" style="4" customWidth="1"/>
    <col min="3" max="3" width="10.42578125" style="44" customWidth="1"/>
    <col min="4" max="4" width="7.28515625" style="4" customWidth="1"/>
    <col min="5" max="5" width="10.5703125" style="4" customWidth="1"/>
    <col min="6" max="6" width="11.28515625" style="4" customWidth="1"/>
    <col min="7" max="7" width="15.42578125" style="9" customWidth="1"/>
    <col min="8" max="8" width="8.140625" style="4" customWidth="1"/>
    <col min="9" max="9" width="11.5703125" style="4" customWidth="1"/>
    <col min="10" max="10" width="8.5703125" style="4" customWidth="1"/>
    <col min="11" max="11" width="11.5703125" style="4" customWidth="1"/>
    <col min="12" max="12" width="8.5703125" style="4" customWidth="1"/>
    <col min="13" max="13" width="15.140625" style="4" customWidth="1"/>
    <col min="14" max="14" width="9.28515625" style="4" customWidth="1"/>
    <col min="15" max="15" width="15.140625" style="4" customWidth="1"/>
    <col min="16" max="16" width="10" style="4" customWidth="1"/>
    <col min="17" max="17" width="11.5703125" style="4" customWidth="1"/>
    <col min="18" max="18" width="7.85546875" style="4" customWidth="1"/>
    <col min="19" max="19" width="13.28515625" style="4" customWidth="1"/>
    <col min="20" max="20" width="8.85546875" style="4" customWidth="1"/>
    <col min="21" max="21" width="11.5703125" style="4" customWidth="1"/>
    <col min="22" max="22" width="8" style="4" customWidth="1"/>
    <col min="23" max="23" width="11.5703125" style="4" customWidth="1"/>
    <col min="24" max="24" width="7.140625" style="4" customWidth="1"/>
    <col min="25" max="25" width="15.140625" style="4" customWidth="1"/>
    <col min="26" max="26" width="9.28515625" style="4" customWidth="1"/>
    <col min="27" max="27" width="11.5703125" style="4" customWidth="1"/>
    <col min="28" max="28" width="9.140625" style="4" customWidth="1"/>
    <col min="29" max="29" width="11.5703125" style="4" customWidth="1"/>
    <col min="30" max="30" width="8.85546875" style="4" customWidth="1"/>
    <col min="31" max="31" width="11.5703125" style="4" customWidth="1"/>
    <col min="32" max="32" width="9.7109375" style="4" customWidth="1"/>
    <col min="33" max="33" width="13" style="4" customWidth="1"/>
    <col min="34" max="34" width="8.5703125" style="4" customWidth="1"/>
    <col min="35" max="16384" width="9.140625" style="4"/>
  </cols>
  <sheetData>
    <row r="1" spans="1:34" ht="23.25" customHeight="1">
      <c r="A1" s="4" t="s">
        <v>23</v>
      </c>
    </row>
    <row r="2" spans="1:34" ht="16.5" customHeight="1">
      <c r="A2" s="10" t="s">
        <v>103</v>
      </c>
    </row>
    <row r="3" spans="1:34" ht="20.25" customHeight="1">
      <c r="A3" s="4" t="s">
        <v>15</v>
      </c>
    </row>
    <row r="4" spans="1:34" ht="27.75" customHeight="1">
      <c r="A4" s="71" t="s">
        <v>0</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row>
    <row r="5" spans="1:34" ht="20.25" customHeight="1">
      <c r="A5" s="71"/>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row>
    <row r="6" spans="1:34" ht="41.25" customHeight="1">
      <c r="A6" s="72" t="s">
        <v>97</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row>
    <row r="7" spans="1:34" ht="10.5" customHeight="1" thickBot="1">
      <c r="A7" s="5"/>
      <c r="B7" s="5"/>
      <c r="C7" s="43"/>
      <c r="D7" s="5"/>
      <c r="E7" s="5"/>
      <c r="F7" s="5"/>
      <c r="G7" s="11"/>
      <c r="H7" s="5"/>
      <c r="I7" s="5"/>
      <c r="J7" s="5"/>
      <c r="K7" s="5"/>
      <c r="L7" s="5"/>
      <c r="M7" s="5"/>
      <c r="N7" s="5"/>
      <c r="O7" s="5"/>
      <c r="P7" s="5"/>
      <c r="Q7" s="5"/>
      <c r="R7" s="5"/>
      <c r="S7" s="5"/>
      <c r="T7" s="5"/>
      <c r="U7" s="5"/>
      <c r="V7" s="5"/>
      <c r="W7" s="5"/>
      <c r="X7" s="5"/>
      <c r="Y7" s="5"/>
      <c r="Z7" s="5"/>
      <c r="AA7" s="5"/>
      <c r="AB7" s="5"/>
      <c r="AC7" s="5"/>
      <c r="AD7" s="5"/>
      <c r="AE7" s="5"/>
      <c r="AF7" s="5"/>
      <c r="AG7" s="5"/>
      <c r="AH7" s="5"/>
    </row>
    <row r="8" spans="1:34" s="10" customFormat="1" ht="60" customHeight="1">
      <c r="A8" s="35" t="s">
        <v>1</v>
      </c>
      <c r="B8" s="37" t="s">
        <v>2</v>
      </c>
      <c r="C8" s="37" t="s">
        <v>18</v>
      </c>
      <c r="D8" s="37" t="s">
        <v>3</v>
      </c>
      <c r="E8" s="37" t="s">
        <v>4</v>
      </c>
      <c r="F8" s="37" t="s">
        <v>67</v>
      </c>
      <c r="G8" s="39" t="s">
        <v>68</v>
      </c>
      <c r="H8" s="73" t="s">
        <v>54</v>
      </c>
      <c r="I8" s="74"/>
      <c r="J8" s="73" t="s">
        <v>72</v>
      </c>
      <c r="K8" s="74"/>
      <c r="L8" s="73" t="s">
        <v>58</v>
      </c>
      <c r="M8" s="74"/>
      <c r="N8" s="73" t="s">
        <v>55</v>
      </c>
      <c r="O8" s="74"/>
      <c r="P8" s="73" t="s">
        <v>78</v>
      </c>
      <c r="Q8" s="74"/>
      <c r="R8" s="75" t="s">
        <v>109</v>
      </c>
      <c r="S8" s="76"/>
      <c r="T8" s="75" t="s">
        <v>82</v>
      </c>
      <c r="U8" s="76"/>
      <c r="V8" s="77" t="s">
        <v>83</v>
      </c>
      <c r="W8" s="78"/>
      <c r="X8" s="75" t="s">
        <v>79</v>
      </c>
      <c r="Y8" s="76"/>
      <c r="Z8" s="75" t="s">
        <v>77</v>
      </c>
      <c r="AA8" s="76"/>
      <c r="AB8" s="75" t="s">
        <v>73</v>
      </c>
      <c r="AC8" s="76"/>
      <c r="AD8" s="75" t="s">
        <v>60</v>
      </c>
      <c r="AE8" s="76"/>
      <c r="AF8" s="75" t="s">
        <v>53</v>
      </c>
      <c r="AG8" s="76"/>
      <c r="AH8" s="12" t="s">
        <v>5</v>
      </c>
    </row>
    <row r="9" spans="1:34" s="10" customFormat="1" ht="48.75" hidden="1" customHeight="1">
      <c r="A9" s="36"/>
      <c r="B9" s="38"/>
      <c r="C9" s="38"/>
      <c r="D9" s="38"/>
      <c r="E9" s="38"/>
      <c r="F9" s="38"/>
      <c r="G9" s="40"/>
      <c r="H9" s="13" t="s">
        <v>69</v>
      </c>
      <c r="I9" s="13" t="s">
        <v>70</v>
      </c>
      <c r="J9" s="13" t="s">
        <v>69</v>
      </c>
      <c r="K9" s="13" t="s">
        <v>70</v>
      </c>
      <c r="L9" s="13" t="s">
        <v>69</v>
      </c>
      <c r="M9" s="13" t="s">
        <v>70</v>
      </c>
      <c r="N9" s="13" t="s">
        <v>69</v>
      </c>
      <c r="O9" s="13" t="s">
        <v>70</v>
      </c>
      <c r="P9" s="13" t="s">
        <v>69</v>
      </c>
      <c r="Q9" s="13" t="s">
        <v>70</v>
      </c>
      <c r="R9" s="13" t="s">
        <v>69</v>
      </c>
      <c r="S9" s="13" t="s">
        <v>70</v>
      </c>
      <c r="T9" s="13" t="s">
        <v>69</v>
      </c>
      <c r="U9" s="13" t="s">
        <v>70</v>
      </c>
      <c r="V9" s="13"/>
      <c r="W9" s="13"/>
      <c r="X9" s="13"/>
      <c r="Y9" s="13"/>
      <c r="Z9" s="13" t="s">
        <v>69</v>
      </c>
      <c r="AA9" s="13" t="s">
        <v>70</v>
      </c>
      <c r="AB9" s="13" t="s">
        <v>69</v>
      </c>
      <c r="AC9" s="13" t="s">
        <v>70</v>
      </c>
      <c r="AD9" s="13" t="s">
        <v>69</v>
      </c>
      <c r="AE9" s="13" t="s">
        <v>70</v>
      </c>
      <c r="AF9" s="13" t="s">
        <v>69</v>
      </c>
      <c r="AG9" s="13" t="s">
        <v>70</v>
      </c>
      <c r="AH9" s="14"/>
    </row>
    <row r="10" spans="1:34" s="8" customFormat="1" ht="26.25" customHeight="1">
      <c r="A10" s="15">
        <v>1</v>
      </c>
      <c r="B10" s="16" t="s">
        <v>66</v>
      </c>
      <c r="C10" s="17"/>
      <c r="D10" s="16" t="s">
        <v>16</v>
      </c>
      <c r="E10" s="6">
        <f t="shared" ref="E10:E41" si="0">AD10+Z10+T10+R10+AF10+AB10+P10+N10+L10+J10+H10+V10+X10</f>
        <v>35</v>
      </c>
      <c r="F10" s="1">
        <v>38000</v>
      </c>
      <c r="G10" s="18">
        <f>F10*E10</f>
        <v>1330000</v>
      </c>
      <c r="H10" s="3"/>
      <c r="I10" s="19">
        <f>H10*$F10</f>
        <v>0</v>
      </c>
      <c r="J10" s="3">
        <v>2</v>
      </c>
      <c r="K10" s="19">
        <f>J10*$F10</f>
        <v>76000</v>
      </c>
      <c r="L10" s="3">
        <v>2</v>
      </c>
      <c r="M10" s="19">
        <f>L10*$F10</f>
        <v>76000</v>
      </c>
      <c r="N10" s="3">
        <v>2</v>
      </c>
      <c r="O10" s="19">
        <f>N10*$F10</f>
        <v>76000</v>
      </c>
      <c r="P10" s="3">
        <v>2</v>
      </c>
      <c r="Q10" s="19">
        <f>P10*$F10</f>
        <v>76000</v>
      </c>
      <c r="R10" s="3">
        <v>10</v>
      </c>
      <c r="S10" s="19">
        <f t="shared" ref="S10:S41" si="1">R10*$F10</f>
        <v>380000</v>
      </c>
      <c r="T10" s="3"/>
      <c r="U10" s="19">
        <f t="shared" ref="U10:U41" si="2">T10*$F10</f>
        <v>0</v>
      </c>
      <c r="V10" s="19">
        <v>1</v>
      </c>
      <c r="W10" s="19">
        <f t="shared" ref="W10:W41" si="3">V10*$F10</f>
        <v>38000</v>
      </c>
      <c r="X10" s="19"/>
      <c r="Y10" s="19">
        <f t="shared" ref="Y10:Y41" si="4">X10*$F10</f>
        <v>0</v>
      </c>
      <c r="Z10" s="3">
        <v>12</v>
      </c>
      <c r="AA10" s="19">
        <f t="shared" ref="AA10:AA41" si="5">Z10*$F10</f>
        <v>456000</v>
      </c>
      <c r="AB10" s="3">
        <v>2</v>
      </c>
      <c r="AC10" s="19">
        <f>AB10*$F10</f>
        <v>76000</v>
      </c>
      <c r="AD10" s="3">
        <v>2</v>
      </c>
      <c r="AE10" s="19">
        <f>AD10*$F10</f>
        <v>76000</v>
      </c>
      <c r="AF10" s="3"/>
      <c r="AG10" s="19">
        <f>AF10*$F10</f>
        <v>0</v>
      </c>
      <c r="AH10" s="20"/>
    </row>
    <row r="11" spans="1:34" s="8" customFormat="1" ht="26.25" customHeight="1">
      <c r="A11" s="15">
        <f>+A10+1</f>
        <v>2</v>
      </c>
      <c r="B11" s="16" t="s">
        <v>17</v>
      </c>
      <c r="C11" s="17"/>
      <c r="D11" s="16" t="s">
        <v>16</v>
      </c>
      <c r="E11" s="6">
        <f t="shared" si="0"/>
        <v>18</v>
      </c>
      <c r="F11" s="1">
        <v>43000</v>
      </c>
      <c r="G11" s="18">
        <f t="shared" ref="G11:G68" si="6">F11*E11</f>
        <v>774000</v>
      </c>
      <c r="H11" s="3">
        <v>2</v>
      </c>
      <c r="I11" s="19">
        <f t="shared" ref="I11:I68" si="7">H11*$F11</f>
        <v>86000</v>
      </c>
      <c r="J11" s="3">
        <v>4</v>
      </c>
      <c r="K11" s="19">
        <f t="shared" ref="K11:K68" si="8">J11*$F11</f>
        <v>172000</v>
      </c>
      <c r="L11" s="3">
        <v>4</v>
      </c>
      <c r="M11" s="19">
        <f t="shared" ref="M11:M68" si="9">L11*$F11</f>
        <v>172000</v>
      </c>
      <c r="N11" s="3"/>
      <c r="O11" s="19">
        <f t="shared" ref="O11:O68" si="10">N11*$F11</f>
        <v>0</v>
      </c>
      <c r="P11" s="3">
        <v>2</v>
      </c>
      <c r="Q11" s="19">
        <f t="shared" ref="Q11:Q68" si="11">P11*$F11</f>
        <v>86000</v>
      </c>
      <c r="R11" s="3"/>
      <c r="S11" s="19">
        <f t="shared" si="1"/>
        <v>0</v>
      </c>
      <c r="T11" s="3"/>
      <c r="U11" s="19">
        <f t="shared" si="2"/>
        <v>0</v>
      </c>
      <c r="V11" s="19">
        <v>2</v>
      </c>
      <c r="W11" s="19">
        <f t="shared" si="3"/>
        <v>86000</v>
      </c>
      <c r="X11" s="19"/>
      <c r="Y11" s="19">
        <f t="shared" si="4"/>
        <v>0</v>
      </c>
      <c r="Z11" s="3">
        <v>2</v>
      </c>
      <c r="AA11" s="19">
        <f t="shared" si="5"/>
        <v>86000</v>
      </c>
      <c r="AB11" s="3">
        <v>1</v>
      </c>
      <c r="AC11" s="19">
        <f t="shared" ref="AC11:AC68" si="12">AB11*$F11</f>
        <v>43000</v>
      </c>
      <c r="AD11" s="3">
        <v>1</v>
      </c>
      <c r="AE11" s="19">
        <f t="shared" ref="AE11:AE68" si="13">AD11*$F11</f>
        <v>43000</v>
      </c>
      <c r="AF11" s="3"/>
      <c r="AG11" s="19">
        <f t="shared" ref="AG11:AG68" si="14">AF11*$F11</f>
        <v>0</v>
      </c>
      <c r="AH11" s="20"/>
    </row>
    <row r="12" spans="1:34" s="8" customFormat="1" ht="26.25" customHeight="1">
      <c r="A12" s="15">
        <f t="shared" ref="A12:A64" si="15">+A11+1</f>
        <v>3</v>
      </c>
      <c r="B12" s="16" t="s">
        <v>94</v>
      </c>
      <c r="C12" s="17"/>
      <c r="D12" s="16" t="s">
        <v>16</v>
      </c>
      <c r="E12" s="6">
        <f t="shared" si="0"/>
        <v>2</v>
      </c>
      <c r="F12" s="1">
        <v>58000</v>
      </c>
      <c r="G12" s="18">
        <f t="shared" si="6"/>
        <v>116000</v>
      </c>
      <c r="H12" s="3"/>
      <c r="I12" s="19">
        <f t="shared" si="7"/>
        <v>0</v>
      </c>
      <c r="J12" s="3"/>
      <c r="K12" s="19">
        <f t="shared" si="8"/>
        <v>0</v>
      </c>
      <c r="L12" s="3"/>
      <c r="M12" s="19">
        <f t="shared" si="9"/>
        <v>0</v>
      </c>
      <c r="N12" s="3"/>
      <c r="O12" s="19">
        <f t="shared" si="10"/>
        <v>0</v>
      </c>
      <c r="P12" s="3"/>
      <c r="Q12" s="19">
        <f t="shared" si="11"/>
        <v>0</v>
      </c>
      <c r="R12" s="3"/>
      <c r="S12" s="19">
        <f t="shared" si="1"/>
        <v>0</v>
      </c>
      <c r="T12" s="3"/>
      <c r="U12" s="19">
        <f t="shared" si="2"/>
        <v>0</v>
      </c>
      <c r="V12" s="19"/>
      <c r="W12" s="19">
        <f t="shared" si="3"/>
        <v>0</v>
      </c>
      <c r="X12" s="19"/>
      <c r="Y12" s="19">
        <f t="shared" si="4"/>
        <v>0</v>
      </c>
      <c r="Z12" s="3"/>
      <c r="AA12" s="19">
        <f t="shared" si="5"/>
        <v>0</v>
      </c>
      <c r="AB12" s="3">
        <v>2</v>
      </c>
      <c r="AC12" s="19">
        <f t="shared" si="12"/>
        <v>116000</v>
      </c>
      <c r="AD12" s="3"/>
      <c r="AE12" s="19">
        <f t="shared" si="13"/>
        <v>0</v>
      </c>
      <c r="AF12" s="3"/>
      <c r="AG12" s="19">
        <f t="shared" si="14"/>
        <v>0</v>
      </c>
      <c r="AH12" s="20"/>
    </row>
    <row r="13" spans="1:34" s="8" customFormat="1" ht="26.25" customHeight="1">
      <c r="A13" s="15">
        <f t="shared" si="15"/>
        <v>4</v>
      </c>
      <c r="B13" s="16" t="s">
        <v>75</v>
      </c>
      <c r="C13" s="17"/>
      <c r="D13" s="16" t="s">
        <v>16</v>
      </c>
      <c r="E13" s="6">
        <f t="shared" si="0"/>
        <v>1</v>
      </c>
      <c r="F13" s="1">
        <v>33000</v>
      </c>
      <c r="G13" s="18">
        <f t="shared" si="6"/>
        <v>33000</v>
      </c>
      <c r="H13" s="3"/>
      <c r="I13" s="19">
        <f t="shared" si="7"/>
        <v>0</v>
      </c>
      <c r="J13" s="3">
        <v>1</v>
      </c>
      <c r="K13" s="19">
        <f t="shared" si="8"/>
        <v>33000</v>
      </c>
      <c r="L13" s="3"/>
      <c r="M13" s="19">
        <f t="shared" si="9"/>
        <v>0</v>
      </c>
      <c r="N13" s="3"/>
      <c r="O13" s="19">
        <f t="shared" si="10"/>
        <v>0</v>
      </c>
      <c r="P13" s="3"/>
      <c r="Q13" s="19">
        <f t="shared" si="11"/>
        <v>0</v>
      </c>
      <c r="R13" s="3"/>
      <c r="S13" s="19">
        <f t="shared" si="1"/>
        <v>0</v>
      </c>
      <c r="T13" s="3"/>
      <c r="U13" s="19">
        <f t="shared" si="2"/>
        <v>0</v>
      </c>
      <c r="V13" s="19"/>
      <c r="W13" s="19">
        <f t="shared" si="3"/>
        <v>0</v>
      </c>
      <c r="X13" s="19"/>
      <c r="Y13" s="19">
        <f t="shared" si="4"/>
        <v>0</v>
      </c>
      <c r="Z13" s="3"/>
      <c r="AA13" s="19">
        <f t="shared" si="5"/>
        <v>0</v>
      </c>
      <c r="AB13" s="3"/>
      <c r="AC13" s="19">
        <f t="shared" si="12"/>
        <v>0</v>
      </c>
      <c r="AD13" s="3"/>
      <c r="AE13" s="19">
        <f t="shared" si="13"/>
        <v>0</v>
      </c>
      <c r="AF13" s="3"/>
      <c r="AG13" s="19">
        <f t="shared" si="14"/>
        <v>0</v>
      </c>
      <c r="AH13" s="20"/>
    </row>
    <row r="14" spans="1:34" s="8" customFormat="1" ht="26.25" customHeight="1">
      <c r="A14" s="15">
        <f t="shared" si="15"/>
        <v>5</v>
      </c>
      <c r="B14" s="16" t="s">
        <v>24</v>
      </c>
      <c r="C14" s="17"/>
      <c r="D14" s="16" t="s">
        <v>6</v>
      </c>
      <c r="E14" s="6">
        <f t="shared" si="0"/>
        <v>11</v>
      </c>
      <c r="F14" s="1">
        <v>8500</v>
      </c>
      <c r="G14" s="18">
        <f t="shared" si="6"/>
        <v>93500</v>
      </c>
      <c r="H14" s="3"/>
      <c r="I14" s="19">
        <f t="shared" si="7"/>
        <v>0</v>
      </c>
      <c r="J14" s="3"/>
      <c r="K14" s="19">
        <f t="shared" si="8"/>
        <v>0</v>
      </c>
      <c r="L14" s="3"/>
      <c r="M14" s="19">
        <f t="shared" si="9"/>
        <v>0</v>
      </c>
      <c r="N14" s="3"/>
      <c r="O14" s="19">
        <f t="shared" si="10"/>
        <v>0</v>
      </c>
      <c r="P14" s="3">
        <v>3</v>
      </c>
      <c r="Q14" s="19">
        <f t="shared" si="11"/>
        <v>25500</v>
      </c>
      <c r="R14" s="3">
        <v>2</v>
      </c>
      <c r="S14" s="19">
        <f t="shared" si="1"/>
        <v>17000</v>
      </c>
      <c r="T14" s="3"/>
      <c r="U14" s="19">
        <f t="shared" si="2"/>
        <v>0</v>
      </c>
      <c r="V14" s="19">
        <v>2</v>
      </c>
      <c r="W14" s="19">
        <f t="shared" si="3"/>
        <v>17000</v>
      </c>
      <c r="X14" s="19"/>
      <c r="Y14" s="19">
        <f t="shared" si="4"/>
        <v>0</v>
      </c>
      <c r="Z14" s="3">
        <v>2</v>
      </c>
      <c r="AA14" s="19">
        <f t="shared" si="5"/>
        <v>17000</v>
      </c>
      <c r="AB14" s="3">
        <v>2</v>
      </c>
      <c r="AC14" s="19">
        <f t="shared" si="12"/>
        <v>17000</v>
      </c>
      <c r="AD14" s="3"/>
      <c r="AE14" s="19">
        <f t="shared" si="13"/>
        <v>0</v>
      </c>
      <c r="AF14" s="3"/>
      <c r="AG14" s="19">
        <f t="shared" si="14"/>
        <v>0</v>
      </c>
      <c r="AH14" s="20"/>
    </row>
    <row r="15" spans="1:34" s="8" customFormat="1" ht="26.25" customHeight="1">
      <c r="A15" s="15">
        <f t="shared" si="15"/>
        <v>6</v>
      </c>
      <c r="B15" s="16" t="s">
        <v>88</v>
      </c>
      <c r="C15" s="17"/>
      <c r="D15" s="16" t="s">
        <v>6</v>
      </c>
      <c r="E15" s="6">
        <f t="shared" si="0"/>
        <v>5</v>
      </c>
      <c r="F15" s="1">
        <v>11500</v>
      </c>
      <c r="G15" s="18">
        <f t="shared" si="6"/>
        <v>57500</v>
      </c>
      <c r="H15" s="3"/>
      <c r="I15" s="19">
        <f t="shared" si="7"/>
        <v>0</v>
      </c>
      <c r="J15" s="3"/>
      <c r="K15" s="19">
        <f t="shared" si="8"/>
        <v>0</v>
      </c>
      <c r="L15" s="3">
        <v>5</v>
      </c>
      <c r="M15" s="19">
        <f t="shared" si="9"/>
        <v>57500</v>
      </c>
      <c r="N15" s="3"/>
      <c r="O15" s="19">
        <f t="shared" si="10"/>
        <v>0</v>
      </c>
      <c r="P15" s="3"/>
      <c r="Q15" s="19">
        <f t="shared" si="11"/>
        <v>0</v>
      </c>
      <c r="R15" s="3"/>
      <c r="S15" s="19">
        <f t="shared" si="1"/>
        <v>0</v>
      </c>
      <c r="T15" s="3"/>
      <c r="U15" s="19">
        <f t="shared" si="2"/>
        <v>0</v>
      </c>
      <c r="V15" s="19"/>
      <c r="W15" s="19">
        <f t="shared" si="3"/>
        <v>0</v>
      </c>
      <c r="X15" s="19"/>
      <c r="Y15" s="19">
        <f t="shared" si="4"/>
        <v>0</v>
      </c>
      <c r="Z15" s="3"/>
      <c r="AA15" s="19">
        <f t="shared" si="5"/>
        <v>0</v>
      </c>
      <c r="AB15" s="3"/>
      <c r="AC15" s="19">
        <f t="shared" si="12"/>
        <v>0</v>
      </c>
      <c r="AD15" s="3"/>
      <c r="AE15" s="19">
        <f t="shared" si="13"/>
        <v>0</v>
      </c>
      <c r="AF15" s="3"/>
      <c r="AG15" s="19">
        <f t="shared" si="14"/>
        <v>0</v>
      </c>
      <c r="AH15" s="20"/>
    </row>
    <row r="16" spans="1:34" s="8" customFormat="1" ht="26.25" customHeight="1">
      <c r="A16" s="15">
        <f t="shared" si="15"/>
        <v>7</v>
      </c>
      <c r="B16" s="16" t="s">
        <v>89</v>
      </c>
      <c r="C16" s="17"/>
      <c r="D16" s="16" t="s">
        <v>6</v>
      </c>
      <c r="E16" s="6">
        <f t="shared" si="0"/>
        <v>9</v>
      </c>
      <c r="F16" s="1">
        <v>8000</v>
      </c>
      <c r="G16" s="18">
        <f t="shared" si="6"/>
        <v>72000</v>
      </c>
      <c r="H16" s="3"/>
      <c r="I16" s="19">
        <f t="shared" si="7"/>
        <v>0</v>
      </c>
      <c r="J16" s="3">
        <v>2</v>
      </c>
      <c r="K16" s="19">
        <f t="shared" si="8"/>
        <v>16000</v>
      </c>
      <c r="L16" s="3"/>
      <c r="M16" s="19">
        <f t="shared" si="9"/>
        <v>0</v>
      </c>
      <c r="N16" s="3"/>
      <c r="O16" s="19">
        <f t="shared" si="10"/>
        <v>0</v>
      </c>
      <c r="P16" s="3">
        <v>2</v>
      </c>
      <c r="Q16" s="19">
        <f t="shared" si="11"/>
        <v>16000</v>
      </c>
      <c r="R16" s="3">
        <v>2</v>
      </c>
      <c r="S16" s="19">
        <f t="shared" si="1"/>
        <v>16000</v>
      </c>
      <c r="T16" s="3"/>
      <c r="U16" s="19">
        <f t="shared" si="2"/>
        <v>0</v>
      </c>
      <c r="V16" s="19">
        <v>3</v>
      </c>
      <c r="W16" s="19">
        <f t="shared" si="3"/>
        <v>24000</v>
      </c>
      <c r="X16" s="19"/>
      <c r="Y16" s="19">
        <f t="shared" si="4"/>
        <v>0</v>
      </c>
      <c r="Z16" s="3"/>
      <c r="AA16" s="19">
        <f t="shared" si="5"/>
        <v>0</v>
      </c>
      <c r="AB16" s="3"/>
      <c r="AC16" s="19">
        <f t="shared" si="12"/>
        <v>0</v>
      </c>
      <c r="AD16" s="3"/>
      <c r="AE16" s="19">
        <f t="shared" si="13"/>
        <v>0</v>
      </c>
      <c r="AF16" s="3"/>
      <c r="AG16" s="19">
        <f t="shared" si="14"/>
        <v>0</v>
      </c>
      <c r="AH16" s="20"/>
    </row>
    <row r="17" spans="1:34" s="8" customFormat="1" ht="26.25" customHeight="1">
      <c r="A17" s="15">
        <f t="shared" si="15"/>
        <v>8</v>
      </c>
      <c r="B17" s="16" t="s">
        <v>25</v>
      </c>
      <c r="C17" s="17"/>
      <c r="D17" s="16" t="s">
        <v>7</v>
      </c>
      <c r="E17" s="6">
        <f t="shared" si="0"/>
        <v>16</v>
      </c>
      <c r="F17" s="1">
        <v>3000</v>
      </c>
      <c r="G17" s="18">
        <f t="shared" si="6"/>
        <v>48000</v>
      </c>
      <c r="H17" s="3"/>
      <c r="I17" s="19">
        <f t="shared" si="7"/>
        <v>0</v>
      </c>
      <c r="J17" s="3">
        <v>2</v>
      </c>
      <c r="K17" s="19">
        <f t="shared" si="8"/>
        <v>6000</v>
      </c>
      <c r="L17" s="3"/>
      <c r="M17" s="19">
        <f t="shared" si="9"/>
        <v>0</v>
      </c>
      <c r="N17" s="3"/>
      <c r="O17" s="19">
        <f t="shared" si="10"/>
        <v>0</v>
      </c>
      <c r="P17" s="3"/>
      <c r="Q17" s="19">
        <f t="shared" si="11"/>
        <v>0</v>
      </c>
      <c r="R17" s="3">
        <v>4</v>
      </c>
      <c r="S17" s="19">
        <f t="shared" si="1"/>
        <v>12000</v>
      </c>
      <c r="T17" s="3"/>
      <c r="U17" s="19">
        <f t="shared" si="2"/>
        <v>0</v>
      </c>
      <c r="V17" s="19"/>
      <c r="W17" s="19">
        <f t="shared" si="3"/>
        <v>0</v>
      </c>
      <c r="X17" s="19"/>
      <c r="Y17" s="19">
        <f t="shared" si="4"/>
        <v>0</v>
      </c>
      <c r="Z17" s="3">
        <v>10</v>
      </c>
      <c r="AA17" s="19">
        <f t="shared" si="5"/>
        <v>30000</v>
      </c>
      <c r="AB17" s="3"/>
      <c r="AC17" s="19">
        <f t="shared" si="12"/>
        <v>0</v>
      </c>
      <c r="AD17" s="3"/>
      <c r="AE17" s="19">
        <f t="shared" si="13"/>
        <v>0</v>
      </c>
      <c r="AF17" s="3"/>
      <c r="AG17" s="19">
        <f t="shared" si="14"/>
        <v>0</v>
      </c>
      <c r="AH17" s="20"/>
    </row>
    <row r="18" spans="1:34" s="8" customFormat="1" ht="26.25" customHeight="1">
      <c r="A18" s="15">
        <f t="shared" si="15"/>
        <v>9</v>
      </c>
      <c r="B18" s="16" t="s">
        <v>26</v>
      </c>
      <c r="C18" s="17"/>
      <c r="D18" s="16" t="s">
        <v>7</v>
      </c>
      <c r="E18" s="6">
        <f t="shared" si="0"/>
        <v>22</v>
      </c>
      <c r="F18" s="2">
        <v>6000</v>
      </c>
      <c r="G18" s="18">
        <f t="shared" si="6"/>
        <v>132000</v>
      </c>
      <c r="H18" s="3"/>
      <c r="I18" s="19">
        <f t="shared" si="7"/>
        <v>0</v>
      </c>
      <c r="J18" s="3">
        <v>2</v>
      </c>
      <c r="K18" s="19">
        <f t="shared" si="8"/>
        <v>12000</v>
      </c>
      <c r="L18" s="3"/>
      <c r="M18" s="19">
        <f t="shared" si="9"/>
        <v>0</v>
      </c>
      <c r="N18" s="3"/>
      <c r="O18" s="19">
        <f t="shared" si="10"/>
        <v>0</v>
      </c>
      <c r="P18" s="3"/>
      <c r="Q18" s="19">
        <f t="shared" si="11"/>
        <v>0</v>
      </c>
      <c r="R18" s="3">
        <v>4</v>
      </c>
      <c r="S18" s="19">
        <f t="shared" si="1"/>
        <v>24000</v>
      </c>
      <c r="T18" s="3"/>
      <c r="U18" s="19">
        <f t="shared" si="2"/>
        <v>0</v>
      </c>
      <c r="V18" s="19">
        <v>5</v>
      </c>
      <c r="W18" s="19">
        <f t="shared" si="3"/>
        <v>30000</v>
      </c>
      <c r="X18" s="19">
        <v>3</v>
      </c>
      <c r="Y18" s="19">
        <f t="shared" si="4"/>
        <v>18000</v>
      </c>
      <c r="Z18" s="3">
        <v>5</v>
      </c>
      <c r="AA18" s="19">
        <f t="shared" si="5"/>
        <v>30000</v>
      </c>
      <c r="AB18" s="3"/>
      <c r="AC18" s="19">
        <f t="shared" si="12"/>
        <v>0</v>
      </c>
      <c r="AD18" s="3">
        <v>3</v>
      </c>
      <c r="AE18" s="19">
        <f t="shared" si="13"/>
        <v>18000</v>
      </c>
      <c r="AF18" s="3"/>
      <c r="AG18" s="19">
        <f t="shared" si="14"/>
        <v>0</v>
      </c>
      <c r="AH18" s="20"/>
    </row>
    <row r="19" spans="1:34" s="8" customFormat="1" ht="26.25" customHeight="1">
      <c r="A19" s="15">
        <f t="shared" si="15"/>
        <v>10</v>
      </c>
      <c r="B19" s="16" t="s">
        <v>27</v>
      </c>
      <c r="C19" s="17" t="s">
        <v>28</v>
      </c>
      <c r="D19" s="16" t="s">
        <v>7</v>
      </c>
      <c r="E19" s="6">
        <f t="shared" si="0"/>
        <v>2</v>
      </c>
      <c r="F19" s="2">
        <v>29000</v>
      </c>
      <c r="G19" s="18">
        <f t="shared" si="6"/>
        <v>58000</v>
      </c>
      <c r="H19" s="3"/>
      <c r="I19" s="19">
        <f t="shared" si="7"/>
        <v>0</v>
      </c>
      <c r="J19" s="3"/>
      <c r="K19" s="19">
        <f t="shared" si="8"/>
        <v>0</v>
      </c>
      <c r="L19" s="3"/>
      <c r="M19" s="19">
        <f t="shared" si="9"/>
        <v>0</v>
      </c>
      <c r="N19" s="3"/>
      <c r="O19" s="19">
        <f t="shared" si="10"/>
        <v>0</v>
      </c>
      <c r="P19" s="3"/>
      <c r="Q19" s="19">
        <f t="shared" si="11"/>
        <v>0</v>
      </c>
      <c r="R19" s="3">
        <v>2</v>
      </c>
      <c r="S19" s="19">
        <f t="shared" si="1"/>
        <v>58000</v>
      </c>
      <c r="T19" s="3"/>
      <c r="U19" s="19">
        <f t="shared" si="2"/>
        <v>0</v>
      </c>
      <c r="V19" s="19"/>
      <c r="W19" s="19">
        <f t="shared" si="3"/>
        <v>0</v>
      </c>
      <c r="X19" s="19"/>
      <c r="Y19" s="19">
        <f t="shared" si="4"/>
        <v>0</v>
      </c>
      <c r="Z19" s="3"/>
      <c r="AA19" s="19">
        <f t="shared" si="5"/>
        <v>0</v>
      </c>
      <c r="AB19" s="3"/>
      <c r="AC19" s="19">
        <f t="shared" si="12"/>
        <v>0</v>
      </c>
      <c r="AD19" s="3"/>
      <c r="AE19" s="19">
        <f t="shared" si="13"/>
        <v>0</v>
      </c>
      <c r="AF19" s="3"/>
      <c r="AG19" s="19">
        <f t="shared" si="14"/>
        <v>0</v>
      </c>
      <c r="AH19" s="20"/>
    </row>
    <row r="20" spans="1:34" s="8" customFormat="1" ht="26.25" customHeight="1">
      <c r="A20" s="15">
        <f t="shared" si="15"/>
        <v>11</v>
      </c>
      <c r="B20" s="16" t="s">
        <v>27</v>
      </c>
      <c r="C20" s="17" t="s">
        <v>96</v>
      </c>
      <c r="D20" s="16" t="s">
        <v>7</v>
      </c>
      <c r="E20" s="6">
        <f t="shared" si="0"/>
        <v>3</v>
      </c>
      <c r="F20" s="2">
        <v>24000</v>
      </c>
      <c r="G20" s="18">
        <f t="shared" si="6"/>
        <v>72000</v>
      </c>
      <c r="H20" s="3"/>
      <c r="I20" s="19">
        <f t="shared" si="7"/>
        <v>0</v>
      </c>
      <c r="J20" s="3"/>
      <c r="K20" s="19">
        <f t="shared" si="8"/>
        <v>0</v>
      </c>
      <c r="L20" s="3"/>
      <c r="M20" s="19">
        <f t="shared" si="9"/>
        <v>0</v>
      </c>
      <c r="N20" s="3"/>
      <c r="O20" s="19">
        <f t="shared" si="10"/>
        <v>0</v>
      </c>
      <c r="P20" s="3">
        <v>3</v>
      </c>
      <c r="Q20" s="19">
        <f t="shared" si="11"/>
        <v>72000</v>
      </c>
      <c r="R20" s="3"/>
      <c r="S20" s="19">
        <f t="shared" si="1"/>
        <v>0</v>
      </c>
      <c r="T20" s="3"/>
      <c r="U20" s="19">
        <f t="shared" si="2"/>
        <v>0</v>
      </c>
      <c r="V20" s="19"/>
      <c r="W20" s="19">
        <f t="shared" si="3"/>
        <v>0</v>
      </c>
      <c r="X20" s="19"/>
      <c r="Y20" s="19">
        <f t="shared" si="4"/>
        <v>0</v>
      </c>
      <c r="Z20" s="3"/>
      <c r="AA20" s="19">
        <f t="shared" si="5"/>
        <v>0</v>
      </c>
      <c r="AB20" s="3"/>
      <c r="AC20" s="19">
        <f t="shared" si="12"/>
        <v>0</v>
      </c>
      <c r="AD20" s="3"/>
      <c r="AE20" s="19">
        <f t="shared" si="13"/>
        <v>0</v>
      </c>
      <c r="AF20" s="3"/>
      <c r="AG20" s="19">
        <f t="shared" si="14"/>
        <v>0</v>
      </c>
      <c r="AH20" s="20"/>
    </row>
    <row r="21" spans="1:34" s="8" customFormat="1" ht="26.25" customHeight="1">
      <c r="A21" s="15">
        <f t="shared" si="15"/>
        <v>12</v>
      </c>
      <c r="B21" s="16" t="s">
        <v>8</v>
      </c>
      <c r="C21" s="17"/>
      <c r="D21" s="16" t="s">
        <v>11</v>
      </c>
      <c r="E21" s="6">
        <f t="shared" si="0"/>
        <v>88</v>
      </c>
      <c r="F21" s="1">
        <v>2200</v>
      </c>
      <c r="G21" s="18">
        <f t="shared" si="6"/>
        <v>193600</v>
      </c>
      <c r="H21" s="3">
        <v>3</v>
      </c>
      <c r="I21" s="19">
        <f t="shared" si="7"/>
        <v>6600</v>
      </c>
      <c r="J21" s="3">
        <v>4</v>
      </c>
      <c r="K21" s="19">
        <f t="shared" si="8"/>
        <v>8800</v>
      </c>
      <c r="L21" s="3">
        <v>6</v>
      </c>
      <c r="M21" s="19">
        <f t="shared" si="9"/>
        <v>13200</v>
      </c>
      <c r="N21" s="3">
        <v>2</v>
      </c>
      <c r="O21" s="19">
        <f t="shared" si="10"/>
        <v>4400</v>
      </c>
      <c r="P21" s="3">
        <v>15</v>
      </c>
      <c r="Q21" s="19">
        <f t="shared" si="11"/>
        <v>33000</v>
      </c>
      <c r="R21" s="3">
        <v>10</v>
      </c>
      <c r="S21" s="19">
        <f t="shared" si="1"/>
        <v>22000</v>
      </c>
      <c r="T21" s="3"/>
      <c r="U21" s="19">
        <f t="shared" si="2"/>
        <v>0</v>
      </c>
      <c r="V21" s="19">
        <v>8</v>
      </c>
      <c r="W21" s="19">
        <f t="shared" si="3"/>
        <v>17600</v>
      </c>
      <c r="X21" s="19">
        <v>6</v>
      </c>
      <c r="Y21" s="19">
        <f t="shared" si="4"/>
        <v>13200</v>
      </c>
      <c r="Z21" s="3">
        <v>24</v>
      </c>
      <c r="AA21" s="19">
        <f t="shared" si="5"/>
        <v>52800</v>
      </c>
      <c r="AB21" s="3">
        <v>6</v>
      </c>
      <c r="AC21" s="19">
        <f t="shared" si="12"/>
        <v>13200</v>
      </c>
      <c r="AD21" s="3">
        <v>4</v>
      </c>
      <c r="AE21" s="19">
        <f t="shared" si="13"/>
        <v>8800</v>
      </c>
      <c r="AF21" s="3"/>
      <c r="AG21" s="19">
        <f t="shared" si="14"/>
        <v>0</v>
      </c>
      <c r="AH21" s="20"/>
    </row>
    <row r="22" spans="1:34" s="8" customFormat="1" ht="26.25" customHeight="1">
      <c r="A22" s="15">
        <f t="shared" si="15"/>
        <v>13</v>
      </c>
      <c r="B22" s="16" t="s">
        <v>10</v>
      </c>
      <c r="C22" s="17"/>
      <c r="D22" s="16" t="s">
        <v>11</v>
      </c>
      <c r="E22" s="6">
        <f t="shared" si="0"/>
        <v>7</v>
      </c>
      <c r="F22" s="1">
        <v>2200</v>
      </c>
      <c r="G22" s="18">
        <f t="shared" si="6"/>
        <v>15400</v>
      </c>
      <c r="H22" s="3"/>
      <c r="I22" s="19">
        <f t="shared" si="7"/>
        <v>0</v>
      </c>
      <c r="J22" s="3"/>
      <c r="K22" s="19">
        <f t="shared" si="8"/>
        <v>0</v>
      </c>
      <c r="L22" s="3"/>
      <c r="M22" s="19">
        <f t="shared" si="9"/>
        <v>0</v>
      </c>
      <c r="N22" s="3"/>
      <c r="O22" s="19">
        <f t="shared" si="10"/>
        <v>0</v>
      </c>
      <c r="P22" s="3"/>
      <c r="Q22" s="19">
        <f t="shared" si="11"/>
        <v>0</v>
      </c>
      <c r="R22" s="3">
        <v>5</v>
      </c>
      <c r="S22" s="19">
        <f t="shared" si="1"/>
        <v>11000</v>
      </c>
      <c r="T22" s="3"/>
      <c r="U22" s="19">
        <f t="shared" si="2"/>
        <v>0</v>
      </c>
      <c r="V22" s="19"/>
      <c r="W22" s="19">
        <f t="shared" si="3"/>
        <v>0</v>
      </c>
      <c r="X22" s="19">
        <v>2</v>
      </c>
      <c r="Y22" s="19">
        <f t="shared" si="4"/>
        <v>4400</v>
      </c>
      <c r="Z22" s="3"/>
      <c r="AA22" s="19">
        <f t="shared" si="5"/>
        <v>0</v>
      </c>
      <c r="AB22" s="3"/>
      <c r="AC22" s="19">
        <f t="shared" si="12"/>
        <v>0</v>
      </c>
      <c r="AD22" s="3"/>
      <c r="AE22" s="19">
        <f t="shared" si="13"/>
        <v>0</v>
      </c>
      <c r="AF22" s="3"/>
      <c r="AG22" s="19">
        <f t="shared" si="14"/>
        <v>0</v>
      </c>
      <c r="AH22" s="20"/>
    </row>
    <row r="23" spans="1:34" s="8" customFormat="1" ht="26.25" customHeight="1">
      <c r="A23" s="15">
        <f t="shared" si="15"/>
        <v>14</v>
      </c>
      <c r="B23" s="16" t="s">
        <v>32</v>
      </c>
      <c r="C23" s="17"/>
      <c r="D23" s="16" t="s">
        <v>11</v>
      </c>
      <c r="E23" s="6">
        <f t="shared" si="0"/>
        <v>4</v>
      </c>
      <c r="F23" s="1">
        <v>2500</v>
      </c>
      <c r="G23" s="18">
        <f t="shared" si="6"/>
        <v>10000</v>
      </c>
      <c r="H23" s="3"/>
      <c r="I23" s="19">
        <f t="shared" si="7"/>
        <v>0</v>
      </c>
      <c r="J23" s="3"/>
      <c r="K23" s="19">
        <f t="shared" si="8"/>
        <v>0</v>
      </c>
      <c r="L23" s="3"/>
      <c r="M23" s="19">
        <f t="shared" si="9"/>
        <v>0</v>
      </c>
      <c r="N23" s="3"/>
      <c r="O23" s="19">
        <f t="shared" si="10"/>
        <v>0</v>
      </c>
      <c r="P23" s="3"/>
      <c r="Q23" s="19">
        <f t="shared" si="11"/>
        <v>0</v>
      </c>
      <c r="R23" s="3">
        <v>4</v>
      </c>
      <c r="S23" s="19">
        <f t="shared" si="1"/>
        <v>10000</v>
      </c>
      <c r="T23" s="3"/>
      <c r="U23" s="19">
        <f t="shared" si="2"/>
        <v>0</v>
      </c>
      <c r="V23" s="19"/>
      <c r="W23" s="19">
        <f t="shared" si="3"/>
        <v>0</v>
      </c>
      <c r="X23" s="19"/>
      <c r="Y23" s="19">
        <f t="shared" si="4"/>
        <v>0</v>
      </c>
      <c r="Z23" s="3"/>
      <c r="AA23" s="19">
        <f t="shared" si="5"/>
        <v>0</v>
      </c>
      <c r="AB23" s="3"/>
      <c r="AC23" s="19">
        <f t="shared" si="12"/>
        <v>0</v>
      </c>
      <c r="AD23" s="3"/>
      <c r="AE23" s="19">
        <f t="shared" si="13"/>
        <v>0</v>
      </c>
      <c r="AF23" s="3"/>
      <c r="AG23" s="19">
        <f t="shared" si="14"/>
        <v>0</v>
      </c>
      <c r="AH23" s="20"/>
    </row>
    <row r="24" spans="1:34" s="8" customFormat="1" ht="26.25" customHeight="1">
      <c r="A24" s="15">
        <f t="shared" si="15"/>
        <v>15</v>
      </c>
      <c r="B24" s="16" t="s">
        <v>33</v>
      </c>
      <c r="C24" s="17"/>
      <c r="D24" s="16" t="s">
        <v>11</v>
      </c>
      <c r="E24" s="6">
        <f t="shared" si="0"/>
        <v>2</v>
      </c>
      <c r="F24" s="1">
        <v>10000</v>
      </c>
      <c r="G24" s="18">
        <f t="shared" si="6"/>
        <v>20000</v>
      </c>
      <c r="H24" s="3">
        <v>1</v>
      </c>
      <c r="I24" s="19">
        <f t="shared" si="7"/>
        <v>10000</v>
      </c>
      <c r="J24" s="3"/>
      <c r="K24" s="19">
        <f t="shared" si="8"/>
        <v>0</v>
      </c>
      <c r="L24" s="3"/>
      <c r="M24" s="19">
        <f t="shared" si="9"/>
        <v>0</v>
      </c>
      <c r="N24" s="3"/>
      <c r="O24" s="19">
        <f t="shared" si="10"/>
        <v>0</v>
      </c>
      <c r="P24" s="3"/>
      <c r="Q24" s="19">
        <f t="shared" si="11"/>
        <v>0</v>
      </c>
      <c r="R24" s="3">
        <v>1</v>
      </c>
      <c r="S24" s="19">
        <f t="shared" si="1"/>
        <v>10000</v>
      </c>
      <c r="T24" s="3"/>
      <c r="U24" s="19">
        <f t="shared" si="2"/>
        <v>0</v>
      </c>
      <c r="V24" s="19"/>
      <c r="W24" s="19">
        <f t="shared" si="3"/>
        <v>0</v>
      </c>
      <c r="X24" s="19"/>
      <c r="Y24" s="19">
        <f t="shared" si="4"/>
        <v>0</v>
      </c>
      <c r="Z24" s="3"/>
      <c r="AA24" s="19">
        <f t="shared" si="5"/>
        <v>0</v>
      </c>
      <c r="AB24" s="3"/>
      <c r="AC24" s="19">
        <f t="shared" si="12"/>
        <v>0</v>
      </c>
      <c r="AD24" s="3"/>
      <c r="AE24" s="19">
        <f t="shared" si="13"/>
        <v>0</v>
      </c>
      <c r="AF24" s="3"/>
      <c r="AG24" s="19">
        <f t="shared" si="14"/>
        <v>0</v>
      </c>
      <c r="AH24" s="20"/>
    </row>
    <row r="25" spans="1:34" s="8" customFormat="1" ht="26.25" customHeight="1">
      <c r="A25" s="15">
        <f t="shared" si="15"/>
        <v>16</v>
      </c>
      <c r="B25" s="16" t="s">
        <v>31</v>
      </c>
      <c r="C25" s="17"/>
      <c r="D25" s="16" t="s">
        <v>11</v>
      </c>
      <c r="E25" s="6">
        <f t="shared" si="0"/>
        <v>8</v>
      </c>
      <c r="F25" s="1">
        <v>16000</v>
      </c>
      <c r="G25" s="18">
        <f t="shared" si="6"/>
        <v>128000</v>
      </c>
      <c r="H25" s="3"/>
      <c r="I25" s="19">
        <f t="shared" si="7"/>
        <v>0</v>
      </c>
      <c r="J25" s="3">
        <v>1</v>
      </c>
      <c r="K25" s="19">
        <f t="shared" si="8"/>
        <v>16000</v>
      </c>
      <c r="L25" s="3">
        <v>1</v>
      </c>
      <c r="M25" s="19">
        <f t="shared" si="9"/>
        <v>16000</v>
      </c>
      <c r="N25" s="3"/>
      <c r="O25" s="19">
        <f t="shared" si="10"/>
        <v>0</v>
      </c>
      <c r="P25" s="3">
        <v>1</v>
      </c>
      <c r="Q25" s="19">
        <f t="shared" si="11"/>
        <v>16000</v>
      </c>
      <c r="R25" s="3">
        <v>2</v>
      </c>
      <c r="S25" s="19">
        <f t="shared" si="1"/>
        <v>32000</v>
      </c>
      <c r="T25" s="3"/>
      <c r="U25" s="19">
        <f t="shared" si="2"/>
        <v>0</v>
      </c>
      <c r="V25" s="19">
        <v>1</v>
      </c>
      <c r="W25" s="19">
        <f t="shared" si="3"/>
        <v>16000</v>
      </c>
      <c r="X25" s="19">
        <v>1</v>
      </c>
      <c r="Y25" s="19">
        <f t="shared" si="4"/>
        <v>16000</v>
      </c>
      <c r="Z25" s="3">
        <v>1</v>
      </c>
      <c r="AA25" s="19">
        <f t="shared" si="5"/>
        <v>16000</v>
      </c>
      <c r="AB25" s="3"/>
      <c r="AC25" s="19">
        <f t="shared" si="12"/>
        <v>0</v>
      </c>
      <c r="AD25" s="3"/>
      <c r="AE25" s="19">
        <f t="shared" si="13"/>
        <v>0</v>
      </c>
      <c r="AF25" s="3"/>
      <c r="AG25" s="19">
        <f t="shared" si="14"/>
        <v>0</v>
      </c>
      <c r="AH25" s="20"/>
    </row>
    <row r="26" spans="1:34" s="8" customFormat="1" ht="26.25" customHeight="1">
      <c r="A26" s="15">
        <f t="shared" si="15"/>
        <v>17</v>
      </c>
      <c r="B26" s="16" t="s">
        <v>29</v>
      </c>
      <c r="C26" s="17"/>
      <c r="D26" s="16" t="s">
        <v>11</v>
      </c>
      <c r="E26" s="6">
        <f t="shared" si="0"/>
        <v>2</v>
      </c>
      <c r="F26" s="1">
        <v>6000</v>
      </c>
      <c r="G26" s="18">
        <f t="shared" si="6"/>
        <v>12000</v>
      </c>
      <c r="H26" s="3"/>
      <c r="I26" s="19">
        <f t="shared" si="7"/>
        <v>0</v>
      </c>
      <c r="J26" s="3"/>
      <c r="K26" s="19">
        <f t="shared" si="8"/>
        <v>0</v>
      </c>
      <c r="L26" s="3"/>
      <c r="M26" s="19">
        <f t="shared" si="9"/>
        <v>0</v>
      </c>
      <c r="N26" s="3"/>
      <c r="O26" s="19">
        <f t="shared" si="10"/>
        <v>0</v>
      </c>
      <c r="P26" s="3"/>
      <c r="Q26" s="19">
        <f t="shared" si="11"/>
        <v>0</v>
      </c>
      <c r="R26" s="3"/>
      <c r="S26" s="19">
        <f t="shared" si="1"/>
        <v>0</v>
      </c>
      <c r="T26" s="3"/>
      <c r="U26" s="19">
        <f t="shared" si="2"/>
        <v>0</v>
      </c>
      <c r="V26" s="19"/>
      <c r="W26" s="19">
        <f t="shared" si="3"/>
        <v>0</v>
      </c>
      <c r="X26" s="19">
        <v>2</v>
      </c>
      <c r="Y26" s="19">
        <f t="shared" si="4"/>
        <v>12000</v>
      </c>
      <c r="Z26" s="3"/>
      <c r="AA26" s="19">
        <f t="shared" si="5"/>
        <v>0</v>
      </c>
      <c r="AB26" s="3"/>
      <c r="AC26" s="19">
        <f t="shared" si="12"/>
        <v>0</v>
      </c>
      <c r="AD26" s="3"/>
      <c r="AE26" s="19">
        <f t="shared" si="13"/>
        <v>0</v>
      </c>
      <c r="AF26" s="3"/>
      <c r="AG26" s="19">
        <f t="shared" si="14"/>
        <v>0</v>
      </c>
      <c r="AH26" s="20"/>
    </row>
    <row r="27" spans="1:34" s="8" customFormat="1" ht="26.25" customHeight="1">
      <c r="A27" s="15">
        <f t="shared" si="15"/>
        <v>18</v>
      </c>
      <c r="B27" s="16" t="s">
        <v>30</v>
      </c>
      <c r="C27" s="17"/>
      <c r="D27" s="16" t="s">
        <v>9</v>
      </c>
      <c r="E27" s="6">
        <f t="shared" si="0"/>
        <v>4</v>
      </c>
      <c r="F27" s="1">
        <v>6000</v>
      </c>
      <c r="G27" s="18">
        <f t="shared" si="6"/>
        <v>24000</v>
      </c>
      <c r="H27" s="3"/>
      <c r="I27" s="19">
        <f t="shared" si="7"/>
        <v>0</v>
      </c>
      <c r="J27" s="3"/>
      <c r="K27" s="19">
        <f t="shared" si="8"/>
        <v>0</v>
      </c>
      <c r="L27" s="3"/>
      <c r="M27" s="19">
        <f t="shared" si="9"/>
        <v>0</v>
      </c>
      <c r="N27" s="3"/>
      <c r="O27" s="19">
        <f t="shared" si="10"/>
        <v>0</v>
      </c>
      <c r="P27" s="3">
        <v>2</v>
      </c>
      <c r="Q27" s="19">
        <f t="shared" si="11"/>
        <v>12000</v>
      </c>
      <c r="R27" s="3"/>
      <c r="S27" s="19">
        <f t="shared" si="1"/>
        <v>0</v>
      </c>
      <c r="T27" s="3"/>
      <c r="U27" s="19">
        <f t="shared" si="2"/>
        <v>0</v>
      </c>
      <c r="V27" s="19"/>
      <c r="W27" s="19">
        <f t="shared" si="3"/>
        <v>0</v>
      </c>
      <c r="X27" s="19">
        <v>2</v>
      </c>
      <c r="Y27" s="19">
        <f t="shared" si="4"/>
        <v>12000</v>
      </c>
      <c r="Z27" s="3"/>
      <c r="AA27" s="19">
        <f t="shared" si="5"/>
        <v>0</v>
      </c>
      <c r="AB27" s="3"/>
      <c r="AC27" s="19">
        <f t="shared" si="12"/>
        <v>0</v>
      </c>
      <c r="AD27" s="3"/>
      <c r="AE27" s="19">
        <f t="shared" si="13"/>
        <v>0</v>
      </c>
      <c r="AF27" s="3"/>
      <c r="AG27" s="19">
        <f t="shared" si="14"/>
        <v>0</v>
      </c>
      <c r="AH27" s="20"/>
    </row>
    <row r="28" spans="1:34" s="8" customFormat="1" ht="26.25" customHeight="1">
      <c r="A28" s="15">
        <f t="shared" si="15"/>
        <v>19</v>
      </c>
      <c r="B28" s="16" t="s">
        <v>80</v>
      </c>
      <c r="C28" s="17"/>
      <c r="D28" s="16" t="s">
        <v>11</v>
      </c>
      <c r="E28" s="6">
        <f t="shared" si="0"/>
        <v>14</v>
      </c>
      <c r="F28" s="1">
        <v>3000</v>
      </c>
      <c r="G28" s="18">
        <f t="shared" si="6"/>
        <v>42000</v>
      </c>
      <c r="H28" s="3"/>
      <c r="I28" s="19">
        <f t="shared" si="7"/>
        <v>0</v>
      </c>
      <c r="J28" s="3"/>
      <c r="K28" s="19">
        <f t="shared" si="8"/>
        <v>0</v>
      </c>
      <c r="L28" s="3"/>
      <c r="M28" s="19">
        <f t="shared" si="9"/>
        <v>0</v>
      </c>
      <c r="N28" s="3"/>
      <c r="O28" s="19">
        <f t="shared" si="10"/>
        <v>0</v>
      </c>
      <c r="P28" s="3"/>
      <c r="Q28" s="19">
        <f t="shared" si="11"/>
        <v>0</v>
      </c>
      <c r="R28" s="3">
        <v>14</v>
      </c>
      <c r="S28" s="19">
        <f t="shared" si="1"/>
        <v>42000</v>
      </c>
      <c r="T28" s="3"/>
      <c r="U28" s="19">
        <f t="shared" si="2"/>
        <v>0</v>
      </c>
      <c r="V28" s="19"/>
      <c r="W28" s="19">
        <f t="shared" si="3"/>
        <v>0</v>
      </c>
      <c r="X28" s="19"/>
      <c r="Y28" s="19">
        <f t="shared" si="4"/>
        <v>0</v>
      </c>
      <c r="Z28" s="3"/>
      <c r="AA28" s="19">
        <f t="shared" si="5"/>
        <v>0</v>
      </c>
      <c r="AB28" s="3"/>
      <c r="AC28" s="19">
        <f t="shared" si="12"/>
        <v>0</v>
      </c>
      <c r="AD28" s="3"/>
      <c r="AE28" s="19">
        <f t="shared" si="13"/>
        <v>0</v>
      </c>
      <c r="AF28" s="3"/>
      <c r="AG28" s="19">
        <f t="shared" si="14"/>
        <v>0</v>
      </c>
      <c r="AH28" s="20"/>
    </row>
    <row r="29" spans="1:34" s="8" customFormat="1" ht="26.25" customHeight="1">
      <c r="A29" s="15">
        <f t="shared" si="15"/>
        <v>20</v>
      </c>
      <c r="B29" s="16" t="s">
        <v>81</v>
      </c>
      <c r="C29" s="17"/>
      <c r="D29" s="16" t="s">
        <v>11</v>
      </c>
      <c r="E29" s="6">
        <f t="shared" si="0"/>
        <v>16</v>
      </c>
      <c r="F29" s="1">
        <v>3000</v>
      </c>
      <c r="G29" s="18">
        <f t="shared" si="6"/>
        <v>48000</v>
      </c>
      <c r="H29" s="3"/>
      <c r="I29" s="19">
        <f t="shared" si="7"/>
        <v>0</v>
      </c>
      <c r="J29" s="3"/>
      <c r="K29" s="19">
        <f t="shared" si="8"/>
        <v>0</v>
      </c>
      <c r="L29" s="3"/>
      <c r="M29" s="19">
        <f t="shared" si="9"/>
        <v>0</v>
      </c>
      <c r="N29" s="3"/>
      <c r="O29" s="19">
        <f t="shared" si="10"/>
        <v>0</v>
      </c>
      <c r="P29" s="3"/>
      <c r="Q29" s="19">
        <f t="shared" si="11"/>
        <v>0</v>
      </c>
      <c r="R29" s="3">
        <v>16</v>
      </c>
      <c r="S29" s="19">
        <f t="shared" si="1"/>
        <v>48000</v>
      </c>
      <c r="T29" s="3"/>
      <c r="U29" s="19">
        <f t="shared" si="2"/>
        <v>0</v>
      </c>
      <c r="V29" s="19"/>
      <c r="W29" s="19">
        <f t="shared" si="3"/>
        <v>0</v>
      </c>
      <c r="X29" s="19"/>
      <c r="Y29" s="19">
        <f t="shared" si="4"/>
        <v>0</v>
      </c>
      <c r="Z29" s="3"/>
      <c r="AA29" s="19">
        <f t="shared" si="5"/>
        <v>0</v>
      </c>
      <c r="AB29" s="3"/>
      <c r="AC29" s="19">
        <f t="shared" si="12"/>
        <v>0</v>
      </c>
      <c r="AD29" s="3"/>
      <c r="AE29" s="19">
        <f t="shared" si="13"/>
        <v>0</v>
      </c>
      <c r="AF29" s="3"/>
      <c r="AG29" s="19">
        <f t="shared" si="14"/>
        <v>0</v>
      </c>
      <c r="AH29" s="20"/>
    </row>
    <row r="30" spans="1:34" s="8" customFormat="1" ht="26.25" customHeight="1">
      <c r="A30" s="15">
        <f t="shared" si="15"/>
        <v>21</v>
      </c>
      <c r="B30" s="16" t="s">
        <v>74</v>
      </c>
      <c r="C30" s="17"/>
      <c r="D30" s="16" t="s">
        <v>11</v>
      </c>
      <c r="E30" s="6">
        <f t="shared" si="0"/>
        <v>2</v>
      </c>
      <c r="F30" s="1">
        <v>5000</v>
      </c>
      <c r="G30" s="18">
        <f t="shared" si="6"/>
        <v>10000</v>
      </c>
      <c r="H30" s="3"/>
      <c r="I30" s="19">
        <f t="shared" si="7"/>
        <v>0</v>
      </c>
      <c r="J30" s="3"/>
      <c r="K30" s="19">
        <f t="shared" si="8"/>
        <v>0</v>
      </c>
      <c r="L30" s="3"/>
      <c r="M30" s="19">
        <f t="shared" si="9"/>
        <v>0</v>
      </c>
      <c r="N30" s="3"/>
      <c r="O30" s="19">
        <f t="shared" si="10"/>
        <v>0</v>
      </c>
      <c r="P30" s="3"/>
      <c r="Q30" s="19">
        <f t="shared" si="11"/>
        <v>0</v>
      </c>
      <c r="R30" s="3">
        <v>2</v>
      </c>
      <c r="S30" s="19">
        <f t="shared" si="1"/>
        <v>10000</v>
      </c>
      <c r="T30" s="3"/>
      <c r="U30" s="19">
        <f t="shared" si="2"/>
        <v>0</v>
      </c>
      <c r="V30" s="19"/>
      <c r="W30" s="19">
        <f t="shared" si="3"/>
        <v>0</v>
      </c>
      <c r="X30" s="19"/>
      <c r="Y30" s="19">
        <f t="shared" si="4"/>
        <v>0</v>
      </c>
      <c r="Z30" s="3"/>
      <c r="AA30" s="19">
        <f t="shared" si="5"/>
        <v>0</v>
      </c>
      <c r="AB30" s="3"/>
      <c r="AC30" s="19">
        <f t="shared" si="12"/>
        <v>0</v>
      </c>
      <c r="AD30" s="3"/>
      <c r="AE30" s="19">
        <f t="shared" si="13"/>
        <v>0</v>
      </c>
      <c r="AF30" s="3"/>
      <c r="AG30" s="19">
        <f t="shared" si="14"/>
        <v>0</v>
      </c>
      <c r="AH30" s="20"/>
    </row>
    <row r="31" spans="1:34" s="8" customFormat="1" ht="26.25" customHeight="1">
      <c r="A31" s="15">
        <f t="shared" si="15"/>
        <v>22</v>
      </c>
      <c r="B31" s="16" t="s">
        <v>65</v>
      </c>
      <c r="C31" s="17"/>
      <c r="D31" s="16" t="s">
        <v>11</v>
      </c>
      <c r="E31" s="6">
        <f t="shared" si="0"/>
        <v>3</v>
      </c>
      <c r="F31" s="1">
        <v>60000</v>
      </c>
      <c r="G31" s="18">
        <f t="shared" si="6"/>
        <v>180000</v>
      </c>
      <c r="H31" s="3"/>
      <c r="I31" s="19">
        <f t="shared" si="7"/>
        <v>0</v>
      </c>
      <c r="J31" s="3"/>
      <c r="K31" s="19">
        <f t="shared" si="8"/>
        <v>0</v>
      </c>
      <c r="L31" s="3"/>
      <c r="M31" s="19">
        <f t="shared" si="9"/>
        <v>0</v>
      </c>
      <c r="N31" s="3"/>
      <c r="O31" s="19">
        <f t="shared" si="10"/>
        <v>0</v>
      </c>
      <c r="P31" s="3"/>
      <c r="Q31" s="19">
        <f t="shared" si="11"/>
        <v>0</v>
      </c>
      <c r="R31" s="3">
        <v>3</v>
      </c>
      <c r="S31" s="19">
        <f t="shared" si="1"/>
        <v>180000</v>
      </c>
      <c r="T31" s="3"/>
      <c r="U31" s="19">
        <f t="shared" si="2"/>
        <v>0</v>
      </c>
      <c r="V31" s="19"/>
      <c r="W31" s="19">
        <f t="shared" si="3"/>
        <v>0</v>
      </c>
      <c r="X31" s="19"/>
      <c r="Y31" s="19">
        <f t="shared" si="4"/>
        <v>0</v>
      </c>
      <c r="Z31" s="3"/>
      <c r="AA31" s="19">
        <f t="shared" si="5"/>
        <v>0</v>
      </c>
      <c r="AB31" s="3"/>
      <c r="AC31" s="19">
        <f t="shared" si="12"/>
        <v>0</v>
      </c>
      <c r="AD31" s="3"/>
      <c r="AE31" s="19">
        <f t="shared" si="13"/>
        <v>0</v>
      </c>
      <c r="AF31" s="3"/>
      <c r="AG31" s="19">
        <f t="shared" si="14"/>
        <v>0</v>
      </c>
      <c r="AH31" s="20"/>
    </row>
    <row r="32" spans="1:34" s="8" customFormat="1" ht="26.25" customHeight="1">
      <c r="A32" s="15">
        <f t="shared" si="15"/>
        <v>23</v>
      </c>
      <c r="B32" s="16" t="s">
        <v>56</v>
      </c>
      <c r="C32" s="17" t="s">
        <v>57</v>
      </c>
      <c r="D32" s="16" t="s">
        <v>9</v>
      </c>
      <c r="E32" s="6">
        <f t="shared" si="0"/>
        <v>1</v>
      </c>
      <c r="F32" s="1">
        <v>3500</v>
      </c>
      <c r="G32" s="18">
        <f t="shared" si="6"/>
        <v>3500</v>
      </c>
      <c r="H32" s="3"/>
      <c r="I32" s="19">
        <f t="shared" si="7"/>
        <v>0</v>
      </c>
      <c r="J32" s="3"/>
      <c r="K32" s="19">
        <f t="shared" si="8"/>
        <v>0</v>
      </c>
      <c r="L32" s="3"/>
      <c r="M32" s="19">
        <f t="shared" si="9"/>
        <v>0</v>
      </c>
      <c r="N32" s="3"/>
      <c r="O32" s="19">
        <f t="shared" si="10"/>
        <v>0</v>
      </c>
      <c r="P32" s="3"/>
      <c r="Q32" s="19">
        <f t="shared" si="11"/>
        <v>0</v>
      </c>
      <c r="R32" s="3"/>
      <c r="S32" s="19">
        <f t="shared" si="1"/>
        <v>0</v>
      </c>
      <c r="T32" s="3"/>
      <c r="U32" s="19">
        <f t="shared" si="2"/>
        <v>0</v>
      </c>
      <c r="V32" s="19"/>
      <c r="W32" s="19">
        <f t="shared" si="3"/>
        <v>0</v>
      </c>
      <c r="X32" s="19"/>
      <c r="Y32" s="19">
        <f t="shared" si="4"/>
        <v>0</v>
      </c>
      <c r="Z32" s="3">
        <v>1</v>
      </c>
      <c r="AA32" s="19">
        <f t="shared" si="5"/>
        <v>3500</v>
      </c>
      <c r="AB32" s="3"/>
      <c r="AC32" s="19">
        <f t="shared" si="12"/>
        <v>0</v>
      </c>
      <c r="AD32" s="3"/>
      <c r="AE32" s="19">
        <f t="shared" si="13"/>
        <v>0</v>
      </c>
      <c r="AF32" s="3"/>
      <c r="AG32" s="19">
        <f t="shared" si="14"/>
        <v>0</v>
      </c>
      <c r="AH32" s="20"/>
    </row>
    <row r="33" spans="1:34" s="8" customFormat="1" ht="26.25" customHeight="1">
      <c r="A33" s="15">
        <f t="shared" si="15"/>
        <v>24</v>
      </c>
      <c r="B33" s="16" t="s">
        <v>21</v>
      </c>
      <c r="C33" s="17"/>
      <c r="D33" s="16" t="s">
        <v>13</v>
      </c>
      <c r="E33" s="6">
        <f t="shared" si="0"/>
        <v>4</v>
      </c>
      <c r="F33" s="1">
        <v>2500</v>
      </c>
      <c r="G33" s="18">
        <f t="shared" si="6"/>
        <v>10000</v>
      </c>
      <c r="H33" s="3"/>
      <c r="I33" s="19">
        <f t="shared" si="7"/>
        <v>0</v>
      </c>
      <c r="J33" s="3"/>
      <c r="K33" s="19">
        <f t="shared" si="8"/>
        <v>0</v>
      </c>
      <c r="L33" s="3"/>
      <c r="M33" s="19">
        <f t="shared" si="9"/>
        <v>0</v>
      </c>
      <c r="N33" s="3"/>
      <c r="O33" s="19">
        <f t="shared" si="10"/>
        <v>0</v>
      </c>
      <c r="P33" s="3"/>
      <c r="Q33" s="19">
        <f t="shared" si="11"/>
        <v>0</v>
      </c>
      <c r="R33" s="3">
        <v>4</v>
      </c>
      <c r="S33" s="19">
        <f t="shared" si="1"/>
        <v>10000</v>
      </c>
      <c r="T33" s="3"/>
      <c r="U33" s="19">
        <f t="shared" si="2"/>
        <v>0</v>
      </c>
      <c r="V33" s="19"/>
      <c r="W33" s="19">
        <f t="shared" si="3"/>
        <v>0</v>
      </c>
      <c r="X33" s="19"/>
      <c r="Y33" s="19">
        <f t="shared" si="4"/>
        <v>0</v>
      </c>
      <c r="Z33" s="3"/>
      <c r="AA33" s="19">
        <f t="shared" si="5"/>
        <v>0</v>
      </c>
      <c r="AB33" s="3"/>
      <c r="AC33" s="19">
        <f t="shared" si="12"/>
        <v>0</v>
      </c>
      <c r="AD33" s="3"/>
      <c r="AE33" s="19">
        <f t="shared" si="13"/>
        <v>0</v>
      </c>
      <c r="AF33" s="3"/>
      <c r="AG33" s="19">
        <f t="shared" si="14"/>
        <v>0</v>
      </c>
      <c r="AH33" s="20"/>
    </row>
    <row r="34" spans="1:34" s="8" customFormat="1" ht="26.25" customHeight="1">
      <c r="A34" s="15">
        <f t="shared" si="15"/>
        <v>25</v>
      </c>
      <c r="B34" s="16" t="s">
        <v>108</v>
      </c>
      <c r="C34" s="17"/>
      <c r="D34" s="16" t="s">
        <v>13</v>
      </c>
      <c r="E34" s="6">
        <f t="shared" si="0"/>
        <v>4</v>
      </c>
      <c r="F34" s="1">
        <v>3000</v>
      </c>
      <c r="G34" s="18">
        <f t="shared" si="6"/>
        <v>12000</v>
      </c>
      <c r="H34" s="3"/>
      <c r="I34" s="19">
        <f t="shared" si="7"/>
        <v>0</v>
      </c>
      <c r="J34" s="3"/>
      <c r="K34" s="19">
        <f t="shared" si="8"/>
        <v>0</v>
      </c>
      <c r="L34" s="3"/>
      <c r="M34" s="19">
        <f t="shared" si="9"/>
        <v>0</v>
      </c>
      <c r="N34" s="3"/>
      <c r="O34" s="19">
        <f t="shared" si="10"/>
        <v>0</v>
      </c>
      <c r="P34" s="3"/>
      <c r="Q34" s="19">
        <f t="shared" si="11"/>
        <v>0</v>
      </c>
      <c r="R34" s="3">
        <v>4</v>
      </c>
      <c r="S34" s="19">
        <f t="shared" si="1"/>
        <v>12000</v>
      </c>
      <c r="T34" s="3"/>
      <c r="U34" s="19">
        <f t="shared" si="2"/>
        <v>0</v>
      </c>
      <c r="V34" s="19"/>
      <c r="W34" s="19">
        <f t="shared" si="3"/>
        <v>0</v>
      </c>
      <c r="X34" s="19"/>
      <c r="Y34" s="19">
        <f t="shared" si="4"/>
        <v>0</v>
      </c>
      <c r="Z34" s="3"/>
      <c r="AA34" s="19">
        <f t="shared" si="5"/>
        <v>0</v>
      </c>
      <c r="AB34" s="3"/>
      <c r="AC34" s="19">
        <f t="shared" si="12"/>
        <v>0</v>
      </c>
      <c r="AD34" s="3"/>
      <c r="AE34" s="19">
        <f t="shared" si="13"/>
        <v>0</v>
      </c>
      <c r="AF34" s="3"/>
      <c r="AG34" s="19">
        <f t="shared" si="14"/>
        <v>0</v>
      </c>
      <c r="AH34" s="20"/>
    </row>
    <row r="35" spans="1:34" s="8" customFormat="1" ht="26.25" customHeight="1">
      <c r="A35" s="15">
        <f t="shared" si="15"/>
        <v>26</v>
      </c>
      <c r="B35" s="16" t="s">
        <v>59</v>
      </c>
      <c r="C35" s="17"/>
      <c r="D35" s="16" t="s">
        <v>12</v>
      </c>
      <c r="E35" s="6">
        <f t="shared" si="0"/>
        <v>2</v>
      </c>
      <c r="F35" s="1">
        <v>1200</v>
      </c>
      <c r="G35" s="18">
        <f t="shared" si="6"/>
        <v>2400</v>
      </c>
      <c r="H35" s="3"/>
      <c r="I35" s="19">
        <f t="shared" si="7"/>
        <v>0</v>
      </c>
      <c r="J35" s="3"/>
      <c r="K35" s="19">
        <f t="shared" si="8"/>
        <v>0</v>
      </c>
      <c r="L35" s="3"/>
      <c r="M35" s="19">
        <f t="shared" si="9"/>
        <v>0</v>
      </c>
      <c r="N35" s="3"/>
      <c r="O35" s="19">
        <f t="shared" si="10"/>
        <v>0</v>
      </c>
      <c r="P35" s="3">
        <v>2</v>
      </c>
      <c r="Q35" s="19">
        <f t="shared" si="11"/>
        <v>2400</v>
      </c>
      <c r="R35" s="3"/>
      <c r="S35" s="19">
        <f t="shared" si="1"/>
        <v>0</v>
      </c>
      <c r="T35" s="3"/>
      <c r="U35" s="19">
        <f t="shared" si="2"/>
        <v>0</v>
      </c>
      <c r="V35" s="19"/>
      <c r="W35" s="19">
        <f t="shared" si="3"/>
        <v>0</v>
      </c>
      <c r="X35" s="19"/>
      <c r="Y35" s="19">
        <f t="shared" si="4"/>
        <v>0</v>
      </c>
      <c r="Z35" s="3"/>
      <c r="AA35" s="19">
        <f t="shared" si="5"/>
        <v>0</v>
      </c>
      <c r="AB35" s="3"/>
      <c r="AC35" s="19">
        <f t="shared" si="12"/>
        <v>0</v>
      </c>
      <c r="AD35" s="3"/>
      <c r="AE35" s="19">
        <f t="shared" si="13"/>
        <v>0</v>
      </c>
      <c r="AF35" s="3"/>
      <c r="AG35" s="19">
        <f t="shared" si="14"/>
        <v>0</v>
      </c>
      <c r="AH35" s="20"/>
    </row>
    <row r="36" spans="1:34" s="8" customFormat="1" ht="26.25" customHeight="1">
      <c r="A36" s="15">
        <f t="shared" si="15"/>
        <v>27</v>
      </c>
      <c r="B36" s="16" t="s">
        <v>34</v>
      </c>
      <c r="C36" s="17"/>
      <c r="D36" s="16" t="s">
        <v>12</v>
      </c>
      <c r="E36" s="6">
        <f t="shared" si="0"/>
        <v>1</v>
      </c>
      <c r="F36" s="1">
        <v>9000</v>
      </c>
      <c r="G36" s="18">
        <f t="shared" si="6"/>
        <v>9000</v>
      </c>
      <c r="H36" s="3"/>
      <c r="I36" s="19">
        <f t="shared" si="7"/>
        <v>0</v>
      </c>
      <c r="J36" s="3"/>
      <c r="K36" s="19">
        <f t="shared" si="8"/>
        <v>0</v>
      </c>
      <c r="L36" s="3"/>
      <c r="M36" s="19">
        <f t="shared" si="9"/>
        <v>0</v>
      </c>
      <c r="N36" s="3">
        <v>1</v>
      </c>
      <c r="O36" s="19">
        <f t="shared" si="10"/>
        <v>9000</v>
      </c>
      <c r="P36" s="3"/>
      <c r="Q36" s="19">
        <f t="shared" si="11"/>
        <v>0</v>
      </c>
      <c r="R36" s="3"/>
      <c r="S36" s="19">
        <f t="shared" si="1"/>
        <v>0</v>
      </c>
      <c r="T36" s="3"/>
      <c r="U36" s="19">
        <f t="shared" si="2"/>
        <v>0</v>
      </c>
      <c r="V36" s="19"/>
      <c r="W36" s="19">
        <f t="shared" si="3"/>
        <v>0</v>
      </c>
      <c r="X36" s="19"/>
      <c r="Y36" s="19">
        <f t="shared" si="4"/>
        <v>0</v>
      </c>
      <c r="Z36" s="3"/>
      <c r="AA36" s="19">
        <f t="shared" si="5"/>
        <v>0</v>
      </c>
      <c r="AB36" s="3"/>
      <c r="AC36" s="19">
        <f t="shared" si="12"/>
        <v>0</v>
      </c>
      <c r="AD36" s="3"/>
      <c r="AE36" s="19">
        <f t="shared" si="13"/>
        <v>0</v>
      </c>
      <c r="AF36" s="3"/>
      <c r="AG36" s="19">
        <f t="shared" si="14"/>
        <v>0</v>
      </c>
      <c r="AH36" s="20"/>
    </row>
    <row r="37" spans="1:34" s="8" customFormat="1" ht="26.25" customHeight="1">
      <c r="A37" s="15">
        <f t="shared" si="15"/>
        <v>28</v>
      </c>
      <c r="B37" s="16" t="s">
        <v>41</v>
      </c>
      <c r="C37" s="17"/>
      <c r="D37" s="16" t="s">
        <v>12</v>
      </c>
      <c r="E37" s="6">
        <f t="shared" si="0"/>
        <v>9</v>
      </c>
      <c r="F37" s="2">
        <v>1600</v>
      </c>
      <c r="G37" s="18">
        <f t="shared" si="6"/>
        <v>14400</v>
      </c>
      <c r="H37" s="3"/>
      <c r="I37" s="19">
        <f t="shared" si="7"/>
        <v>0</v>
      </c>
      <c r="J37" s="3"/>
      <c r="K37" s="19">
        <f t="shared" si="8"/>
        <v>0</v>
      </c>
      <c r="L37" s="3"/>
      <c r="M37" s="19">
        <f t="shared" si="9"/>
        <v>0</v>
      </c>
      <c r="N37" s="3">
        <v>3</v>
      </c>
      <c r="O37" s="19">
        <f t="shared" si="10"/>
        <v>4800</v>
      </c>
      <c r="P37" s="3">
        <v>2</v>
      </c>
      <c r="Q37" s="19">
        <f t="shared" si="11"/>
        <v>3200</v>
      </c>
      <c r="R37" s="3"/>
      <c r="S37" s="19">
        <f t="shared" si="1"/>
        <v>0</v>
      </c>
      <c r="T37" s="3"/>
      <c r="U37" s="19">
        <f t="shared" si="2"/>
        <v>0</v>
      </c>
      <c r="V37" s="19"/>
      <c r="W37" s="19">
        <f t="shared" si="3"/>
        <v>0</v>
      </c>
      <c r="X37" s="19"/>
      <c r="Y37" s="19">
        <f t="shared" si="4"/>
        <v>0</v>
      </c>
      <c r="Z37" s="3">
        <v>4</v>
      </c>
      <c r="AA37" s="19">
        <f t="shared" si="5"/>
        <v>6400</v>
      </c>
      <c r="AB37" s="3"/>
      <c r="AC37" s="19">
        <f t="shared" si="12"/>
        <v>0</v>
      </c>
      <c r="AD37" s="3"/>
      <c r="AE37" s="19">
        <f t="shared" si="13"/>
        <v>0</v>
      </c>
      <c r="AF37" s="3"/>
      <c r="AG37" s="19">
        <f t="shared" si="14"/>
        <v>0</v>
      </c>
      <c r="AH37" s="20"/>
    </row>
    <row r="38" spans="1:34" s="8" customFormat="1" ht="26.25" customHeight="1">
      <c r="A38" s="15">
        <f t="shared" si="15"/>
        <v>29</v>
      </c>
      <c r="B38" s="16" t="s">
        <v>91</v>
      </c>
      <c r="C38" s="17"/>
      <c r="D38" s="16" t="s">
        <v>12</v>
      </c>
      <c r="E38" s="6">
        <f t="shared" si="0"/>
        <v>1</v>
      </c>
      <c r="F38" s="2">
        <v>11000</v>
      </c>
      <c r="G38" s="18">
        <f t="shared" si="6"/>
        <v>11000</v>
      </c>
      <c r="H38" s="3"/>
      <c r="I38" s="19">
        <f t="shared" si="7"/>
        <v>0</v>
      </c>
      <c r="J38" s="3">
        <v>1</v>
      </c>
      <c r="K38" s="19">
        <f t="shared" si="8"/>
        <v>11000</v>
      </c>
      <c r="L38" s="3"/>
      <c r="M38" s="19">
        <f t="shared" si="9"/>
        <v>0</v>
      </c>
      <c r="N38" s="3"/>
      <c r="O38" s="19">
        <f t="shared" si="10"/>
        <v>0</v>
      </c>
      <c r="P38" s="3"/>
      <c r="Q38" s="19">
        <f t="shared" si="11"/>
        <v>0</v>
      </c>
      <c r="R38" s="3"/>
      <c r="S38" s="19">
        <f t="shared" si="1"/>
        <v>0</v>
      </c>
      <c r="T38" s="3"/>
      <c r="U38" s="19">
        <f t="shared" si="2"/>
        <v>0</v>
      </c>
      <c r="V38" s="19"/>
      <c r="W38" s="19">
        <f t="shared" si="3"/>
        <v>0</v>
      </c>
      <c r="X38" s="19"/>
      <c r="Y38" s="19">
        <f t="shared" si="4"/>
        <v>0</v>
      </c>
      <c r="Z38" s="3"/>
      <c r="AA38" s="19">
        <f t="shared" si="5"/>
        <v>0</v>
      </c>
      <c r="AB38" s="3"/>
      <c r="AC38" s="19">
        <f t="shared" si="12"/>
        <v>0</v>
      </c>
      <c r="AD38" s="3"/>
      <c r="AE38" s="19">
        <f t="shared" si="13"/>
        <v>0</v>
      </c>
      <c r="AF38" s="3"/>
      <c r="AG38" s="19">
        <f t="shared" si="14"/>
        <v>0</v>
      </c>
      <c r="AH38" s="20"/>
    </row>
    <row r="39" spans="1:34" s="8" customFormat="1" ht="26.25" customHeight="1">
      <c r="A39" s="15">
        <f t="shared" si="15"/>
        <v>30</v>
      </c>
      <c r="B39" s="16" t="s">
        <v>95</v>
      </c>
      <c r="C39" s="17"/>
      <c r="D39" s="16" t="s">
        <v>12</v>
      </c>
      <c r="E39" s="6">
        <f t="shared" si="0"/>
        <v>2</v>
      </c>
      <c r="F39" s="2">
        <v>2400</v>
      </c>
      <c r="G39" s="18">
        <f t="shared" si="6"/>
        <v>4800</v>
      </c>
      <c r="H39" s="3"/>
      <c r="I39" s="19">
        <f t="shared" si="7"/>
        <v>0</v>
      </c>
      <c r="J39" s="3"/>
      <c r="K39" s="19">
        <f t="shared" si="8"/>
        <v>0</v>
      </c>
      <c r="L39" s="3"/>
      <c r="M39" s="19">
        <f t="shared" si="9"/>
        <v>0</v>
      </c>
      <c r="N39" s="3"/>
      <c r="O39" s="19">
        <f t="shared" si="10"/>
        <v>0</v>
      </c>
      <c r="P39" s="3">
        <v>2</v>
      </c>
      <c r="Q39" s="19">
        <f t="shared" si="11"/>
        <v>4800</v>
      </c>
      <c r="R39" s="3"/>
      <c r="S39" s="19">
        <f t="shared" si="1"/>
        <v>0</v>
      </c>
      <c r="T39" s="3"/>
      <c r="U39" s="19">
        <f t="shared" si="2"/>
        <v>0</v>
      </c>
      <c r="V39" s="19"/>
      <c r="W39" s="19">
        <f t="shared" si="3"/>
        <v>0</v>
      </c>
      <c r="X39" s="19"/>
      <c r="Y39" s="19">
        <f t="shared" si="4"/>
        <v>0</v>
      </c>
      <c r="Z39" s="3"/>
      <c r="AA39" s="19">
        <f t="shared" si="5"/>
        <v>0</v>
      </c>
      <c r="AB39" s="3"/>
      <c r="AC39" s="19">
        <f t="shared" si="12"/>
        <v>0</v>
      </c>
      <c r="AD39" s="3"/>
      <c r="AE39" s="19">
        <f t="shared" si="13"/>
        <v>0</v>
      </c>
      <c r="AF39" s="3"/>
      <c r="AG39" s="19">
        <f t="shared" si="14"/>
        <v>0</v>
      </c>
      <c r="AH39" s="20"/>
    </row>
    <row r="40" spans="1:34" s="8" customFormat="1" ht="26.25" customHeight="1">
      <c r="A40" s="15">
        <f t="shared" si="15"/>
        <v>31</v>
      </c>
      <c r="B40" s="16" t="s">
        <v>19</v>
      </c>
      <c r="C40" s="17"/>
      <c r="D40" s="16" t="s">
        <v>13</v>
      </c>
      <c r="E40" s="6">
        <f t="shared" si="0"/>
        <v>3</v>
      </c>
      <c r="F40" s="2">
        <v>22800</v>
      </c>
      <c r="G40" s="18">
        <f t="shared" si="6"/>
        <v>68400</v>
      </c>
      <c r="H40" s="3"/>
      <c r="I40" s="19">
        <f t="shared" si="7"/>
        <v>0</v>
      </c>
      <c r="J40" s="3"/>
      <c r="K40" s="19">
        <f t="shared" si="8"/>
        <v>0</v>
      </c>
      <c r="L40" s="3"/>
      <c r="M40" s="19">
        <f t="shared" si="9"/>
        <v>0</v>
      </c>
      <c r="N40" s="3"/>
      <c r="O40" s="19">
        <f t="shared" si="10"/>
        <v>0</v>
      </c>
      <c r="P40" s="3"/>
      <c r="Q40" s="19">
        <f t="shared" si="11"/>
        <v>0</v>
      </c>
      <c r="R40" s="3"/>
      <c r="S40" s="19">
        <f t="shared" si="1"/>
        <v>0</v>
      </c>
      <c r="T40" s="3"/>
      <c r="U40" s="19">
        <f t="shared" si="2"/>
        <v>0</v>
      </c>
      <c r="V40" s="19"/>
      <c r="W40" s="19">
        <f t="shared" si="3"/>
        <v>0</v>
      </c>
      <c r="X40" s="19">
        <v>1</v>
      </c>
      <c r="Y40" s="19">
        <f t="shared" si="4"/>
        <v>22800</v>
      </c>
      <c r="Z40" s="3">
        <v>2</v>
      </c>
      <c r="AA40" s="19">
        <f t="shared" si="5"/>
        <v>45600</v>
      </c>
      <c r="AB40" s="3"/>
      <c r="AC40" s="19">
        <f t="shared" si="12"/>
        <v>0</v>
      </c>
      <c r="AD40" s="3"/>
      <c r="AE40" s="19">
        <f t="shared" si="13"/>
        <v>0</v>
      </c>
      <c r="AF40" s="3"/>
      <c r="AG40" s="19">
        <f t="shared" si="14"/>
        <v>0</v>
      </c>
      <c r="AH40" s="20"/>
    </row>
    <row r="41" spans="1:34" s="8" customFormat="1" ht="26.25" customHeight="1">
      <c r="A41" s="15">
        <f t="shared" si="15"/>
        <v>32</v>
      </c>
      <c r="B41" s="16" t="s">
        <v>22</v>
      </c>
      <c r="C41" s="17"/>
      <c r="D41" s="16" t="s">
        <v>13</v>
      </c>
      <c r="E41" s="6">
        <f t="shared" si="0"/>
        <v>3</v>
      </c>
      <c r="F41" s="2">
        <v>48000</v>
      </c>
      <c r="G41" s="18">
        <f t="shared" si="6"/>
        <v>144000</v>
      </c>
      <c r="H41" s="3"/>
      <c r="I41" s="19">
        <f t="shared" si="7"/>
        <v>0</v>
      </c>
      <c r="J41" s="3"/>
      <c r="K41" s="19">
        <f t="shared" si="8"/>
        <v>0</v>
      </c>
      <c r="L41" s="3"/>
      <c r="M41" s="19">
        <f t="shared" si="9"/>
        <v>0</v>
      </c>
      <c r="N41" s="3"/>
      <c r="O41" s="19">
        <f t="shared" si="10"/>
        <v>0</v>
      </c>
      <c r="P41" s="3">
        <v>3</v>
      </c>
      <c r="Q41" s="19">
        <f t="shared" si="11"/>
        <v>144000</v>
      </c>
      <c r="R41" s="3"/>
      <c r="S41" s="19">
        <f t="shared" si="1"/>
        <v>0</v>
      </c>
      <c r="T41" s="3"/>
      <c r="U41" s="19">
        <f t="shared" si="2"/>
        <v>0</v>
      </c>
      <c r="V41" s="19"/>
      <c r="W41" s="19">
        <f t="shared" si="3"/>
        <v>0</v>
      </c>
      <c r="X41" s="19"/>
      <c r="Y41" s="19">
        <f t="shared" si="4"/>
        <v>0</v>
      </c>
      <c r="Z41" s="3"/>
      <c r="AA41" s="19">
        <f t="shared" si="5"/>
        <v>0</v>
      </c>
      <c r="AB41" s="3"/>
      <c r="AC41" s="19">
        <f t="shared" si="12"/>
        <v>0</v>
      </c>
      <c r="AD41" s="3"/>
      <c r="AE41" s="19">
        <f t="shared" si="13"/>
        <v>0</v>
      </c>
      <c r="AF41" s="3"/>
      <c r="AG41" s="19">
        <f t="shared" si="14"/>
        <v>0</v>
      </c>
      <c r="AH41" s="20"/>
    </row>
    <row r="42" spans="1:34" s="8" customFormat="1" ht="26.25" customHeight="1">
      <c r="A42" s="15">
        <f t="shared" si="15"/>
        <v>33</v>
      </c>
      <c r="B42" s="16" t="s">
        <v>20</v>
      </c>
      <c r="C42" s="17"/>
      <c r="D42" s="16" t="s">
        <v>13</v>
      </c>
      <c r="E42" s="6">
        <f t="shared" ref="E42:E68" si="16">AD42+Z42+T42+R42+AF42+AB42+P42+N42+L42+J42+H42+V42+X42</f>
        <v>5</v>
      </c>
      <c r="F42" s="2">
        <v>28000</v>
      </c>
      <c r="G42" s="18">
        <f t="shared" si="6"/>
        <v>140000</v>
      </c>
      <c r="H42" s="3"/>
      <c r="I42" s="19">
        <f t="shared" si="7"/>
        <v>0</v>
      </c>
      <c r="J42" s="3"/>
      <c r="K42" s="19">
        <f t="shared" si="8"/>
        <v>0</v>
      </c>
      <c r="L42" s="3"/>
      <c r="M42" s="19">
        <f t="shared" si="9"/>
        <v>0</v>
      </c>
      <c r="N42" s="3"/>
      <c r="O42" s="19">
        <f t="shared" si="10"/>
        <v>0</v>
      </c>
      <c r="P42" s="3"/>
      <c r="Q42" s="19">
        <f t="shared" si="11"/>
        <v>0</v>
      </c>
      <c r="R42" s="3"/>
      <c r="S42" s="19">
        <f t="shared" ref="S42:S68" si="17">R42*$F42</f>
        <v>0</v>
      </c>
      <c r="T42" s="3"/>
      <c r="U42" s="19">
        <f t="shared" ref="U42:U68" si="18">T42*$F42</f>
        <v>0</v>
      </c>
      <c r="V42" s="19">
        <v>2</v>
      </c>
      <c r="W42" s="19">
        <f t="shared" ref="W42:W68" si="19">V42*$F42</f>
        <v>56000</v>
      </c>
      <c r="X42" s="19">
        <v>1</v>
      </c>
      <c r="Y42" s="19">
        <f t="shared" ref="Y42:Y68" si="20">X42*$F42</f>
        <v>28000</v>
      </c>
      <c r="Z42" s="3">
        <v>1</v>
      </c>
      <c r="AA42" s="19">
        <f t="shared" ref="AA42:AA68" si="21">Z42*$F42</f>
        <v>28000</v>
      </c>
      <c r="AB42" s="3"/>
      <c r="AC42" s="19">
        <f t="shared" si="12"/>
        <v>0</v>
      </c>
      <c r="AD42" s="3">
        <v>1</v>
      </c>
      <c r="AE42" s="19">
        <f t="shared" si="13"/>
        <v>28000</v>
      </c>
      <c r="AF42" s="3"/>
      <c r="AG42" s="19">
        <f t="shared" si="14"/>
        <v>0</v>
      </c>
      <c r="AH42" s="20"/>
    </row>
    <row r="43" spans="1:34" s="8" customFormat="1" ht="26.25" customHeight="1">
      <c r="A43" s="15">
        <f t="shared" si="15"/>
        <v>34</v>
      </c>
      <c r="B43" s="16" t="s">
        <v>35</v>
      </c>
      <c r="C43" s="17"/>
      <c r="D43" s="16" t="s">
        <v>13</v>
      </c>
      <c r="E43" s="6">
        <f t="shared" si="16"/>
        <v>3</v>
      </c>
      <c r="F43" s="2">
        <v>2050</v>
      </c>
      <c r="G43" s="18">
        <f t="shared" si="6"/>
        <v>6150</v>
      </c>
      <c r="H43" s="3"/>
      <c r="I43" s="19">
        <f t="shared" si="7"/>
        <v>0</v>
      </c>
      <c r="J43" s="3"/>
      <c r="K43" s="19">
        <f t="shared" si="8"/>
        <v>0</v>
      </c>
      <c r="L43" s="3"/>
      <c r="M43" s="19">
        <f t="shared" si="9"/>
        <v>0</v>
      </c>
      <c r="N43" s="3"/>
      <c r="O43" s="19">
        <f t="shared" si="10"/>
        <v>0</v>
      </c>
      <c r="P43" s="3"/>
      <c r="Q43" s="19">
        <f t="shared" si="11"/>
        <v>0</v>
      </c>
      <c r="R43" s="3"/>
      <c r="S43" s="19">
        <f t="shared" si="17"/>
        <v>0</v>
      </c>
      <c r="T43" s="3"/>
      <c r="U43" s="19">
        <f t="shared" si="18"/>
        <v>0</v>
      </c>
      <c r="V43" s="19">
        <v>3</v>
      </c>
      <c r="W43" s="19">
        <f t="shared" si="19"/>
        <v>6150</v>
      </c>
      <c r="X43" s="19"/>
      <c r="Y43" s="19">
        <f t="shared" si="20"/>
        <v>0</v>
      </c>
      <c r="Z43" s="3"/>
      <c r="AA43" s="19">
        <f t="shared" si="21"/>
        <v>0</v>
      </c>
      <c r="AB43" s="3"/>
      <c r="AC43" s="19">
        <f t="shared" si="12"/>
        <v>0</v>
      </c>
      <c r="AD43" s="3"/>
      <c r="AE43" s="19">
        <f t="shared" si="13"/>
        <v>0</v>
      </c>
      <c r="AF43" s="3"/>
      <c r="AG43" s="19">
        <f t="shared" si="14"/>
        <v>0</v>
      </c>
      <c r="AH43" s="20"/>
    </row>
    <row r="44" spans="1:34" s="8" customFormat="1" ht="26.25" customHeight="1">
      <c r="A44" s="15">
        <f t="shared" si="15"/>
        <v>35</v>
      </c>
      <c r="B44" s="16" t="s">
        <v>36</v>
      </c>
      <c r="C44" s="17"/>
      <c r="D44" s="16" t="s">
        <v>13</v>
      </c>
      <c r="E44" s="6">
        <f t="shared" si="16"/>
        <v>6</v>
      </c>
      <c r="F44" s="2">
        <v>2600</v>
      </c>
      <c r="G44" s="18">
        <f t="shared" si="6"/>
        <v>15600</v>
      </c>
      <c r="H44" s="3"/>
      <c r="I44" s="19">
        <f t="shared" si="7"/>
        <v>0</v>
      </c>
      <c r="J44" s="3"/>
      <c r="K44" s="19">
        <f t="shared" si="8"/>
        <v>0</v>
      </c>
      <c r="L44" s="3"/>
      <c r="M44" s="19">
        <f t="shared" si="9"/>
        <v>0</v>
      </c>
      <c r="N44" s="3"/>
      <c r="O44" s="19">
        <f t="shared" si="10"/>
        <v>0</v>
      </c>
      <c r="P44" s="3"/>
      <c r="Q44" s="19">
        <f t="shared" si="11"/>
        <v>0</v>
      </c>
      <c r="R44" s="3">
        <v>4</v>
      </c>
      <c r="S44" s="19">
        <f t="shared" si="17"/>
        <v>10400</v>
      </c>
      <c r="T44" s="3"/>
      <c r="U44" s="19">
        <f t="shared" si="18"/>
        <v>0</v>
      </c>
      <c r="V44" s="19"/>
      <c r="W44" s="19">
        <f t="shared" si="19"/>
        <v>0</v>
      </c>
      <c r="X44" s="19">
        <v>2</v>
      </c>
      <c r="Y44" s="19">
        <f t="shared" si="20"/>
        <v>5200</v>
      </c>
      <c r="Z44" s="3"/>
      <c r="AA44" s="19">
        <f t="shared" si="21"/>
        <v>0</v>
      </c>
      <c r="AB44" s="3"/>
      <c r="AC44" s="19">
        <f t="shared" si="12"/>
        <v>0</v>
      </c>
      <c r="AD44" s="3"/>
      <c r="AE44" s="19">
        <f t="shared" si="13"/>
        <v>0</v>
      </c>
      <c r="AF44" s="3"/>
      <c r="AG44" s="19">
        <f t="shared" si="14"/>
        <v>0</v>
      </c>
      <c r="AH44" s="20"/>
    </row>
    <row r="45" spans="1:34" s="8" customFormat="1" ht="26.25" customHeight="1">
      <c r="A45" s="15">
        <f t="shared" si="15"/>
        <v>36</v>
      </c>
      <c r="B45" s="16" t="s">
        <v>92</v>
      </c>
      <c r="C45" s="17"/>
      <c r="D45" s="16" t="s">
        <v>6</v>
      </c>
      <c r="E45" s="6">
        <f t="shared" si="16"/>
        <v>3</v>
      </c>
      <c r="F45" s="2">
        <v>30500</v>
      </c>
      <c r="G45" s="18">
        <f t="shared" si="6"/>
        <v>91500</v>
      </c>
      <c r="H45" s="3"/>
      <c r="I45" s="19">
        <f t="shared" si="7"/>
        <v>0</v>
      </c>
      <c r="J45" s="3">
        <v>1</v>
      </c>
      <c r="K45" s="19">
        <f t="shared" si="8"/>
        <v>30500</v>
      </c>
      <c r="L45" s="3"/>
      <c r="M45" s="19">
        <f t="shared" si="9"/>
        <v>0</v>
      </c>
      <c r="N45" s="3"/>
      <c r="O45" s="19">
        <f t="shared" si="10"/>
        <v>0</v>
      </c>
      <c r="P45" s="3">
        <v>2</v>
      </c>
      <c r="Q45" s="19">
        <f t="shared" si="11"/>
        <v>61000</v>
      </c>
      <c r="R45" s="3"/>
      <c r="S45" s="19">
        <f t="shared" si="17"/>
        <v>0</v>
      </c>
      <c r="T45" s="3"/>
      <c r="U45" s="19">
        <f t="shared" si="18"/>
        <v>0</v>
      </c>
      <c r="V45" s="19"/>
      <c r="W45" s="19">
        <f t="shared" si="19"/>
        <v>0</v>
      </c>
      <c r="X45" s="19"/>
      <c r="Y45" s="19">
        <f t="shared" si="20"/>
        <v>0</v>
      </c>
      <c r="Z45" s="3"/>
      <c r="AA45" s="19">
        <f t="shared" si="21"/>
        <v>0</v>
      </c>
      <c r="AB45" s="3"/>
      <c r="AC45" s="19">
        <f t="shared" si="12"/>
        <v>0</v>
      </c>
      <c r="AD45" s="3"/>
      <c r="AE45" s="19">
        <f t="shared" si="13"/>
        <v>0</v>
      </c>
      <c r="AF45" s="3"/>
      <c r="AG45" s="19">
        <f t="shared" si="14"/>
        <v>0</v>
      </c>
      <c r="AH45" s="20"/>
    </row>
    <row r="46" spans="1:34" s="8" customFormat="1" ht="26.25" customHeight="1">
      <c r="A46" s="15">
        <f t="shared" si="15"/>
        <v>37</v>
      </c>
      <c r="B46" s="16" t="s">
        <v>64</v>
      </c>
      <c r="C46" s="17"/>
      <c r="D46" s="16" t="s">
        <v>13</v>
      </c>
      <c r="E46" s="6">
        <f t="shared" si="16"/>
        <v>2</v>
      </c>
      <c r="F46" s="2">
        <v>29000</v>
      </c>
      <c r="G46" s="18">
        <f t="shared" si="6"/>
        <v>58000</v>
      </c>
      <c r="H46" s="3"/>
      <c r="I46" s="19">
        <f t="shared" si="7"/>
        <v>0</v>
      </c>
      <c r="J46" s="3"/>
      <c r="K46" s="19">
        <f t="shared" si="8"/>
        <v>0</v>
      </c>
      <c r="L46" s="3"/>
      <c r="M46" s="19">
        <f t="shared" si="9"/>
        <v>0</v>
      </c>
      <c r="N46" s="3"/>
      <c r="O46" s="19">
        <f t="shared" si="10"/>
        <v>0</v>
      </c>
      <c r="P46" s="3"/>
      <c r="Q46" s="19">
        <f t="shared" si="11"/>
        <v>0</v>
      </c>
      <c r="R46" s="3">
        <v>2</v>
      </c>
      <c r="S46" s="19">
        <f t="shared" si="17"/>
        <v>58000</v>
      </c>
      <c r="T46" s="3"/>
      <c r="U46" s="19">
        <f t="shared" si="18"/>
        <v>0</v>
      </c>
      <c r="V46" s="19"/>
      <c r="W46" s="19">
        <f t="shared" si="19"/>
        <v>0</v>
      </c>
      <c r="X46" s="19"/>
      <c r="Y46" s="19">
        <f t="shared" si="20"/>
        <v>0</v>
      </c>
      <c r="Z46" s="3"/>
      <c r="AA46" s="19">
        <f t="shared" si="21"/>
        <v>0</v>
      </c>
      <c r="AB46" s="3"/>
      <c r="AC46" s="19">
        <f t="shared" si="12"/>
        <v>0</v>
      </c>
      <c r="AD46" s="3"/>
      <c r="AE46" s="19">
        <f t="shared" si="13"/>
        <v>0</v>
      </c>
      <c r="AF46" s="3"/>
      <c r="AG46" s="19">
        <f t="shared" si="14"/>
        <v>0</v>
      </c>
      <c r="AH46" s="20"/>
    </row>
    <row r="47" spans="1:34" s="8" customFormat="1" ht="26.25" customHeight="1">
      <c r="A47" s="15">
        <f t="shared" si="15"/>
        <v>38</v>
      </c>
      <c r="B47" s="16" t="s">
        <v>37</v>
      </c>
      <c r="C47" s="17"/>
      <c r="D47" s="16" t="s">
        <v>9</v>
      </c>
      <c r="E47" s="6">
        <f t="shared" si="16"/>
        <v>14</v>
      </c>
      <c r="F47" s="2">
        <v>2200</v>
      </c>
      <c r="G47" s="18">
        <f t="shared" si="6"/>
        <v>30800</v>
      </c>
      <c r="H47" s="3">
        <v>2</v>
      </c>
      <c r="I47" s="19">
        <f t="shared" si="7"/>
        <v>4400</v>
      </c>
      <c r="J47" s="3">
        <v>3</v>
      </c>
      <c r="K47" s="19">
        <f t="shared" si="8"/>
        <v>6600</v>
      </c>
      <c r="L47" s="3">
        <v>3</v>
      </c>
      <c r="M47" s="19">
        <f t="shared" si="9"/>
        <v>6600</v>
      </c>
      <c r="N47" s="3"/>
      <c r="O47" s="19">
        <f t="shared" si="10"/>
        <v>0</v>
      </c>
      <c r="P47" s="3"/>
      <c r="Q47" s="19">
        <f t="shared" si="11"/>
        <v>0</v>
      </c>
      <c r="R47" s="3">
        <v>2</v>
      </c>
      <c r="S47" s="19">
        <f t="shared" si="17"/>
        <v>4400</v>
      </c>
      <c r="T47" s="3"/>
      <c r="U47" s="19">
        <f t="shared" si="18"/>
        <v>0</v>
      </c>
      <c r="V47" s="19">
        <v>2</v>
      </c>
      <c r="W47" s="19">
        <f t="shared" si="19"/>
        <v>4400</v>
      </c>
      <c r="X47" s="19">
        <v>1</v>
      </c>
      <c r="Y47" s="19">
        <f t="shared" si="20"/>
        <v>2200</v>
      </c>
      <c r="Z47" s="3">
        <v>1</v>
      </c>
      <c r="AA47" s="19">
        <f t="shared" si="21"/>
        <v>2200</v>
      </c>
      <c r="AB47" s="3"/>
      <c r="AC47" s="19">
        <f t="shared" si="12"/>
        <v>0</v>
      </c>
      <c r="AD47" s="3"/>
      <c r="AE47" s="19">
        <f t="shared" si="13"/>
        <v>0</v>
      </c>
      <c r="AF47" s="3"/>
      <c r="AG47" s="19">
        <f t="shared" si="14"/>
        <v>0</v>
      </c>
      <c r="AH47" s="20"/>
    </row>
    <row r="48" spans="1:34" s="8" customFormat="1" ht="26.25" customHeight="1">
      <c r="A48" s="15">
        <f t="shared" si="15"/>
        <v>39</v>
      </c>
      <c r="B48" s="16" t="s">
        <v>63</v>
      </c>
      <c r="C48" s="17"/>
      <c r="D48" s="16" t="s">
        <v>9</v>
      </c>
      <c r="E48" s="6">
        <f t="shared" si="16"/>
        <v>3</v>
      </c>
      <c r="F48" s="2">
        <v>4300</v>
      </c>
      <c r="G48" s="18">
        <f t="shared" si="6"/>
        <v>12900</v>
      </c>
      <c r="H48" s="3"/>
      <c r="I48" s="19">
        <f t="shared" si="7"/>
        <v>0</v>
      </c>
      <c r="J48" s="3"/>
      <c r="K48" s="19">
        <f t="shared" si="8"/>
        <v>0</v>
      </c>
      <c r="L48" s="3"/>
      <c r="M48" s="19">
        <f t="shared" si="9"/>
        <v>0</v>
      </c>
      <c r="N48" s="3"/>
      <c r="O48" s="19">
        <f t="shared" si="10"/>
        <v>0</v>
      </c>
      <c r="P48" s="3"/>
      <c r="Q48" s="19">
        <f t="shared" si="11"/>
        <v>0</v>
      </c>
      <c r="R48" s="3">
        <v>3</v>
      </c>
      <c r="S48" s="19">
        <f t="shared" si="17"/>
        <v>12900</v>
      </c>
      <c r="T48" s="3"/>
      <c r="U48" s="19">
        <f t="shared" si="18"/>
        <v>0</v>
      </c>
      <c r="V48" s="19"/>
      <c r="W48" s="19">
        <f t="shared" si="19"/>
        <v>0</v>
      </c>
      <c r="X48" s="19"/>
      <c r="Y48" s="19">
        <f t="shared" si="20"/>
        <v>0</v>
      </c>
      <c r="Z48" s="3"/>
      <c r="AA48" s="19">
        <f t="shared" si="21"/>
        <v>0</v>
      </c>
      <c r="AB48" s="3"/>
      <c r="AC48" s="19">
        <f t="shared" si="12"/>
        <v>0</v>
      </c>
      <c r="AD48" s="3"/>
      <c r="AE48" s="19">
        <f t="shared" si="13"/>
        <v>0</v>
      </c>
      <c r="AF48" s="3"/>
      <c r="AG48" s="19">
        <f t="shared" si="14"/>
        <v>0</v>
      </c>
      <c r="AH48" s="20"/>
    </row>
    <row r="49" spans="1:34" s="8" customFormat="1" ht="26.25" customHeight="1">
      <c r="A49" s="15">
        <f t="shared" si="15"/>
        <v>40</v>
      </c>
      <c r="B49" s="16" t="s">
        <v>61</v>
      </c>
      <c r="C49" s="17"/>
      <c r="D49" s="16" t="s">
        <v>13</v>
      </c>
      <c r="E49" s="6">
        <f t="shared" si="16"/>
        <v>3</v>
      </c>
      <c r="F49" s="2">
        <v>21000</v>
      </c>
      <c r="G49" s="18">
        <f t="shared" si="6"/>
        <v>63000</v>
      </c>
      <c r="H49" s="3"/>
      <c r="I49" s="19">
        <f t="shared" si="7"/>
        <v>0</v>
      </c>
      <c r="J49" s="3"/>
      <c r="K49" s="19">
        <f t="shared" si="8"/>
        <v>0</v>
      </c>
      <c r="L49" s="3">
        <v>1</v>
      </c>
      <c r="M49" s="19">
        <f t="shared" si="9"/>
        <v>21000</v>
      </c>
      <c r="N49" s="3"/>
      <c r="O49" s="19">
        <f t="shared" si="10"/>
        <v>0</v>
      </c>
      <c r="P49" s="3"/>
      <c r="Q49" s="19">
        <f t="shared" si="11"/>
        <v>0</v>
      </c>
      <c r="R49" s="3">
        <v>1</v>
      </c>
      <c r="S49" s="19">
        <f t="shared" si="17"/>
        <v>21000</v>
      </c>
      <c r="T49" s="3"/>
      <c r="U49" s="19">
        <f t="shared" si="18"/>
        <v>0</v>
      </c>
      <c r="V49" s="19"/>
      <c r="W49" s="19">
        <f t="shared" si="19"/>
        <v>0</v>
      </c>
      <c r="X49" s="19">
        <v>1</v>
      </c>
      <c r="Y49" s="19">
        <f t="shared" si="20"/>
        <v>21000</v>
      </c>
      <c r="Z49" s="3"/>
      <c r="AA49" s="19">
        <f t="shared" si="21"/>
        <v>0</v>
      </c>
      <c r="AB49" s="3"/>
      <c r="AC49" s="19">
        <f t="shared" si="12"/>
        <v>0</v>
      </c>
      <c r="AD49" s="3"/>
      <c r="AE49" s="19">
        <f t="shared" si="13"/>
        <v>0</v>
      </c>
      <c r="AF49" s="3"/>
      <c r="AG49" s="19">
        <f t="shared" si="14"/>
        <v>0</v>
      </c>
      <c r="AH49" s="20"/>
    </row>
    <row r="50" spans="1:34" s="8" customFormat="1" ht="26.25" customHeight="1">
      <c r="A50" s="15">
        <f t="shared" si="15"/>
        <v>41</v>
      </c>
      <c r="B50" s="16" t="s">
        <v>62</v>
      </c>
      <c r="C50" s="17"/>
      <c r="D50" s="16" t="s">
        <v>13</v>
      </c>
      <c r="E50" s="6">
        <f t="shared" si="16"/>
        <v>2</v>
      </c>
      <c r="F50" s="2">
        <v>55000</v>
      </c>
      <c r="G50" s="18">
        <f t="shared" si="6"/>
        <v>110000</v>
      </c>
      <c r="H50" s="3"/>
      <c r="I50" s="19">
        <f t="shared" si="7"/>
        <v>0</v>
      </c>
      <c r="J50" s="3"/>
      <c r="K50" s="19">
        <f t="shared" si="8"/>
        <v>0</v>
      </c>
      <c r="L50" s="3"/>
      <c r="M50" s="19">
        <f t="shared" si="9"/>
        <v>0</v>
      </c>
      <c r="N50" s="3"/>
      <c r="O50" s="19">
        <f t="shared" si="10"/>
        <v>0</v>
      </c>
      <c r="P50" s="3"/>
      <c r="Q50" s="19">
        <f t="shared" si="11"/>
        <v>0</v>
      </c>
      <c r="R50" s="3">
        <v>2</v>
      </c>
      <c r="S50" s="19">
        <f t="shared" si="17"/>
        <v>110000</v>
      </c>
      <c r="T50" s="3"/>
      <c r="U50" s="19">
        <f t="shared" si="18"/>
        <v>0</v>
      </c>
      <c r="V50" s="19"/>
      <c r="W50" s="19">
        <f t="shared" si="19"/>
        <v>0</v>
      </c>
      <c r="X50" s="19"/>
      <c r="Y50" s="19">
        <f t="shared" si="20"/>
        <v>0</v>
      </c>
      <c r="Z50" s="3"/>
      <c r="AA50" s="19">
        <f t="shared" si="21"/>
        <v>0</v>
      </c>
      <c r="AB50" s="3"/>
      <c r="AC50" s="19">
        <f t="shared" si="12"/>
        <v>0</v>
      </c>
      <c r="AD50" s="3"/>
      <c r="AE50" s="19">
        <f t="shared" si="13"/>
        <v>0</v>
      </c>
      <c r="AF50" s="3"/>
      <c r="AG50" s="19">
        <f t="shared" si="14"/>
        <v>0</v>
      </c>
      <c r="AH50" s="20"/>
    </row>
    <row r="51" spans="1:34" s="8" customFormat="1" ht="26.25" customHeight="1">
      <c r="A51" s="15">
        <f t="shared" si="15"/>
        <v>42</v>
      </c>
      <c r="B51" s="16" t="s">
        <v>90</v>
      </c>
      <c r="C51" s="17"/>
      <c r="D51" s="16" t="s">
        <v>13</v>
      </c>
      <c r="E51" s="6">
        <f t="shared" si="16"/>
        <v>2</v>
      </c>
      <c r="F51" s="2">
        <v>37000</v>
      </c>
      <c r="G51" s="18">
        <f t="shared" si="6"/>
        <v>74000</v>
      </c>
      <c r="H51" s="3"/>
      <c r="I51" s="19">
        <f t="shared" si="7"/>
        <v>0</v>
      </c>
      <c r="J51" s="3"/>
      <c r="K51" s="19">
        <f t="shared" si="8"/>
        <v>0</v>
      </c>
      <c r="L51" s="3"/>
      <c r="M51" s="19">
        <f t="shared" si="9"/>
        <v>0</v>
      </c>
      <c r="N51" s="3"/>
      <c r="O51" s="19">
        <f t="shared" si="10"/>
        <v>0</v>
      </c>
      <c r="P51" s="3"/>
      <c r="Q51" s="19">
        <f t="shared" si="11"/>
        <v>0</v>
      </c>
      <c r="R51" s="3">
        <v>1</v>
      </c>
      <c r="S51" s="19">
        <f t="shared" si="17"/>
        <v>37000</v>
      </c>
      <c r="T51" s="3"/>
      <c r="U51" s="19">
        <f t="shared" si="18"/>
        <v>0</v>
      </c>
      <c r="V51" s="19"/>
      <c r="W51" s="19">
        <f t="shared" si="19"/>
        <v>0</v>
      </c>
      <c r="X51" s="19">
        <v>1</v>
      </c>
      <c r="Y51" s="19">
        <f t="shared" si="20"/>
        <v>37000</v>
      </c>
      <c r="Z51" s="3"/>
      <c r="AA51" s="19">
        <f t="shared" si="21"/>
        <v>0</v>
      </c>
      <c r="AB51" s="3"/>
      <c r="AC51" s="19">
        <f t="shared" si="12"/>
        <v>0</v>
      </c>
      <c r="AD51" s="3"/>
      <c r="AE51" s="19">
        <f t="shared" si="13"/>
        <v>0</v>
      </c>
      <c r="AF51" s="3"/>
      <c r="AG51" s="19">
        <f t="shared" si="14"/>
        <v>0</v>
      </c>
      <c r="AH51" s="20"/>
    </row>
    <row r="52" spans="1:34" s="8" customFormat="1" ht="26.25" customHeight="1">
      <c r="A52" s="15">
        <f t="shared" si="15"/>
        <v>43</v>
      </c>
      <c r="B52" s="16" t="s">
        <v>39</v>
      </c>
      <c r="C52" s="17"/>
      <c r="D52" s="16" t="s">
        <v>9</v>
      </c>
      <c r="E52" s="6">
        <f t="shared" si="16"/>
        <v>6</v>
      </c>
      <c r="F52" s="2">
        <v>3500</v>
      </c>
      <c r="G52" s="18">
        <f t="shared" si="6"/>
        <v>21000</v>
      </c>
      <c r="H52" s="3">
        <v>1</v>
      </c>
      <c r="I52" s="19">
        <f t="shared" si="7"/>
        <v>3500</v>
      </c>
      <c r="J52" s="3"/>
      <c r="K52" s="19">
        <f t="shared" si="8"/>
        <v>0</v>
      </c>
      <c r="L52" s="3"/>
      <c r="M52" s="19">
        <f t="shared" si="9"/>
        <v>0</v>
      </c>
      <c r="N52" s="3"/>
      <c r="O52" s="19">
        <f t="shared" si="10"/>
        <v>0</v>
      </c>
      <c r="P52" s="3"/>
      <c r="Q52" s="19">
        <f t="shared" si="11"/>
        <v>0</v>
      </c>
      <c r="R52" s="3">
        <v>5</v>
      </c>
      <c r="S52" s="19">
        <f t="shared" si="17"/>
        <v>17500</v>
      </c>
      <c r="T52" s="3"/>
      <c r="U52" s="19">
        <f t="shared" si="18"/>
        <v>0</v>
      </c>
      <c r="V52" s="19"/>
      <c r="W52" s="19">
        <f t="shared" si="19"/>
        <v>0</v>
      </c>
      <c r="X52" s="19"/>
      <c r="Y52" s="19">
        <f t="shared" si="20"/>
        <v>0</v>
      </c>
      <c r="Z52" s="3"/>
      <c r="AA52" s="19">
        <f t="shared" si="21"/>
        <v>0</v>
      </c>
      <c r="AB52" s="3"/>
      <c r="AC52" s="19">
        <f t="shared" si="12"/>
        <v>0</v>
      </c>
      <c r="AD52" s="3"/>
      <c r="AE52" s="19">
        <f t="shared" si="13"/>
        <v>0</v>
      </c>
      <c r="AF52" s="3"/>
      <c r="AG52" s="19">
        <f t="shared" si="14"/>
        <v>0</v>
      </c>
      <c r="AH52" s="20"/>
    </row>
    <row r="53" spans="1:34" s="8" customFormat="1" ht="26.25" customHeight="1">
      <c r="A53" s="15">
        <f t="shared" si="15"/>
        <v>44</v>
      </c>
      <c r="B53" s="16" t="s">
        <v>38</v>
      </c>
      <c r="C53" s="17"/>
      <c r="D53" s="16" t="s">
        <v>9</v>
      </c>
      <c r="E53" s="6">
        <f t="shared" si="16"/>
        <v>7</v>
      </c>
      <c r="F53" s="2">
        <v>3700</v>
      </c>
      <c r="G53" s="18">
        <f t="shared" si="6"/>
        <v>25900</v>
      </c>
      <c r="H53" s="3">
        <v>2</v>
      </c>
      <c r="I53" s="19">
        <f t="shared" si="7"/>
        <v>7400</v>
      </c>
      <c r="J53" s="3"/>
      <c r="K53" s="19">
        <f t="shared" si="8"/>
        <v>0</v>
      </c>
      <c r="L53" s="3"/>
      <c r="M53" s="19">
        <f t="shared" si="9"/>
        <v>0</v>
      </c>
      <c r="N53" s="3"/>
      <c r="O53" s="19">
        <f t="shared" si="10"/>
        <v>0</v>
      </c>
      <c r="P53" s="3"/>
      <c r="Q53" s="19">
        <f t="shared" si="11"/>
        <v>0</v>
      </c>
      <c r="R53" s="3">
        <v>5</v>
      </c>
      <c r="S53" s="19">
        <f t="shared" si="17"/>
        <v>18500</v>
      </c>
      <c r="T53" s="3"/>
      <c r="U53" s="19">
        <f t="shared" si="18"/>
        <v>0</v>
      </c>
      <c r="V53" s="19"/>
      <c r="W53" s="19">
        <f t="shared" si="19"/>
        <v>0</v>
      </c>
      <c r="X53" s="19"/>
      <c r="Y53" s="19">
        <f t="shared" si="20"/>
        <v>0</v>
      </c>
      <c r="Z53" s="3"/>
      <c r="AA53" s="19">
        <f t="shared" si="21"/>
        <v>0</v>
      </c>
      <c r="AB53" s="3"/>
      <c r="AC53" s="19">
        <f t="shared" si="12"/>
        <v>0</v>
      </c>
      <c r="AD53" s="3"/>
      <c r="AE53" s="19">
        <f t="shared" si="13"/>
        <v>0</v>
      </c>
      <c r="AF53" s="3"/>
      <c r="AG53" s="19">
        <f t="shared" si="14"/>
        <v>0</v>
      </c>
      <c r="AH53" s="20"/>
    </row>
    <row r="54" spans="1:34" s="8" customFormat="1" ht="26.25" customHeight="1">
      <c r="A54" s="15">
        <f t="shared" si="15"/>
        <v>45</v>
      </c>
      <c r="B54" s="16" t="s">
        <v>76</v>
      </c>
      <c r="C54" s="17"/>
      <c r="D54" s="16" t="s">
        <v>9</v>
      </c>
      <c r="E54" s="6">
        <f t="shared" si="16"/>
        <v>5</v>
      </c>
      <c r="F54" s="2">
        <v>2600</v>
      </c>
      <c r="G54" s="18">
        <f t="shared" si="6"/>
        <v>13000</v>
      </c>
      <c r="H54" s="3"/>
      <c r="I54" s="19">
        <f t="shared" si="7"/>
        <v>0</v>
      </c>
      <c r="J54" s="3"/>
      <c r="K54" s="19">
        <f t="shared" si="8"/>
        <v>0</v>
      </c>
      <c r="L54" s="3"/>
      <c r="M54" s="19">
        <f t="shared" si="9"/>
        <v>0</v>
      </c>
      <c r="N54" s="3"/>
      <c r="O54" s="19">
        <f t="shared" si="10"/>
        <v>0</v>
      </c>
      <c r="P54" s="3"/>
      <c r="Q54" s="19">
        <f t="shared" si="11"/>
        <v>0</v>
      </c>
      <c r="R54" s="3">
        <v>5</v>
      </c>
      <c r="S54" s="19">
        <f t="shared" si="17"/>
        <v>13000</v>
      </c>
      <c r="T54" s="3"/>
      <c r="U54" s="19">
        <f t="shared" si="18"/>
        <v>0</v>
      </c>
      <c r="V54" s="19"/>
      <c r="W54" s="19">
        <f t="shared" si="19"/>
        <v>0</v>
      </c>
      <c r="X54" s="19"/>
      <c r="Y54" s="19">
        <f t="shared" si="20"/>
        <v>0</v>
      </c>
      <c r="Z54" s="3"/>
      <c r="AA54" s="19">
        <f t="shared" si="21"/>
        <v>0</v>
      </c>
      <c r="AB54" s="3"/>
      <c r="AC54" s="19">
        <f t="shared" si="12"/>
        <v>0</v>
      </c>
      <c r="AD54" s="3"/>
      <c r="AE54" s="19">
        <f t="shared" si="13"/>
        <v>0</v>
      </c>
      <c r="AF54" s="3"/>
      <c r="AG54" s="19">
        <f t="shared" si="14"/>
        <v>0</v>
      </c>
      <c r="AH54" s="20"/>
    </row>
    <row r="55" spans="1:34" s="8" customFormat="1" ht="26.25" customHeight="1">
      <c r="A55" s="15">
        <f t="shared" si="15"/>
        <v>46</v>
      </c>
      <c r="B55" s="16" t="s">
        <v>40</v>
      </c>
      <c r="C55" s="17"/>
      <c r="D55" s="16" t="s">
        <v>14</v>
      </c>
      <c r="E55" s="6">
        <f t="shared" si="16"/>
        <v>12</v>
      </c>
      <c r="F55" s="2">
        <v>2600</v>
      </c>
      <c r="G55" s="18">
        <f t="shared" si="6"/>
        <v>31200</v>
      </c>
      <c r="H55" s="3"/>
      <c r="I55" s="19">
        <f t="shared" si="7"/>
        <v>0</v>
      </c>
      <c r="J55" s="3"/>
      <c r="K55" s="19">
        <f t="shared" si="8"/>
        <v>0</v>
      </c>
      <c r="L55" s="3"/>
      <c r="M55" s="19">
        <f t="shared" si="9"/>
        <v>0</v>
      </c>
      <c r="N55" s="3"/>
      <c r="O55" s="19">
        <f t="shared" si="10"/>
        <v>0</v>
      </c>
      <c r="P55" s="3"/>
      <c r="Q55" s="19">
        <f t="shared" si="11"/>
        <v>0</v>
      </c>
      <c r="R55" s="3">
        <v>12</v>
      </c>
      <c r="S55" s="19">
        <f t="shared" si="17"/>
        <v>31200</v>
      </c>
      <c r="T55" s="3"/>
      <c r="U55" s="19">
        <f t="shared" si="18"/>
        <v>0</v>
      </c>
      <c r="V55" s="19"/>
      <c r="W55" s="19">
        <f t="shared" si="19"/>
        <v>0</v>
      </c>
      <c r="X55" s="19"/>
      <c r="Y55" s="19">
        <f t="shared" si="20"/>
        <v>0</v>
      </c>
      <c r="Z55" s="3"/>
      <c r="AA55" s="19">
        <f t="shared" si="21"/>
        <v>0</v>
      </c>
      <c r="AB55" s="3"/>
      <c r="AC55" s="19">
        <f t="shared" si="12"/>
        <v>0</v>
      </c>
      <c r="AD55" s="3"/>
      <c r="AE55" s="19">
        <f t="shared" si="13"/>
        <v>0</v>
      </c>
      <c r="AF55" s="3"/>
      <c r="AG55" s="19">
        <f t="shared" si="14"/>
        <v>0</v>
      </c>
      <c r="AH55" s="20"/>
    </row>
    <row r="56" spans="1:34" s="8" customFormat="1" ht="26.25" customHeight="1">
      <c r="A56" s="15">
        <f t="shared" si="15"/>
        <v>47</v>
      </c>
      <c r="B56" s="16" t="s">
        <v>42</v>
      </c>
      <c r="C56" s="17"/>
      <c r="D56" s="16" t="s">
        <v>13</v>
      </c>
      <c r="E56" s="6">
        <f t="shared" si="16"/>
        <v>2</v>
      </c>
      <c r="F56" s="2">
        <v>18000</v>
      </c>
      <c r="G56" s="18">
        <f t="shared" si="6"/>
        <v>36000</v>
      </c>
      <c r="H56" s="3"/>
      <c r="I56" s="19">
        <f t="shared" si="7"/>
        <v>0</v>
      </c>
      <c r="J56" s="3"/>
      <c r="K56" s="19">
        <f t="shared" si="8"/>
        <v>0</v>
      </c>
      <c r="L56" s="3">
        <v>2</v>
      </c>
      <c r="M56" s="19">
        <f t="shared" si="9"/>
        <v>36000</v>
      </c>
      <c r="N56" s="3"/>
      <c r="O56" s="19">
        <f t="shared" si="10"/>
        <v>0</v>
      </c>
      <c r="P56" s="3"/>
      <c r="Q56" s="19">
        <f t="shared" si="11"/>
        <v>0</v>
      </c>
      <c r="R56" s="3"/>
      <c r="S56" s="19">
        <f t="shared" si="17"/>
        <v>0</v>
      </c>
      <c r="T56" s="3"/>
      <c r="U56" s="19">
        <f t="shared" si="18"/>
        <v>0</v>
      </c>
      <c r="V56" s="19"/>
      <c r="W56" s="19">
        <f t="shared" si="19"/>
        <v>0</v>
      </c>
      <c r="X56" s="19"/>
      <c r="Y56" s="19">
        <f t="shared" si="20"/>
        <v>0</v>
      </c>
      <c r="Z56" s="3"/>
      <c r="AA56" s="19">
        <f t="shared" si="21"/>
        <v>0</v>
      </c>
      <c r="AB56" s="3"/>
      <c r="AC56" s="19">
        <f t="shared" si="12"/>
        <v>0</v>
      </c>
      <c r="AD56" s="3"/>
      <c r="AE56" s="19">
        <f t="shared" si="13"/>
        <v>0</v>
      </c>
      <c r="AF56" s="3"/>
      <c r="AG56" s="19">
        <f t="shared" si="14"/>
        <v>0</v>
      </c>
      <c r="AH56" s="20"/>
    </row>
    <row r="57" spans="1:34" s="8" customFormat="1" ht="26.25" customHeight="1">
      <c r="A57" s="15">
        <f t="shared" si="15"/>
        <v>48</v>
      </c>
      <c r="B57" s="16" t="s">
        <v>93</v>
      </c>
      <c r="C57" s="17"/>
      <c r="D57" s="16" t="s">
        <v>6</v>
      </c>
      <c r="E57" s="6">
        <f t="shared" si="16"/>
        <v>2</v>
      </c>
      <c r="F57" s="2">
        <v>24000</v>
      </c>
      <c r="G57" s="18">
        <f t="shared" si="6"/>
        <v>48000</v>
      </c>
      <c r="H57" s="3"/>
      <c r="I57" s="19">
        <f t="shared" si="7"/>
        <v>0</v>
      </c>
      <c r="J57" s="3">
        <v>2</v>
      </c>
      <c r="K57" s="19">
        <f t="shared" si="8"/>
        <v>48000</v>
      </c>
      <c r="L57" s="3"/>
      <c r="M57" s="19">
        <f t="shared" si="9"/>
        <v>0</v>
      </c>
      <c r="N57" s="3"/>
      <c r="O57" s="19">
        <f t="shared" si="10"/>
        <v>0</v>
      </c>
      <c r="P57" s="3"/>
      <c r="Q57" s="19">
        <f t="shared" si="11"/>
        <v>0</v>
      </c>
      <c r="R57" s="3"/>
      <c r="S57" s="19">
        <f t="shared" si="17"/>
        <v>0</v>
      </c>
      <c r="T57" s="3"/>
      <c r="U57" s="19">
        <f t="shared" si="18"/>
        <v>0</v>
      </c>
      <c r="V57" s="19"/>
      <c r="W57" s="19">
        <f t="shared" si="19"/>
        <v>0</v>
      </c>
      <c r="X57" s="19"/>
      <c r="Y57" s="19">
        <f t="shared" si="20"/>
        <v>0</v>
      </c>
      <c r="Z57" s="3"/>
      <c r="AA57" s="19">
        <f t="shared" si="21"/>
        <v>0</v>
      </c>
      <c r="AB57" s="3"/>
      <c r="AC57" s="19">
        <f t="shared" si="12"/>
        <v>0</v>
      </c>
      <c r="AD57" s="3"/>
      <c r="AE57" s="19">
        <f t="shared" si="13"/>
        <v>0</v>
      </c>
      <c r="AF57" s="3"/>
      <c r="AG57" s="19">
        <f t="shared" si="14"/>
        <v>0</v>
      </c>
      <c r="AH57" s="20"/>
    </row>
    <row r="58" spans="1:34" s="8" customFormat="1" ht="26.25" customHeight="1">
      <c r="A58" s="15">
        <f t="shared" si="15"/>
        <v>49</v>
      </c>
      <c r="B58" s="16" t="s">
        <v>85</v>
      </c>
      <c r="C58" s="17"/>
      <c r="D58" s="16" t="s">
        <v>13</v>
      </c>
      <c r="E58" s="6">
        <f t="shared" si="16"/>
        <v>5</v>
      </c>
      <c r="F58" s="2">
        <v>6800</v>
      </c>
      <c r="G58" s="18">
        <f t="shared" si="6"/>
        <v>34000</v>
      </c>
      <c r="H58" s="3"/>
      <c r="I58" s="19">
        <f t="shared" si="7"/>
        <v>0</v>
      </c>
      <c r="J58" s="3"/>
      <c r="K58" s="19">
        <f t="shared" si="8"/>
        <v>0</v>
      </c>
      <c r="L58" s="3"/>
      <c r="M58" s="19">
        <f t="shared" si="9"/>
        <v>0</v>
      </c>
      <c r="N58" s="3"/>
      <c r="O58" s="19">
        <f t="shared" si="10"/>
        <v>0</v>
      </c>
      <c r="P58" s="3"/>
      <c r="Q58" s="19">
        <f t="shared" si="11"/>
        <v>0</v>
      </c>
      <c r="R58" s="3">
        <v>1</v>
      </c>
      <c r="S58" s="19">
        <f t="shared" si="17"/>
        <v>6800</v>
      </c>
      <c r="T58" s="3"/>
      <c r="U58" s="19">
        <f t="shared" si="18"/>
        <v>0</v>
      </c>
      <c r="V58" s="19">
        <v>4</v>
      </c>
      <c r="W58" s="19">
        <f t="shared" si="19"/>
        <v>27200</v>
      </c>
      <c r="X58" s="19"/>
      <c r="Y58" s="19">
        <f t="shared" si="20"/>
        <v>0</v>
      </c>
      <c r="Z58" s="3"/>
      <c r="AA58" s="19">
        <f t="shared" si="21"/>
        <v>0</v>
      </c>
      <c r="AB58" s="3"/>
      <c r="AC58" s="19">
        <f t="shared" si="12"/>
        <v>0</v>
      </c>
      <c r="AD58" s="3"/>
      <c r="AE58" s="19">
        <f t="shared" si="13"/>
        <v>0</v>
      </c>
      <c r="AF58" s="3"/>
      <c r="AG58" s="19">
        <f t="shared" si="14"/>
        <v>0</v>
      </c>
      <c r="AH58" s="20"/>
    </row>
    <row r="59" spans="1:34" s="8" customFormat="1" ht="26.25" customHeight="1">
      <c r="A59" s="15">
        <f t="shared" si="15"/>
        <v>50</v>
      </c>
      <c r="B59" s="16" t="s">
        <v>43</v>
      </c>
      <c r="C59" s="17" t="s">
        <v>52</v>
      </c>
      <c r="D59" s="16" t="s">
        <v>13</v>
      </c>
      <c r="E59" s="6">
        <f t="shared" si="16"/>
        <v>6</v>
      </c>
      <c r="F59" s="2">
        <v>17000</v>
      </c>
      <c r="G59" s="18">
        <f t="shared" si="6"/>
        <v>102000</v>
      </c>
      <c r="H59" s="3"/>
      <c r="I59" s="19">
        <f t="shared" si="7"/>
        <v>0</v>
      </c>
      <c r="J59" s="3"/>
      <c r="K59" s="19">
        <f t="shared" si="8"/>
        <v>0</v>
      </c>
      <c r="L59" s="3"/>
      <c r="M59" s="19">
        <f t="shared" si="9"/>
        <v>0</v>
      </c>
      <c r="N59" s="3"/>
      <c r="O59" s="19">
        <f t="shared" si="10"/>
        <v>0</v>
      </c>
      <c r="P59" s="3"/>
      <c r="Q59" s="19">
        <f t="shared" si="11"/>
        <v>0</v>
      </c>
      <c r="R59" s="3"/>
      <c r="S59" s="19">
        <f t="shared" si="17"/>
        <v>0</v>
      </c>
      <c r="T59" s="3"/>
      <c r="U59" s="19">
        <f t="shared" si="18"/>
        <v>0</v>
      </c>
      <c r="V59" s="19"/>
      <c r="W59" s="19">
        <f t="shared" si="19"/>
        <v>0</v>
      </c>
      <c r="X59" s="19"/>
      <c r="Y59" s="19">
        <f t="shared" si="20"/>
        <v>0</v>
      </c>
      <c r="Z59" s="3">
        <v>6</v>
      </c>
      <c r="AA59" s="19">
        <f t="shared" si="21"/>
        <v>102000</v>
      </c>
      <c r="AB59" s="3"/>
      <c r="AC59" s="19">
        <f t="shared" si="12"/>
        <v>0</v>
      </c>
      <c r="AD59" s="3"/>
      <c r="AE59" s="19">
        <f t="shared" si="13"/>
        <v>0</v>
      </c>
      <c r="AF59" s="3"/>
      <c r="AG59" s="19">
        <f t="shared" si="14"/>
        <v>0</v>
      </c>
      <c r="AH59" s="20"/>
    </row>
    <row r="60" spans="1:34" s="8" customFormat="1" ht="26.25" customHeight="1">
      <c r="A60" s="15">
        <f t="shared" si="15"/>
        <v>51</v>
      </c>
      <c r="B60" s="16" t="s">
        <v>84</v>
      </c>
      <c r="C60" s="17"/>
      <c r="D60" s="16" t="s">
        <v>13</v>
      </c>
      <c r="E60" s="6">
        <f t="shared" si="16"/>
        <v>3</v>
      </c>
      <c r="F60" s="2">
        <v>11000</v>
      </c>
      <c r="G60" s="18">
        <f t="shared" si="6"/>
        <v>33000</v>
      </c>
      <c r="H60" s="3"/>
      <c r="I60" s="19">
        <f t="shared" si="7"/>
        <v>0</v>
      </c>
      <c r="J60" s="3"/>
      <c r="K60" s="19">
        <f t="shared" si="8"/>
        <v>0</v>
      </c>
      <c r="L60" s="3"/>
      <c r="M60" s="19">
        <f t="shared" si="9"/>
        <v>0</v>
      </c>
      <c r="N60" s="3"/>
      <c r="O60" s="19">
        <f t="shared" si="10"/>
        <v>0</v>
      </c>
      <c r="P60" s="3">
        <v>3</v>
      </c>
      <c r="Q60" s="19">
        <f t="shared" si="11"/>
        <v>33000</v>
      </c>
      <c r="R60" s="3"/>
      <c r="S60" s="19">
        <f t="shared" si="17"/>
        <v>0</v>
      </c>
      <c r="T60" s="3"/>
      <c r="U60" s="19">
        <f t="shared" si="18"/>
        <v>0</v>
      </c>
      <c r="V60" s="19"/>
      <c r="W60" s="19">
        <f t="shared" si="19"/>
        <v>0</v>
      </c>
      <c r="X60" s="19"/>
      <c r="Y60" s="19">
        <f t="shared" si="20"/>
        <v>0</v>
      </c>
      <c r="Z60" s="3"/>
      <c r="AA60" s="19">
        <f t="shared" si="21"/>
        <v>0</v>
      </c>
      <c r="AB60" s="3"/>
      <c r="AC60" s="19">
        <f t="shared" si="12"/>
        <v>0</v>
      </c>
      <c r="AD60" s="3"/>
      <c r="AE60" s="19">
        <f t="shared" si="13"/>
        <v>0</v>
      </c>
      <c r="AF60" s="3"/>
      <c r="AG60" s="19">
        <f t="shared" si="14"/>
        <v>0</v>
      </c>
      <c r="AH60" s="20"/>
    </row>
    <row r="61" spans="1:34" s="8" customFormat="1" ht="26.25" customHeight="1">
      <c r="A61" s="15">
        <f t="shared" si="15"/>
        <v>52</v>
      </c>
      <c r="B61" s="16" t="s">
        <v>44</v>
      </c>
      <c r="C61" s="17"/>
      <c r="D61" s="16" t="s">
        <v>12</v>
      </c>
      <c r="E61" s="6">
        <f t="shared" si="16"/>
        <v>400</v>
      </c>
      <c r="F61" s="2">
        <v>2500</v>
      </c>
      <c r="G61" s="18">
        <f t="shared" si="6"/>
        <v>1000000</v>
      </c>
      <c r="H61" s="3"/>
      <c r="I61" s="19">
        <f t="shared" si="7"/>
        <v>0</v>
      </c>
      <c r="J61" s="3"/>
      <c r="K61" s="19">
        <f t="shared" si="8"/>
        <v>0</v>
      </c>
      <c r="L61" s="3"/>
      <c r="M61" s="19">
        <f t="shared" si="9"/>
        <v>0</v>
      </c>
      <c r="N61" s="3"/>
      <c r="O61" s="19">
        <f t="shared" si="10"/>
        <v>0</v>
      </c>
      <c r="P61" s="3"/>
      <c r="Q61" s="19">
        <f t="shared" si="11"/>
        <v>0</v>
      </c>
      <c r="R61" s="3"/>
      <c r="S61" s="19">
        <f t="shared" si="17"/>
        <v>0</v>
      </c>
      <c r="T61" s="3"/>
      <c r="U61" s="19">
        <f t="shared" si="18"/>
        <v>0</v>
      </c>
      <c r="V61" s="19"/>
      <c r="W61" s="19">
        <f t="shared" si="19"/>
        <v>0</v>
      </c>
      <c r="X61" s="19"/>
      <c r="Y61" s="19">
        <f t="shared" si="20"/>
        <v>0</v>
      </c>
      <c r="Z61" s="3"/>
      <c r="AA61" s="19">
        <f t="shared" si="21"/>
        <v>0</v>
      </c>
      <c r="AB61" s="3"/>
      <c r="AC61" s="19">
        <f t="shared" si="12"/>
        <v>0</v>
      </c>
      <c r="AD61" s="3"/>
      <c r="AE61" s="19">
        <f t="shared" si="13"/>
        <v>0</v>
      </c>
      <c r="AF61" s="3">
        <v>400</v>
      </c>
      <c r="AG61" s="19">
        <f t="shared" si="14"/>
        <v>1000000</v>
      </c>
      <c r="AH61" s="20"/>
    </row>
    <row r="62" spans="1:34" s="8" customFormat="1" ht="26.25" customHeight="1">
      <c r="A62" s="15">
        <f t="shared" si="15"/>
        <v>53</v>
      </c>
      <c r="B62" s="16" t="s">
        <v>47</v>
      </c>
      <c r="C62" s="17" t="s">
        <v>51</v>
      </c>
      <c r="D62" s="16" t="s">
        <v>48</v>
      </c>
      <c r="E62" s="6">
        <f t="shared" si="16"/>
        <v>4</v>
      </c>
      <c r="F62" s="2">
        <v>77000</v>
      </c>
      <c r="G62" s="18">
        <f t="shared" si="6"/>
        <v>308000</v>
      </c>
      <c r="H62" s="3"/>
      <c r="I62" s="19">
        <f t="shared" si="7"/>
        <v>0</v>
      </c>
      <c r="J62" s="3"/>
      <c r="K62" s="19">
        <f t="shared" si="8"/>
        <v>0</v>
      </c>
      <c r="L62" s="3"/>
      <c r="M62" s="19">
        <f t="shared" si="9"/>
        <v>0</v>
      </c>
      <c r="N62" s="3"/>
      <c r="O62" s="19">
        <f t="shared" si="10"/>
        <v>0</v>
      </c>
      <c r="P62" s="3"/>
      <c r="Q62" s="19">
        <f t="shared" si="11"/>
        <v>0</v>
      </c>
      <c r="R62" s="3"/>
      <c r="S62" s="19">
        <f t="shared" si="17"/>
        <v>0</v>
      </c>
      <c r="T62" s="3"/>
      <c r="U62" s="19">
        <f t="shared" si="18"/>
        <v>0</v>
      </c>
      <c r="V62" s="19"/>
      <c r="W62" s="19">
        <f t="shared" si="19"/>
        <v>0</v>
      </c>
      <c r="X62" s="19"/>
      <c r="Y62" s="19">
        <f t="shared" si="20"/>
        <v>0</v>
      </c>
      <c r="Z62" s="3"/>
      <c r="AA62" s="19">
        <f t="shared" si="21"/>
        <v>0</v>
      </c>
      <c r="AB62" s="3"/>
      <c r="AC62" s="19">
        <f t="shared" si="12"/>
        <v>0</v>
      </c>
      <c r="AD62" s="3"/>
      <c r="AE62" s="19">
        <f t="shared" si="13"/>
        <v>0</v>
      </c>
      <c r="AF62" s="3">
        <v>4</v>
      </c>
      <c r="AG62" s="19">
        <f t="shared" si="14"/>
        <v>308000</v>
      </c>
      <c r="AH62" s="20"/>
    </row>
    <row r="63" spans="1:34" s="8" customFormat="1" ht="26.25" customHeight="1">
      <c r="A63" s="15">
        <f t="shared" si="15"/>
        <v>54</v>
      </c>
      <c r="B63" s="16" t="s">
        <v>45</v>
      </c>
      <c r="C63" s="17"/>
      <c r="D63" s="16" t="s">
        <v>49</v>
      </c>
      <c r="E63" s="6">
        <f t="shared" si="16"/>
        <v>8</v>
      </c>
      <c r="F63" s="2">
        <v>32000</v>
      </c>
      <c r="G63" s="18">
        <f t="shared" si="6"/>
        <v>256000</v>
      </c>
      <c r="H63" s="3"/>
      <c r="I63" s="19">
        <f t="shared" si="7"/>
        <v>0</v>
      </c>
      <c r="J63" s="3"/>
      <c r="K63" s="19">
        <f t="shared" si="8"/>
        <v>0</v>
      </c>
      <c r="L63" s="3"/>
      <c r="M63" s="19">
        <f t="shared" si="9"/>
        <v>0</v>
      </c>
      <c r="N63" s="3"/>
      <c r="O63" s="19">
        <f t="shared" si="10"/>
        <v>0</v>
      </c>
      <c r="P63" s="3"/>
      <c r="Q63" s="19">
        <f t="shared" si="11"/>
        <v>0</v>
      </c>
      <c r="R63" s="3">
        <v>1</v>
      </c>
      <c r="S63" s="19">
        <f t="shared" si="17"/>
        <v>32000</v>
      </c>
      <c r="T63" s="3"/>
      <c r="U63" s="19">
        <f t="shared" si="18"/>
        <v>0</v>
      </c>
      <c r="V63" s="19"/>
      <c r="W63" s="19">
        <f t="shared" si="19"/>
        <v>0</v>
      </c>
      <c r="X63" s="19"/>
      <c r="Y63" s="19">
        <f t="shared" si="20"/>
        <v>0</v>
      </c>
      <c r="Z63" s="3"/>
      <c r="AA63" s="19">
        <f t="shared" si="21"/>
        <v>0</v>
      </c>
      <c r="AB63" s="3"/>
      <c r="AC63" s="19">
        <f t="shared" si="12"/>
        <v>0</v>
      </c>
      <c r="AD63" s="3"/>
      <c r="AE63" s="19">
        <f t="shared" si="13"/>
        <v>0</v>
      </c>
      <c r="AF63" s="3">
        <v>7</v>
      </c>
      <c r="AG63" s="19">
        <f t="shared" si="14"/>
        <v>224000</v>
      </c>
      <c r="AH63" s="20"/>
    </row>
    <row r="64" spans="1:34" s="8" customFormat="1" ht="26.25" customHeight="1">
      <c r="A64" s="15">
        <f t="shared" si="15"/>
        <v>55</v>
      </c>
      <c r="B64" s="21" t="s">
        <v>46</v>
      </c>
      <c r="C64" s="22"/>
      <c r="D64" s="21" t="s">
        <v>50</v>
      </c>
      <c r="E64" s="6">
        <f t="shared" si="16"/>
        <v>27</v>
      </c>
      <c r="F64" s="2">
        <v>8000</v>
      </c>
      <c r="G64" s="18">
        <f t="shared" si="6"/>
        <v>216000</v>
      </c>
      <c r="H64" s="23"/>
      <c r="I64" s="19">
        <f t="shared" si="7"/>
        <v>0</v>
      </c>
      <c r="J64" s="23"/>
      <c r="K64" s="19">
        <f t="shared" si="8"/>
        <v>0</v>
      </c>
      <c r="L64" s="23"/>
      <c r="M64" s="19">
        <f t="shared" si="9"/>
        <v>0</v>
      </c>
      <c r="N64" s="23"/>
      <c r="O64" s="19">
        <f t="shared" si="10"/>
        <v>0</v>
      </c>
      <c r="P64" s="23"/>
      <c r="Q64" s="19">
        <f t="shared" si="11"/>
        <v>0</v>
      </c>
      <c r="R64" s="23">
        <v>2</v>
      </c>
      <c r="S64" s="19">
        <f t="shared" si="17"/>
        <v>16000</v>
      </c>
      <c r="T64" s="23"/>
      <c r="U64" s="19">
        <f t="shared" si="18"/>
        <v>0</v>
      </c>
      <c r="V64" s="24"/>
      <c r="W64" s="19">
        <f t="shared" si="19"/>
        <v>0</v>
      </c>
      <c r="X64" s="19"/>
      <c r="Y64" s="19">
        <f t="shared" si="20"/>
        <v>0</v>
      </c>
      <c r="Z64" s="23"/>
      <c r="AA64" s="19">
        <f t="shared" si="21"/>
        <v>0</v>
      </c>
      <c r="AB64" s="23"/>
      <c r="AC64" s="19">
        <f t="shared" si="12"/>
        <v>0</v>
      </c>
      <c r="AD64" s="23"/>
      <c r="AE64" s="19">
        <f t="shared" si="13"/>
        <v>0</v>
      </c>
      <c r="AF64" s="3">
        <v>25</v>
      </c>
      <c r="AG64" s="19">
        <f t="shared" si="14"/>
        <v>200000</v>
      </c>
      <c r="AH64" s="25"/>
    </row>
    <row r="65" spans="1:118" s="8" customFormat="1" ht="26.25" customHeight="1">
      <c r="A65" s="15">
        <f>+A64+1</f>
        <v>56</v>
      </c>
      <c r="B65" s="16" t="s">
        <v>86</v>
      </c>
      <c r="C65" s="17"/>
      <c r="D65" s="16" t="s">
        <v>87</v>
      </c>
      <c r="E65" s="6">
        <f t="shared" si="16"/>
        <v>1</v>
      </c>
      <c r="F65" s="2">
        <v>33000</v>
      </c>
      <c r="G65" s="18">
        <f t="shared" si="6"/>
        <v>33000</v>
      </c>
      <c r="H65" s="3"/>
      <c r="I65" s="19">
        <f t="shared" si="7"/>
        <v>0</v>
      </c>
      <c r="J65" s="3"/>
      <c r="K65" s="19">
        <f t="shared" si="8"/>
        <v>0</v>
      </c>
      <c r="L65" s="3"/>
      <c r="M65" s="19">
        <f t="shared" si="9"/>
        <v>0</v>
      </c>
      <c r="N65" s="3"/>
      <c r="O65" s="19">
        <f t="shared" si="10"/>
        <v>0</v>
      </c>
      <c r="P65" s="3"/>
      <c r="Q65" s="19">
        <f t="shared" si="11"/>
        <v>0</v>
      </c>
      <c r="R65" s="3"/>
      <c r="S65" s="19">
        <f t="shared" si="17"/>
        <v>0</v>
      </c>
      <c r="T65" s="3"/>
      <c r="U65" s="19">
        <f t="shared" si="18"/>
        <v>0</v>
      </c>
      <c r="V65" s="19"/>
      <c r="W65" s="19">
        <f t="shared" si="19"/>
        <v>0</v>
      </c>
      <c r="X65" s="19"/>
      <c r="Y65" s="19">
        <f t="shared" si="20"/>
        <v>0</v>
      </c>
      <c r="Z65" s="3"/>
      <c r="AA65" s="19">
        <f t="shared" si="21"/>
        <v>0</v>
      </c>
      <c r="AB65" s="3"/>
      <c r="AC65" s="19">
        <f t="shared" si="12"/>
        <v>0</v>
      </c>
      <c r="AD65" s="3"/>
      <c r="AE65" s="19">
        <f t="shared" si="13"/>
        <v>0</v>
      </c>
      <c r="AF65" s="3">
        <v>1</v>
      </c>
      <c r="AG65" s="19">
        <f t="shared" si="14"/>
        <v>33000</v>
      </c>
      <c r="AH65" s="20"/>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row>
    <row r="66" spans="1:118" s="8" customFormat="1" ht="26.25" customHeight="1">
      <c r="A66" s="15">
        <f t="shared" ref="A66:A67" si="22">+A65+1</f>
        <v>57</v>
      </c>
      <c r="B66" s="16" t="s">
        <v>104</v>
      </c>
      <c r="C66" s="17"/>
      <c r="D66" s="16" t="s">
        <v>87</v>
      </c>
      <c r="E66" s="6">
        <f t="shared" si="16"/>
        <v>5</v>
      </c>
      <c r="F66" s="2">
        <v>19500</v>
      </c>
      <c r="G66" s="18">
        <f t="shared" si="6"/>
        <v>97500</v>
      </c>
      <c r="H66" s="3"/>
      <c r="I66" s="19">
        <f t="shared" si="7"/>
        <v>0</v>
      </c>
      <c r="J66" s="3"/>
      <c r="K66" s="19">
        <f t="shared" si="8"/>
        <v>0</v>
      </c>
      <c r="L66" s="3"/>
      <c r="M66" s="19">
        <f t="shared" si="9"/>
        <v>0</v>
      </c>
      <c r="N66" s="3"/>
      <c r="O66" s="19">
        <f t="shared" si="10"/>
        <v>0</v>
      </c>
      <c r="P66" s="3"/>
      <c r="Q66" s="19">
        <f t="shared" si="11"/>
        <v>0</v>
      </c>
      <c r="R66" s="3"/>
      <c r="S66" s="19">
        <f t="shared" si="17"/>
        <v>0</v>
      </c>
      <c r="T66" s="3"/>
      <c r="U66" s="19">
        <f t="shared" si="18"/>
        <v>0</v>
      </c>
      <c r="V66" s="19"/>
      <c r="W66" s="19">
        <f t="shared" si="19"/>
        <v>0</v>
      </c>
      <c r="X66" s="19"/>
      <c r="Y66" s="19">
        <f t="shared" si="20"/>
        <v>0</v>
      </c>
      <c r="Z66" s="3"/>
      <c r="AA66" s="19">
        <f t="shared" si="21"/>
        <v>0</v>
      </c>
      <c r="AB66" s="3"/>
      <c r="AC66" s="19">
        <f t="shared" si="12"/>
        <v>0</v>
      </c>
      <c r="AD66" s="3"/>
      <c r="AE66" s="19">
        <f t="shared" si="13"/>
        <v>0</v>
      </c>
      <c r="AF66" s="3">
        <v>5</v>
      </c>
      <c r="AG66" s="19">
        <f t="shared" si="14"/>
        <v>97500</v>
      </c>
      <c r="AH66" s="20"/>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row>
    <row r="67" spans="1:118" s="8" customFormat="1" ht="26.25" customHeight="1">
      <c r="A67" s="15">
        <f t="shared" si="22"/>
        <v>58</v>
      </c>
      <c r="B67" s="16" t="s">
        <v>105</v>
      </c>
      <c r="C67" s="17"/>
      <c r="D67" s="16" t="s">
        <v>106</v>
      </c>
      <c r="E67" s="6">
        <f t="shared" si="16"/>
        <v>1</v>
      </c>
      <c r="F67" s="2">
        <v>20000</v>
      </c>
      <c r="G67" s="18">
        <f t="shared" si="6"/>
        <v>20000</v>
      </c>
      <c r="H67" s="3"/>
      <c r="I67" s="19">
        <f t="shared" si="7"/>
        <v>0</v>
      </c>
      <c r="J67" s="3"/>
      <c r="K67" s="19">
        <f t="shared" si="8"/>
        <v>0</v>
      </c>
      <c r="L67" s="3"/>
      <c r="M67" s="19">
        <f t="shared" si="9"/>
        <v>0</v>
      </c>
      <c r="N67" s="3"/>
      <c r="O67" s="19">
        <f t="shared" si="10"/>
        <v>0</v>
      </c>
      <c r="P67" s="3"/>
      <c r="Q67" s="19">
        <f t="shared" si="11"/>
        <v>0</v>
      </c>
      <c r="R67" s="3"/>
      <c r="S67" s="19">
        <f t="shared" si="17"/>
        <v>0</v>
      </c>
      <c r="T67" s="3"/>
      <c r="U67" s="19">
        <f t="shared" si="18"/>
        <v>0</v>
      </c>
      <c r="V67" s="19"/>
      <c r="W67" s="19">
        <f t="shared" si="19"/>
        <v>0</v>
      </c>
      <c r="X67" s="19"/>
      <c r="Y67" s="19">
        <f t="shared" si="20"/>
        <v>0</v>
      </c>
      <c r="Z67" s="3"/>
      <c r="AA67" s="19">
        <f t="shared" si="21"/>
        <v>0</v>
      </c>
      <c r="AB67" s="3"/>
      <c r="AC67" s="19">
        <f t="shared" si="12"/>
        <v>0</v>
      </c>
      <c r="AD67" s="3"/>
      <c r="AE67" s="19">
        <f t="shared" si="13"/>
        <v>0</v>
      </c>
      <c r="AF67" s="3">
        <v>1</v>
      </c>
      <c r="AG67" s="19">
        <f t="shared" si="14"/>
        <v>20000</v>
      </c>
      <c r="AH67" s="20"/>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row>
    <row r="68" spans="1:118" s="8" customFormat="1" ht="26.25" customHeight="1">
      <c r="A68" s="46">
        <v>59</v>
      </c>
      <c r="B68" s="16" t="s">
        <v>107</v>
      </c>
      <c r="C68" s="17"/>
      <c r="D68" s="16" t="s">
        <v>49</v>
      </c>
      <c r="E68" s="6">
        <f t="shared" si="16"/>
        <v>2</v>
      </c>
      <c r="F68" s="2">
        <v>36000</v>
      </c>
      <c r="G68" s="18">
        <f t="shared" si="6"/>
        <v>72000</v>
      </c>
      <c r="H68" s="3"/>
      <c r="I68" s="19">
        <f t="shared" si="7"/>
        <v>0</v>
      </c>
      <c r="J68" s="3"/>
      <c r="K68" s="19">
        <f t="shared" si="8"/>
        <v>0</v>
      </c>
      <c r="L68" s="3"/>
      <c r="M68" s="19">
        <f t="shared" si="9"/>
        <v>0</v>
      </c>
      <c r="N68" s="3"/>
      <c r="O68" s="19">
        <f t="shared" si="10"/>
        <v>0</v>
      </c>
      <c r="P68" s="3"/>
      <c r="Q68" s="19">
        <f t="shared" si="11"/>
        <v>0</v>
      </c>
      <c r="R68" s="3"/>
      <c r="S68" s="19">
        <f t="shared" si="17"/>
        <v>0</v>
      </c>
      <c r="T68" s="3"/>
      <c r="U68" s="19">
        <f t="shared" si="18"/>
        <v>0</v>
      </c>
      <c r="V68" s="19"/>
      <c r="W68" s="19">
        <f t="shared" si="19"/>
        <v>0</v>
      </c>
      <c r="X68" s="19"/>
      <c r="Y68" s="19">
        <f t="shared" si="20"/>
        <v>0</v>
      </c>
      <c r="Z68" s="3"/>
      <c r="AA68" s="19">
        <f t="shared" si="21"/>
        <v>0</v>
      </c>
      <c r="AB68" s="3"/>
      <c r="AC68" s="19">
        <f t="shared" si="12"/>
        <v>0</v>
      </c>
      <c r="AD68" s="3"/>
      <c r="AE68" s="19">
        <f t="shared" si="13"/>
        <v>0</v>
      </c>
      <c r="AF68" s="3">
        <v>2</v>
      </c>
      <c r="AG68" s="19">
        <f t="shared" si="14"/>
        <v>72000</v>
      </c>
      <c r="AH68" s="20"/>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row>
    <row r="69" spans="1:118" s="7" customFormat="1" ht="25.5" customHeight="1">
      <c r="B69" s="27" t="s">
        <v>71</v>
      </c>
      <c r="C69" s="28"/>
      <c r="E69" s="34">
        <f t="shared" ref="E69:AD69" si="23">SUM(E10:E65)</f>
        <v>835</v>
      </c>
      <c r="F69" s="34">
        <f>SUM(F10:F68)</f>
        <v>1011750</v>
      </c>
      <c r="G69" s="34">
        <f>SUM(G10:G68)</f>
        <v>6697050</v>
      </c>
      <c r="H69" s="34">
        <f t="shared" si="23"/>
        <v>11</v>
      </c>
      <c r="I69" s="34">
        <f>SUM(I10:I66)</f>
        <v>117900</v>
      </c>
      <c r="J69" s="34">
        <f t="shared" si="23"/>
        <v>25</v>
      </c>
      <c r="K69" s="34">
        <f>SUM(K10:K66)</f>
        <v>435900</v>
      </c>
      <c r="L69" s="34">
        <f t="shared" si="23"/>
        <v>24</v>
      </c>
      <c r="M69" s="34">
        <f>SUM(M10:M66)</f>
        <v>398300</v>
      </c>
      <c r="N69" s="34">
        <f t="shared" si="23"/>
        <v>8</v>
      </c>
      <c r="O69" s="34">
        <f>SUM(O10:O66)</f>
        <v>94200</v>
      </c>
      <c r="P69" s="34">
        <f t="shared" si="23"/>
        <v>44</v>
      </c>
      <c r="Q69" s="34">
        <f>SUM(Q10:Q66)</f>
        <v>584900</v>
      </c>
      <c r="R69" s="34">
        <f>SUM(R10:R65)</f>
        <v>135</v>
      </c>
      <c r="S69" s="34">
        <f>SUM(S10:S66)</f>
        <v>1282700</v>
      </c>
      <c r="T69" s="34">
        <f>SUM(T10:T65)</f>
        <v>0</v>
      </c>
      <c r="U69" s="34">
        <f>SUM(U10:U66)</f>
        <v>0</v>
      </c>
      <c r="V69" s="34">
        <f>SUM(V10:V65)</f>
        <v>33</v>
      </c>
      <c r="W69" s="34">
        <f>SUM(W10:W66)</f>
        <v>322350</v>
      </c>
      <c r="X69" s="34">
        <f>SUM(X10:X65)</f>
        <v>23</v>
      </c>
      <c r="Y69" s="34">
        <f>SUM(Y10:Y66)</f>
        <v>191800</v>
      </c>
      <c r="Z69" s="34">
        <f>SUM(Z10:Z65)</f>
        <v>71</v>
      </c>
      <c r="AA69" s="34">
        <f>SUM(AA10:AA66)</f>
        <v>875500</v>
      </c>
      <c r="AB69" s="34">
        <f t="shared" si="23"/>
        <v>13</v>
      </c>
      <c r="AC69" s="34">
        <f>SUM(AC10:AC66)</f>
        <v>265200</v>
      </c>
      <c r="AD69" s="34">
        <f t="shared" si="23"/>
        <v>11</v>
      </c>
      <c r="AE69" s="34">
        <f>SUM(AE10:AE66)</f>
        <v>173800</v>
      </c>
      <c r="AF69" s="34">
        <f>SUM(AF10:AF68)</f>
        <v>445</v>
      </c>
      <c r="AG69" s="34">
        <f>SUM(AG10:AG68)</f>
        <v>1954500</v>
      </c>
      <c r="AH69" s="20"/>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row>
    <row r="70" spans="1:118" s="8" customFormat="1" ht="18.75">
      <c r="B70" s="47"/>
      <c r="C70" s="47"/>
      <c r="D70" s="31"/>
      <c r="E70" s="31"/>
      <c r="F70" s="42"/>
      <c r="G70" s="30">
        <f>I69+K69+M69+O69+Q69+AC69+AE69+AA69+U69+W69+S69+Y69+AG69</f>
        <v>6697050</v>
      </c>
      <c r="H70" s="31"/>
      <c r="I70" s="31"/>
      <c r="J70" s="31"/>
      <c r="K70" s="31"/>
      <c r="L70" s="31"/>
      <c r="M70" s="31"/>
      <c r="N70" s="31"/>
      <c r="O70" s="31"/>
      <c r="P70" s="31"/>
      <c r="Q70" s="31"/>
      <c r="R70" s="43"/>
      <c r="S70" s="43"/>
      <c r="T70" s="43"/>
      <c r="U70" s="43"/>
      <c r="V70" s="43"/>
      <c r="W70" s="43"/>
      <c r="X70" s="43"/>
      <c r="Y70" s="43"/>
      <c r="Z70" s="31"/>
      <c r="AA70" s="43"/>
      <c r="AB70" s="31"/>
      <c r="AC70" s="31"/>
      <c r="AD70" s="31"/>
      <c r="AE70" s="31"/>
      <c r="AF70" s="31"/>
      <c r="AG70" s="31"/>
      <c r="AH70" s="31"/>
    </row>
    <row r="71" spans="1:118" s="8" customFormat="1" ht="18.75">
      <c r="B71" s="41"/>
      <c r="C71" s="41"/>
      <c r="D71" s="42"/>
      <c r="E71" s="42"/>
      <c r="F71" s="42"/>
      <c r="G71" s="30"/>
      <c r="H71" s="31"/>
      <c r="I71" s="31"/>
      <c r="J71" s="31"/>
      <c r="K71" s="31"/>
      <c r="L71" s="31"/>
      <c r="M71" s="31"/>
      <c r="N71" s="43"/>
      <c r="O71" s="43"/>
      <c r="P71" s="43"/>
      <c r="Q71" s="43"/>
      <c r="R71" s="43"/>
      <c r="S71" s="43"/>
      <c r="T71" s="43"/>
      <c r="U71" s="43"/>
      <c r="V71" s="43"/>
      <c r="W71" s="43"/>
      <c r="X71" s="43"/>
      <c r="Y71" s="43"/>
      <c r="Z71" s="43"/>
      <c r="AA71" s="43"/>
      <c r="AB71" s="43"/>
      <c r="AC71" s="43"/>
      <c r="AD71" s="43"/>
      <c r="AE71" s="43"/>
      <c r="AF71" s="31"/>
      <c r="AG71" s="31"/>
      <c r="AH71" s="31"/>
    </row>
    <row r="72" spans="1:118" s="8" customFormat="1" ht="20.25" customHeight="1">
      <c r="B72" s="48" t="s">
        <v>102</v>
      </c>
      <c r="C72" s="48"/>
      <c r="G72" s="32"/>
      <c r="J72" s="49" t="s">
        <v>100</v>
      </c>
      <c r="K72" s="49"/>
      <c r="L72" s="49"/>
      <c r="M72" s="49"/>
      <c r="N72" s="49"/>
      <c r="O72" s="49"/>
      <c r="P72" s="49"/>
      <c r="Q72" s="33"/>
      <c r="R72" s="48"/>
      <c r="S72" s="48"/>
      <c r="T72" s="48" t="s">
        <v>98</v>
      </c>
      <c r="U72" s="48"/>
      <c r="V72" s="48"/>
      <c r="W72" s="48"/>
      <c r="X72" s="48"/>
      <c r="Y72" s="48"/>
      <c r="AF72" s="48"/>
    </row>
    <row r="73" spans="1:118" s="8" customFormat="1" ht="17.25" customHeight="1">
      <c r="B73" s="50"/>
      <c r="C73" s="50"/>
      <c r="G73" s="32"/>
    </row>
    <row r="74" spans="1:118" s="8" customFormat="1" ht="16.5" customHeight="1">
      <c r="B74" s="31"/>
      <c r="C74" s="31"/>
      <c r="D74" s="31"/>
      <c r="E74" s="31"/>
      <c r="F74" s="42"/>
      <c r="G74" s="30"/>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row>
    <row r="77" spans="1:118" ht="16.5">
      <c r="N77" s="51"/>
      <c r="O77" s="51"/>
      <c r="P77" s="51"/>
      <c r="Q77" s="51"/>
      <c r="R77" s="45"/>
      <c r="S77" s="45"/>
      <c r="T77" s="45"/>
      <c r="U77" s="45"/>
      <c r="V77" s="45"/>
      <c r="W77" s="45"/>
      <c r="X77" s="45"/>
      <c r="Y77" s="45"/>
      <c r="Z77" s="51"/>
      <c r="AA77" s="45"/>
      <c r="AB77" s="51"/>
      <c r="AC77" s="51"/>
      <c r="AD77" s="51"/>
      <c r="AE77" s="51"/>
    </row>
    <row r="79" spans="1:118">
      <c r="J79" s="50" t="s">
        <v>101</v>
      </c>
      <c r="K79" s="50"/>
      <c r="L79" s="50"/>
      <c r="M79" s="50"/>
      <c r="N79" s="50"/>
      <c r="O79" s="50"/>
      <c r="P79" s="50"/>
      <c r="R79" s="50"/>
      <c r="S79" s="50"/>
      <c r="T79" s="50" t="s">
        <v>99</v>
      </c>
      <c r="U79" s="50"/>
      <c r="V79" s="50"/>
      <c r="W79" s="50"/>
      <c r="X79" s="50"/>
      <c r="Y79" s="50"/>
      <c r="AF79" s="50"/>
    </row>
  </sheetData>
  <mergeCells count="15">
    <mergeCell ref="A4:AH5"/>
    <mergeCell ref="A6:AH6"/>
    <mergeCell ref="H8:I8"/>
    <mergeCell ref="AF8:AG8"/>
    <mergeCell ref="AD8:AE8"/>
    <mergeCell ref="Z8:AA8"/>
    <mergeCell ref="V8:W8"/>
    <mergeCell ref="X8:Y8"/>
    <mergeCell ref="AB8:AC8"/>
    <mergeCell ref="J8:K8"/>
    <mergeCell ref="L8:M8"/>
    <mergeCell ref="N8:O8"/>
    <mergeCell ref="P8:Q8"/>
    <mergeCell ref="R8:S8"/>
    <mergeCell ref="T8:U8"/>
  </mergeCells>
  <pageMargins left="0.2" right="0.2" top="0.6" bottom="0.6" header="0.3" footer="0.3"/>
  <pageSetup scale="55" fitToHeight="0" orientation="portrait" horizontalDpi="0" verticalDpi="0"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DN94"/>
  <sheetViews>
    <sheetView workbookViewId="0">
      <pane xSplit="5" ySplit="9" topLeftCell="F32" activePane="bottomRight" state="frozen"/>
      <selection pane="topRight" activeCell="F1" sqref="F1"/>
      <selection pane="bottomLeft" activeCell="A10" sqref="A10"/>
      <selection pane="bottomRight" activeCell="F33" sqref="F33"/>
    </sheetView>
  </sheetViews>
  <sheetFormatPr defaultRowHeight="15"/>
  <cols>
    <col min="1" max="1" width="6.7109375" style="4" customWidth="1"/>
    <col min="2" max="2" width="26.5703125" style="4" customWidth="1"/>
    <col min="3" max="3" width="10.42578125" style="44" customWidth="1"/>
    <col min="4" max="4" width="7.28515625" style="4" customWidth="1"/>
    <col min="5" max="5" width="11.28515625" style="4" customWidth="1"/>
    <col min="6" max="6" width="15.28515625" style="64" customWidth="1"/>
    <col min="7" max="7" width="15.85546875" style="9" customWidth="1"/>
    <col min="8" max="8" width="8.140625" style="4" customWidth="1"/>
    <col min="9" max="9" width="11.5703125" style="4" hidden="1" customWidth="1"/>
    <col min="10" max="10" width="8.5703125" style="4" customWidth="1"/>
    <col min="11" max="11" width="11.5703125" style="4" hidden="1" customWidth="1"/>
    <col min="12" max="12" width="8.5703125" style="4" customWidth="1"/>
    <col min="13" max="13" width="15.140625" style="4" hidden="1" customWidth="1"/>
    <col min="14" max="14" width="9.28515625" style="4" customWidth="1"/>
    <col min="15" max="15" width="15.140625" style="4" hidden="1" customWidth="1"/>
    <col min="16" max="16" width="10" style="4" customWidth="1"/>
    <col min="17" max="17" width="11.5703125" style="4" hidden="1" customWidth="1"/>
    <col min="18" max="18" width="7.85546875" style="4" customWidth="1"/>
    <col min="19" max="19" width="13.28515625" style="4" hidden="1" customWidth="1"/>
    <col min="20" max="20" width="8.85546875" style="4" customWidth="1"/>
    <col min="21" max="21" width="11.5703125" style="4" hidden="1" customWidth="1"/>
    <col min="22" max="22" width="8" style="4" customWidth="1"/>
    <col min="23" max="23" width="11.5703125" style="4" hidden="1" customWidth="1"/>
    <col min="24" max="24" width="7.140625" style="4" customWidth="1"/>
    <col min="25" max="25" width="15.140625" style="4" hidden="1" customWidth="1"/>
    <col min="26" max="26" width="9.28515625" style="4" customWidth="1"/>
    <col min="27" max="27" width="11.5703125" style="4" hidden="1" customWidth="1"/>
    <col min="28" max="28" width="9.140625" style="4" customWidth="1"/>
    <col min="29" max="29" width="11.5703125" style="4" hidden="1" customWidth="1"/>
    <col min="30" max="30" width="8.85546875" style="4" customWidth="1"/>
    <col min="31" max="31" width="11.5703125" style="4" hidden="1" customWidth="1"/>
    <col min="32" max="32" width="9.7109375" style="4" customWidth="1"/>
    <col min="33" max="33" width="13" style="4" hidden="1" customWidth="1"/>
    <col min="34" max="34" width="8.5703125" style="4" customWidth="1"/>
    <col min="35" max="16384" width="9.140625" style="4"/>
  </cols>
  <sheetData>
    <row r="1" spans="1:34">
      <c r="A1" s="4" t="s">
        <v>23</v>
      </c>
    </row>
    <row r="2" spans="1:34">
      <c r="A2" s="10" t="s">
        <v>103</v>
      </c>
      <c r="G2" s="9">
        <f>93*130%</f>
        <v>120.9</v>
      </c>
    </row>
    <row r="3" spans="1:34">
      <c r="A3" s="4" t="s">
        <v>15</v>
      </c>
      <c r="H3" s="4">
        <f>80*130%</f>
        <v>104</v>
      </c>
    </row>
    <row r="4" spans="1:34">
      <c r="A4" s="71"/>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row>
    <row r="5" spans="1:34">
      <c r="A5" s="71"/>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row>
    <row r="6" spans="1:34" ht="18.75" customHeight="1">
      <c r="A6" s="72" t="s">
        <v>110</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row>
    <row r="7" spans="1:34" ht="19.5" customHeight="1" thickBot="1">
      <c r="A7" s="79"/>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row>
    <row r="8" spans="1:34" s="10" customFormat="1" ht="56.25">
      <c r="A8" s="35" t="s">
        <v>1</v>
      </c>
      <c r="B8" s="37" t="s">
        <v>2</v>
      </c>
      <c r="C8" s="37" t="s">
        <v>18</v>
      </c>
      <c r="D8" s="37" t="s">
        <v>3</v>
      </c>
      <c r="E8" s="37" t="s">
        <v>4</v>
      </c>
      <c r="F8" s="65" t="s">
        <v>67</v>
      </c>
      <c r="G8" s="39" t="s">
        <v>68</v>
      </c>
      <c r="H8" s="73" t="s">
        <v>54</v>
      </c>
      <c r="I8" s="74"/>
      <c r="J8" s="73" t="s">
        <v>72</v>
      </c>
      <c r="K8" s="74"/>
      <c r="L8" s="73" t="s">
        <v>58</v>
      </c>
      <c r="M8" s="74"/>
      <c r="N8" s="73" t="s">
        <v>55</v>
      </c>
      <c r="O8" s="74"/>
      <c r="P8" s="73" t="s">
        <v>78</v>
      </c>
      <c r="Q8" s="74"/>
      <c r="R8" s="75" t="s">
        <v>109</v>
      </c>
      <c r="S8" s="76"/>
      <c r="T8" s="75" t="s">
        <v>82</v>
      </c>
      <c r="U8" s="76"/>
      <c r="V8" s="77" t="s">
        <v>83</v>
      </c>
      <c r="W8" s="78"/>
      <c r="X8" s="75" t="s">
        <v>79</v>
      </c>
      <c r="Y8" s="76"/>
      <c r="Z8" s="75" t="s">
        <v>77</v>
      </c>
      <c r="AA8" s="76"/>
      <c r="AB8" s="75" t="s">
        <v>73</v>
      </c>
      <c r="AC8" s="76"/>
      <c r="AD8" s="75" t="s">
        <v>60</v>
      </c>
      <c r="AE8" s="76"/>
      <c r="AF8" s="75" t="s">
        <v>53</v>
      </c>
      <c r="AG8" s="76"/>
      <c r="AH8" s="12" t="s">
        <v>5</v>
      </c>
    </row>
    <row r="9" spans="1:34" s="10" customFormat="1" ht="56.25" hidden="1">
      <c r="A9" s="36"/>
      <c r="B9" s="38"/>
      <c r="C9" s="38"/>
      <c r="D9" s="38"/>
      <c r="E9" s="38"/>
      <c r="F9" s="66"/>
      <c r="G9" s="40"/>
      <c r="H9" s="13" t="s">
        <v>69</v>
      </c>
      <c r="I9" s="13" t="s">
        <v>70</v>
      </c>
      <c r="J9" s="13" t="s">
        <v>69</v>
      </c>
      <c r="K9" s="13" t="s">
        <v>70</v>
      </c>
      <c r="L9" s="13" t="s">
        <v>69</v>
      </c>
      <c r="M9" s="13" t="s">
        <v>70</v>
      </c>
      <c r="N9" s="13" t="s">
        <v>69</v>
      </c>
      <c r="O9" s="13" t="s">
        <v>70</v>
      </c>
      <c r="P9" s="13" t="s">
        <v>69</v>
      </c>
      <c r="Q9" s="13" t="s">
        <v>70</v>
      </c>
      <c r="R9" s="13" t="s">
        <v>69</v>
      </c>
      <c r="S9" s="13" t="s">
        <v>70</v>
      </c>
      <c r="T9" s="13" t="s">
        <v>69</v>
      </c>
      <c r="U9" s="13" t="s">
        <v>70</v>
      </c>
      <c r="V9" s="13" t="s">
        <v>69</v>
      </c>
      <c r="W9" s="13" t="s">
        <v>70</v>
      </c>
      <c r="X9" s="13" t="s">
        <v>69</v>
      </c>
      <c r="Y9" s="13" t="s">
        <v>70</v>
      </c>
      <c r="Z9" s="13" t="s">
        <v>69</v>
      </c>
      <c r="AA9" s="13" t="s">
        <v>70</v>
      </c>
      <c r="AB9" s="13" t="s">
        <v>69</v>
      </c>
      <c r="AC9" s="13" t="s">
        <v>70</v>
      </c>
      <c r="AD9" s="13" t="s">
        <v>69</v>
      </c>
      <c r="AE9" s="13" t="s">
        <v>70</v>
      </c>
      <c r="AF9" s="13" t="s">
        <v>69</v>
      </c>
      <c r="AG9" s="13" t="s">
        <v>70</v>
      </c>
      <c r="AH9" s="14"/>
    </row>
    <row r="10" spans="1:34" s="8" customFormat="1" ht="21.75" customHeight="1">
      <c r="A10" s="15">
        <v>1</v>
      </c>
      <c r="B10" s="16" t="s">
        <v>66</v>
      </c>
      <c r="C10" s="17"/>
      <c r="D10" s="16" t="s">
        <v>16</v>
      </c>
      <c r="E10" s="6">
        <f t="shared" ref="E10:E82" si="0">AD10+Z10+T10+R10+AF10+AB10+P10+N10+L10+J10+H10+V10+X10</f>
        <v>46</v>
      </c>
      <c r="F10" s="1">
        <v>38000</v>
      </c>
      <c r="G10" s="18">
        <f>+E10*F10</f>
        <v>1748000</v>
      </c>
      <c r="H10" s="3">
        <v>4</v>
      </c>
      <c r="I10" s="19">
        <f>H10*$F10</f>
        <v>152000</v>
      </c>
      <c r="J10" s="3">
        <v>3</v>
      </c>
      <c r="K10" s="19">
        <f>J10*$F10</f>
        <v>114000</v>
      </c>
      <c r="L10" s="3">
        <v>4</v>
      </c>
      <c r="M10" s="19">
        <f>L10*$F10</f>
        <v>152000</v>
      </c>
      <c r="N10" s="3">
        <v>3</v>
      </c>
      <c r="O10" s="19">
        <f>N10*$F10</f>
        <v>114000</v>
      </c>
      <c r="P10" s="3">
        <v>2</v>
      </c>
      <c r="Q10" s="19">
        <f>P10*$F10</f>
        <v>76000</v>
      </c>
      <c r="R10" s="3">
        <v>8</v>
      </c>
      <c r="S10" s="19">
        <f t="shared" ref="S10:S82" si="1">R10*$F10</f>
        <v>304000</v>
      </c>
      <c r="T10" s="3">
        <v>2</v>
      </c>
      <c r="U10" s="19">
        <f t="shared" ref="U10:U82" si="2">T10*$F10</f>
        <v>76000</v>
      </c>
      <c r="V10" s="19">
        <v>2</v>
      </c>
      <c r="W10" s="19">
        <f t="shared" ref="W10:W82" si="3">V10*$F10</f>
        <v>76000</v>
      </c>
      <c r="X10" s="19">
        <v>1</v>
      </c>
      <c r="Y10" s="19">
        <f t="shared" ref="Y10:Y82" si="4">X10*$F10</f>
        <v>38000</v>
      </c>
      <c r="Z10" s="3">
        <v>15</v>
      </c>
      <c r="AA10" s="19">
        <f t="shared" ref="AA10:AA82" si="5">Z10*$F10</f>
        <v>570000</v>
      </c>
      <c r="AB10" s="3"/>
      <c r="AC10" s="19">
        <f>AB10*$F10</f>
        <v>0</v>
      </c>
      <c r="AD10" s="3">
        <v>2</v>
      </c>
      <c r="AE10" s="19">
        <f>AD10*$F10</f>
        <v>76000</v>
      </c>
      <c r="AF10" s="3"/>
      <c r="AG10" s="19">
        <f>AF10*$F10</f>
        <v>0</v>
      </c>
      <c r="AH10" s="20"/>
    </row>
    <row r="11" spans="1:34" s="8" customFormat="1" ht="21.75" customHeight="1">
      <c r="A11" s="15">
        <f>+A10+1</f>
        <v>2</v>
      </c>
      <c r="B11" s="16" t="s">
        <v>17</v>
      </c>
      <c r="C11" s="17"/>
      <c r="D11" s="16" t="s">
        <v>16</v>
      </c>
      <c r="E11" s="6">
        <f t="shared" si="0"/>
        <v>15</v>
      </c>
      <c r="F11" s="1">
        <v>42500</v>
      </c>
      <c r="G11" s="18">
        <f t="shared" ref="G11:G74" si="6">+E11*F11</f>
        <v>637500</v>
      </c>
      <c r="H11" s="3">
        <v>3</v>
      </c>
      <c r="I11" s="19">
        <f t="shared" ref="I11:I82" si="7">H11*$F11</f>
        <v>127500</v>
      </c>
      <c r="J11" s="3">
        <v>3</v>
      </c>
      <c r="K11" s="19">
        <f t="shared" ref="K11:K82" si="8">J11*$F11</f>
        <v>127500</v>
      </c>
      <c r="L11" s="3">
        <v>2</v>
      </c>
      <c r="M11" s="19">
        <f t="shared" ref="M11:M82" si="9">L11*$F11</f>
        <v>85000</v>
      </c>
      <c r="N11" s="3">
        <v>1</v>
      </c>
      <c r="O11" s="19">
        <f t="shared" ref="O11:O82" si="10">N11*$F11</f>
        <v>42500</v>
      </c>
      <c r="P11" s="3"/>
      <c r="Q11" s="19">
        <f t="shared" ref="Q11:Q82" si="11">P11*$F11</f>
        <v>0</v>
      </c>
      <c r="R11" s="3">
        <v>1</v>
      </c>
      <c r="S11" s="19">
        <f t="shared" si="1"/>
        <v>42500</v>
      </c>
      <c r="T11" s="3">
        <v>1</v>
      </c>
      <c r="U11" s="19">
        <f t="shared" si="2"/>
        <v>42500</v>
      </c>
      <c r="V11" s="19">
        <v>2</v>
      </c>
      <c r="W11" s="19">
        <f t="shared" si="3"/>
        <v>85000</v>
      </c>
      <c r="X11" s="19"/>
      <c r="Y11" s="19">
        <f t="shared" si="4"/>
        <v>0</v>
      </c>
      <c r="Z11" s="3">
        <v>1</v>
      </c>
      <c r="AA11" s="19">
        <f t="shared" si="5"/>
        <v>42500</v>
      </c>
      <c r="AB11" s="3"/>
      <c r="AC11" s="19">
        <f t="shared" ref="AC11:AC82" si="12">AB11*$F11</f>
        <v>0</v>
      </c>
      <c r="AD11" s="3">
        <v>1</v>
      </c>
      <c r="AE11" s="19">
        <f t="shared" ref="AE11:AE82" si="13">AD11*$F11</f>
        <v>42500</v>
      </c>
      <c r="AF11" s="3"/>
      <c r="AG11" s="19">
        <f t="shared" ref="AG11:AG82" si="14">AF11*$F11</f>
        <v>0</v>
      </c>
      <c r="AH11" s="20"/>
    </row>
    <row r="12" spans="1:34" s="8" customFormat="1" ht="21.75" customHeight="1">
      <c r="A12" s="15">
        <f t="shared" ref="A12:A75" si="15">+A11+1</f>
        <v>3</v>
      </c>
      <c r="B12" s="16" t="s">
        <v>94</v>
      </c>
      <c r="C12" s="17"/>
      <c r="D12" s="16" t="s">
        <v>16</v>
      </c>
      <c r="E12" s="6">
        <f t="shared" si="0"/>
        <v>2</v>
      </c>
      <c r="F12" s="1">
        <v>59000</v>
      </c>
      <c r="G12" s="18">
        <f t="shared" si="6"/>
        <v>118000</v>
      </c>
      <c r="H12" s="3"/>
      <c r="I12" s="19">
        <f t="shared" si="7"/>
        <v>0</v>
      </c>
      <c r="J12" s="3">
        <v>1</v>
      </c>
      <c r="K12" s="19">
        <f t="shared" si="8"/>
        <v>59000</v>
      </c>
      <c r="L12" s="3"/>
      <c r="M12" s="19">
        <f t="shared" si="9"/>
        <v>0</v>
      </c>
      <c r="N12" s="3"/>
      <c r="O12" s="19">
        <f t="shared" si="10"/>
        <v>0</v>
      </c>
      <c r="P12" s="3"/>
      <c r="Q12" s="19">
        <f t="shared" si="11"/>
        <v>0</v>
      </c>
      <c r="R12" s="3"/>
      <c r="S12" s="19">
        <f t="shared" si="1"/>
        <v>0</v>
      </c>
      <c r="T12" s="3"/>
      <c r="U12" s="19">
        <f t="shared" si="2"/>
        <v>0</v>
      </c>
      <c r="V12" s="19"/>
      <c r="W12" s="19">
        <f t="shared" si="3"/>
        <v>0</v>
      </c>
      <c r="X12" s="19"/>
      <c r="Y12" s="19">
        <f t="shared" si="4"/>
        <v>0</v>
      </c>
      <c r="Z12" s="3"/>
      <c r="AA12" s="19">
        <f t="shared" si="5"/>
        <v>0</v>
      </c>
      <c r="AB12" s="3">
        <v>1</v>
      </c>
      <c r="AC12" s="19">
        <f t="shared" si="12"/>
        <v>59000</v>
      </c>
      <c r="AD12" s="3"/>
      <c r="AE12" s="19">
        <f t="shared" si="13"/>
        <v>0</v>
      </c>
      <c r="AF12" s="3"/>
      <c r="AG12" s="19">
        <f t="shared" si="14"/>
        <v>0</v>
      </c>
      <c r="AH12" s="20"/>
    </row>
    <row r="13" spans="1:34" s="8" customFormat="1" ht="21.75" customHeight="1">
      <c r="A13" s="15">
        <f t="shared" si="15"/>
        <v>4</v>
      </c>
      <c r="B13" s="16" t="s">
        <v>114</v>
      </c>
      <c r="C13" s="17"/>
      <c r="D13" s="16" t="s">
        <v>16</v>
      </c>
      <c r="E13" s="6">
        <f t="shared" si="0"/>
        <v>3</v>
      </c>
      <c r="F13" s="1">
        <v>59000</v>
      </c>
      <c r="G13" s="18">
        <f t="shared" si="6"/>
        <v>177000</v>
      </c>
      <c r="H13" s="3"/>
      <c r="I13" s="19"/>
      <c r="J13" s="3">
        <v>1</v>
      </c>
      <c r="K13" s="19"/>
      <c r="L13" s="3"/>
      <c r="M13" s="19"/>
      <c r="N13" s="3"/>
      <c r="O13" s="19"/>
      <c r="P13" s="3"/>
      <c r="Q13" s="19"/>
      <c r="R13" s="3"/>
      <c r="S13" s="19"/>
      <c r="T13" s="3"/>
      <c r="U13" s="19"/>
      <c r="V13" s="19"/>
      <c r="W13" s="19"/>
      <c r="X13" s="19"/>
      <c r="Y13" s="19"/>
      <c r="Z13" s="3"/>
      <c r="AA13" s="19"/>
      <c r="AB13" s="3">
        <v>2</v>
      </c>
      <c r="AC13" s="19"/>
      <c r="AD13" s="3"/>
      <c r="AE13" s="19"/>
      <c r="AF13" s="3"/>
      <c r="AG13" s="19"/>
      <c r="AH13" s="20"/>
    </row>
    <row r="14" spans="1:34" s="8" customFormat="1" ht="21.75" customHeight="1">
      <c r="A14" s="15">
        <f t="shared" si="15"/>
        <v>5</v>
      </c>
      <c r="B14" s="16" t="s">
        <v>115</v>
      </c>
      <c r="C14" s="17"/>
      <c r="D14" s="16" t="s">
        <v>16</v>
      </c>
      <c r="E14" s="6">
        <f t="shared" si="0"/>
        <v>2</v>
      </c>
      <c r="F14" s="1">
        <v>59000</v>
      </c>
      <c r="G14" s="18">
        <f t="shared" si="6"/>
        <v>118000</v>
      </c>
      <c r="H14" s="3"/>
      <c r="I14" s="19"/>
      <c r="J14" s="3">
        <v>1</v>
      </c>
      <c r="K14" s="19"/>
      <c r="L14" s="3"/>
      <c r="M14" s="19"/>
      <c r="N14" s="3"/>
      <c r="O14" s="19"/>
      <c r="P14" s="3"/>
      <c r="Q14" s="19"/>
      <c r="R14" s="3"/>
      <c r="S14" s="19"/>
      <c r="T14" s="3"/>
      <c r="U14" s="19"/>
      <c r="V14" s="19"/>
      <c r="W14" s="19"/>
      <c r="X14" s="19"/>
      <c r="Y14" s="19"/>
      <c r="Z14" s="3"/>
      <c r="AA14" s="19"/>
      <c r="AB14" s="3">
        <v>1</v>
      </c>
      <c r="AC14" s="19"/>
      <c r="AD14" s="3"/>
      <c r="AE14" s="19"/>
      <c r="AF14" s="3"/>
      <c r="AG14" s="19"/>
      <c r="AH14" s="20"/>
    </row>
    <row r="15" spans="1:34" s="8" customFormat="1" ht="21.75" customHeight="1">
      <c r="A15" s="15">
        <f t="shared" si="15"/>
        <v>6</v>
      </c>
      <c r="B15" s="16" t="s">
        <v>116</v>
      </c>
      <c r="C15" s="17"/>
      <c r="D15" s="16" t="s">
        <v>16</v>
      </c>
      <c r="E15" s="6">
        <f t="shared" si="0"/>
        <v>3</v>
      </c>
      <c r="F15" s="1">
        <v>59000</v>
      </c>
      <c r="G15" s="18">
        <f t="shared" si="6"/>
        <v>177000</v>
      </c>
      <c r="H15" s="3"/>
      <c r="I15" s="19"/>
      <c r="J15" s="3">
        <v>1</v>
      </c>
      <c r="K15" s="19"/>
      <c r="L15" s="3"/>
      <c r="M15" s="19"/>
      <c r="N15" s="3"/>
      <c r="O15" s="19"/>
      <c r="P15" s="3"/>
      <c r="Q15" s="19"/>
      <c r="R15" s="3"/>
      <c r="S15" s="19"/>
      <c r="T15" s="3"/>
      <c r="U15" s="19"/>
      <c r="V15" s="19"/>
      <c r="W15" s="19"/>
      <c r="X15" s="19"/>
      <c r="Y15" s="19"/>
      <c r="Z15" s="3"/>
      <c r="AA15" s="19"/>
      <c r="AB15" s="3">
        <v>2</v>
      </c>
      <c r="AC15" s="19"/>
      <c r="AD15" s="3"/>
      <c r="AE15" s="19"/>
      <c r="AF15" s="3"/>
      <c r="AG15" s="19"/>
      <c r="AH15" s="20"/>
    </row>
    <row r="16" spans="1:34" s="8" customFormat="1" ht="21.75" customHeight="1">
      <c r="A16" s="58">
        <f t="shared" si="15"/>
        <v>7</v>
      </c>
      <c r="B16" s="16" t="s">
        <v>75</v>
      </c>
      <c r="C16" s="17" t="s">
        <v>139</v>
      </c>
      <c r="D16" s="16" t="s">
        <v>16</v>
      </c>
      <c r="E16" s="6">
        <f t="shared" si="0"/>
        <v>1</v>
      </c>
      <c r="F16" s="1">
        <v>30000</v>
      </c>
      <c r="G16" s="18">
        <f t="shared" si="6"/>
        <v>30000</v>
      </c>
      <c r="H16" s="3"/>
      <c r="I16" s="19">
        <f t="shared" si="7"/>
        <v>0</v>
      </c>
      <c r="J16" s="3"/>
      <c r="K16" s="19">
        <f t="shared" si="8"/>
        <v>0</v>
      </c>
      <c r="L16" s="3"/>
      <c r="M16" s="19">
        <f t="shared" si="9"/>
        <v>0</v>
      </c>
      <c r="N16" s="3"/>
      <c r="O16" s="19">
        <f t="shared" si="10"/>
        <v>0</v>
      </c>
      <c r="P16" s="3"/>
      <c r="Q16" s="19">
        <f t="shared" si="11"/>
        <v>0</v>
      </c>
      <c r="R16" s="3"/>
      <c r="S16" s="19">
        <f t="shared" si="1"/>
        <v>0</v>
      </c>
      <c r="T16" s="3"/>
      <c r="U16" s="19">
        <f t="shared" si="2"/>
        <v>0</v>
      </c>
      <c r="V16" s="19"/>
      <c r="W16" s="19">
        <f t="shared" si="3"/>
        <v>0</v>
      </c>
      <c r="X16" s="19"/>
      <c r="Y16" s="19">
        <f t="shared" si="4"/>
        <v>0</v>
      </c>
      <c r="Z16" s="3"/>
      <c r="AA16" s="19">
        <f t="shared" si="5"/>
        <v>0</v>
      </c>
      <c r="AB16" s="3">
        <v>1</v>
      </c>
      <c r="AC16" s="19">
        <f t="shared" si="12"/>
        <v>30000</v>
      </c>
      <c r="AD16" s="3"/>
      <c r="AE16" s="19">
        <f t="shared" si="13"/>
        <v>0</v>
      </c>
      <c r="AF16" s="3"/>
      <c r="AG16" s="19">
        <f t="shared" si="14"/>
        <v>0</v>
      </c>
      <c r="AH16" s="20"/>
    </row>
    <row r="17" spans="1:34" s="8" customFormat="1" ht="21.75" customHeight="1">
      <c r="A17" s="15">
        <f t="shared" si="15"/>
        <v>8</v>
      </c>
      <c r="B17" s="52" t="s">
        <v>125</v>
      </c>
      <c r="C17" s="53"/>
      <c r="D17" s="52" t="s">
        <v>16</v>
      </c>
      <c r="E17" s="54">
        <f t="shared" si="0"/>
        <v>2</v>
      </c>
      <c r="F17" s="1">
        <v>21250</v>
      </c>
      <c r="G17" s="18">
        <f t="shared" si="6"/>
        <v>42500</v>
      </c>
      <c r="H17" s="3">
        <v>2</v>
      </c>
      <c r="I17" s="19"/>
      <c r="J17" s="3"/>
      <c r="K17" s="19"/>
      <c r="L17" s="3"/>
      <c r="M17" s="19"/>
      <c r="N17" s="3"/>
      <c r="O17" s="19"/>
      <c r="P17" s="3"/>
      <c r="Q17" s="19"/>
      <c r="R17" s="3"/>
      <c r="S17" s="19"/>
      <c r="T17" s="3"/>
      <c r="U17" s="19"/>
      <c r="V17" s="19"/>
      <c r="W17" s="19"/>
      <c r="X17" s="19"/>
      <c r="Y17" s="19"/>
      <c r="Z17" s="3"/>
      <c r="AA17" s="19"/>
      <c r="AB17" s="3"/>
      <c r="AC17" s="19"/>
      <c r="AD17" s="3"/>
      <c r="AE17" s="19"/>
      <c r="AF17" s="3"/>
      <c r="AG17" s="19"/>
      <c r="AH17" s="20"/>
    </row>
    <row r="18" spans="1:34" s="8" customFormat="1" ht="21.75" customHeight="1">
      <c r="A18" s="15">
        <f t="shared" si="15"/>
        <v>9</v>
      </c>
      <c r="B18" s="16" t="s">
        <v>24</v>
      </c>
      <c r="C18" s="17"/>
      <c r="D18" s="16" t="s">
        <v>117</v>
      </c>
      <c r="E18" s="6">
        <f t="shared" si="0"/>
        <v>2</v>
      </c>
      <c r="F18" s="1">
        <v>6500</v>
      </c>
      <c r="G18" s="18">
        <f t="shared" si="6"/>
        <v>13000</v>
      </c>
      <c r="H18" s="3"/>
      <c r="I18" s="19">
        <f t="shared" si="7"/>
        <v>0</v>
      </c>
      <c r="J18" s="3"/>
      <c r="K18" s="19">
        <f t="shared" si="8"/>
        <v>0</v>
      </c>
      <c r="L18" s="3"/>
      <c r="M18" s="19">
        <f t="shared" si="9"/>
        <v>0</v>
      </c>
      <c r="N18" s="3"/>
      <c r="O18" s="19">
        <f t="shared" si="10"/>
        <v>0</v>
      </c>
      <c r="P18" s="3"/>
      <c r="Q18" s="19">
        <f t="shared" si="11"/>
        <v>0</v>
      </c>
      <c r="R18" s="3"/>
      <c r="S18" s="19">
        <f t="shared" si="1"/>
        <v>0</v>
      </c>
      <c r="T18" s="3">
        <v>1</v>
      </c>
      <c r="U18" s="19">
        <f t="shared" si="2"/>
        <v>6500</v>
      </c>
      <c r="V18" s="19"/>
      <c r="W18" s="19">
        <f t="shared" si="3"/>
        <v>0</v>
      </c>
      <c r="X18" s="19"/>
      <c r="Y18" s="19">
        <f t="shared" si="4"/>
        <v>0</v>
      </c>
      <c r="Z18" s="3">
        <v>1</v>
      </c>
      <c r="AA18" s="19">
        <f t="shared" si="5"/>
        <v>6500</v>
      </c>
      <c r="AB18" s="3"/>
      <c r="AC18" s="19">
        <f t="shared" si="12"/>
        <v>0</v>
      </c>
      <c r="AD18" s="3"/>
      <c r="AE18" s="19">
        <f t="shared" si="13"/>
        <v>0</v>
      </c>
      <c r="AF18" s="3"/>
      <c r="AG18" s="19">
        <f t="shared" si="14"/>
        <v>0</v>
      </c>
      <c r="AH18" s="20"/>
    </row>
    <row r="19" spans="1:34" s="8" customFormat="1" ht="21.75" customHeight="1">
      <c r="A19" s="15">
        <f t="shared" si="15"/>
        <v>10</v>
      </c>
      <c r="B19" s="16" t="s">
        <v>88</v>
      </c>
      <c r="C19" s="17"/>
      <c r="D19" s="16" t="s">
        <v>6</v>
      </c>
      <c r="E19" s="6">
        <f t="shared" si="0"/>
        <v>1</v>
      </c>
      <c r="F19" s="1">
        <v>10800</v>
      </c>
      <c r="G19" s="18">
        <f t="shared" si="6"/>
        <v>10800</v>
      </c>
      <c r="H19" s="3"/>
      <c r="I19" s="19">
        <f t="shared" si="7"/>
        <v>0</v>
      </c>
      <c r="J19" s="3"/>
      <c r="K19" s="19">
        <f t="shared" si="8"/>
        <v>0</v>
      </c>
      <c r="L19" s="3">
        <v>1</v>
      </c>
      <c r="M19" s="19">
        <f t="shared" si="9"/>
        <v>10800</v>
      </c>
      <c r="N19" s="3"/>
      <c r="O19" s="19">
        <f t="shared" si="10"/>
        <v>0</v>
      </c>
      <c r="P19" s="3"/>
      <c r="Q19" s="19">
        <f t="shared" si="11"/>
        <v>0</v>
      </c>
      <c r="R19" s="3"/>
      <c r="S19" s="19">
        <f t="shared" si="1"/>
        <v>0</v>
      </c>
      <c r="T19" s="3"/>
      <c r="U19" s="19">
        <f t="shared" si="2"/>
        <v>0</v>
      </c>
      <c r="V19" s="19"/>
      <c r="W19" s="19">
        <f t="shared" si="3"/>
        <v>0</v>
      </c>
      <c r="X19" s="19"/>
      <c r="Y19" s="19">
        <f t="shared" si="4"/>
        <v>0</v>
      </c>
      <c r="Z19" s="3"/>
      <c r="AA19" s="19">
        <f t="shared" si="5"/>
        <v>0</v>
      </c>
      <c r="AB19" s="3"/>
      <c r="AC19" s="19">
        <f t="shared" si="12"/>
        <v>0</v>
      </c>
      <c r="AD19" s="3"/>
      <c r="AE19" s="19">
        <f t="shared" si="13"/>
        <v>0</v>
      </c>
      <c r="AF19" s="3"/>
      <c r="AG19" s="19">
        <f t="shared" si="14"/>
        <v>0</v>
      </c>
      <c r="AH19" s="20"/>
    </row>
    <row r="20" spans="1:34" s="8" customFormat="1" ht="21.75" customHeight="1">
      <c r="A20" s="15">
        <f t="shared" si="15"/>
        <v>11</v>
      </c>
      <c r="B20" s="16" t="s">
        <v>89</v>
      </c>
      <c r="C20" s="17" t="s">
        <v>141</v>
      </c>
      <c r="D20" s="16" t="s">
        <v>6</v>
      </c>
      <c r="E20" s="6">
        <f t="shared" si="0"/>
        <v>4</v>
      </c>
      <c r="F20" s="1">
        <v>7300</v>
      </c>
      <c r="G20" s="18">
        <f t="shared" si="6"/>
        <v>29200</v>
      </c>
      <c r="H20" s="3"/>
      <c r="I20" s="19">
        <f t="shared" si="7"/>
        <v>0</v>
      </c>
      <c r="J20" s="3">
        <v>2</v>
      </c>
      <c r="K20" s="19">
        <f t="shared" si="8"/>
        <v>14600</v>
      </c>
      <c r="L20" s="3"/>
      <c r="M20" s="19">
        <f t="shared" si="9"/>
        <v>0</v>
      </c>
      <c r="N20" s="3"/>
      <c r="O20" s="19">
        <f t="shared" si="10"/>
        <v>0</v>
      </c>
      <c r="P20" s="3"/>
      <c r="Q20" s="19">
        <f t="shared" si="11"/>
        <v>0</v>
      </c>
      <c r="R20" s="3"/>
      <c r="S20" s="19">
        <f t="shared" si="1"/>
        <v>0</v>
      </c>
      <c r="T20" s="3"/>
      <c r="U20" s="19">
        <f t="shared" si="2"/>
        <v>0</v>
      </c>
      <c r="V20" s="19"/>
      <c r="W20" s="19">
        <f t="shared" si="3"/>
        <v>0</v>
      </c>
      <c r="X20" s="19"/>
      <c r="Y20" s="19">
        <f t="shared" si="4"/>
        <v>0</v>
      </c>
      <c r="Z20" s="3">
        <v>2</v>
      </c>
      <c r="AA20" s="19">
        <f t="shared" si="5"/>
        <v>14600</v>
      </c>
      <c r="AB20" s="3"/>
      <c r="AC20" s="19">
        <f t="shared" si="12"/>
        <v>0</v>
      </c>
      <c r="AD20" s="3"/>
      <c r="AE20" s="19">
        <f t="shared" si="13"/>
        <v>0</v>
      </c>
      <c r="AF20" s="3"/>
      <c r="AG20" s="19">
        <f t="shared" si="14"/>
        <v>0</v>
      </c>
      <c r="AH20" s="20"/>
    </row>
    <row r="21" spans="1:34" s="8" customFormat="1" ht="21.75" customHeight="1">
      <c r="A21" s="15">
        <f t="shared" si="15"/>
        <v>12</v>
      </c>
      <c r="B21" s="16" t="s">
        <v>25</v>
      </c>
      <c r="C21" s="17"/>
      <c r="D21" s="16" t="s">
        <v>7</v>
      </c>
      <c r="E21" s="6">
        <f t="shared" si="0"/>
        <v>19</v>
      </c>
      <c r="F21" s="1">
        <v>3000</v>
      </c>
      <c r="G21" s="18">
        <f t="shared" si="6"/>
        <v>57000</v>
      </c>
      <c r="H21" s="3"/>
      <c r="I21" s="19">
        <f t="shared" si="7"/>
        <v>0</v>
      </c>
      <c r="J21" s="3">
        <v>2</v>
      </c>
      <c r="K21" s="19">
        <f t="shared" si="8"/>
        <v>6000</v>
      </c>
      <c r="L21" s="3"/>
      <c r="M21" s="19">
        <f t="shared" si="9"/>
        <v>0</v>
      </c>
      <c r="N21" s="3"/>
      <c r="O21" s="19">
        <f t="shared" si="10"/>
        <v>0</v>
      </c>
      <c r="P21" s="3"/>
      <c r="Q21" s="19">
        <f t="shared" si="11"/>
        <v>0</v>
      </c>
      <c r="R21" s="3">
        <v>4</v>
      </c>
      <c r="S21" s="19">
        <f t="shared" si="1"/>
        <v>12000</v>
      </c>
      <c r="T21" s="3"/>
      <c r="U21" s="19">
        <f t="shared" si="2"/>
        <v>0</v>
      </c>
      <c r="V21" s="19"/>
      <c r="W21" s="19">
        <f t="shared" si="3"/>
        <v>0</v>
      </c>
      <c r="X21" s="19">
        <v>3</v>
      </c>
      <c r="Y21" s="19">
        <f t="shared" si="4"/>
        <v>9000</v>
      </c>
      <c r="Z21" s="3">
        <v>10</v>
      </c>
      <c r="AA21" s="19">
        <f t="shared" si="5"/>
        <v>30000</v>
      </c>
      <c r="AB21" s="3"/>
      <c r="AC21" s="19">
        <f t="shared" si="12"/>
        <v>0</v>
      </c>
      <c r="AD21" s="3"/>
      <c r="AE21" s="19">
        <f t="shared" si="13"/>
        <v>0</v>
      </c>
      <c r="AF21" s="3"/>
      <c r="AG21" s="19">
        <f t="shared" si="14"/>
        <v>0</v>
      </c>
      <c r="AH21" s="20"/>
    </row>
    <row r="22" spans="1:34" s="8" customFormat="1" ht="21.75" customHeight="1">
      <c r="A22" s="15">
        <f t="shared" si="15"/>
        <v>13</v>
      </c>
      <c r="B22" s="16" t="s">
        <v>26</v>
      </c>
      <c r="C22" s="17"/>
      <c r="D22" s="16" t="s">
        <v>7</v>
      </c>
      <c r="E22" s="6">
        <f t="shared" si="0"/>
        <v>18</v>
      </c>
      <c r="F22" s="1">
        <v>6000</v>
      </c>
      <c r="G22" s="18">
        <f t="shared" si="6"/>
        <v>108000</v>
      </c>
      <c r="H22" s="3"/>
      <c r="I22" s="19">
        <f t="shared" si="7"/>
        <v>0</v>
      </c>
      <c r="J22" s="3">
        <v>1</v>
      </c>
      <c r="K22" s="19">
        <f t="shared" si="8"/>
        <v>6000</v>
      </c>
      <c r="L22" s="3">
        <v>3</v>
      </c>
      <c r="M22" s="19">
        <f t="shared" si="9"/>
        <v>18000</v>
      </c>
      <c r="N22" s="3"/>
      <c r="O22" s="19">
        <f t="shared" si="10"/>
        <v>0</v>
      </c>
      <c r="P22" s="3"/>
      <c r="Q22" s="19">
        <f t="shared" si="11"/>
        <v>0</v>
      </c>
      <c r="R22" s="3">
        <v>4</v>
      </c>
      <c r="S22" s="19">
        <f t="shared" si="1"/>
        <v>24000</v>
      </c>
      <c r="T22" s="3">
        <v>5</v>
      </c>
      <c r="U22" s="19">
        <f t="shared" si="2"/>
        <v>30000</v>
      </c>
      <c r="V22" s="19"/>
      <c r="W22" s="19">
        <f t="shared" si="3"/>
        <v>0</v>
      </c>
      <c r="X22" s="19"/>
      <c r="Y22" s="19">
        <f t="shared" si="4"/>
        <v>0</v>
      </c>
      <c r="Z22" s="3">
        <v>5</v>
      </c>
      <c r="AA22" s="19">
        <f t="shared" si="5"/>
        <v>30000</v>
      </c>
      <c r="AB22" s="3"/>
      <c r="AC22" s="19">
        <f t="shared" si="12"/>
        <v>0</v>
      </c>
      <c r="AD22" s="3"/>
      <c r="AE22" s="19">
        <f t="shared" si="13"/>
        <v>0</v>
      </c>
      <c r="AF22" s="3"/>
      <c r="AG22" s="19">
        <f t="shared" si="14"/>
        <v>0</v>
      </c>
      <c r="AH22" s="20"/>
    </row>
    <row r="23" spans="1:34" s="8" customFormat="1" ht="21.75" customHeight="1">
      <c r="A23" s="15">
        <f t="shared" si="15"/>
        <v>14</v>
      </c>
      <c r="B23" s="16" t="s">
        <v>27</v>
      </c>
      <c r="C23" s="17" t="s">
        <v>28</v>
      </c>
      <c r="D23" s="16" t="s">
        <v>7</v>
      </c>
      <c r="E23" s="6">
        <f t="shared" si="0"/>
        <v>14</v>
      </c>
      <c r="F23" s="1">
        <v>26000</v>
      </c>
      <c r="G23" s="18">
        <f t="shared" si="6"/>
        <v>364000</v>
      </c>
      <c r="H23" s="3"/>
      <c r="I23" s="19">
        <f t="shared" si="7"/>
        <v>0</v>
      </c>
      <c r="J23" s="3"/>
      <c r="K23" s="19">
        <f t="shared" si="8"/>
        <v>0</v>
      </c>
      <c r="L23" s="3"/>
      <c r="M23" s="19">
        <f t="shared" si="9"/>
        <v>0</v>
      </c>
      <c r="N23" s="3">
        <v>2</v>
      </c>
      <c r="O23" s="19">
        <f t="shared" si="10"/>
        <v>52000</v>
      </c>
      <c r="P23" s="3">
        <v>5</v>
      </c>
      <c r="Q23" s="19">
        <f t="shared" si="11"/>
        <v>130000</v>
      </c>
      <c r="R23" s="3"/>
      <c r="S23" s="19">
        <f t="shared" si="1"/>
        <v>0</v>
      </c>
      <c r="T23" s="3">
        <v>2</v>
      </c>
      <c r="U23" s="19">
        <f t="shared" si="2"/>
        <v>52000</v>
      </c>
      <c r="V23" s="19"/>
      <c r="W23" s="19">
        <f t="shared" si="3"/>
        <v>0</v>
      </c>
      <c r="X23" s="19">
        <v>3</v>
      </c>
      <c r="Y23" s="19">
        <f t="shared" si="4"/>
        <v>78000</v>
      </c>
      <c r="Z23" s="3">
        <v>2</v>
      </c>
      <c r="AA23" s="19">
        <f t="shared" si="5"/>
        <v>52000</v>
      </c>
      <c r="AB23" s="3"/>
      <c r="AC23" s="19">
        <f t="shared" si="12"/>
        <v>0</v>
      </c>
      <c r="AD23" s="3"/>
      <c r="AE23" s="19">
        <f t="shared" si="13"/>
        <v>0</v>
      </c>
      <c r="AF23" s="3"/>
      <c r="AG23" s="19">
        <f t="shared" si="14"/>
        <v>0</v>
      </c>
      <c r="AH23" s="20"/>
    </row>
    <row r="24" spans="1:34" s="8" customFormat="1" ht="21.75" customHeight="1">
      <c r="A24" s="15">
        <f t="shared" si="15"/>
        <v>15</v>
      </c>
      <c r="B24" s="16" t="s">
        <v>27</v>
      </c>
      <c r="C24" s="17" t="s">
        <v>96</v>
      </c>
      <c r="D24" s="16" t="s">
        <v>7</v>
      </c>
      <c r="E24" s="6">
        <f t="shared" si="0"/>
        <v>3</v>
      </c>
      <c r="F24" s="1">
        <v>24000</v>
      </c>
      <c r="G24" s="18">
        <f t="shared" si="6"/>
        <v>72000</v>
      </c>
      <c r="H24" s="3"/>
      <c r="I24" s="19">
        <f t="shared" si="7"/>
        <v>0</v>
      </c>
      <c r="J24" s="3"/>
      <c r="K24" s="19">
        <f t="shared" si="8"/>
        <v>0</v>
      </c>
      <c r="L24" s="3"/>
      <c r="M24" s="19">
        <f t="shared" si="9"/>
        <v>0</v>
      </c>
      <c r="N24" s="3"/>
      <c r="O24" s="19">
        <f t="shared" si="10"/>
        <v>0</v>
      </c>
      <c r="P24" s="3"/>
      <c r="Q24" s="19">
        <f t="shared" si="11"/>
        <v>0</v>
      </c>
      <c r="R24" s="3"/>
      <c r="S24" s="19">
        <f t="shared" si="1"/>
        <v>0</v>
      </c>
      <c r="T24" s="3"/>
      <c r="U24" s="19">
        <f t="shared" si="2"/>
        <v>0</v>
      </c>
      <c r="V24" s="19"/>
      <c r="W24" s="19">
        <f t="shared" si="3"/>
        <v>0</v>
      </c>
      <c r="X24" s="19"/>
      <c r="Y24" s="19">
        <f t="shared" si="4"/>
        <v>0</v>
      </c>
      <c r="Z24" s="3">
        <v>3</v>
      </c>
      <c r="AA24" s="19">
        <f t="shared" si="5"/>
        <v>72000</v>
      </c>
      <c r="AB24" s="3"/>
      <c r="AC24" s="19">
        <f t="shared" si="12"/>
        <v>0</v>
      </c>
      <c r="AD24" s="3"/>
      <c r="AE24" s="19">
        <f t="shared" si="13"/>
        <v>0</v>
      </c>
      <c r="AF24" s="3"/>
      <c r="AG24" s="19">
        <f t="shared" si="14"/>
        <v>0</v>
      </c>
      <c r="AH24" s="20"/>
    </row>
    <row r="25" spans="1:34" s="8" customFormat="1" ht="21.75" customHeight="1">
      <c r="A25" s="15">
        <f t="shared" si="15"/>
        <v>16</v>
      </c>
      <c r="B25" s="52" t="s">
        <v>127</v>
      </c>
      <c r="C25" s="53"/>
      <c r="D25" s="52" t="s">
        <v>7</v>
      </c>
      <c r="E25" s="54">
        <v>6</v>
      </c>
      <c r="F25" s="1">
        <v>19500</v>
      </c>
      <c r="G25" s="18">
        <f t="shared" si="6"/>
        <v>117000</v>
      </c>
      <c r="H25" s="3"/>
      <c r="I25" s="19">
        <f t="shared" si="7"/>
        <v>0</v>
      </c>
      <c r="J25" s="3"/>
      <c r="K25" s="19">
        <f t="shared" si="8"/>
        <v>0</v>
      </c>
      <c r="L25" s="3"/>
      <c r="M25" s="19">
        <f t="shared" si="9"/>
        <v>0</v>
      </c>
      <c r="N25" s="3"/>
      <c r="O25" s="19">
        <f t="shared" si="10"/>
        <v>0</v>
      </c>
      <c r="P25" s="3"/>
      <c r="Q25" s="19">
        <f t="shared" si="11"/>
        <v>0</v>
      </c>
      <c r="R25" s="3">
        <v>5</v>
      </c>
      <c r="S25" s="19"/>
      <c r="T25" s="3"/>
      <c r="U25" s="19">
        <f t="shared" si="2"/>
        <v>0</v>
      </c>
      <c r="V25" s="19"/>
      <c r="W25" s="19">
        <f t="shared" si="3"/>
        <v>0</v>
      </c>
      <c r="X25" s="19"/>
      <c r="Y25" s="19">
        <f t="shared" si="4"/>
        <v>0</v>
      </c>
      <c r="Z25" s="3"/>
      <c r="AA25" s="19"/>
      <c r="AB25" s="3"/>
      <c r="AC25" s="19">
        <f t="shared" si="12"/>
        <v>0</v>
      </c>
      <c r="AD25" s="3"/>
      <c r="AE25" s="19">
        <f t="shared" si="13"/>
        <v>0</v>
      </c>
      <c r="AF25" s="3"/>
      <c r="AG25" s="19">
        <f t="shared" si="14"/>
        <v>0</v>
      </c>
      <c r="AH25" s="20"/>
    </row>
    <row r="26" spans="1:34" s="8" customFormat="1" ht="21.75" customHeight="1">
      <c r="A26" s="58">
        <f t="shared" si="15"/>
        <v>17</v>
      </c>
      <c r="B26" s="16" t="s">
        <v>128</v>
      </c>
      <c r="C26" s="17" t="s">
        <v>138</v>
      </c>
      <c r="D26" s="16" t="s">
        <v>7</v>
      </c>
      <c r="E26" s="6">
        <f t="shared" si="0"/>
        <v>5</v>
      </c>
      <c r="F26" s="1">
        <v>19500</v>
      </c>
      <c r="G26" s="18">
        <f t="shared" si="6"/>
        <v>97500</v>
      </c>
      <c r="H26" s="3"/>
      <c r="I26" s="19">
        <f t="shared" si="7"/>
        <v>0</v>
      </c>
      <c r="J26" s="3"/>
      <c r="K26" s="19">
        <f t="shared" si="8"/>
        <v>0</v>
      </c>
      <c r="L26" s="3"/>
      <c r="M26" s="19">
        <f t="shared" si="9"/>
        <v>0</v>
      </c>
      <c r="N26" s="3"/>
      <c r="O26" s="19">
        <f t="shared" si="10"/>
        <v>0</v>
      </c>
      <c r="P26" s="3"/>
      <c r="Q26" s="19">
        <f t="shared" si="11"/>
        <v>0</v>
      </c>
      <c r="R26" s="3">
        <v>5</v>
      </c>
      <c r="S26" s="19"/>
      <c r="T26" s="3"/>
      <c r="U26" s="19">
        <f t="shared" si="2"/>
        <v>0</v>
      </c>
      <c r="V26" s="19"/>
      <c r="W26" s="19">
        <f t="shared" si="3"/>
        <v>0</v>
      </c>
      <c r="X26" s="19"/>
      <c r="Y26" s="19">
        <f t="shared" si="4"/>
        <v>0</v>
      </c>
      <c r="Z26" s="3"/>
      <c r="AA26" s="19"/>
      <c r="AB26" s="3"/>
      <c r="AC26" s="19">
        <f t="shared" si="12"/>
        <v>0</v>
      </c>
      <c r="AD26" s="3"/>
      <c r="AE26" s="19">
        <f t="shared" si="13"/>
        <v>0</v>
      </c>
      <c r="AF26" s="3"/>
      <c r="AG26" s="19">
        <f t="shared" si="14"/>
        <v>0</v>
      </c>
      <c r="AH26" s="20"/>
    </row>
    <row r="27" spans="1:34" s="8" customFormat="1" ht="21.75" customHeight="1">
      <c r="A27" s="15">
        <f t="shared" si="15"/>
        <v>18</v>
      </c>
      <c r="B27" s="16" t="s">
        <v>151</v>
      </c>
      <c r="C27" s="17"/>
      <c r="D27" s="16" t="s">
        <v>11</v>
      </c>
      <c r="E27" s="6">
        <f t="shared" si="0"/>
        <v>86</v>
      </c>
      <c r="F27" s="1">
        <v>2200</v>
      </c>
      <c r="G27" s="18">
        <f t="shared" si="6"/>
        <v>189200</v>
      </c>
      <c r="H27" s="3">
        <v>3</v>
      </c>
      <c r="I27" s="19">
        <f t="shared" si="7"/>
        <v>6600</v>
      </c>
      <c r="J27" s="3">
        <v>7</v>
      </c>
      <c r="K27" s="19">
        <f t="shared" si="8"/>
        <v>15400</v>
      </c>
      <c r="L27" s="3">
        <v>8</v>
      </c>
      <c r="M27" s="19">
        <f t="shared" si="9"/>
        <v>17600</v>
      </c>
      <c r="N27" s="3"/>
      <c r="O27" s="19">
        <f t="shared" si="10"/>
        <v>0</v>
      </c>
      <c r="P27" s="3"/>
      <c r="Q27" s="19">
        <f t="shared" si="11"/>
        <v>0</v>
      </c>
      <c r="R27" s="3">
        <v>15</v>
      </c>
      <c r="S27" s="19">
        <f t="shared" si="1"/>
        <v>33000</v>
      </c>
      <c r="T27" s="3">
        <v>5</v>
      </c>
      <c r="U27" s="19">
        <f t="shared" si="2"/>
        <v>11000</v>
      </c>
      <c r="V27" s="19">
        <v>10</v>
      </c>
      <c r="W27" s="19">
        <f t="shared" si="3"/>
        <v>22000</v>
      </c>
      <c r="X27" s="19">
        <v>8</v>
      </c>
      <c r="Y27" s="19">
        <f t="shared" si="4"/>
        <v>17600</v>
      </c>
      <c r="Z27" s="3">
        <v>20</v>
      </c>
      <c r="AA27" s="19">
        <f t="shared" si="5"/>
        <v>44000</v>
      </c>
      <c r="AB27" s="3">
        <v>5</v>
      </c>
      <c r="AC27" s="19">
        <f t="shared" si="12"/>
        <v>11000</v>
      </c>
      <c r="AD27" s="3">
        <v>5</v>
      </c>
      <c r="AE27" s="19">
        <f t="shared" si="13"/>
        <v>11000</v>
      </c>
      <c r="AF27" s="3"/>
      <c r="AG27" s="19">
        <f t="shared" si="14"/>
        <v>0</v>
      </c>
      <c r="AH27" s="20"/>
    </row>
    <row r="28" spans="1:34" s="8" customFormat="1" ht="21.75" customHeight="1">
      <c r="A28" s="15">
        <f t="shared" si="15"/>
        <v>19</v>
      </c>
      <c r="B28" s="16" t="s">
        <v>152</v>
      </c>
      <c r="C28" s="17"/>
      <c r="D28" s="16" t="s">
        <v>11</v>
      </c>
      <c r="E28" s="6">
        <f t="shared" si="0"/>
        <v>7</v>
      </c>
      <c r="F28" s="1">
        <v>2200</v>
      </c>
      <c r="G28" s="18">
        <f t="shared" si="6"/>
        <v>15400</v>
      </c>
      <c r="H28" s="3"/>
      <c r="I28" s="19">
        <f t="shared" si="7"/>
        <v>0</v>
      </c>
      <c r="J28" s="3"/>
      <c r="K28" s="19">
        <f t="shared" si="8"/>
        <v>0</v>
      </c>
      <c r="L28" s="3"/>
      <c r="M28" s="19">
        <f t="shared" si="9"/>
        <v>0</v>
      </c>
      <c r="N28" s="3"/>
      <c r="O28" s="19">
        <f t="shared" si="10"/>
        <v>0</v>
      </c>
      <c r="P28" s="3"/>
      <c r="Q28" s="19">
        <f t="shared" si="11"/>
        <v>0</v>
      </c>
      <c r="R28" s="3">
        <v>5</v>
      </c>
      <c r="S28" s="19">
        <f t="shared" si="1"/>
        <v>11000</v>
      </c>
      <c r="T28" s="3"/>
      <c r="U28" s="19">
        <f t="shared" si="2"/>
        <v>0</v>
      </c>
      <c r="V28" s="19"/>
      <c r="W28" s="19">
        <f t="shared" si="3"/>
        <v>0</v>
      </c>
      <c r="X28" s="19">
        <v>2</v>
      </c>
      <c r="Y28" s="19">
        <f t="shared" si="4"/>
        <v>4400</v>
      </c>
      <c r="Z28" s="3"/>
      <c r="AA28" s="19">
        <f t="shared" si="5"/>
        <v>0</v>
      </c>
      <c r="AB28" s="3"/>
      <c r="AC28" s="19">
        <f t="shared" si="12"/>
        <v>0</v>
      </c>
      <c r="AD28" s="3"/>
      <c r="AE28" s="19">
        <f t="shared" si="13"/>
        <v>0</v>
      </c>
      <c r="AF28" s="3"/>
      <c r="AG28" s="19">
        <f t="shared" si="14"/>
        <v>0</v>
      </c>
      <c r="AH28" s="20"/>
    </row>
    <row r="29" spans="1:34" s="8" customFormat="1" ht="21.75" customHeight="1">
      <c r="A29" s="15">
        <f t="shared" si="15"/>
        <v>20</v>
      </c>
      <c r="B29" s="16" t="s">
        <v>113</v>
      </c>
      <c r="C29" s="17"/>
      <c r="D29" s="16" t="s">
        <v>11</v>
      </c>
      <c r="E29" s="6">
        <f t="shared" si="0"/>
        <v>2</v>
      </c>
      <c r="F29" s="1">
        <v>6900</v>
      </c>
      <c r="G29" s="18">
        <f t="shared" si="6"/>
        <v>13800</v>
      </c>
      <c r="H29" s="3"/>
      <c r="I29" s="19">
        <f t="shared" si="7"/>
        <v>0</v>
      </c>
      <c r="J29" s="3"/>
      <c r="K29" s="19">
        <f t="shared" si="8"/>
        <v>0</v>
      </c>
      <c r="L29" s="3">
        <v>2</v>
      </c>
      <c r="M29" s="19"/>
      <c r="N29" s="3"/>
      <c r="O29" s="19">
        <f t="shared" si="10"/>
        <v>0</v>
      </c>
      <c r="P29" s="3"/>
      <c r="Q29" s="19">
        <f t="shared" si="11"/>
        <v>0</v>
      </c>
      <c r="R29" s="3"/>
      <c r="S29" s="19"/>
      <c r="T29" s="3"/>
      <c r="U29" s="19">
        <f t="shared" si="2"/>
        <v>0</v>
      </c>
      <c r="V29" s="19"/>
      <c r="W29" s="19">
        <f t="shared" si="3"/>
        <v>0</v>
      </c>
      <c r="X29" s="19"/>
      <c r="Y29" s="19"/>
      <c r="Z29" s="3"/>
      <c r="AA29" s="19"/>
      <c r="AB29" s="3"/>
      <c r="AC29" s="19">
        <f t="shared" si="12"/>
        <v>0</v>
      </c>
      <c r="AD29" s="3"/>
      <c r="AE29" s="19">
        <f t="shared" si="13"/>
        <v>0</v>
      </c>
      <c r="AF29" s="3"/>
      <c r="AG29" s="19">
        <f t="shared" si="14"/>
        <v>0</v>
      </c>
      <c r="AH29" s="20"/>
    </row>
    <row r="30" spans="1:34" s="8" customFormat="1" ht="21.75" customHeight="1">
      <c r="A30" s="15">
        <f t="shared" si="15"/>
        <v>21</v>
      </c>
      <c r="B30" s="52" t="s">
        <v>118</v>
      </c>
      <c r="C30" s="53"/>
      <c r="D30" s="52" t="s">
        <v>136</v>
      </c>
      <c r="E30" s="54">
        <v>12</v>
      </c>
      <c r="F30" s="1">
        <v>5000</v>
      </c>
      <c r="G30" s="18">
        <f t="shared" si="6"/>
        <v>60000</v>
      </c>
      <c r="H30" s="3"/>
      <c r="I30" s="19">
        <f t="shared" si="7"/>
        <v>0</v>
      </c>
      <c r="J30" s="3">
        <v>12</v>
      </c>
      <c r="K30" s="19"/>
      <c r="L30" s="3"/>
      <c r="M30" s="19"/>
      <c r="N30" s="3"/>
      <c r="O30" s="19">
        <f t="shared" si="10"/>
        <v>0</v>
      </c>
      <c r="P30" s="3"/>
      <c r="Q30" s="19">
        <f t="shared" si="11"/>
        <v>0</v>
      </c>
      <c r="R30" s="3"/>
      <c r="S30" s="19"/>
      <c r="T30" s="3"/>
      <c r="U30" s="19">
        <f t="shared" si="2"/>
        <v>0</v>
      </c>
      <c r="V30" s="19"/>
      <c r="W30" s="19">
        <f t="shared" si="3"/>
        <v>0</v>
      </c>
      <c r="X30" s="19"/>
      <c r="Y30" s="19"/>
      <c r="Z30" s="3"/>
      <c r="AA30" s="19"/>
      <c r="AB30" s="3"/>
      <c r="AC30" s="19">
        <f t="shared" si="12"/>
        <v>0</v>
      </c>
      <c r="AD30" s="3"/>
      <c r="AE30" s="19">
        <f t="shared" si="13"/>
        <v>0</v>
      </c>
      <c r="AF30" s="3"/>
      <c r="AG30" s="19">
        <f t="shared" si="14"/>
        <v>0</v>
      </c>
      <c r="AH30" s="20"/>
    </row>
    <row r="31" spans="1:34" s="8" customFormat="1" ht="21.75" customHeight="1">
      <c r="A31" s="15">
        <f t="shared" si="15"/>
        <v>22</v>
      </c>
      <c r="B31" s="16" t="s">
        <v>32</v>
      </c>
      <c r="C31" s="17"/>
      <c r="D31" s="16" t="s">
        <v>11</v>
      </c>
      <c r="E31" s="6">
        <f t="shared" si="0"/>
        <v>3</v>
      </c>
      <c r="F31" s="1">
        <v>2000</v>
      </c>
      <c r="G31" s="18">
        <f t="shared" si="6"/>
        <v>6000</v>
      </c>
      <c r="H31" s="3"/>
      <c r="I31" s="19">
        <f t="shared" si="7"/>
        <v>0</v>
      </c>
      <c r="J31" s="3"/>
      <c r="K31" s="19">
        <f t="shared" si="8"/>
        <v>0</v>
      </c>
      <c r="L31" s="3"/>
      <c r="M31" s="19">
        <f t="shared" si="9"/>
        <v>0</v>
      </c>
      <c r="N31" s="3"/>
      <c r="O31" s="19">
        <f t="shared" si="10"/>
        <v>0</v>
      </c>
      <c r="P31" s="3"/>
      <c r="Q31" s="19">
        <f t="shared" si="11"/>
        <v>0</v>
      </c>
      <c r="R31" s="3">
        <v>3</v>
      </c>
      <c r="S31" s="19">
        <f t="shared" si="1"/>
        <v>6000</v>
      </c>
      <c r="T31" s="3"/>
      <c r="U31" s="19">
        <f t="shared" si="2"/>
        <v>0</v>
      </c>
      <c r="V31" s="19"/>
      <c r="W31" s="19">
        <f t="shared" si="3"/>
        <v>0</v>
      </c>
      <c r="X31" s="19"/>
      <c r="Y31" s="19">
        <f t="shared" si="4"/>
        <v>0</v>
      </c>
      <c r="Z31" s="3"/>
      <c r="AA31" s="19">
        <f t="shared" si="5"/>
        <v>0</v>
      </c>
      <c r="AB31" s="3"/>
      <c r="AC31" s="19">
        <f t="shared" si="12"/>
        <v>0</v>
      </c>
      <c r="AD31" s="3"/>
      <c r="AE31" s="19">
        <f t="shared" si="13"/>
        <v>0</v>
      </c>
      <c r="AF31" s="3"/>
      <c r="AG31" s="19">
        <f t="shared" si="14"/>
        <v>0</v>
      </c>
      <c r="AH31" s="20"/>
    </row>
    <row r="32" spans="1:34" s="8" customFormat="1" ht="21.75" customHeight="1">
      <c r="A32" s="15">
        <f t="shared" si="15"/>
        <v>23</v>
      </c>
      <c r="B32" s="16" t="s">
        <v>33</v>
      </c>
      <c r="C32" s="17"/>
      <c r="D32" s="16" t="s">
        <v>11</v>
      </c>
      <c r="E32" s="6">
        <f t="shared" si="0"/>
        <v>5</v>
      </c>
      <c r="F32" s="1">
        <v>7000</v>
      </c>
      <c r="G32" s="18">
        <f t="shared" si="6"/>
        <v>35000</v>
      </c>
      <c r="H32" s="3"/>
      <c r="I32" s="19">
        <f t="shared" si="7"/>
        <v>0</v>
      </c>
      <c r="J32" s="3">
        <v>1</v>
      </c>
      <c r="K32" s="19">
        <f t="shared" si="8"/>
        <v>7000</v>
      </c>
      <c r="L32" s="3">
        <v>3</v>
      </c>
      <c r="M32" s="19">
        <f t="shared" si="9"/>
        <v>21000</v>
      </c>
      <c r="N32" s="3"/>
      <c r="O32" s="19">
        <f t="shared" si="10"/>
        <v>0</v>
      </c>
      <c r="P32" s="3"/>
      <c r="Q32" s="19">
        <f t="shared" si="11"/>
        <v>0</v>
      </c>
      <c r="R32" s="3">
        <v>1</v>
      </c>
      <c r="S32" s="19">
        <f t="shared" si="1"/>
        <v>7000</v>
      </c>
      <c r="T32" s="3"/>
      <c r="U32" s="19">
        <f t="shared" si="2"/>
        <v>0</v>
      </c>
      <c r="V32" s="19"/>
      <c r="W32" s="19">
        <f t="shared" si="3"/>
        <v>0</v>
      </c>
      <c r="X32" s="19"/>
      <c r="Y32" s="19">
        <f t="shared" si="4"/>
        <v>0</v>
      </c>
      <c r="Z32" s="3"/>
      <c r="AA32" s="19">
        <f t="shared" si="5"/>
        <v>0</v>
      </c>
      <c r="AB32" s="3"/>
      <c r="AC32" s="19">
        <f t="shared" si="12"/>
        <v>0</v>
      </c>
      <c r="AD32" s="3"/>
      <c r="AE32" s="19">
        <f t="shared" si="13"/>
        <v>0</v>
      </c>
      <c r="AF32" s="3"/>
      <c r="AG32" s="19">
        <f t="shared" si="14"/>
        <v>0</v>
      </c>
      <c r="AH32" s="20"/>
    </row>
    <row r="33" spans="1:34" s="8" customFormat="1" ht="21.75" customHeight="1">
      <c r="A33" s="15">
        <f t="shared" si="15"/>
        <v>24</v>
      </c>
      <c r="B33" s="16" t="s">
        <v>31</v>
      </c>
      <c r="C33" s="17"/>
      <c r="D33" s="16" t="s">
        <v>11</v>
      </c>
      <c r="E33" s="6">
        <f t="shared" si="0"/>
        <v>2</v>
      </c>
      <c r="F33" s="1">
        <v>15000</v>
      </c>
      <c r="G33" s="18">
        <f t="shared" si="6"/>
        <v>30000</v>
      </c>
      <c r="H33" s="3"/>
      <c r="I33" s="19">
        <f t="shared" si="7"/>
        <v>0</v>
      </c>
      <c r="J33" s="3"/>
      <c r="K33" s="19">
        <f t="shared" si="8"/>
        <v>0</v>
      </c>
      <c r="L33" s="3"/>
      <c r="M33" s="19">
        <f t="shared" si="9"/>
        <v>0</v>
      </c>
      <c r="N33" s="3"/>
      <c r="O33" s="19">
        <f t="shared" si="10"/>
        <v>0</v>
      </c>
      <c r="P33" s="3"/>
      <c r="Q33" s="19">
        <f t="shared" si="11"/>
        <v>0</v>
      </c>
      <c r="R33" s="3">
        <v>2</v>
      </c>
      <c r="S33" s="19">
        <f t="shared" si="1"/>
        <v>30000</v>
      </c>
      <c r="T33" s="3"/>
      <c r="U33" s="19">
        <f t="shared" si="2"/>
        <v>0</v>
      </c>
      <c r="V33" s="19"/>
      <c r="W33" s="19">
        <f t="shared" si="3"/>
        <v>0</v>
      </c>
      <c r="X33" s="19"/>
      <c r="Y33" s="19">
        <f t="shared" si="4"/>
        <v>0</v>
      </c>
      <c r="Z33" s="3"/>
      <c r="AA33" s="19">
        <f t="shared" si="5"/>
        <v>0</v>
      </c>
      <c r="AB33" s="3"/>
      <c r="AC33" s="19">
        <f t="shared" si="12"/>
        <v>0</v>
      </c>
      <c r="AD33" s="3"/>
      <c r="AE33" s="19">
        <f t="shared" si="13"/>
        <v>0</v>
      </c>
      <c r="AF33" s="3"/>
      <c r="AG33" s="19">
        <f t="shared" si="14"/>
        <v>0</v>
      </c>
      <c r="AH33" s="20"/>
    </row>
    <row r="34" spans="1:34" s="8" customFormat="1" ht="21.75" customHeight="1">
      <c r="A34" s="15">
        <f t="shared" si="15"/>
        <v>25</v>
      </c>
      <c r="B34" s="16" t="s">
        <v>142</v>
      </c>
      <c r="C34" s="17"/>
      <c r="D34" s="16" t="s">
        <v>11</v>
      </c>
      <c r="E34" s="6">
        <f t="shared" si="0"/>
        <v>1</v>
      </c>
      <c r="F34" s="1">
        <v>10500</v>
      </c>
      <c r="G34" s="18">
        <f t="shared" si="6"/>
        <v>10500</v>
      </c>
      <c r="H34" s="3"/>
      <c r="I34" s="19">
        <f t="shared" si="7"/>
        <v>0</v>
      </c>
      <c r="J34" s="3"/>
      <c r="K34" s="19">
        <f t="shared" si="8"/>
        <v>0</v>
      </c>
      <c r="L34" s="3">
        <v>1</v>
      </c>
      <c r="M34" s="19"/>
      <c r="N34" s="3"/>
      <c r="O34" s="19">
        <f t="shared" si="10"/>
        <v>0</v>
      </c>
      <c r="P34" s="3"/>
      <c r="Q34" s="19">
        <f t="shared" si="11"/>
        <v>0</v>
      </c>
      <c r="R34" s="3"/>
      <c r="S34" s="19"/>
      <c r="T34" s="3"/>
      <c r="U34" s="19">
        <f t="shared" si="2"/>
        <v>0</v>
      </c>
      <c r="V34" s="19"/>
      <c r="W34" s="19">
        <f t="shared" si="3"/>
        <v>0</v>
      </c>
      <c r="X34" s="19"/>
      <c r="Y34" s="19"/>
      <c r="Z34" s="3"/>
      <c r="AA34" s="19"/>
      <c r="AB34" s="3"/>
      <c r="AC34" s="19">
        <f t="shared" si="12"/>
        <v>0</v>
      </c>
      <c r="AD34" s="3"/>
      <c r="AE34" s="19">
        <f t="shared" si="13"/>
        <v>0</v>
      </c>
      <c r="AF34" s="3"/>
      <c r="AG34" s="19">
        <f t="shared" si="14"/>
        <v>0</v>
      </c>
      <c r="AH34" s="20"/>
    </row>
    <row r="35" spans="1:34" s="8" customFormat="1" ht="21.75" customHeight="1">
      <c r="A35" s="15">
        <f t="shared" si="15"/>
        <v>26</v>
      </c>
      <c r="B35" s="16" t="s">
        <v>30</v>
      </c>
      <c r="C35" s="17"/>
      <c r="D35" s="59" t="s">
        <v>135</v>
      </c>
      <c r="E35" s="6">
        <f t="shared" si="0"/>
        <v>6</v>
      </c>
      <c r="F35" s="1">
        <v>5800</v>
      </c>
      <c r="G35" s="18">
        <f t="shared" si="6"/>
        <v>34800</v>
      </c>
      <c r="H35" s="3"/>
      <c r="I35" s="19">
        <f t="shared" si="7"/>
        <v>0</v>
      </c>
      <c r="J35" s="3"/>
      <c r="K35" s="19">
        <f t="shared" si="8"/>
        <v>0</v>
      </c>
      <c r="L35" s="3"/>
      <c r="M35" s="19">
        <f t="shared" si="9"/>
        <v>0</v>
      </c>
      <c r="N35" s="3"/>
      <c r="O35" s="19">
        <f t="shared" si="10"/>
        <v>0</v>
      </c>
      <c r="P35" s="3"/>
      <c r="Q35" s="19">
        <f t="shared" si="11"/>
        <v>0</v>
      </c>
      <c r="R35" s="3"/>
      <c r="S35" s="19">
        <f t="shared" si="1"/>
        <v>0</v>
      </c>
      <c r="T35" s="3">
        <v>3</v>
      </c>
      <c r="U35" s="19">
        <f t="shared" si="2"/>
        <v>17400</v>
      </c>
      <c r="V35" s="19">
        <v>3</v>
      </c>
      <c r="W35" s="19">
        <f t="shared" si="3"/>
        <v>17400</v>
      </c>
      <c r="X35" s="19"/>
      <c r="Y35" s="19">
        <f t="shared" si="4"/>
        <v>0</v>
      </c>
      <c r="Z35" s="3"/>
      <c r="AA35" s="19">
        <f t="shared" si="5"/>
        <v>0</v>
      </c>
      <c r="AB35" s="3"/>
      <c r="AC35" s="19">
        <f t="shared" si="12"/>
        <v>0</v>
      </c>
      <c r="AD35" s="3"/>
      <c r="AE35" s="19">
        <f t="shared" si="13"/>
        <v>0</v>
      </c>
      <c r="AF35" s="3"/>
      <c r="AG35" s="19">
        <f t="shared" si="14"/>
        <v>0</v>
      </c>
      <c r="AH35" s="20"/>
    </row>
    <row r="36" spans="1:34" s="8" customFormat="1" ht="21.75" customHeight="1">
      <c r="A36" s="15">
        <f t="shared" si="15"/>
        <v>27</v>
      </c>
      <c r="B36" s="16" t="s">
        <v>80</v>
      </c>
      <c r="C36" s="17"/>
      <c r="D36" s="16" t="s">
        <v>11</v>
      </c>
      <c r="E36" s="6">
        <f t="shared" si="0"/>
        <v>19</v>
      </c>
      <c r="F36" s="1">
        <v>3000</v>
      </c>
      <c r="G36" s="18">
        <f t="shared" si="6"/>
        <v>57000</v>
      </c>
      <c r="H36" s="3"/>
      <c r="I36" s="19">
        <f t="shared" si="7"/>
        <v>0</v>
      </c>
      <c r="J36" s="3"/>
      <c r="K36" s="19">
        <f t="shared" si="8"/>
        <v>0</v>
      </c>
      <c r="L36" s="3"/>
      <c r="M36" s="19">
        <f t="shared" si="9"/>
        <v>0</v>
      </c>
      <c r="N36" s="3"/>
      <c r="O36" s="19">
        <f t="shared" si="10"/>
        <v>0</v>
      </c>
      <c r="P36" s="3"/>
      <c r="Q36" s="19">
        <f t="shared" si="11"/>
        <v>0</v>
      </c>
      <c r="R36" s="3">
        <v>15</v>
      </c>
      <c r="S36" s="19">
        <f t="shared" si="1"/>
        <v>45000</v>
      </c>
      <c r="T36" s="3"/>
      <c r="U36" s="19">
        <f t="shared" si="2"/>
        <v>0</v>
      </c>
      <c r="V36" s="19"/>
      <c r="W36" s="19">
        <f t="shared" si="3"/>
        <v>0</v>
      </c>
      <c r="X36" s="19">
        <v>4</v>
      </c>
      <c r="Y36" s="19">
        <f t="shared" si="4"/>
        <v>12000</v>
      </c>
      <c r="Z36" s="3"/>
      <c r="AA36" s="19">
        <f t="shared" si="5"/>
        <v>0</v>
      </c>
      <c r="AB36" s="3"/>
      <c r="AC36" s="19">
        <f t="shared" si="12"/>
        <v>0</v>
      </c>
      <c r="AD36" s="3"/>
      <c r="AE36" s="19">
        <f t="shared" si="13"/>
        <v>0</v>
      </c>
      <c r="AF36" s="3"/>
      <c r="AG36" s="19">
        <f t="shared" si="14"/>
        <v>0</v>
      </c>
      <c r="AH36" s="20"/>
    </row>
    <row r="37" spans="1:34" s="8" customFormat="1" ht="21.75" customHeight="1">
      <c r="A37" s="15">
        <f t="shared" si="15"/>
        <v>28</v>
      </c>
      <c r="B37" s="16" t="s">
        <v>81</v>
      </c>
      <c r="C37" s="17"/>
      <c r="D37" s="16" t="s">
        <v>11</v>
      </c>
      <c r="E37" s="6">
        <f t="shared" si="0"/>
        <v>19</v>
      </c>
      <c r="F37" s="1">
        <v>3000</v>
      </c>
      <c r="G37" s="18">
        <f t="shared" si="6"/>
        <v>57000</v>
      </c>
      <c r="H37" s="3"/>
      <c r="I37" s="19">
        <f t="shared" si="7"/>
        <v>0</v>
      </c>
      <c r="J37" s="3"/>
      <c r="K37" s="19">
        <f t="shared" si="8"/>
        <v>0</v>
      </c>
      <c r="L37" s="3"/>
      <c r="M37" s="19">
        <f t="shared" si="9"/>
        <v>0</v>
      </c>
      <c r="N37" s="3"/>
      <c r="O37" s="19">
        <f t="shared" si="10"/>
        <v>0</v>
      </c>
      <c r="P37" s="3"/>
      <c r="Q37" s="19">
        <f t="shared" si="11"/>
        <v>0</v>
      </c>
      <c r="R37" s="3">
        <v>15</v>
      </c>
      <c r="S37" s="19">
        <f t="shared" si="1"/>
        <v>45000</v>
      </c>
      <c r="T37" s="3"/>
      <c r="U37" s="19">
        <f t="shared" si="2"/>
        <v>0</v>
      </c>
      <c r="V37" s="19"/>
      <c r="W37" s="19">
        <f t="shared" si="3"/>
        <v>0</v>
      </c>
      <c r="X37" s="19">
        <v>4</v>
      </c>
      <c r="Y37" s="19">
        <f t="shared" si="4"/>
        <v>12000</v>
      </c>
      <c r="Z37" s="3"/>
      <c r="AA37" s="19">
        <f t="shared" si="5"/>
        <v>0</v>
      </c>
      <c r="AB37" s="3"/>
      <c r="AC37" s="19">
        <f t="shared" si="12"/>
        <v>0</v>
      </c>
      <c r="AD37" s="3"/>
      <c r="AE37" s="19">
        <f t="shared" si="13"/>
        <v>0</v>
      </c>
      <c r="AF37" s="3"/>
      <c r="AG37" s="19">
        <f t="shared" si="14"/>
        <v>0</v>
      </c>
      <c r="AH37" s="20"/>
    </row>
    <row r="38" spans="1:34" s="8" customFormat="1" ht="21.75" customHeight="1">
      <c r="A38" s="15">
        <f t="shared" si="15"/>
        <v>29</v>
      </c>
      <c r="B38" s="16" t="s">
        <v>126</v>
      </c>
      <c r="C38" s="17"/>
      <c r="D38" s="16" t="s">
        <v>11</v>
      </c>
      <c r="E38" s="6">
        <f t="shared" si="0"/>
        <v>10</v>
      </c>
      <c r="F38" s="1">
        <v>6900</v>
      </c>
      <c r="G38" s="18">
        <f t="shared" si="6"/>
        <v>69000</v>
      </c>
      <c r="H38" s="3"/>
      <c r="I38" s="19">
        <f t="shared" si="7"/>
        <v>0</v>
      </c>
      <c r="J38" s="3"/>
      <c r="K38" s="19">
        <f t="shared" si="8"/>
        <v>0</v>
      </c>
      <c r="L38" s="3"/>
      <c r="M38" s="19">
        <f t="shared" si="9"/>
        <v>0</v>
      </c>
      <c r="N38" s="3"/>
      <c r="O38" s="19">
        <f t="shared" si="10"/>
        <v>0</v>
      </c>
      <c r="P38" s="3"/>
      <c r="Q38" s="19">
        <f t="shared" si="11"/>
        <v>0</v>
      </c>
      <c r="R38" s="3">
        <v>10</v>
      </c>
      <c r="S38" s="19">
        <f t="shared" si="1"/>
        <v>69000</v>
      </c>
      <c r="T38" s="3"/>
      <c r="U38" s="19">
        <f t="shared" si="2"/>
        <v>0</v>
      </c>
      <c r="V38" s="19"/>
      <c r="W38" s="19">
        <f t="shared" si="3"/>
        <v>0</v>
      </c>
      <c r="X38" s="19"/>
      <c r="Y38" s="19"/>
      <c r="Z38" s="3"/>
      <c r="AA38" s="19">
        <f t="shared" si="5"/>
        <v>0</v>
      </c>
      <c r="AB38" s="3"/>
      <c r="AC38" s="19">
        <f t="shared" si="12"/>
        <v>0</v>
      </c>
      <c r="AD38" s="3"/>
      <c r="AE38" s="19">
        <f t="shared" si="13"/>
        <v>0</v>
      </c>
      <c r="AF38" s="3"/>
      <c r="AG38" s="19">
        <f t="shared" si="14"/>
        <v>0</v>
      </c>
      <c r="AH38" s="20"/>
    </row>
    <row r="39" spans="1:34" s="8" customFormat="1" ht="21.75" customHeight="1">
      <c r="A39" s="15">
        <f t="shared" si="15"/>
        <v>30</v>
      </c>
      <c r="B39" s="16" t="s">
        <v>74</v>
      </c>
      <c r="C39" s="17"/>
      <c r="D39" s="16" t="s">
        <v>11</v>
      </c>
      <c r="E39" s="6">
        <f t="shared" si="0"/>
        <v>2</v>
      </c>
      <c r="F39" s="1">
        <v>5000</v>
      </c>
      <c r="G39" s="18">
        <f t="shared" si="6"/>
        <v>10000</v>
      </c>
      <c r="H39" s="3"/>
      <c r="I39" s="19">
        <f t="shared" si="7"/>
        <v>0</v>
      </c>
      <c r="J39" s="3"/>
      <c r="K39" s="19">
        <f t="shared" si="8"/>
        <v>0</v>
      </c>
      <c r="L39" s="3"/>
      <c r="M39" s="19">
        <f t="shared" si="9"/>
        <v>0</v>
      </c>
      <c r="N39" s="3"/>
      <c r="O39" s="19">
        <f t="shared" si="10"/>
        <v>0</v>
      </c>
      <c r="P39" s="3"/>
      <c r="Q39" s="19">
        <f t="shared" si="11"/>
        <v>0</v>
      </c>
      <c r="R39" s="3">
        <v>2</v>
      </c>
      <c r="S39" s="19">
        <f t="shared" si="1"/>
        <v>10000</v>
      </c>
      <c r="T39" s="3"/>
      <c r="U39" s="19">
        <f t="shared" si="2"/>
        <v>0</v>
      </c>
      <c r="V39" s="19"/>
      <c r="W39" s="19">
        <f t="shared" si="3"/>
        <v>0</v>
      </c>
      <c r="X39" s="19"/>
      <c r="Y39" s="19">
        <f t="shared" si="4"/>
        <v>0</v>
      </c>
      <c r="Z39" s="3"/>
      <c r="AA39" s="19">
        <f t="shared" si="5"/>
        <v>0</v>
      </c>
      <c r="AB39" s="3"/>
      <c r="AC39" s="19">
        <f t="shared" si="12"/>
        <v>0</v>
      </c>
      <c r="AD39" s="3"/>
      <c r="AE39" s="19">
        <f t="shared" si="13"/>
        <v>0</v>
      </c>
      <c r="AF39" s="3"/>
      <c r="AG39" s="19">
        <f t="shared" si="14"/>
        <v>0</v>
      </c>
      <c r="AH39" s="20"/>
    </row>
    <row r="40" spans="1:34" s="8" customFormat="1" ht="21.75" customHeight="1">
      <c r="A40" s="15">
        <f t="shared" si="15"/>
        <v>31</v>
      </c>
      <c r="B40" s="16" t="s">
        <v>122</v>
      </c>
      <c r="C40" s="17"/>
      <c r="D40" s="16" t="s">
        <v>124</v>
      </c>
      <c r="E40" s="6">
        <f t="shared" si="0"/>
        <v>1</v>
      </c>
      <c r="F40" s="1">
        <v>37000</v>
      </c>
      <c r="G40" s="18">
        <f t="shared" si="6"/>
        <v>37000</v>
      </c>
      <c r="H40" s="3"/>
      <c r="I40" s="19">
        <f t="shared" si="7"/>
        <v>0</v>
      </c>
      <c r="J40" s="3">
        <v>1</v>
      </c>
      <c r="K40" s="19"/>
      <c r="L40" s="3"/>
      <c r="M40" s="19">
        <f t="shared" si="9"/>
        <v>0</v>
      </c>
      <c r="N40" s="3"/>
      <c r="O40" s="19">
        <f t="shared" si="10"/>
        <v>0</v>
      </c>
      <c r="P40" s="3"/>
      <c r="Q40" s="19">
        <f t="shared" si="11"/>
        <v>0</v>
      </c>
      <c r="R40" s="3"/>
      <c r="S40" s="19"/>
      <c r="T40" s="3"/>
      <c r="U40" s="19">
        <f t="shared" si="2"/>
        <v>0</v>
      </c>
      <c r="V40" s="19"/>
      <c r="W40" s="19">
        <f t="shared" si="3"/>
        <v>0</v>
      </c>
      <c r="X40" s="19"/>
      <c r="Y40" s="19">
        <f t="shared" si="4"/>
        <v>0</v>
      </c>
      <c r="Z40" s="3"/>
      <c r="AA40" s="19">
        <f t="shared" si="5"/>
        <v>0</v>
      </c>
      <c r="AB40" s="3"/>
      <c r="AC40" s="19">
        <f t="shared" si="12"/>
        <v>0</v>
      </c>
      <c r="AD40" s="3"/>
      <c r="AE40" s="19">
        <f t="shared" si="13"/>
        <v>0</v>
      </c>
      <c r="AF40" s="3"/>
      <c r="AG40" s="19">
        <f t="shared" si="14"/>
        <v>0</v>
      </c>
      <c r="AH40" s="20"/>
    </row>
    <row r="41" spans="1:34" s="8" customFormat="1" ht="21.75" customHeight="1">
      <c r="A41" s="15">
        <f t="shared" si="15"/>
        <v>32</v>
      </c>
      <c r="B41" s="16" t="s">
        <v>123</v>
      </c>
      <c r="C41" s="17"/>
      <c r="D41" s="16" t="s">
        <v>124</v>
      </c>
      <c r="E41" s="6">
        <f t="shared" si="0"/>
        <v>2</v>
      </c>
      <c r="F41" s="1">
        <v>37000</v>
      </c>
      <c r="G41" s="18">
        <f t="shared" si="6"/>
        <v>74000</v>
      </c>
      <c r="H41" s="3"/>
      <c r="I41" s="19">
        <f t="shared" si="7"/>
        <v>0</v>
      </c>
      <c r="J41" s="3">
        <v>2</v>
      </c>
      <c r="K41" s="19"/>
      <c r="L41" s="3"/>
      <c r="M41" s="19">
        <f t="shared" si="9"/>
        <v>0</v>
      </c>
      <c r="N41" s="3"/>
      <c r="O41" s="19">
        <f t="shared" si="10"/>
        <v>0</v>
      </c>
      <c r="P41" s="3"/>
      <c r="Q41" s="19">
        <f t="shared" si="11"/>
        <v>0</v>
      </c>
      <c r="R41" s="3"/>
      <c r="S41" s="19"/>
      <c r="T41" s="3"/>
      <c r="U41" s="19">
        <f t="shared" si="2"/>
        <v>0</v>
      </c>
      <c r="V41" s="19"/>
      <c r="W41" s="19">
        <f t="shared" si="3"/>
        <v>0</v>
      </c>
      <c r="X41" s="19"/>
      <c r="Y41" s="19">
        <f t="shared" si="4"/>
        <v>0</v>
      </c>
      <c r="Z41" s="3"/>
      <c r="AA41" s="19">
        <f t="shared" si="5"/>
        <v>0</v>
      </c>
      <c r="AB41" s="3"/>
      <c r="AC41" s="19">
        <f t="shared" si="12"/>
        <v>0</v>
      </c>
      <c r="AD41" s="3"/>
      <c r="AE41" s="19">
        <f t="shared" si="13"/>
        <v>0</v>
      </c>
      <c r="AF41" s="3"/>
      <c r="AG41" s="19">
        <f t="shared" si="14"/>
        <v>0</v>
      </c>
      <c r="AH41" s="20"/>
    </row>
    <row r="42" spans="1:34" s="8" customFormat="1" ht="21.75" customHeight="1">
      <c r="A42" s="15">
        <f t="shared" si="15"/>
        <v>33</v>
      </c>
      <c r="B42" s="59" t="s">
        <v>140</v>
      </c>
      <c r="C42" s="17" t="s">
        <v>143</v>
      </c>
      <c r="D42" s="16" t="s">
        <v>124</v>
      </c>
      <c r="E42" s="6">
        <f t="shared" si="0"/>
        <v>5</v>
      </c>
      <c r="F42" s="1">
        <v>5000</v>
      </c>
      <c r="G42" s="18">
        <f t="shared" si="6"/>
        <v>25000</v>
      </c>
      <c r="H42" s="3"/>
      <c r="I42" s="19">
        <f t="shared" si="7"/>
        <v>0</v>
      </c>
      <c r="J42" s="3"/>
      <c r="K42" s="19"/>
      <c r="L42" s="3"/>
      <c r="M42" s="19">
        <f t="shared" si="9"/>
        <v>0</v>
      </c>
      <c r="N42" s="3"/>
      <c r="O42" s="19">
        <f t="shared" si="10"/>
        <v>0</v>
      </c>
      <c r="P42" s="3"/>
      <c r="Q42" s="19">
        <f t="shared" si="11"/>
        <v>0</v>
      </c>
      <c r="R42" s="3"/>
      <c r="S42" s="19"/>
      <c r="T42" s="3"/>
      <c r="U42" s="19">
        <f t="shared" si="2"/>
        <v>0</v>
      </c>
      <c r="V42" s="19">
        <v>5</v>
      </c>
      <c r="W42" s="19"/>
      <c r="X42" s="19"/>
      <c r="Y42" s="19">
        <f t="shared" si="4"/>
        <v>0</v>
      </c>
      <c r="Z42" s="3"/>
      <c r="AA42" s="19">
        <f t="shared" si="5"/>
        <v>0</v>
      </c>
      <c r="AB42" s="3"/>
      <c r="AC42" s="19">
        <f t="shared" si="12"/>
        <v>0</v>
      </c>
      <c r="AD42" s="3"/>
      <c r="AE42" s="19">
        <f t="shared" si="13"/>
        <v>0</v>
      </c>
      <c r="AF42" s="3"/>
      <c r="AG42" s="19">
        <f t="shared" si="14"/>
        <v>0</v>
      </c>
      <c r="AH42" s="20"/>
    </row>
    <row r="43" spans="1:34" s="8" customFormat="1" ht="21.75" customHeight="1">
      <c r="A43" s="15">
        <f t="shared" si="15"/>
        <v>34</v>
      </c>
      <c r="B43" s="16" t="s">
        <v>56</v>
      </c>
      <c r="C43" s="17" t="s">
        <v>57</v>
      </c>
      <c r="D43" s="16" t="s">
        <v>9</v>
      </c>
      <c r="E43" s="6">
        <f t="shared" si="0"/>
        <v>3</v>
      </c>
      <c r="F43" s="1">
        <v>3500</v>
      </c>
      <c r="G43" s="18">
        <f t="shared" si="6"/>
        <v>10500</v>
      </c>
      <c r="H43" s="3"/>
      <c r="I43" s="19">
        <f t="shared" si="7"/>
        <v>0</v>
      </c>
      <c r="J43" s="3"/>
      <c r="K43" s="19">
        <f t="shared" si="8"/>
        <v>0</v>
      </c>
      <c r="L43" s="3">
        <v>1</v>
      </c>
      <c r="M43" s="19">
        <f t="shared" si="9"/>
        <v>3500</v>
      </c>
      <c r="N43" s="3"/>
      <c r="O43" s="19">
        <f t="shared" si="10"/>
        <v>0</v>
      </c>
      <c r="P43" s="3"/>
      <c r="Q43" s="19">
        <f t="shared" si="11"/>
        <v>0</v>
      </c>
      <c r="R43" s="3">
        <v>1</v>
      </c>
      <c r="S43" s="19">
        <f t="shared" si="1"/>
        <v>3500</v>
      </c>
      <c r="T43" s="3"/>
      <c r="U43" s="19">
        <f t="shared" si="2"/>
        <v>0</v>
      </c>
      <c r="V43" s="19"/>
      <c r="W43" s="19">
        <f t="shared" si="3"/>
        <v>0</v>
      </c>
      <c r="X43" s="19"/>
      <c r="Y43" s="19">
        <f t="shared" si="4"/>
        <v>0</v>
      </c>
      <c r="Z43" s="3">
        <v>1</v>
      </c>
      <c r="AA43" s="19">
        <f t="shared" si="5"/>
        <v>3500</v>
      </c>
      <c r="AB43" s="3"/>
      <c r="AC43" s="19">
        <f t="shared" si="12"/>
        <v>0</v>
      </c>
      <c r="AD43" s="3"/>
      <c r="AE43" s="19">
        <f t="shared" si="13"/>
        <v>0</v>
      </c>
      <c r="AF43" s="3"/>
      <c r="AG43" s="19">
        <f t="shared" si="14"/>
        <v>0</v>
      </c>
      <c r="AH43" s="20"/>
    </row>
    <row r="44" spans="1:34" s="8" customFormat="1" ht="21.75" customHeight="1">
      <c r="A44" s="15">
        <f t="shared" si="15"/>
        <v>35</v>
      </c>
      <c r="B44" s="16" t="s">
        <v>21</v>
      </c>
      <c r="C44" s="17"/>
      <c r="D44" s="16" t="s">
        <v>13</v>
      </c>
      <c r="E44" s="6">
        <f t="shared" si="0"/>
        <v>5</v>
      </c>
      <c r="F44" s="1">
        <v>2500</v>
      </c>
      <c r="G44" s="18">
        <f t="shared" si="6"/>
        <v>12500</v>
      </c>
      <c r="H44" s="3"/>
      <c r="I44" s="19">
        <f t="shared" si="7"/>
        <v>0</v>
      </c>
      <c r="J44" s="3"/>
      <c r="K44" s="19">
        <f t="shared" si="8"/>
        <v>0</v>
      </c>
      <c r="L44" s="3"/>
      <c r="M44" s="19">
        <f t="shared" si="9"/>
        <v>0</v>
      </c>
      <c r="N44" s="3"/>
      <c r="O44" s="19">
        <f t="shared" si="10"/>
        <v>0</v>
      </c>
      <c r="P44" s="3">
        <v>1</v>
      </c>
      <c r="Q44" s="19">
        <f t="shared" si="11"/>
        <v>2500</v>
      </c>
      <c r="R44" s="3">
        <v>4</v>
      </c>
      <c r="S44" s="19">
        <f t="shared" si="1"/>
        <v>10000</v>
      </c>
      <c r="T44" s="3"/>
      <c r="U44" s="19">
        <f t="shared" si="2"/>
        <v>0</v>
      </c>
      <c r="V44" s="19"/>
      <c r="W44" s="19">
        <f t="shared" si="3"/>
        <v>0</v>
      </c>
      <c r="X44" s="19"/>
      <c r="Y44" s="19">
        <f t="shared" si="4"/>
        <v>0</v>
      </c>
      <c r="Z44" s="3"/>
      <c r="AA44" s="19">
        <f t="shared" si="5"/>
        <v>0</v>
      </c>
      <c r="AB44" s="3"/>
      <c r="AC44" s="19">
        <f t="shared" si="12"/>
        <v>0</v>
      </c>
      <c r="AD44" s="3"/>
      <c r="AE44" s="19">
        <f t="shared" si="13"/>
        <v>0</v>
      </c>
      <c r="AF44" s="3"/>
      <c r="AG44" s="19">
        <f t="shared" si="14"/>
        <v>0</v>
      </c>
      <c r="AH44" s="20"/>
    </row>
    <row r="45" spans="1:34" s="8" customFormat="1" ht="21.75" customHeight="1">
      <c r="A45" s="15">
        <f t="shared" si="15"/>
        <v>36</v>
      </c>
      <c r="B45" s="16" t="s">
        <v>59</v>
      </c>
      <c r="C45" s="17"/>
      <c r="D45" s="16" t="s">
        <v>12</v>
      </c>
      <c r="E45" s="6">
        <f t="shared" si="0"/>
        <v>20</v>
      </c>
      <c r="F45" s="1">
        <v>1000</v>
      </c>
      <c r="G45" s="18">
        <f t="shared" si="6"/>
        <v>20000</v>
      </c>
      <c r="H45" s="3"/>
      <c r="I45" s="19">
        <f t="shared" si="7"/>
        <v>0</v>
      </c>
      <c r="J45" s="3"/>
      <c r="K45" s="19">
        <f t="shared" si="8"/>
        <v>0</v>
      </c>
      <c r="L45" s="3"/>
      <c r="M45" s="19">
        <f t="shared" si="9"/>
        <v>0</v>
      </c>
      <c r="N45" s="3"/>
      <c r="O45" s="19">
        <f t="shared" si="10"/>
        <v>0</v>
      </c>
      <c r="P45" s="3">
        <v>20</v>
      </c>
      <c r="Q45" s="19">
        <f t="shared" si="11"/>
        <v>20000</v>
      </c>
      <c r="R45" s="3"/>
      <c r="S45" s="19">
        <f t="shared" si="1"/>
        <v>0</v>
      </c>
      <c r="T45" s="3"/>
      <c r="U45" s="19">
        <f t="shared" si="2"/>
        <v>0</v>
      </c>
      <c r="V45" s="19"/>
      <c r="W45" s="19">
        <f t="shared" si="3"/>
        <v>0</v>
      </c>
      <c r="X45" s="19"/>
      <c r="Y45" s="19">
        <f t="shared" si="4"/>
        <v>0</v>
      </c>
      <c r="Z45" s="3"/>
      <c r="AA45" s="19">
        <f t="shared" si="5"/>
        <v>0</v>
      </c>
      <c r="AB45" s="3"/>
      <c r="AC45" s="19">
        <f t="shared" si="12"/>
        <v>0</v>
      </c>
      <c r="AD45" s="3"/>
      <c r="AE45" s="19">
        <f t="shared" si="13"/>
        <v>0</v>
      </c>
      <c r="AF45" s="3"/>
      <c r="AG45" s="19">
        <f t="shared" si="14"/>
        <v>0</v>
      </c>
      <c r="AH45" s="20"/>
    </row>
    <row r="46" spans="1:34" s="8" customFormat="1" ht="21.75" customHeight="1">
      <c r="A46" s="15">
        <f t="shared" si="15"/>
        <v>37</v>
      </c>
      <c r="B46" s="16" t="s">
        <v>34</v>
      </c>
      <c r="C46" s="17"/>
      <c r="D46" s="16" t="s">
        <v>12</v>
      </c>
      <c r="E46" s="6">
        <f t="shared" si="0"/>
        <v>1</v>
      </c>
      <c r="F46" s="1">
        <v>8000</v>
      </c>
      <c r="G46" s="18">
        <f t="shared" si="6"/>
        <v>8000</v>
      </c>
      <c r="H46" s="3"/>
      <c r="I46" s="19">
        <f t="shared" si="7"/>
        <v>0</v>
      </c>
      <c r="J46" s="3"/>
      <c r="K46" s="19">
        <f t="shared" si="8"/>
        <v>0</v>
      </c>
      <c r="L46" s="3"/>
      <c r="M46" s="19">
        <f t="shared" si="9"/>
        <v>0</v>
      </c>
      <c r="N46" s="3">
        <v>1</v>
      </c>
      <c r="O46" s="19">
        <f t="shared" si="10"/>
        <v>8000</v>
      </c>
      <c r="P46" s="3"/>
      <c r="Q46" s="19">
        <f t="shared" si="11"/>
        <v>0</v>
      </c>
      <c r="R46" s="3"/>
      <c r="S46" s="19">
        <f t="shared" si="1"/>
        <v>0</v>
      </c>
      <c r="T46" s="3"/>
      <c r="U46" s="19">
        <f t="shared" si="2"/>
        <v>0</v>
      </c>
      <c r="V46" s="19"/>
      <c r="W46" s="19">
        <f t="shared" si="3"/>
        <v>0</v>
      </c>
      <c r="X46" s="19"/>
      <c r="Y46" s="19">
        <f t="shared" si="4"/>
        <v>0</v>
      </c>
      <c r="Z46" s="3"/>
      <c r="AA46" s="19">
        <f t="shared" si="5"/>
        <v>0</v>
      </c>
      <c r="AB46" s="3"/>
      <c r="AC46" s="19">
        <f t="shared" si="12"/>
        <v>0</v>
      </c>
      <c r="AD46" s="3"/>
      <c r="AE46" s="19">
        <f t="shared" si="13"/>
        <v>0</v>
      </c>
      <c r="AF46" s="3"/>
      <c r="AG46" s="19">
        <f t="shared" si="14"/>
        <v>0</v>
      </c>
      <c r="AH46" s="20"/>
    </row>
    <row r="47" spans="1:34" s="8" customFormat="1" ht="21.75" customHeight="1">
      <c r="A47" s="15">
        <f t="shared" si="15"/>
        <v>38</v>
      </c>
      <c r="B47" s="16" t="s">
        <v>41</v>
      </c>
      <c r="C47" s="17"/>
      <c r="D47" s="16" t="s">
        <v>12</v>
      </c>
      <c r="E47" s="6">
        <f t="shared" si="0"/>
        <v>18</v>
      </c>
      <c r="F47" s="1">
        <v>1600</v>
      </c>
      <c r="G47" s="18">
        <f t="shared" si="6"/>
        <v>28800</v>
      </c>
      <c r="H47" s="3"/>
      <c r="I47" s="19">
        <f t="shared" si="7"/>
        <v>0</v>
      </c>
      <c r="J47" s="3">
        <v>1</v>
      </c>
      <c r="K47" s="19">
        <f t="shared" si="8"/>
        <v>1600</v>
      </c>
      <c r="L47" s="3"/>
      <c r="M47" s="19">
        <f t="shared" si="9"/>
        <v>0</v>
      </c>
      <c r="N47" s="3">
        <v>2</v>
      </c>
      <c r="O47" s="19">
        <f t="shared" si="10"/>
        <v>3200</v>
      </c>
      <c r="P47" s="3">
        <v>10</v>
      </c>
      <c r="Q47" s="19">
        <f t="shared" si="11"/>
        <v>16000</v>
      </c>
      <c r="R47" s="3"/>
      <c r="S47" s="19">
        <f t="shared" si="1"/>
        <v>0</v>
      </c>
      <c r="T47" s="3"/>
      <c r="U47" s="19">
        <f t="shared" si="2"/>
        <v>0</v>
      </c>
      <c r="V47" s="19"/>
      <c r="W47" s="19">
        <f t="shared" si="3"/>
        <v>0</v>
      </c>
      <c r="X47" s="19"/>
      <c r="Y47" s="19">
        <f t="shared" si="4"/>
        <v>0</v>
      </c>
      <c r="Z47" s="3">
        <v>5</v>
      </c>
      <c r="AA47" s="19">
        <f t="shared" si="5"/>
        <v>8000</v>
      </c>
      <c r="AB47" s="3"/>
      <c r="AC47" s="19">
        <f t="shared" si="12"/>
        <v>0</v>
      </c>
      <c r="AD47" s="3"/>
      <c r="AE47" s="19">
        <f t="shared" si="13"/>
        <v>0</v>
      </c>
      <c r="AF47" s="3"/>
      <c r="AG47" s="19">
        <f t="shared" si="14"/>
        <v>0</v>
      </c>
      <c r="AH47" s="20"/>
    </row>
    <row r="48" spans="1:34" s="8" customFormat="1" ht="21.75" customHeight="1">
      <c r="A48" s="15">
        <f t="shared" si="15"/>
        <v>39</v>
      </c>
      <c r="B48" s="16" t="s">
        <v>95</v>
      </c>
      <c r="C48" s="17"/>
      <c r="D48" s="16" t="s">
        <v>12</v>
      </c>
      <c r="E48" s="6">
        <f t="shared" si="0"/>
        <v>5</v>
      </c>
      <c r="F48" s="1">
        <v>2400</v>
      </c>
      <c r="G48" s="18">
        <f t="shared" si="6"/>
        <v>12000</v>
      </c>
      <c r="H48" s="3"/>
      <c r="I48" s="19">
        <f t="shared" si="7"/>
        <v>0</v>
      </c>
      <c r="J48" s="3"/>
      <c r="K48" s="19">
        <f t="shared" si="8"/>
        <v>0</v>
      </c>
      <c r="L48" s="3"/>
      <c r="M48" s="19">
        <f t="shared" si="9"/>
        <v>0</v>
      </c>
      <c r="N48" s="3"/>
      <c r="O48" s="19">
        <f t="shared" si="10"/>
        <v>0</v>
      </c>
      <c r="P48" s="3">
        <v>5</v>
      </c>
      <c r="Q48" s="19">
        <f t="shared" si="11"/>
        <v>12000</v>
      </c>
      <c r="R48" s="3"/>
      <c r="S48" s="19">
        <f t="shared" si="1"/>
        <v>0</v>
      </c>
      <c r="T48" s="3"/>
      <c r="U48" s="19">
        <f t="shared" si="2"/>
        <v>0</v>
      </c>
      <c r="V48" s="19"/>
      <c r="W48" s="19">
        <f t="shared" si="3"/>
        <v>0</v>
      </c>
      <c r="X48" s="19"/>
      <c r="Y48" s="19">
        <f t="shared" si="4"/>
        <v>0</v>
      </c>
      <c r="Z48" s="3"/>
      <c r="AA48" s="19">
        <f t="shared" si="5"/>
        <v>0</v>
      </c>
      <c r="AB48" s="3"/>
      <c r="AC48" s="19">
        <f t="shared" si="12"/>
        <v>0</v>
      </c>
      <c r="AD48" s="3"/>
      <c r="AE48" s="19">
        <f t="shared" si="13"/>
        <v>0</v>
      </c>
      <c r="AF48" s="3"/>
      <c r="AG48" s="19">
        <f t="shared" si="14"/>
        <v>0</v>
      </c>
      <c r="AH48" s="20"/>
    </row>
    <row r="49" spans="1:34" s="8" customFormat="1" ht="21.75" customHeight="1">
      <c r="A49" s="15">
        <f t="shared" si="15"/>
        <v>40</v>
      </c>
      <c r="B49" s="16" t="s">
        <v>19</v>
      </c>
      <c r="C49" s="17"/>
      <c r="D49" s="16" t="s">
        <v>13</v>
      </c>
      <c r="E49" s="6">
        <f t="shared" si="0"/>
        <v>3</v>
      </c>
      <c r="F49" s="1">
        <v>23800</v>
      </c>
      <c r="G49" s="18">
        <f t="shared" si="6"/>
        <v>71400</v>
      </c>
      <c r="H49" s="3">
        <v>3</v>
      </c>
      <c r="I49" s="19">
        <f t="shared" si="7"/>
        <v>71400</v>
      </c>
      <c r="J49" s="3"/>
      <c r="K49" s="19">
        <f t="shared" si="8"/>
        <v>0</v>
      </c>
      <c r="L49" s="3"/>
      <c r="M49" s="19">
        <f t="shared" si="9"/>
        <v>0</v>
      </c>
      <c r="N49" s="3"/>
      <c r="O49" s="19">
        <f t="shared" si="10"/>
        <v>0</v>
      </c>
      <c r="P49" s="3"/>
      <c r="Q49" s="19">
        <f t="shared" si="11"/>
        <v>0</v>
      </c>
      <c r="R49" s="3"/>
      <c r="S49" s="19">
        <f t="shared" si="1"/>
        <v>0</v>
      </c>
      <c r="T49" s="3"/>
      <c r="U49" s="19">
        <f t="shared" si="2"/>
        <v>0</v>
      </c>
      <c r="V49" s="19"/>
      <c r="W49" s="19">
        <f t="shared" si="3"/>
        <v>0</v>
      </c>
      <c r="X49" s="19"/>
      <c r="Y49" s="19">
        <f t="shared" si="4"/>
        <v>0</v>
      </c>
      <c r="Z49" s="3"/>
      <c r="AA49" s="19">
        <f t="shared" si="5"/>
        <v>0</v>
      </c>
      <c r="AB49" s="3"/>
      <c r="AC49" s="19">
        <f t="shared" si="12"/>
        <v>0</v>
      </c>
      <c r="AD49" s="3"/>
      <c r="AE49" s="19">
        <f t="shared" si="13"/>
        <v>0</v>
      </c>
      <c r="AF49" s="3"/>
      <c r="AG49" s="19">
        <f t="shared" si="14"/>
        <v>0</v>
      </c>
      <c r="AH49" s="20"/>
    </row>
    <row r="50" spans="1:34" s="8" customFormat="1" ht="21.75" customHeight="1">
      <c r="A50" s="15">
        <f t="shared" si="15"/>
        <v>41</v>
      </c>
      <c r="B50" s="16" t="s">
        <v>22</v>
      </c>
      <c r="C50" s="17"/>
      <c r="D50" s="16" t="s">
        <v>13</v>
      </c>
      <c r="E50" s="6">
        <f t="shared" si="0"/>
        <v>5</v>
      </c>
      <c r="F50" s="1">
        <v>48000</v>
      </c>
      <c r="G50" s="18">
        <f t="shared" si="6"/>
        <v>240000</v>
      </c>
      <c r="H50" s="3">
        <v>2</v>
      </c>
      <c r="I50" s="19">
        <f t="shared" si="7"/>
        <v>96000</v>
      </c>
      <c r="J50" s="3"/>
      <c r="K50" s="19">
        <f t="shared" si="8"/>
        <v>0</v>
      </c>
      <c r="L50" s="3"/>
      <c r="M50" s="19">
        <f t="shared" si="9"/>
        <v>0</v>
      </c>
      <c r="N50" s="3"/>
      <c r="O50" s="19">
        <f t="shared" si="10"/>
        <v>0</v>
      </c>
      <c r="P50" s="3">
        <v>3</v>
      </c>
      <c r="Q50" s="19">
        <f t="shared" si="11"/>
        <v>144000</v>
      </c>
      <c r="R50" s="3"/>
      <c r="S50" s="19">
        <f t="shared" si="1"/>
        <v>0</v>
      </c>
      <c r="T50" s="3"/>
      <c r="U50" s="19">
        <f t="shared" si="2"/>
        <v>0</v>
      </c>
      <c r="V50" s="19"/>
      <c r="W50" s="19">
        <f t="shared" si="3"/>
        <v>0</v>
      </c>
      <c r="X50" s="19"/>
      <c r="Y50" s="19">
        <f t="shared" si="4"/>
        <v>0</v>
      </c>
      <c r="Z50" s="3"/>
      <c r="AA50" s="19">
        <f t="shared" si="5"/>
        <v>0</v>
      </c>
      <c r="AB50" s="3"/>
      <c r="AC50" s="19">
        <f t="shared" si="12"/>
        <v>0</v>
      </c>
      <c r="AD50" s="3"/>
      <c r="AE50" s="19">
        <f t="shared" si="13"/>
        <v>0</v>
      </c>
      <c r="AF50" s="3"/>
      <c r="AG50" s="19">
        <f t="shared" si="14"/>
        <v>0</v>
      </c>
      <c r="AH50" s="20"/>
    </row>
    <row r="51" spans="1:34" s="8" customFormat="1" ht="21.75" customHeight="1">
      <c r="A51" s="15">
        <f t="shared" si="15"/>
        <v>42</v>
      </c>
      <c r="B51" s="16" t="s">
        <v>20</v>
      </c>
      <c r="C51" s="17"/>
      <c r="D51" s="16" t="s">
        <v>13</v>
      </c>
      <c r="E51" s="6">
        <f t="shared" si="0"/>
        <v>4</v>
      </c>
      <c r="F51" s="1">
        <v>26000</v>
      </c>
      <c r="G51" s="18">
        <f t="shared" si="6"/>
        <v>104000</v>
      </c>
      <c r="H51" s="3"/>
      <c r="I51" s="19">
        <f t="shared" si="7"/>
        <v>0</v>
      </c>
      <c r="J51" s="3"/>
      <c r="K51" s="19">
        <f t="shared" si="8"/>
        <v>0</v>
      </c>
      <c r="L51" s="3"/>
      <c r="M51" s="19">
        <f t="shared" si="9"/>
        <v>0</v>
      </c>
      <c r="N51" s="3"/>
      <c r="O51" s="19">
        <f t="shared" si="10"/>
        <v>0</v>
      </c>
      <c r="P51" s="3">
        <v>2</v>
      </c>
      <c r="Q51" s="19">
        <f t="shared" si="11"/>
        <v>52000</v>
      </c>
      <c r="R51" s="3"/>
      <c r="S51" s="19">
        <f t="shared" si="1"/>
        <v>0</v>
      </c>
      <c r="T51" s="3">
        <v>1</v>
      </c>
      <c r="U51" s="19">
        <f t="shared" si="2"/>
        <v>26000</v>
      </c>
      <c r="V51" s="19"/>
      <c r="W51" s="19">
        <f t="shared" si="3"/>
        <v>0</v>
      </c>
      <c r="X51" s="19"/>
      <c r="Y51" s="19">
        <f t="shared" si="4"/>
        <v>0</v>
      </c>
      <c r="Z51" s="3">
        <v>1</v>
      </c>
      <c r="AA51" s="19">
        <f t="shared" si="5"/>
        <v>26000</v>
      </c>
      <c r="AB51" s="3"/>
      <c r="AC51" s="19">
        <f t="shared" si="12"/>
        <v>0</v>
      </c>
      <c r="AD51" s="3"/>
      <c r="AE51" s="19">
        <f t="shared" si="13"/>
        <v>0</v>
      </c>
      <c r="AF51" s="3"/>
      <c r="AG51" s="19">
        <f t="shared" si="14"/>
        <v>0</v>
      </c>
      <c r="AH51" s="20"/>
    </row>
    <row r="52" spans="1:34" s="8" customFormat="1" ht="21.75" customHeight="1">
      <c r="A52" s="15">
        <f t="shared" si="15"/>
        <v>43</v>
      </c>
      <c r="B52" s="16" t="s">
        <v>36</v>
      </c>
      <c r="C52" s="17"/>
      <c r="D52" s="16" t="s">
        <v>13</v>
      </c>
      <c r="E52" s="6">
        <f t="shared" si="0"/>
        <v>2</v>
      </c>
      <c r="F52" s="1">
        <v>2500</v>
      </c>
      <c r="G52" s="18">
        <f t="shared" si="6"/>
        <v>5000</v>
      </c>
      <c r="H52" s="3"/>
      <c r="I52" s="19">
        <f t="shared" si="7"/>
        <v>0</v>
      </c>
      <c r="J52" s="3"/>
      <c r="K52" s="19">
        <f t="shared" si="8"/>
        <v>0</v>
      </c>
      <c r="L52" s="3"/>
      <c r="M52" s="19">
        <f t="shared" si="9"/>
        <v>0</v>
      </c>
      <c r="N52" s="3"/>
      <c r="O52" s="19">
        <f t="shared" si="10"/>
        <v>0</v>
      </c>
      <c r="P52" s="3"/>
      <c r="Q52" s="19">
        <f t="shared" si="11"/>
        <v>0</v>
      </c>
      <c r="R52" s="3">
        <v>2</v>
      </c>
      <c r="S52" s="19">
        <f t="shared" si="1"/>
        <v>5000</v>
      </c>
      <c r="T52" s="3"/>
      <c r="U52" s="19">
        <f t="shared" si="2"/>
        <v>0</v>
      </c>
      <c r="V52" s="19"/>
      <c r="W52" s="19">
        <f t="shared" si="3"/>
        <v>0</v>
      </c>
      <c r="X52" s="19"/>
      <c r="Y52" s="19">
        <f t="shared" si="4"/>
        <v>0</v>
      </c>
      <c r="Z52" s="3"/>
      <c r="AA52" s="19">
        <f t="shared" si="5"/>
        <v>0</v>
      </c>
      <c r="AB52" s="3"/>
      <c r="AC52" s="19">
        <f t="shared" si="12"/>
        <v>0</v>
      </c>
      <c r="AD52" s="3"/>
      <c r="AE52" s="19">
        <f t="shared" si="13"/>
        <v>0</v>
      </c>
      <c r="AF52" s="3"/>
      <c r="AG52" s="19">
        <f t="shared" si="14"/>
        <v>0</v>
      </c>
      <c r="AH52" s="20"/>
    </row>
    <row r="53" spans="1:34" s="8" customFormat="1" ht="21.75" customHeight="1">
      <c r="A53" s="15">
        <f t="shared" si="15"/>
        <v>44</v>
      </c>
      <c r="B53" s="57" t="s">
        <v>137</v>
      </c>
      <c r="C53" s="53"/>
      <c r="D53" s="52" t="s">
        <v>6</v>
      </c>
      <c r="E53" s="54">
        <f t="shared" si="0"/>
        <v>7</v>
      </c>
      <c r="F53" s="1">
        <v>30500</v>
      </c>
      <c r="G53" s="18">
        <f t="shared" si="6"/>
        <v>213500</v>
      </c>
      <c r="H53" s="3">
        <v>2</v>
      </c>
      <c r="I53" s="19">
        <f t="shared" si="7"/>
        <v>61000</v>
      </c>
      <c r="J53" s="3">
        <v>1</v>
      </c>
      <c r="K53" s="19">
        <f t="shared" si="8"/>
        <v>30500</v>
      </c>
      <c r="L53" s="3">
        <v>2</v>
      </c>
      <c r="M53" s="19">
        <f t="shared" si="9"/>
        <v>61000</v>
      </c>
      <c r="N53" s="3">
        <v>1</v>
      </c>
      <c r="O53" s="19">
        <f t="shared" si="10"/>
        <v>30500</v>
      </c>
      <c r="P53" s="3">
        <v>1</v>
      </c>
      <c r="Q53" s="19">
        <f t="shared" si="11"/>
        <v>30500</v>
      </c>
      <c r="R53" s="3"/>
      <c r="S53" s="19">
        <f t="shared" si="1"/>
        <v>0</v>
      </c>
      <c r="T53" s="3"/>
      <c r="U53" s="19">
        <f t="shared" si="2"/>
        <v>0</v>
      </c>
      <c r="V53" s="19"/>
      <c r="W53" s="19">
        <f t="shared" si="3"/>
        <v>0</v>
      </c>
      <c r="X53" s="19"/>
      <c r="Y53" s="19">
        <f t="shared" si="4"/>
        <v>0</v>
      </c>
      <c r="Z53" s="3"/>
      <c r="AA53" s="19">
        <f t="shared" si="5"/>
        <v>0</v>
      </c>
      <c r="AB53" s="3"/>
      <c r="AC53" s="19">
        <f t="shared" si="12"/>
        <v>0</v>
      </c>
      <c r="AD53" s="3"/>
      <c r="AE53" s="19">
        <f t="shared" si="13"/>
        <v>0</v>
      </c>
      <c r="AF53" s="3"/>
      <c r="AG53" s="19">
        <f t="shared" si="14"/>
        <v>0</v>
      </c>
      <c r="AH53" s="20"/>
    </row>
    <row r="54" spans="1:34" s="8" customFormat="1" ht="21.75" customHeight="1">
      <c r="A54" s="15">
        <f t="shared" si="15"/>
        <v>45</v>
      </c>
      <c r="B54" s="16" t="s">
        <v>112</v>
      </c>
      <c r="C54" s="60" t="s">
        <v>144</v>
      </c>
      <c r="D54" s="16" t="s">
        <v>13</v>
      </c>
      <c r="E54" s="6">
        <f t="shared" si="0"/>
        <v>2</v>
      </c>
      <c r="F54" s="1">
        <v>225000</v>
      </c>
      <c r="G54" s="18">
        <f t="shared" si="6"/>
        <v>450000</v>
      </c>
      <c r="H54" s="3"/>
      <c r="I54" s="19"/>
      <c r="J54" s="3"/>
      <c r="K54" s="19"/>
      <c r="L54" s="3">
        <v>2</v>
      </c>
      <c r="M54" s="19">
        <f t="shared" si="9"/>
        <v>450000</v>
      </c>
      <c r="N54" s="3"/>
      <c r="O54" s="19"/>
      <c r="P54" s="3"/>
      <c r="Q54" s="19"/>
      <c r="R54" s="3"/>
      <c r="S54" s="19">
        <f t="shared" si="1"/>
        <v>0</v>
      </c>
      <c r="T54" s="3"/>
      <c r="U54" s="19">
        <f t="shared" si="2"/>
        <v>0</v>
      </c>
      <c r="V54" s="19"/>
      <c r="W54" s="19">
        <f t="shared" si="3"/>
        <v>0</v>
      </c>
      <c r="X54" s="19"/>
      <c r="Y54" s="19">
        <f t="shared" si="4"/>
        <v>0</v>
      </c>
      <c r="Z54" s="3"/>
      <c r="AA54" s="19">
        <f t="shared" si="5"/>
        <v>0</v>
      </c>
      <c r="AB54" s="3"/>
      <c r="AC54" s="19">
        <f t="shared" si="12"/>
        <v>0</v>
      </c>
      <c r="AD54" s="3"/>
      <c r="AE54" s="19">
        <f t="shared" si="13"/>
        <v>0</v>
      </c>
      <c r="AF54" s="3"/>
      <c r="AG54" s="19">
        <f t="shared" si="14"/>
        <v>0</v>
      </c>
      <c r="AH54" s="20"/>
    </row>
    <row r="55" spans="1:34" s="8" customFormat="1" ht="21.75" customHeight="1">
      <c r="A55" s="15">
        <f t="shared" si="15"/>
        <v>46</v>
      </c>
      <c r="B55" s="16" t="s">
        <v>37</v>
      </c>
      <c r="C55" s="17"/>
      <c r="D55" s="16" t="s">
        <v>9</v>
      </c>
      <c r="E55" s="6">
        <f t="shared" si="0"/>
        <v>12</v>
      </c>
      <c r="F55" s="1">
        <v>2200</v>
      </c>
      <c r="G55" s="18">
        <f t="shared" si="6"/>
        <v>26400</v>
      </c>
      <c r="H55" s="3"/>
      <c r="I55" s="19">
        <f t="shared" si="7"/>
        <v>0</v>
      </c>
      <c r="J55" s="3">
        <v>3</v>
      </c>
      <c r="K55" s="19">
        <f t="shared" si="8"/>
        <v>6600</v>
      </c>
      <c r="L55" s="3">
        <v>2</v>
      </c>
      <c r="M55" s="19">
        <f t="shared" si="9"/>
        <v>4400</v>
      </c>
      <c r="N55" s="3"/>
      <c r="O55" s="19">
        <f t="shared" si="10"/>
        <v>0</v>
      </c>
      <c r="P55" s="3"/>
      <c r="Q55" s="19">
        <f t="shared" si="11"/>
        <v>0</v>
      </c>
      <c r="R55" s="3">
        <v>3</v>
      </c>
      <c r="S55" s="19">
        <f t="shared" si="1"/>
        <v>6600</v>
      </c>
      <c r="T55" s="3"/>
      <c r="U55" s="19">
        <f t="shared" si="2"/>
        <v>0</v>
      </c>
      <c r="V55" s="19">
        <v>2</v>
      </c>
      <c r="W55" s="19">
        <f t="shared" si="3"/>
        <v>4400</v>
      </c>
      <c r="X55" s="19">
        <v>1</v>
      </c>
      <c r="Y55" s="19">
        <f t="shared" si="4"/>
        <v>2200</v>
      </c>
      <c r="Z55" s="3">
        <v>1</v>
      </c>
      <c r="AA55" s="19">
        <f t="shared" si="5"/>
        <v>2200</v>
      </c>
      <c r="AB55" s="3"/>
      <c r="AC55" s="19">
        <f t="shared" si="12"/>
        <v>0</v>
      </c>
      <c r="AD55" s="3"/>
      <c r="AE55" s="19">
        <f t="shared" si="13"/>
        <v>0</v>
      </c>
      <c r="AF55" s="3"/>
      <c r="AG55" s="19">
        <f t="shared" si="14"/>
        <v>0</v>
      </c>
      <c r="AH55" s="20"/>
    </row>
    <row r="56" spans="1:34" s="8" customFormat="1" ht="21.75" customHeight="1">
      <c r="A56" s="15">
        <f t="shared" si="15"/>
        <v>47</v>
      </c>
      <c r="B56" s="16" t="s">
        <v>63</v>
      </c>
      <c r="C56" s="17"/>
      <c r="D56" s="16" t="s">
        <v>9</v>
      </c>
      <c r="E56" s="6">
        <f t="shared" si="0"/>
        <v>5</v>
      </c>
      <c r="F56" s="1">
        <v>4300</v>
      </c>
      <c r="G56" s="18">
        <f t="shared" si="6"/>
        <v>21500</v>
      </c>
      <c r="H56" s="3"/>
      <c r="I56" s="19">
        <f t="shared" si="7"/>
        <v>0</v>
      </c>
      <c r="J56" s="3"/>
      <c r="K56" s="19">
        <f t="shared" si="8"/>
        <v>0</v>
      </c>
      <c r="L56" s="3"/>
      <c r="M56" s="19">
        <f t="shared" si="9"/>
        <v>0</v>
      </c>
      <c r="N56" s="3"/>
      <c r="O56" s="19">
        <f t="shared" si="10"/>
        <v>0</v>
      </c>
      <c r="P56" s="3"/>
      <c r="Q56" s="19">
        <f t="shared" si="11"/>
        <v>0</v>
      </c>
      <c r="R56" s="3">
        <v>5</v>
      </c>
      <c r="S56" s="19">
        <f t="shared" si="1"/>
        <v>21500</v>
      </c>
      <c r="T56" s="3"/>
      <c r="U56" s="19">
        <f t="shared" si="2"/>
        <v>0</v>
      </c>
      <c r="V56" s="19"/>
      <c r="W56" s="19">
        <f t="shared" si="3"/>
        <v>0</v>
      </c>
      <c r="X56" s="19"/>
      <c r="Y56" s="19">
        <f t="shared" si="4"/>
        <v>0</v>
      </c>
      <c r="Z56" s="3"/>
      <c r="AA56" s="19">
        <f t="shared" si="5"/>
        <v>0</v>
      </c>
      <c r="AB56" s="3"/>
      <c r="AC56" s="19">
        <f t="shared" si="12"/>
        <v>0</v>
      </c>
      <c r="AD56" s="3"/>
      <c r="AE56" s="19">
        <f t="shared" si="13"/>
        <v>0</v>
      </c>
      <c r="AF56" s="3"/>
      <c r="AG56" s="19">
        <f t="shared" si="14"/>
        <v>0</v>
      </c>
      <c r="AH56" s="20"/>
    </row>
    <row r="57" spans="1:34" s="8" customFormat="1" ht="21.75" customHeight="1">
      <c r="A57" s="15">
        <f t="shared" si="15"/>
        <v>48</v>
      </c>
      <c r="B57" s="16" t="s">
        <v>61</v>
      </c>
      <c r="C57" s="17"/>
      <c r="D57" s="16" t="s">
        <v>13</v>
      </c>
      <c r="E57" s="6">
        <f t="shared" si="0"/>
        <v>2</v>
      </c>
      <c r="F57" s="1">
        <v>23000</v>
      </c>
      <c r="G57" s="18">
        <f t="shared" si="6"/>
        <v>46000</v>
      </c>
      <c r="H57" s="3"/>
      <c r="I57" s="19">
        <f t="shared" si="7"/>
        <v>0</v>
      </c>
      <c r="J57" s="3">
        <v>1</v>
      </c>
      <c r="K57" s="19">
        <f t="shared" si="8"/>
        <v>23000</v>
      </c>
      <c r="L57" s="3">
        <v>1</v>
      </c>
      <c r="M57" s="19">
        <f t="shared" si="9"/>
        <v>23000</v>
      </c>
      <c r="N57" s="3"/>
      <c r="O57" s="19">
        <f t="shared" si="10"/>
        <v>0</v>
      </c>
      <c r="P57" s="3"/>
      <c r="Q57" s="19">
        <f t="shared" si="11"/>
        <v>0</v>
      </c>
      <c r="R57" s="3"/>
      <c r="S57" s="19">
        <f t="shared" si="1"/>
        <v>0</v>
      </c>
      <c r="T57" s="3"/>
      <c r="U57" s="19">
        <f t="shared" si="2"/>
        <v>0</v>
      </c>
      <c r="V57" s="19"/>
      <c r="W57" s="19">
        <f t="shared" si="3"/>
        <v>0</v>
      </c>
      <c r="X57" s="19"/>
      <c r="Y57" s="19">
        <f t="shared" si="4"/>
        <v>0</v>
      </c>
      <c r="Z57" s="3"/>
      <c r="AA57" s="19">
        <f t="shared" si="5"/>
        <v>0</v>
      </c>
      <c r="AB57" s="3"/>
      <c r="AC57" s="19">
        <f t="shared" si="12"/>
        <v>0</v>
      </c>
      <c r="AD57" s="3"/>
      <c r="AE57" s="19">
        <f t="shared" si="13"/>
        <v>0</v>
      </c>
      <c r="AF57" s="3"/>
      <c r="AG57" s="19">
        <f t="shared" si="14"/>
        <v>0</v>
      </c>
      <c r="AH57" s="20"/>
    </row>
    <row r="58" spans="1:34" s="8" customFormat="1" ht="21.75" customHeight="1">
      <c r="A58" s="15">
        <f t="shared" si="15"/>
        <v>49</v>
      </c>
      <c r="B58" s="16" t="s">
        <v>90</v>
      </c>
      <c r="C58" s="17"/>
      <c r="D58" s="16" t="s">
        <v>13</v>
      </c>
      <c r="E58" s="6">
        <f t="shared" si="0"/>
        <v>1</v>
      </c>
      <c r="F58" s="1">
        <v>32000</v>
      </c>
      <c r="G58" s="18">
        <f t="shared" si="6"/>
        <v>32000</v>
      </c>
      <c r="H58" s="3"/>
      <c r="I58" s="19">
        <f t="shared" si="7"/>
        <v>0</v>
      </c>
      <c r="J58" s="3"/>
      <c r="K58" s="19">
        <f t="shared" si="8"/>
        <v>0</v>
      </c>
      <c r="L58" s="3"/>
      <c r="M58" s="19">
        <f t="shared" si="9"/>
        <v>0</v>
      </c>
      <c r="N58" s="3"/>
      <c r="O58" s="19">
        <f t="shared" si="10"/>
        <v>0</v>
      </c>
      <c r="P58" s="3"/>
      <c r="Q58" s="19">
        <f t="shared" si="11"/>
        <v>0</v>
      </c>
      <c r="R58" s="3">
        <v>1</v>
      </c>
      <c r="S58" s="19">
        <f t="shared" si="1"/>
        <v>32000</v>
      </c>
      <c r="T58" s="3"/>
      <c r="U58" s="19">
        <f t="shared" si="2"/>
        <v>0</v>
      </c>
      <c r="V58" s="19"/>
      <c r="W58" s="19">
        <f t="shared" si="3"/>
        <v>0</v>
      </c>
      <c r="X58" s="19"/>
      <c r="Y58" s="19">
        <f t="shared" si="4"/>
        <v>0</v>
      </c>
      <c r="Z58" s="3"/>
      <c r="AA58" s="19">
        <f t="shared" si="5"/>
        <v>0</v>
      </c>
      <c r="AB58" s="3"/>
      <c r="AC58" s="19">
        <f t="shared" si="12"/>
        <v>0</v>
      </c>
      <c r="AD58" s="3"/>
      <c r="AE58" s="19">
        <f t="shared" si="13"/>
        <v>0</v>
      </c>
      <c r="AF58" s="3"/>
      <c r="AG58" s="19">
        <f t="shared" si="14"/>
        <v>0</v>
      </c>
      <c r="AH58" s="20"/>
    </row>
    <row r="59" spans="1:34" s="8" customFormat="1" ht="21.75" customHeight="1">
      <c r="A59" s="15">
        <f t="shared" si="15"/>
        <v>50</v>
      </c>
      <c r="B59" s="16" t="s">
        <v>39</v>
      </c>
      <c r="C59" s="17"/>
      <c r="D59" s="16" t="s">
        <v>9</v>
      </c>
      <c r="E59" s="6">
        <f t="shared" si="0"/>
        <v>5</v>
      </c>
      <c r="F59" s="1">
        <v>3500</v>
      </c>
      <c r="G59" s="18">
        <f t="shared" si="6"/>
        <v>17500</v>
      </c>
      <c r="H59" s="3"/>
      <c r="I59" s="19">
        <f t="shared" si="7"/>
        <v>0</v>
      </c>
      <c r="J59" s="3"/>
      <c r="K59" s="19">
        <f t="shared" si="8"/>
        <v>0</v>
      </c>
      <c r="L59" s="3"/>
      <c r="M59" s="19">
        <f t="shared" si="9"/>
        <v>0</v>
      </c>
      <c r="N59" s="3"/>
      <c r="O59" s="19">
        <f t="shared" si="10"/>
        <v>0</v>
      </c>
      <c r="P59" s="3"/>
      <c r="Q59" s="19">
        <f t="shared" si="11"/>
        <v>0</v>
      </c>
      <c r="R59" s="3">
        <v>5</v>
      </c>
      <c r="S59" s="19">
        <f t="shared" si="1"/>
        <v>17500</v>
      </c>
      <c r="T59" s="3"/>
      <c r="U59" s="19">
        <f t="shared" si="2"/>
        <v>0</v>
      </c>
      <c r="V59" s="19"/>
      <c r="W59" s="19">
        <f t="shared" si="3"/>
        <v>0</v>
      </c>
      <c r="X59" s="19"/>
      <c r="Y59" s="19">
        <f t="shared" si="4"/>
        <v>0</v>
      </c>
      <c r="Z59" s="3"/>
      <c r="AA59" s="19">
        <f t="shared" si="5"/>
        <v>0</v>
      </c>
      <c r="AB59" s="3"/>
      <c r="AC59" s="19">
        <f t="shared" si="12"/>
        <v>0</v>
      </c>
      <c r="AD59" s="3"/>
      <c r="AE59" s="19">
        <f t="shared" si="13"/>
        <v>0</v>
      </c>
      <c r="AF59" s="3"/>
      <c r="AG59" s="19">
        <f t="shared" si="14"/>
        <v>0</v>
      </c>
      <c r="AH59" s="20"/>
    </row>
    <row r="60" spans="1:34" s="8" customFormat="1" ht="21.75" customHeight="1">
      <c r="A60" s="15">
        <f t="shared" si="15"/>
        <v>51</v>
      </c>
      <c r="B60" s="16" t="s">
        <v>38</v>
      </c>
      <c r="C60" s="17"/>
      <c r="D60" s="16" t="s">
        <v>9</v>
      </c>
      <c r="E60" s="6">
        <f t="shared" si="0"/>
        <v>5</v>
      </c>
      <c r="F60" s="1">
        <v>3700</v>
      </c>
      <c r="G60" s="18">
        <f t="shared" si="6"/>
        <v>18500</v>
      </c>
      <c r="H60" s="3"/>
      <c r="I60" s="19">
        <f t="shared" si="7"/>
        <v>0</v>
      </c>
      <c r="J60" s="3"/>
      <c r="K60" s="19">
        <f t="shared" si="8"/>
        <v>0</v>
      </c>
      <c r="L60" s="3"/>
      <c r="M60" s="19">
        <f t="shared" si="9"/>
        <v>0</v>
      </c>
      <c r="N60" s="3"/>
      <c r="O60" s="19">
        <f t="shared" si="10"/>
        <v>0</v>
      </c>
      <c r="P60" s="3"/>
      <c r="Q60" s="19">
        <f t="shared" si="11"/>
        <v>0</v>
      </c>
      <c r="R60" s="3">
        <v>5</v>
      </c>
      <c r="S60" s="19">
        <f t="shared" si="1"/>
        <v>18500</v>
      </c>
      <c r="T60" s="3"/>
      <c r="U60" s="19">
        <f t="shared" si="2"/>
        <v>0</v>
      </c>
      <c r="V60" s="19"/>
      <c r="W60" s="19">
        <f t="shared" si="3"/>
        <v>0</v>
      </c>
      <c r="X60" s="19"/>
      <c r="Y60" s="19">
        <f t="shared" si="4"/>
        <v>0</v>
      </c>
      <c r="Z60" s="3"/>
      <c r="AA60" s="19">
        <f t="shared" si="5"/>
        <v>0</v>
      </c>
      <c r="AB60" s="3"/>
      <c r="AC60" s="19">
        <f t="shared" si="12"/>
        <v>0</v>
      </c>
      <c r="AD60" s="3"/>
      <c r="AE60" s="19">
        <f t="shared" si="13"/>
        <v>0</v>
      </c>
      <c r="AF60" s="3"/>
      <c r="AG60" s="19">
        <f t="shared" si="14"/>
        <v>0</v>
      </c>
      <c r="AH60" s="20"/>
    </row>
    <row r="61" spans="1:34" s="8" customFormat="1" ht="21.75" customHeight="1">
      <c r="A61" s="15">
        <f t="shared" si="15"/>
        <v>52</v>
      </c>
      <c r="B61" s="16" t="s">
        <v>76</v>
      </c>
      <c r="C61" s="17"/>
      <c r="D61" s="16" t="s">
        <v>9</v>
      </c>
      <c r="E61" s="6">
        <f t="shared" si="0"/>
        <v>11</v>
      </c>
      <c r="F61" s="1">
        <v>2500</v>
      </c>
      <c r="G61" s="18">
        <f t="shared" si="6"/>
        <v>27500</v>
      </c>
      <c r="H61" s="3"/>
      <c r="I61" s="19">
        <f t="shared" si="7"/>
        <v>0</v>
      </c>
      <c r="J61" s="3">
        <v>2</v>
      </c>
      <c r="K61" s="19">
        <f t="shared" si="8"/>
        <v>5000</v>
      </c>
      <c r="L61" s="3">
        <v>3</v>
      </c>
      <c r="M61" s="19">
        <f t="shared" si="9"/>
        <v>7500</v>
      </c>
      <c r="N61" s="3"/>
      <c r="O61" s="19">
        <f t="shared" si="10"/>
        <v>0</v>
      </c>
      <c r="P61" s="3"/>
      <c r="Q61" s="19">
        <f t="shared" si="11"/>
        <v>0</v>
      </c>
      <c r="R61" s="3">
        <v>5</v>
      </c>
      <c r="S61" s="19">
        <f t="shared" si="1"/>
        <v>12500</v>
      </c>
      <c r="T61" s="3"/>
      <c r="U61" s="19">
        <f t="shared" si="2"/>
        <v>0</v>
      </c>
      <c r="V61" s="19"/>
      <c r="W61" s="19">
        <f t="shared" si="3"/>
        <v>0</v>
      </c>
      <c r="X61" s="19"/>
      <c r="Y61" s="19">
        <f t="shared" si="4"/>
        <v>0</v>
      </c>
      <c r="Z61" s="3"/>
      <c r="AA61" s="19">
        <f t="shared" si="5"/>
        <v>0</v>
      </c>
      <c r="AB61" s="3">
        <v>1</v>
      </c>
      <c r="AC61" s="19">
        <f t="shared" si="12"/>
        <v>2500</v>
      </c>
      <c r="AD61" s="3"/>
      <c r="AE61" s="19">
        <f t="shared" si="13"/>
        <v>0</v>
      </c>
      <c r="AF61" s="3"/>
      <c r="AG61" s="19">
        <f t="shared" si="14"/>
        <v>0</v>
      </c>
      <c r="AH61" s="20"/>
    </row>
    <row r="62" spans="1:34" s="8" customFormat="1" ht="21.75" customHeight="1">
      <c r="A62" s="15">
        <f t="shared" si="15"/>
        <v>53</v>
      </c>
      <c r="B62" s="16" t="s">
        <v>40</v>
      </c>
      <c r="C62" s="17"/>
      <c r="D62" s="16" t="s">
        <v>14</v>
      </c>
      <c r="E62" s="6">
        <f t="shared" si="0"/>
        <v>12</v>
      </c>
      <c r="F62" s="1">
        <v>2600</v>
      </c>
      <c r="G62" s="18">
        <f t="shared" si="6"/>
        <v>31200</v>
      </c>
      <c r="H62" s="3"/>
      <c r="I62" s="19">
        <f t="shared" si="7"/>
        <v>0</v>
      </c>
      <c r="J62" s="3"/>
      <c r="K62" s="19">
        <f t="shared" si="8"/>
        <v>0</v>
      </c>
      <c r="L62" s="3"/>
      <c r="M62" s="19">
        <f t="shared" si="9"/>
        <v>0</v>
      </c>
      <c r="N62" s="3"/>
      <c r="O62" s="19">
        <f t="shared" si="10"/>
        <v>0</v>
      </c>
      <c r="P62" s="3"/>
      <c r="Q62" s="19">
        <f t="shared" si="11"/>
        <v>0</v>
      </c>
      <c r="R62" s="3">
        <v>12</v>
      </c>
      <c r="S62" s="19">
        <f t="shared" si="1"/>
        <v>31200</v>
      </c>
      <c r="T62" s="3"/>
      <c r="U62" s="19">
        <f t="shared" si="2"/>
        <v>0</v>
      </c>
      <c r="V62" s="19"/>
      <c r="W62" s="19">
        <f t="shared" si="3"/>
        <v>0</v>
      </c>
      <c r="X62" s="19"/>
      <c r="Y62" s="19">
        <f t="shared" si="4"/>
        <v>0</v>
      </c>
      <c r="Z62" s="3"/>
      <c r="AA62" s="19">
        <f t="shared" si="5"/>
        <v>0</v>
      </c>
      <c r="AB62" s="3"/>
      <c r="AC62" s="19">
        <f t="shared" si="12"/>
        <v>0</v>
      </c>
      <c r="AD62" s="3"/>
      <c r="AE62" s="19">
        <f t="shared" si="13"/>
        <v>0</v>
      </c>
      <c r="AF62" s="3"/>
      <c r="AG62" s="19">
        <f t="shared" si="14"/>
        <v>0</v>
      </c>
      <c r="AH62" s="20"/>
    </row>
    <row r="63" spans="1:34" s="8" customFormat="1" ht="21.75" customHeight="1">
      <c r="A63" s="15">
        <f t="shared" si="15"/>
        <v>54</v>
      </c>
      <c r="B63" s="16" t="s">
        <v>42</v>
      </c>
      <c r="C63" s="17"/>
      <c r="D63" s="16" t="s">
        <v>13</v>
      </c>
      <c r="E63" s="6">
        <f t="shared" si="0"/>
        <v>2</v>
      </c>
      <c r="F63" s="1">
        <v>18000</v>
      </c>
      <c r="G63" s="18">
        <f t="shared" si="6"/>
        <v>36000</v>
      </c>
      <c r="H63" s="3"/>
      <c r="I63" s="19">
        <f t="shared" si="7"/>
        <v>0</v>
      </c>
      <c r="J63" s="3"/>
      <c r="K63" s="19">
        <f t="shared" si="8"/>
        <v>0</v>
      </c>
      <c r="L63" s="3">
        <v>1</v>
      </c>
      <c r="M63" s="19">
        <f t="shared" si="9"/>
        <v>18000</v>
      </c>
      <c r="N63" s="3"/>
      <c r="O63" s="19">
        <f t="shared" si="10"/>
        <v>0</v>
      </c>
      <c r="P63" s="3"/>
      <c r="Q63" s="19">
        <f t="shared" si="11"/>
        <v>0</v>
      </c>
      <c r="R63" s="3"/>
      <c r="S63" s="19">
        <f t="shared" si="1"/>
        <v>0</v>
      </c>
      <c r="T63" s="3"/>
      <c r="U63" s="19">
        <f t="shared" si="2"/>
        <v>0</v>
      </c>
      <c r="V63" s="19"/>
      <c r="W63" s="19">
        <f t="shared" si="3"/>
        <v>0</v>
      </c>
      <c r="X63" s="19"/>
      <c r="Y63" s="19">
        <f t="shared" si="4"/>
        <v>0</v>
      </c>
      <c r="Z63" s="3">
        <v>1</v>
      </c>
      <c r="AA63" s="19">
        <f t="shared" si="5"/>
        <v>18000</v>
      </c>
      <c r="AB63" s="3"/>
      <c r="AC63" s="19">
        <f t="shared" si="12"/>
        <v>0</v>
      </c>
      <c r="AD63" s="3"/>
      <c r="AE63" s="19">
        <f t="shared" si="13"/>
        <v>0</v>
      </c>
      <c r="AF63" s="3"/>
      <c r="AG63" s="19">
        <f t="shared" si="14"/>
        <v>0</v>
      </c>
      <c r="AH63" s="20"/>
    </row>
    <row r="64" spans="1:34" s="8" customFormat="1" ht="21.75" customHeight="1">
      <c r="A64" s="15">
        <f t="shared" si="15"/>
        <v>55</v>
      </c>
      <c r="B64" s="16" t="s">
        <v>145</v>
      </c>
      <c r="C64" s="17"/>
      <c r="D64" s="16" t="s">
        <v>13</v>
      </c>
      <c r="E64" s="6">
        <f t="shared" si="0"/>
        <v>3</v>
      </c>
      <c r="F64" s="1">
        <v>150000</v>
      </c>
      <c r="G64" s="18">
        <f t="shared" si="6"/>
        <v>450000</v>
      </c>
      <c r="H64" s="3"/>
      <c r="I64" s="19">
        <f t="shared" si="7"/>
        <v>0</v>
      </c>
      <c r="J64" s="3"/>
      <c r="K64" s="19">
        <f t="shared" si="8"/>
        <v>0</v>
      </c>
      <c r="L64" s="3"/>
      <c r="M64" s="19"/>
      <c r="N64" s="3"/>
      <c r="O64" s="19">
        <f t="shared" si="10"/>
        <v>0</v>
      </c>
      <c r="P64" s="3"/>
      <c r="Q64" s="19">
        <f t="shared" si="11"/>
        <v>0</v>
      </c>
      <c r="R64" s="3"/>
      <c r="S64" s="19">
        <f t="shared" si="1"/>
        <v>0</v>
      </c>
      <c r="T64" s="3">
        <v>2</v>
      </c>
      <c r="U64" s="19"/>
      <c r="V64" s="19"/>
      <c r="W64" s="19">
        <f t="shared" si="3"/>
        <v>0</v>
      </c>
      <c r="X64" s="19"/>
      <c r="Y64" s="19">
        <f t="shared" si="4"/>
        <v>0</v>
      </c>
      <c r="Z64" s="3">
        <v>1</v>
      </c>
      <c r="AA64" s="19">
        <f t="shared" si="5"/>
        <v>150000</v>
      </c>
      <c r="AB64" s="3"/>
      <c r="AC64" s="19">
        <f t="shared" si="12"/>
        <v>0</v>
      </c>
      <c r="AD64" s="3"/>
      <c r="AE64" s="19">
        <f t="shared" si="13"/>
        <v>0</v>
      </c>
      <c r="AF64" s="3"/>
      <c r="AG64" s="19">
        <f t="shared" si="14"/>
        <v>0</v>
      </c>
      <c r="AH64" s="20"/>
    </row>
    <row r="65" spans="1:34" s="8" customFormat="1" ht="21.75" customHeight="1">
      <c r="A65" s="15">
        <f t="shared" si="15"/>
        <v>56</v>
      </c>
      <c r="B65" s="16" t="s">
        <v>111</v>
      </c>
      <c r="C65" s="17"/>
      <c r="D65" s="16" t="s">
        <v>13</v>
      </c>
      <c r="E65" s="6">
        <f t="shared" si="0"/>
        <v>2</v>
      </c>
      <c r="F65" s="1">
        <v>120000</v>
      </c>
      <c r="G65" s="18">
        <f t="shared" si="6"/>
        <v>240000</v>
      </c>
      <c r="H65" s="3"/>
      <c r="I65" s="19">
        <f t="shared" si="7"/>
        <v>0</v>
      </c>
      <c r="J65" s="3"/>
      <c r="K65" s="19">
        <f t="shared" si="8"/>
        <v>0</v>
      </c>
      <c r="L65" s="3">
        <v>2</v>
      </c>
      <c r="M65" s="19"/>
      <c r="N65" s="3"/>
      <c r="O65" s="19">
        <f t="shared" si="10"/>
        <v>0</v>
      </c>
      <c r="P65" s="3"/>
      <c r="Q65" s="19">
        <f t="shared" si="11"/>
        <v>0</v>
      </c>
      <c r="R65" s="3"/>
      <c r="S65" s="19">
        <f t="shared" si="1"/>
        <v>0</v>
      </c>
      <c r="T65" s="3"/>
      <c r="U65" s="19"/>
      <c r="V65" s="19"/>
      <c r="W65" s="19">
        <f t="shared" si="3"/>
        <v>0</v>
      </c>
      <c r="X65" s="19"/>
      <c r="Y65" s="19">
        <f t="shared" si="4"/>
        <v>0</v>
      </c>
      <c r="Z65" s="3"/>
      <c r="AA65" s="19"/>
      <c r="AB65" s="3"/>
      <c r="AC65" s="19">
        <f t="shared" si="12"/>
        <v>0</v>
      </c>
      <c r="AD65" s="3"/>
      <c r="AE65" s="19">
        <f t="shared" si="13"/>
        <v>0</v>
      </c>
      <c r="AF65" s="3"/>
      <c r="AG65" s="19">
        <f t="shared" si="14"/>
        <v>0</v>
      </c>
      <c r="AH65" s="20"/>
    </row>
    <row r="66" spans="1:34" s="8" customFormat="1" ht="21.75" customHeight="1">
      <c r="A66" s="15">
        <f t="shared" si="15"/>
        <v>57</v>
      </c>
      <c r="B66" s="59" t="s">
        <v>146</v>
      </c>
      <c r="C66" s="62"/>
      <c r="D66" s="59" t="s">
        <v>13</v>
      </c>
      <c r="E66" s="63">
        <f t="shared" si="0"/>
        <v>1</v>
      </c>
      <c r="F66" s="1">
        <v>11600</v>
      </c>
      <c r="G66" s="18">
        <f t="shared" si="6"/>
        <v>11600</v>
      </c>
      <c r="H66" s="3"/>
      <c r="I66" s="19">
        <f t="shared" si="7"/>
        <v>0</v>
      </c>
      <c r="J66" s="3"/>
      <c r="K66" s="19">
        <f t="shared" si="8"/>
        <v>0</v>
      </c>
      <c r="L66" s="3"/>
      <c r="M66" s="19">
        <f t="shared" si="9"/>
        <v>0</v>
      </c>
      <c r="N66" s="3"/>
      <c r="O66" s="19">
        <f t="shared" si="10"/>
        <v>0</v>
      </c>
      <c r="P66" s="3"/>
      <c r="Q66" s="19">
        <f t="shared" si="11"/>
        <v>0</v>
      </c>
      <c r="R66" s="3">
        <v>1</v>
      </c>
      <c r="S66" s="19">
        <f t="shared" si="1"/>
        <v>11600</v>
      </c>
      <c r="T66" s="3"/>
      <c r="U66" s="19">
        <f t="shared" si="2"/>
        <v>0</v>
      </c>
      <c r="V66" s="19"/>
      <c r="W66" s="19">
        <f t="shared" si="3"/>
        <v>0</v>
      </c>
      <c r="X66" s="19"/>
      <c r="Y66" s="19">
        <f t="shared" si="4"/>
        <v>0</v>
      </c>
      <c r="Z66" s="3"/>
      <c r="AA66" s="19">
        <f t="shared" si="5"/>
        <v>0</v>
      </c>
      <c r="AB66" s="3"/>
      <c r="AC66" s="19">
        <f t="shared" si="12"/>
        <v>0</v>
      </c>
      <c r="AD66" s="3"/>
      <c r="AE66" s="19">
        <f t="shared" si="13"/>
        <v>0</v>
      </c>
      <c r="AF66" s="3"/>
      <c r="AG66" s="19">
        <f t="shared" si="14"/>
        <v>0</v>
      </c>
      <c r="AH66" s="20"/>
    </row>
    <row r="67" spans="1:34" s="8" customFormat="1" ht="21.75" customHeight="1">
      <c r="A67" s="15">
        <f t="shared" si="15"/>
        <v>58</v>
      </c>
      <c r="B67" s="16" t="s">
        <v>148</v>
      </c>
      <c r="C67" s="17"/>
      <c r="D67" s="16" t="s">
        <v>13</v>
      </c>
      <c r="E67" s="6">
        <f t="shared" si="0"/>
        <v>1</v>
      </c>
      <c r="F67" s="1">
        <v>15000</v>
      </c>
      <c r="G67" s="18">
        <f t="shared" si="6"/>
        <v>15000</v>
      </c>
      <c r="H67" s="3"/>
      <c r="I67" s="19">
        <f t="shared" si="7"/>
        <v>0</v>
      </c>
      <c r="J67" s="3"/>
      <c r="K67" s="19">
        <f t="shared" si="8"/>
        <v>0</v>
      </c>
      <c r="L67" s="3"/>
      <c r="M67" s="19"/>
      <c r="N67" s="3"/>
      <c r="O67" s="19">
        <f t="shared" si="10"/>
        <v>0</v>
      </c>
      <c r="P67" s="3"/>
      <c r="Q67" s="19">
        <f t="shared" si="11"/>
        <v>0</v>
      </c>
      <c r="R67" s="3"/>
      <c r="S67" s="19"/>
      <c r="T67" s="3">
        <v>1</v>
      </c>
      <c r="U67" s="19"/>
      <c r="V67" s="19"/>
      <c r="W67" s="19">
        <f t="shared" si="3"/>
        <v>0</v>
      </c>
      <c r="X67" s="19"/>
      <c r="Y67" s="19">
        <f t="shared" si="4"/>
        <v>0</v>
      </c>
      <c r="Z67" s="3"/>
      <c r="AA67" s="19">
        <f t="shared" si="5"/>
        <v>0</v>
      </c>
      <c r="AB67" s="3"/>
      <c r="AC67" s="19">
        <f t="shared" si="12"/>
        <v>0</v>
      </c>
      <c r="AD67" s="3"/>
      <c r="AE67" s="19">
        <f t="shared" si="13"/>
        <v>0</v>
      </c>
      <c r="AF67" s="3"/>
      <c r="AG67" s="19">
        <f t="shared" si="14"/>
        <v>0</v>
      </c>
      <c r="AH67" s="20"/>
    </row>
    <row r="68" spans="1:34" s="8" customFormat="1" ht="21.75" customHeight="1">
      <c r="A68" s="15">
        <f t="shared" si="15"/>
        <v>59</v>
      </c>
      <c r="B68" s="16" t="s">
        <v>149</v>
      </c>
      <c r="C68" s="17"/>
      <c r="D68" s="16" t="s">
        <v>119</v>
      </c>
      <c r="E68" s="6">
        <f t="shared" si="0"/>
        <v>2</v>
      </c>
      <c r="F68" s="1">
        <v>12000</v>
      </c>
      <c r="G68" s="18">
        <f t="shared" si="6"/>
        <v>24000</v>
      </c>
      <c r="H68" s="3"/>
      <c r="I68" s="19">
        <f t="shared" si="7"/>
        <v>0</v>
      </c>
      <c r="J68" s="3"/>
      <c r="K68" s="19">
        <f t="shared" si="8"/>
        <v>0</v>
      </c>
      <c r="L68" s="3"/>
      <c r="M68" s="19"/>
      <c r="N68" s="3"/>
      <c r="O68" s="19">
        <f t="shared" si="10"/>
        <v>0</v>
      </c>
      <c r="P68" s="3"/>
      <c r="Q68" s="19">
        <f t="shared" si="11"/>
        <v>0</v>
      </c>
      <c r="R68" s="3"/>
      <c r="S68" s="19"/>
      <c r="T68" s="3"/>
      <c r="U68" s="19"/>
      <c r="V68" s="19">
        <v>2</v>
      </c>
      <c r="W68" s="19"/>
      <c r="X68" s="19"/>
      <c r="Y68" s="19">
        <f t="shared" si="4"/>
        <v>0</v>
      </c>
      <c r="Z68" s="3"/>
      <c r="AA68" s="19">
        <f t="shared" si="5"/>
        <v>0</v>
      </c>
      <c r="AB68" s="3"/>
      <c r="AC68" s="19">
        <f t="shared" si="12"/>
        <v>0</v>
      </c>
      <c r="AD68" s="3"/>
      <c r="AE68" s="19">
        <f t="shared" si="13"/>
        <v>0</v>
      </c>
      <c r="AF68" s="3"/>
      <c r="AG68" s="19">
        <f t="shared" si="14"/>
        <v>0</v>
      </c>
      <c r="AH68" s="20"/>
    </row>
    <row r="69" spans="1:34" s="8" customFormat="1" ht="21.75" customHeight="1">
      <c r="A69" s="15">
        <f t="shared" si="15"/>
        <v>60</v>
      </c>
      <c r="B69" s="16" t="s">
        <v>43</v>
      </c>
      <c r="C69" s="17" t="s">
        <v>52</v>
      </c>
      <c r="D69" s="16" t="s">
        <v>13</v>
      </c>
      <c r="E69" s="6">
        <f t="shared" si="0"/>
        <v>4</v>
      </c>
      <c r="F69" s="1">
        <v>17000</v>
      </c>
      <c r="G69" s="18">
        <f t="shared" si="6"/>
        <v>68000</v>
      </c>
      <c r="H69" s="3"/>
      <c r="I69" s="19">
        <f t="shared" si="7"/>
        <v>0</v>
      </c>
      <c r="J69" s="3"/>
      <c r="K69" s="19">
        <f t="shared" si="8"/>
        <v>0</v>
      </c>
      <c r="L69" s="3"/>
      <c r="M69" s="19">
        <f t="shared" si="9"/>
        <v>0</v>
      </c>
      <c r="N69" s="3"/>
      <c r="O69" s="19">
        <f t="shared" si="10"/>
        <v>0</v>
      </c>
      <c r="P69" s="3"/>
      <c r="Q69" s="19">
        <f t="shared" si="11"/>
        <v>0</v>
      </c>
      <c r="R69" s="3"/>
      <c r="S69" s="19">
        <f t="shared" si="1"/>
        <v>0</v>
      </c>
      <c r="T69" s="3"/>
      <c r="U69" s="19">
        <f t="shared" si="2"/>
        <v>0</v>
      </c>
      <c r="V69" s="19"/>
      <c r="W69" s="19">
        <f t="shared" si="3"/>
        <v>0</v>
      </c>
      <c r="X69" s="19"/>
      <c r="Y69" s="19">
        <f t="shared" si="4"/>
        <v>0</v>
      </c>
      <c r="Z69" s="3">
        <v>3</v>
      </c>
      <c r="AA69" s="19">
        <f t="shared" si="5"/>
        <v>51000</v>
      </c>
      <c r="AB69" s="3">
        <v>1</v>
      </c>
      <c r="AC69" s="19">
        <f t="shared" si="12"/>
        <v>17000</v>
      </c>
      <c r="AD69" s="3"/>
      <c r="AE69" s="19">
        <f t="shared" si="13"/>
        <v>0</v>
      </c>
      <c r="AF69" s="3"/>
      <c r="AG69" s="19">
        <f t="shared" si="14"/>
        <v>0</v>
      </c>
      <c r="AH69" s="20"/>
    </row>
    <row r="70" spans="1:34" s="8" customFormat="1" ht="21.75" customHeight="1">
      <c r="A70" s="15">
        <f t="shared" si="15"/>
        <v>61</v>
      </c>
      <c r="B70" s="52" t="s">
        <v>120</v>
      </c>
      <c r="C70" s="53"/>
      <c r="D70" s="52" t="s">
        <v>13</v>
      </c>
      <c r="E70" s="54">
        <f t="shared" si="0"/>
        <v>100</v>
      </c>
      <c r="F70" s="1">
        <v>700</v>
      </c>
      <c r="G70" s="18">
        <f t="shared" si="6"/>
        <v>70000</v>
      </c>
      <c r="H70" s="3"/>
      <c r="I70" s="19"/>
      <c r="J70" s="3">
        <v>100</v>
      </c>
      <c r="K70" s="19"/>
      <c r="L70" s="3"/>
      <c r="M70" s="19"/>
      <c r="N70" s="3"/>
      <c r="O70" s="19"/>
      <c r="P70" s="3"/>
      <c r="Q70" s="19"/>
      <c r="R70" s="3"/>
      <c r="S70" s="19"/>
      <c r="T70" s="3"/>
      <c r="U70" s="19"/>
      <c r="V70" s="19"/>
      <c r="W70" s="19"/>
      <c r="X70" s="19"/>
      <c r="Y70" s="19"/>
      <c r="Z70" s="3"/>
      <c r="AA70" s="19"/>
      <c r="AB70" s="3"/>
      <c r="AC70" s="19"/>
      <c r="AD70" s="3"/>
      <c r="AE70" s="19"/>
      <c r="AF70" s="3"/>
      <c r="AG70" s="19"/>
      <c r="AH70" s="20"/>
    </row>
    <row r="71" spans="1:34" s="8" customFormat="1" ht="21.75" customHeight="1">
      <c r="A71" s="15">
        <f t="shared" si="15"/>
        <v>62</v>
      </c>
      <c r="B71" s="52" t="s">
        <v>121</v>
      </c>
      <c r="C71" s="53"/>
      <c r="D71" s="52" t="s">
        <v>13</v>
      </c>
      <c r="E71" s="54">
        <f t="shared" si="0"/>
        <v>100</v>
      </c>
      <c r="F71" s="1">
        <v>1200</v>
      </c>
      <c r="G71" s="18">
        <f t="shared" si="6"/>
        <v>120000</v>
      </c>
      <c r="H71" s="3"/>
      <c r="I71" s="19"/>
      <c r="J71" s="3">
        <v>100</v>
      </c>
      <c r="K71" s="19"/>
      <c r="L71" s="3"/>
      <c r="M71" s="19"/>
      <c r="N71" s="3"/>
      <c r="O71" s="19"/>
      <c r="P71" s="3"/>
      <c r="Q71" s="19"/>
      <c r="R71" s="3"/>
      <c r="S71" s="19"/>
      <c r="T71" s="3"/>
      <c r="U71" s="19"/>
      <c r="V71" s="19"/>
      <c r="W71" s="19"/>
      <c r="X71" s="19"/>
      <c r="Y71" s="19"/>
      <c r="Z71" s="3"/>
      <c r="AA71" s="19"/>
      <c r="AB71" s="3"/>
      <c r="AC71" s="19"/>
      <c r="AD71" s="3"/>
      <c r="AE71" s="19"/>
      <c r="AF71" s="3"/>
      <c r="AG71" s="19"/>
      <c r="AH71" s="20"/>
    </row>
    <row r="72" spans="1:34" s="8" customFormat="1" ht="21.75" customHeight="1">
      <c r="A72" s="15">
        <f t="shared" si="15"/>
        <v>63</v>
      </c>
      <c r="B72" s="16" t="s">
        <v>147</v>
      </c>
      <c r="C72" s="17"/>
      <c r="D72" s="16" t="s">
        <v>12</v>
      </c>
      <c r="E72" s="6">
        <f t="shared" si="0"/>
        <v>400</v>
      </c>
      <c r="F72" s="1">
        <v>2500</v>
      </c>
      <c r="G72" s="18">
        <f t="shared" si="6"/>
        <v>1000000</v>
      </c>
      <c r="H72" s="3"/>
      <c r="I72" s="19">
        <f t="shared" si="7"/>
        <v>0</v>
      </c>
      <c r="J72" s="3"/>
      <c r="K72" s="19">
        <f t="shared" si="8"/>
        <v>0</v>
      </c>
      <c r="L72" s="3"/>
      <c r="M72" s="19">
        <f t="shared" si="9"/>
        <v>0</v>
      </c>
      <c r="N72" s="3"/>
      <c r="O72" s="19">
        <f t="shared" si="10"/>
        <v>0</v>
      </c>
      <c r="P72" s="3"/>
      <c r="Q72" s="19">
        <f t="shared" si="11"/>
        <v>0</v>
      </c>
      <c r="R72" s="3"/>
      <c r="S72" s="19">
        <f t="shared" si="1"/>
        <v>0</v>
      </c>
      <c r="T72" s="3"/>
      <c r="U72" s="19">
        <f t="shared" si="2"/>
        <v>0</v>
      </c>
      <c r="V72" s="19"/>
      <c r="W72" s="19">
        <f t="shared" si="3"/>
        <v>0</v>
      </c>
      <c r="X72" s="19"/>
      <c r="Y72" s="19">
        <f t="shared" si="4"/>
        <v>0</v>
      </c>
      <c r="Z72" s="3"/>
      <c r="AA72" s="19">
        <f t="shared" si="5"/>
        <v>0</v>
      </c>
      <c r="AB72" s="3"/>
      <c r="AC72" s="19">
        <f t="shared" si="12"/>
        <v>0</v>
      </c>
      <c r="AD72" s="3"/>
      <c r="AE72" s="19">
        <f t="shared" si="13"/>
        <v>0</v>
      </c>
      <c r="AF72" s="3">
        <v>400</v>
      </c>
      <c r="AG72" s="19">
        <f t="shared" si="14"/>
        <v>1000000</v>
      </c>
      <c r="AH72" s="20"/>
    </row>
    <row r="73" spans="1:34" s="8" customFormat="1" ht="21.75" customHeight="1">
      <c r="A73" s="15">
        <f t="shared" si="15"/>
        <v>64</v>
      </c>
      <c r="B73" s="16" t="s">
        <v>47</v>
      </c>
      <c r="C73" s="17" t="s">
        <v>51</v>
      </c>
      <c r="D73" s="16" t="s">
        <v>48</v>
      </c>
      <c r="E73" s="6">
        <f t="shared" si="0"/>
        <v>1</v>
      </c>
      <c r="F73" s="1">
        <v>77000</v>
      </c>
      <c r="G73" s="18">
        <f t="shared" si="6"/>
        <v>77000</v>
      </c>
      <c r="H73" s="3"/>
      <c r="I73" s="19">
        <f t="shared" si="7"/>
        <v>0</v>
      </c>
      <c r="J73" s="3"/>
      <c r="K73" s="19">
        <f t="shared" si="8"/>
        <v>0</v>
      </c>
      <c r="L73" s="3"/>
      <c r="M73" s="19">
        <f t="shared" si="9"/>
        <v>0</v>
      </c>
      <c r="N73" s="3"/>
      <c r="O73" s="19">
        <f t="shared" si="10"/>
        <v>0</v>
      </c>
      <c r="P73" s="3"/>
      <c r="Q73" s="19">
        <f t="shared" si="11"/>
        <v>0</v>
      </c>
      <c r="R73" s="3"/>
      <c r="S73" s="19">
        <f t="shared" si="1"/>
        <v>0</v>
      </c>
      <c r="T73" s="3"/>
      <c r="U73" s="19">
        <f t="shared" si="2"/>
        <v>0</v>
      </c>
      <c r="V73" s="19"/>
      <c r="W73" s="19">
        <f t="shared" si="3"/>
        <v>0</v>
      </c>
      <c r="X73" s="19"/>
      <c r="Y73" s="19">
        <f t="shared" si="4"/>
        <v>0</v>
      </c>
      <c r="Z73" s="3"/>
      <c r="AA73" s="19">
        <f t="shared" si="5"/>
        <v>0</v>
      </c>
      <c r="AB73" s="3"/>
      <c r="AC73" s="19">
        <f t="shared" si="12"/>
        <v>0</v>
      </c>
      <c r="AD73" s="3"/>
      <c r="AE73" s="19">
        <f t="shared" si="13"/>
        <v>0</v>
      </c>
      <c r="AF73" s="3">
        <v>1</v>
      </c>
      <c r="AG73" s="19">
        <f t="shared" si="14"/>
        <v>77000</v>
      </c>
      <c r="AH73" s="20"/>
    </row>
    <row r="74" spans="1:34" s="8" customFormat="1" ht="21.75" customHeight="1">
      <c r="A74" s="15">
        <f t="shared" si="15"/>
        <v>65</v>
      </c>
      <c r="B74" s="16" t="s">
        <v>45</v>
      </c>
      <c r="C74" s="17"/>
      <c r="D74" s="16" t="s">
        <v>49</v>
      </c>
      <c r="E74" s="6">
        <f t="shared" si="0"/>
        <v>6</v>
      </c>
      <c r="F74" s="1">
        <v>32000</v>
      </c>
      <c r="G74" s="18">
        <f t="shared" si="6"/>
        <v>192000</v>
      </c>
      <c r="H74" s="3"/>
      <c r="I74" s="19">
        <f t="shared" si="7"/>
        <v>0</v>
      </c>
      <c r="J74" s="3"/>
      <c r="K74" s="19">
        <f t="shared" si="8"/>
        <v>0</v>
      </c>
      <c r="L74" s="3"/>
      <c r="M74" s="19">
        <f t="shared" si="9"/>
        <v>0</v>
      </c>
      <c r="N74" s="3"/>
      <c r="O74" s="19">
        <f t="shared" si="10"/>
        <v>0</v>
      </c>
      <c r="P74" s="3"/>
      <c r="Q74" s="19">
        <f t="shared" si="11"/>
        <v>0</v>
      </c>
      <c r="R74" s="3">
        <v>1</v>
      </c>
      <c r="S74" s="19">
        <f t="shared" si="1"/>
        <v>32000</v>
      </c>
      <c r="T74" s="3"/>
      <c r="U74" s="19">
        <f t="shared" si="2"/>
        <v>0</v>
      </c>
      <c r="V74" s="19">
        <v>3</v>
      </c>
      <c r="W74" s="19">
        <f t="shared" si="3"/>
        <v>96000</v>
      </c>
      <c r="X74" s="19"/>
      <c r="Y74" s="19">
        <f t="shared" si="4"/>
        <v>0</v>
      </c>
      <c r="Z74" s="3"/>
      <c r="AA74" s="19">
        <f t="shared" si="5"/>
        <v>0</v>
      </c>
      <c r="AB74" s="3"/>
      <c r="AC74" s="19">
        <f t="shared" si="12"/>
        <v>0</v>
      </c>
      <c r="AD74" s="3"/>
      <c r="AE74" s="19">
        <f t="shared" si="13"/>
        <v>0</v>
      </c>
      <c r="AF74" s="3">
        <v>2</v>
      </c>
      <c r="AG74" s="19">
        <f t="shared" si="14"/>
        <v>64000</v>
      </c>
      <c r="AH74" s="20"/>
    </row>
    <row r="75" spans="1:34" s="8" customFormat="1" ht="21.75" customHeight="1">
      <c r="A75" s="15">
        <f t="shared" si="15"/>
        <v>66</v>
      </c>
      <c r="B75" s="21" t="s">
        <v>46</v>
      </c>
      <c r="C75" s="22"/>
      <c r="D75" s="21" t="s">
        <v>50</v>
      </c>
      <c r="E75" s="6">
        <f t="shared" si="0"/>
        <v>22</v>
      </c>
      <c r="F75" s="1">
        <v>9000</v>
      </c>
      <c r="G75" s="18">
        <f t="shared" ref="G75:G82" si="16">+E75*F75</f>
        <v>198000</v>
      </c>
      <c r="H75" s="23"/>
      <c r="I75" s="19">
        <f t="shared" si="7"/>
        <v>0</v>
      </c>
      <c r="J75" s="23"/>
      <c r="K75" s="19">
        <f t="shared" si="8"/>
        <v>0</v>
      </c>
      <c r="L75" s="23"/>
      <c r="M75" s="19">
        <f t="shared" si="9"/>
        <v>0</v>
      </c>
      <c r="N75" s="23"/>
      <c r="O75" s="19">
        <f t="shared" si="10"/>
        <v>0</v>
      </c>
      <c r="P75" s="23"/>
      <c r="Q75" s="19">
        <f t="shared" si="11"/>
        <v>0</v>
      </c>
      <c r="R75" s="23">
        <v>2</v>
      </c>
      <c r="S75" s="19">
        <f t="shared" si="1"/>
        <v>18000</v>
      </c>
      <c r="T75" s="23"/>
      <c r="U75" s="19">
        <f t="shared" si="2"/>
        <v>0</v>
      </c>
      <c r="V75" s="24"/>
      <c r="W75" s="19">
        <f t="shared" si="3"/>
        <v>0</v>
      </c>
      <c r="X75" s="19"/>
      <c r="Y75" s="19">
        <f t="shared" si="4"/>
        <v>0</v>
      </c>
      <c r="Z75" s="23"/>
      <c r="AA75" s="19">
        <f t="shared" si="5"/>
        <v>0</v>
      </c>
      <c r="AB75" s="23"/>
      <c r="AC75" s="19">
        <f t="shared" si="12"/>
        <v>0</v>
      </c>
      <c r="AD75" s="23"/>
      <c r="AE75" s="19">
        <f t="shared" si="13"/>
        <v>0</v>
      </c>
      <c r="AF75" s="3">
        <v>20</v>
      </c>
      <c r="AG75" s="19">
        <f t="shared" si="14"/>
        <v>180000</v>
      </c>
      <c r="AH75" s="25"/>
    </row>
    <row r="76" spans="1:34" s="8" customFormat="1" ht="21.75" customHeight="1">
      <c r="A76" s="15">
        <f t="shared" ref="A76:A82" si="17">+A75+1</f>
        <v>67</v>
      </c>
      <c r="B76" s="21" t="s">
        <v>86</v>
      </c>
      <c r="C76" s="22"/>
      <c r="D76" s="21" t="s">
        <v>87</v>
      </c>
      <c r="E76" s="6">
        <f t="shared" si="0"/>
        <v>1</v>
      </c>
      <c r="F76" s="1">
        <v>33000</v>
      </c>
      <c r="G76" s="18">
        <f t="shared" si="16"/>
        <v>33000</v>
      </c>
      <c r="H76" s="23"/>
      <c r="I76" s="19">
        <f t="shared" si="7"/>
        <v>0</v>
      </c>
      <c r="J76" s="23"/>
      <c r="K76" s="19">
        <f t="shared" si="8"/>
        <v>0</v>
      </c>
      <c r="L76" s="23"/>
      <c r="M76" s="19">
        <f t="shared" si="9"/>
        <v>0</v>
      </c>
      <c r="N76" s="23"/>
      <c r="O76" s="19">
        <f t="shared" si="10"/>
        <v>0</v>
      </c>
      <c r="P76" s="23"/>
      <c r="Q76" s="19">
        <f t="shared" si="11"/>
        <v>0</v>
      </c>
      <c r="R76" s="23"/>
      <c r="S76" s="19">
        <f t="shared" si="1"/>
        <v>0</v>
      </c>
      <c r="T76" s="23"/>
      <c r="U76" s="19">
        <f t="shared" si="2"/>
        <v>0</v>
      </c>
      <c r="V76" s="24"/>
      <c r="W76" s="19">
        <f t="shared" si="3"/>
        <v>0</v>
      </c>
      <c r="X76" s="19"/>
      <c r="Y76" s="19">
        <f t="shared" si="4"/>
        <v>0</v>
      </c>
      <c r="Z76" s="23"/>
      <c r="AA76" s="19">
        <f t="shared" si="5"/>
        <v>0</v>
      </c>
      <c r="AB76" s="23"/>
      <c r="AC76" s="19">
        <f t="shared" si="12"/>
        <v>0</v>
      </c>
      <c r="AD76" s="23"/>
      <c r="AE76" s="19">
        <f t="shared" si="13"/>
        <v>0</v>
      </c>
      <c r="AF76" s="3">
        <v>1</v>
      </c>
      <c r="AG76" s="19">
        <f t="shared" si="14"/>
        <v>33000</v>
      </c>
      <c r="AH76" s="25"/>
    </row>
    <row r="77" spans="1:34" s="8" customFormat="1" ht="21.75" customHeight="1">
      <c r="A77" s="15">
        <f t="shared" si="17"/>
        <v>68</v>
      </c>
      <c r="B77" s="21" t="s">
        <v>131</v>
      </c>
      <c r="C77" s="22"/>
      <c r="D77" s="21" t="s">
        <v>11</v>
      </c>
      <c r="E77" s="6">
        <f t="shared" si="0"/>
        <v>1</v>
      </c>
      <c r="F77" s="1">
        <v>65000</v>
      </c>
      <c r="G77" s="18">
        <f t="shared" si="16"/>
        <v>65000</v>
      </c>
      <c r="H77" s="23"/>
      <c r="I77" s="19">
        <f t="shared" si="7"/>
        <v>0</v>
      </c>
      <c r="J77" s="23"/>
      <c r="K77" s="19">
        <f t="shared" si="8"/>
        <v>0</v>
      </c>
      <c r="L77" s="23"/>
      <c r="M77" s="19">
        <f t="shared" si="9"/>
        <v>0</v>
      </c>
      <c r="N77" s="23"/>
      <c r="O77" s="19">
        <f t="shared" si="10"/>
        <v>0</v>
      </c>
      <c r="P77" s="23"/>
      <c r="Q77" s="19">
        <f t="shared" si="11"/>
        <v>0</v>
      </c>
      <c r="R77" s="23"/>
      <c r="S77" s="19">
        <f t="shared" si="1"/>
        <v>0</v>
      </c>
      <c r="T77" s="23"/>
      <c r="U77" s="19">
        <f t="shared" si="2"/>
        <v>0</v>
      </c>
      <c r="V77" s="24"/>
      <c r="W77" s="19">
        <f t="shared" si="3"/>
        <v>0</v>
      </c>
      <c r="X77" s="19"/>
      <c r="Y77" s="19">
        <f t="shared" si="4"/>
        <v>0</v>
      </c>
      <c r="Z77" s="23"/>
      <c r="AA77" s="19">
        <f t="shared" si="5"/>
        <v>0</v>
      </c>
      <c r="AB77" s="23"/>
      <c r="AC77" s="19">
        <f t="shared" si="12"/>
        <v>0</v>
      </c>
      <c r="AD77" s="23"/>
      <c r="AE77" s="19">
        <f t="shared" si="13"/>
        <v>0</v>
      </c>
      <c r="AF77" s="3">
        <v>1</v>
      </c>
      <c r="AG77" s="19">
        <f t="shared" si="14"/>
        <v>65000</v>
      </c>
      <c r="AH77" s="25"/>
    </row>
    <row r="78" spans="1:34" s="8" customFormat="1" ht="21.75" customHeight="1">
      <c r="A78" s="15">
        <f t="shared" si="17"/>
        <v>69</v>
      </c>
      <c r="B78" s="21" t="s">
        <v>129</v>
      </c>
      <c r="C78" s="22"/>
      <c r="D78" s="21" t="s">
        <v>130</v>
      </c>
      <c r="E78" s="6">
        <f t="shared" si="0"/>
        <v>1</v>
      </c>
      <c r="F78" s="1">
        <v>13000</v>
      </c>
      <c r="G78" s="18">
        <f t="shared" si="16"/>
        <v>13000</v>
      </c>
      <c r="H78" s="23"/>
      <c r="I78" s="19">
        <f t="shared" si="7"/>
        <v>0</v>
      </c>
      <c r="J78" s="23"/>
      <c r="K78" s="19">
        <f t="shared" si="8"/>
        <v>0</v>
      </c>
      <c r="L78" s="23"/>
      <c r="M78" s="19">
        <f t="shared" si="9"/>
        <v>0</v>
      </c>
      <c r="N78" s="23"/>
      <c r="O78" s="19">
        <f t="shared" si="10"/>
        <v>0</v>
      </c>
      <c r="P78" s="23"/>
      <c r="Q78" s="19">
        <f t="shared" si="11"/>
        <v>0</v>
      </c>
      <c r="R78" s="23"/>
      <c r="S78" s="19">
        <f t="shared" si="1"/>
        <v>0</v>
      </c>
      <c r="T78" s="23"/>
      <c r="U78" s="19">
        <f t="shared" si="2"/>
        <v>0</v>
      </c>
      <c r="V78" s="24"/>
      <c r="W78" s="19">
        <f t="shared" si="3"/>
        <v>0</v>
      </c>
      <c r="X78" s="19"/>
      <c r="Y78" s="19">
        <f t="shared" si="4"/>
        <v>0</v>
      </c>
      <c r="Z78" s="23"/>
      <c r="AA78" s="19">
        <f t="shared" si="5"/>
        <v>0</v>
      </c>
      <c r="AB78" s="23"/>
      <c r="AC78" s="19">
        <f t="shared" si="12"/>
        <v>0</v>
      </c>
      <c r="AD78" s="23"/>
      <c r="AE78" s="19">
        <f t="shared" si="13"/>
        <v>0</v>
      </c>
      <c r="AF78" s="3">
        <v>1</v>
      </c>
      <c r="AG78" s="19">
        <f t="shared" si="14"/>
        <v>13000</v>
      </c>
      <c r="AH78" s="25"/>
    </row>
    <row r="79" spans="1:34" s="8" customFormat="1" ht="21.75" customHeight="1">
      <c r="A79" s="15">
        <f t="shared" si="17"/>
        <v>70</v>
      </c>
      <c r="B79" s="21" t="s">
        <v>132</v>
      </c>
      <c r="C79" s="22"/>
      <c r="D79" s="21" t="s">
        <v>87</v>
      </c>
      <c r="E79" s="6">
        <f t="shared" si="0"/>
        <v>2</v>
      </c>
      <c r="F79" s="1">
        <v>23000</v>
      </c>
      <c r="G79" s="18">
        <f t="shared" si="16"/>
        <v>46000</v>
      </c>
      <c r="H79" s="23"/>
      <c r="I79" s="19">
        <f t="shared" si="7"/>
        <v>0</v>
      </c>
      <c r="J79" s="23"/>
      <c r="K79" s="19">
        <f t="shared" si="8"/>
        <v>0</v>
      </c>
      <c r="L79" s="23"/>
      <c r="M79" s="19">
        <f t="shared" si="9"/>
        <v>0</v>
      </c>
      <c r="N79" s="23"/>
      <c r="O79" s="19">
        <f t="shared" si="10"/>
        <v>0</v>
      </c>
      <c r="P79" s="23"/>
      <c r="Q79" s="19">
        <f t="shared" si="11"/>
        <v>0</v>
      </c>
      <c r="R79" s="23"/>
      <c r="S79" s="19">
        <f t="shared" si="1"/>
        <v>0</v>
      </c>
      <c r="T79" s="23"/>
      <c r="U79" s="19">
        <f t="shared" si="2"/>
        <v>0</v>
      </c>
      <c r="V79" s="24"/>
      <c r="W79" s="19">
        <f t="shared" si="3"/>
        <v>0</v>
      </c>
      <c r="X79" s="19"/>
      <c r="Y79" s="19">
        <f t="shared" si="4"/>
        <v>0</v>
      </c>
      <c r="Z79" s="23"/>
      <c r="AA79" s="19">
        <f t="shared" si="5"/>
        <v>0</v>
      </c>
      <c r="AB79" s="23"/>
      <c r="AC79" s="19">
        <f t="shared" si="12"/>
        <v>0</v>
      </c>
      <c r="AD79" s="23"/>
      <c r="AE79" s="19">
        <f t="shared" si="13"/>
        <v>0</v>
      </c>
      <c r="AF79" s="3">
        <v>2</v>
      </c>
      <c r="AG79" s="19">
        <f t="shared" si="14"/>
        <v>46000</v>
      </c>
      <c r="AH79" s="25"/>
    </row>
    <row r="80" spans="1:34" s="8" customFormat="1" ht="21.75" customHeight="1">
      <c r="A80" s="15">
        <f t="shared" si="17"/>
        <v>71</v>
      </c>
      <c r="B80" s="21" t="s">
        <v>133</v>
      </c>
      <c r="C80" s="22"/>
      <c r="D80" s="21" t="s">
        <v>130</v>
      </c>
      <c r="E80" s="6">
        <f t="shared" si="0"/>
        <v>1</v>
      </c>
      <c r="F80" s="1">
        <v>60000</v>
      </c>
      <c r="G80" s="18">
        <f t="shared" si="16"/>
        <v>60000</v>
      </c>
      <c r="H80" s="23"/>
      <c r="I80" s="19">
        <f t="shared" si="7"/>
        <v>0</v>
      </c>
      <c r="J80" s="23"/>
      <c r="K80" s="19">
        <f t="shared" si="8"/>
        <v>0</v>
      </c>
      <c r="L80" s="23"/>
      <c r="M80" s="19">
        <f t="shared" si="9"/>
        <v>0</v>
      </c>
      <c r="N80" s="23"/>
      <c r="O80" s="19">
        <f t="shared" si="10"/>
        <v>0</v>
      </c>
      <c r="P80" s="23"/>
      <c r="Q80" s="19">
        <f t="shared" si="11"/>
        <v>0</v>
      </c>
      <c r="R80" s="23"/>
      <c r="S80" s="19">
        <f t="shared" si="1"/>
        <v>0</v>
      </c>
      <c r="T80" s="23"/>
      <c r="U80" s="19">
        <f t="shared" si="2"/>
        <v>0</v>
      </c>
      <c r="V80" s="24"/>
      <c r="W80" s="19">
        <f t="shared" si="3"/>
        <v>0</v>
      </c>
      <c r="X80" s="19"/>
      <c r="Y80" s="19">
        <f t="shared" si="4"/>
        <v>0</v>
      </c>
      <c r="Z80" s="23"/>
      <c r="AA80" s="19">
        <f t="shared" si="5"/>
        <v>0</v>
      </c>
      <c r="AB80" s="23"/>
      <c r="AC80" s="19">
        <f t="shared" si="12"/>
        <v>0</v>
      </c>
      <c r="AD80" s="23"/>
      <c r="AE80" s="19">
        <f t="shared" si="13"/>
        <v>0</v>
      </c>
      <c r="AF80" s="3">
        <v>1</v>
      </c>
      <c r="AG80" s="19">
        <f t="shared" si="14"/>
        <v>60000</v>
      </c>
      <c r="AH80" s="25"/>
    </row>
    <row r="81" spans="1:118" s="8" customFormat="1" ht="21.75" customHeight="1">
      <c r="A81" s="15">
        <f t="shared" si="17"/>
        <v>72</v>
      </c>
      <c r="B81" s="55" t="s">
        <v>134</v>
      </c>
      <c r="C81" s="56"/>
      <c r="D81" s="55" t="s">
        <v>87</v>
      </c>
      <c r="E81" s="54">
        <f t="shared" si="0"/>
        <v>1</v>
      </c>
      <c r="F81" s="1">
        <v>60000</v>
      </c>
      <c r="G81" s="18">
        <f t="shared" si="16"/>
        <v>60000</v>
      </c>
      <c r="H81" s="23"/>
      <c r="I81" s="19"/>
      <c r="J81" s="23"/>
      <c r="K81" s="19"/>
      <c r="L81" s="23"/>
      <c r="M81" s="19"/>
      <c r="N81" s="23"/>
      <c r="O81" s="19"/>
      <c r="P81" s="23"/>
      <c r="Q81" s="19"/>
      <c r="R81" s="23"/>
      <c r="S81" s="19"/>
      <c r="T81" s="23"/>
      <c r="U81" s="19"/>
      <c r="V81" s="24"/>
      <c r="W81" s="19"/>
      <c r="X81" s="19"/>
      <c r="Y81" s="19"/>
      <c r="Z81" s="23"/>
      <c r="AA81" s="19"/>
      <c r="AB81" s="23"/>
      <c r="AC81" s="19"/>
      <c r="AD81" s="23"/>
      <c r="AE81" s="19"/>
      <c r="AF81" s="3">
        <v>1</v>
      </c>
      <c r="AG81" s="19">
        <f t="shared" si="14"/>
        <v>60000</v>
      </c>
      <c r="AH81" s="25"/>
    </row>
    <row r="82" spans="1:118" s="8" customFormat="1" ht="21.75" customHeight="1">
      <c r="A82" s="15">
        <f t="shared" si="17"/>
        <v>73</v>
      </c>
      <c r="B82" s="21" t="s">
        <v>107</v>
      </c>
      <c r="C82" s="22"/>
      <c r="D82" s="21" t="s">
        <v>49</v>
      </c>
      <c r="E82" s="6">
        <f t="shared" si="0"/>
        <v>3</v>
      </c>
      <c r="F82" s="1">
        <v>34000</v>
      </c>
      <c r="G82" s="18">
        <f t="shared" si="16"/>
        <v>102000</v>
      </c>
      <c r="H82" s="23"/>
      <c r="I82" s="19">
        <f t="shared" si="7"/>
        <v>0</v>
      </c>
      <c r="J82" s="23"/>
      <c r="K82" s="19">
        <f t="shared" si="8"/>
        <v>0</v>
      </c>
      <c r="L82" s="23"/>
      <c r="M82" s="19">
        <f t="shared" si="9"/>
        <v>0</v>
      </c>
      <c r="N82" s="23"/>
      <c r="O82" s="19">
        <f t="shared" si="10"/>
        <v>0</v>
      </c>
      <c r="P82" s="23"/>
      <c r="Q82" s="19">
        <f t="shared" si="11"/>
        <v>0</v>
      </c>
      <c r="R82" s="23"/>
      <c r="S82" s="19">
        <f t="shared" si="1"/>
        <v>0</v>
      </c>
      <c r="T82" s="23"/>
      <c r="U82" s="19">
        <f t="shared" si="2"/>
        <v>0</v>
      </c>
      <c r="V82" s="24"/>
      <c r="W82" s="19">
        <f t="shared" si="3"/>
        <v>0</v>
      </c>
      <c r="X82" s="19"/>
      <c r="Y82" s="19">
        <f t="shared" si="4"/>
        <v>0</v>
      </c>
      <c r="Z82" s="23"/>
      <c r="AA82" s="19">
        <f t="shared" si="5"/>
        <v>0</v>
      </c>
      <c r="AB82" s="23"/>
      <c r="AC82" s="19">
        <f t="shared" si="12"/>
        <v>0</v>
      </c>
      <c r="AD82" s="23"/>
      <c r="AE82" s="19">
        <f t="shared" si="13"/>
        <v>0</v>
      </c>
      <c r="AF82" s="3">
        <v>3</v>
      </c>
      <c r="AG82" s="19">
        <f t="shared" si="14"/>
        <v>102000</v>
      </c>
      <c r="AH82" s="25"/>
    </row>
    <row r="83" spans="1:118" s="7" customFormat="1" ht="25.5" customHeight="1">
      <c r="B83" s="27" t="s">
        <v>71</v>
      </c>
      <c r="C83" s="28"/>
      <c r="E83" s="34">
        <f>SUM(E10:E76)</f>
        <v>1101</v>
      </c>
      <c r="F83" s="67"/>
      <c r="G83" s="70">
        <f>+SUM(G10:G82)</f>
        <v>8917100</v>
      </c>
      <c r="H83" s="34">
        <f>SUM(H10:H82)</f>
        <v>19</v>
      </c>
      <c r="I83" s="34">
        <f t="shared" ref="I83:AF83" si="18">SUM(I10:I82)</f>
        <v>514500</v>
      </c>
      <c r="J83" s="34">
        <f>SUM(J10:J82)</f>
        <v>246</v>
      </c>
      <c r="K83" s="34">
        <f t="shared" si="18"/>
        <v>416200</v>
      </c>
      <c r="L83" s="34">
        <f t="shared" si="18"/>
        <v>38</v>
      </c>
      <c r="M83" s="34">
        <f t="shared" si="18"/>
        <v>871800</v>
      </c>
      <c r="N83" s="34">
        <f t="shared" si="18"/>
        <v>10</v>
      </c>
      <c r="O83" s="34">
        <f t="shared" si="18"/>
        <v>250200</v>
      </c>
      <c r="P83" s="34">
        <f t="shared" si="18"/>
        <v>49</v>
      </c>
      <c r="Q83" s="34">
        <f t="shared" si="18"/>
        <v>483000</v>
      </c>
      <c r="R83" s="34">
        <f t="shared" si="18"/>
        <v>142</v>
      </c>
      <c r="S83" s="34">
        <f t="shared" si="18"/>
        <v>858400</v>
      </c>
      <c r="T83" s="34">
        <f t="shared" si="18"/>
        <v>23</v>
      </c>
      <c r="U83" s="34">
        <f t="shared" si="18"/>
        <v>261400</v>
      </c>
      <c r="V83" s="34">
        <f t="shared" si="18"/>
        <v>29</v>
      </c>
      <c r="W83" s="34">
        <f t="shared" si="18"/>
        <v>300800</v>
      </c>
      <c r="X83" s="34">
        <f t="shared" si="18"/>
        <v>26</v>
      </c>
      <c r="Y83" s="34">
        <f t="shared" si="18"/>
        <v>173200</v>
      </c>
      <c r="Z83" s="34">
        <f t="shared" si="18"/>
        <v>72</v>
      </c>
      <c r="AA83" s="34">
        <f t="shared" si="18"/>
        <v>1120300</v>
      </c>
      <c r="AB83" s="34">
        <f t="shared" si="18"/>
        <v>14</v>
      </c>
      <c r="AC83" s="34">
        <f t="shared" si="18"/>
        <v>119500</v>
      </c>
      <c r="AD83" s="34">
        <f t="shared" si="18"/>
        <v>8</v>
      </c>
      <c r="AE83" s="34">
        <f t="shared" si="18"/>
        <v>129500</v>
      </c>
      <c r="AF83" s="34">
        <f t="shared" si="18"/>
        <v>433</v>
      </c>
      <c r="AG83" s="34">
        <f>SUM(AG10:AG82)</f>
        <v>1700000</v>
      </c>
      <c r="AH83" s="20"/>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row>
    <row r="84" spans="1:118" s="8" customFormat="1" ht="18.75">
      <c r="B84" s="47"/>
      <c r="C84" s="47"/>
      <c r="D84" s="31"/>
      <c r="E84" s="31"/>
      <c r="F84" s="68"/>
      <c r="G84" s="30"/>
      <c r="H84" s="31"/>
      <c r="I84" s="31"/>
      <c r="J84" s="31"/>
      <c r="K84" s="31"/>
      <c r="L84" s="31"/>
      <c r="M84" s="31"/>
      <c r="N84" s="31"/>
      <c r="O84" s="31"/>
      <c r="P84" s="31"/>
      <c r="Q84" s="31"/>
      <c r="R84" s="43"/>
      <c r="S84" s="43"/>
      <c r="T84" s="43"/>
      <c r="U84" s="43"/>
      <c r="V84" s="43"/>
      <c r="W84" s="43"/>
      <c r="X84" s="43"/>
      <c r="Y84" s="43"/>
      <c r="Z84" s="31"/>
      <c r="AA84" s="43"/>
      <c r="AB84" s="31"/>
      <c r="AC84" s="31"/>
      <c r="AD84" s="31"/>
      <c r="AE84" s="31"/>
      <c r="AF84" s="31"/>
      <c r="AG84" s="31"/>
      <c r="AH84" s="31"/>
    </row>
    <row r="85" spans="1:118" s="8" customFormat="1" ht="18.75">
      <c r="B85" s="47"/>
      <c r="C85" s="47"/>
      <c r="D85" s="31"/>
      <c r="E85" s="31"/>
      <c r="F85" s="68"/>
      <c r="G85" s="30"/>
      <c r="H85" s="31"/>
      <c r="I85" s="31"/>
      <c r="J85" s="31"/>
      <c r="K85" s="31"/>
      <c r="L85" s="31"/>
      <c r="M85" s="31"/>
      <c r="N85" s="31"/>
      <c r="O85" s="31"/>
      <c r="P85" s="31"/>
      <c r="Q85" s="31"/>
      <c r="R85" s="43"/>
      <c r="S85" s="43"/>
      <c r="T85" s="43"/>
      <c r="U85" s="43"/>
      <c r="V85" s="43"/>
      <c r="W85" s="43"/>
      <c r="X85" s="43"/>
      <c r="Y85" s="43"/>
      <c r="Z85" s="31"/>
      <c r="AA85" s="43"/>
      <c r="AB85" s="31"/>
      <c r="AC85" s="31"/>
      <c r="AD85" s="31"/>
      <c r="AE85" s="31"/>
      <c r="AF85" s="31"/>
      <c r="AG85" s="31"/>
      <c r="AH85" s="31"/>
    </row>
    <row r="86" spans="1:118" s="8" customFormat="1" ht="18.75">
      <c r="A86" s="61" t="s">
        <v>150</v>
      </c>
      <c r="B86" s="47"/>
      <c r="C86" s="47"/>
      <c r="D86" s="31"/>
      <c r="E86" s="31"/>
      <c r="F86" s="68"/>
      <c r="G86" s="30"/>
      <c r="H86" s="31"/>
      <c r="I86" s="31"/>
      <c r="J86" s="31"/>
      <c r="K86" s="31"/>
      <c r="L86" s="31"/>
      <c r="M86" s="31"/>
      <c r="N86" s="31"/>
      <c r="O86" s="31"/>
      <c r="P86" s="31"/>
      <c r="Q86" s="31"/>
      <c r="R86" s="43"/>
      <c r="S86" s="43"/>
      <c r="T86" s="43"/>
      <c r="U86" s="43"/>
      <c r="V86" s="43"/>
      <c r="W86" s="43"/>
      <c r="X86" s="43"/>
      <c r="Y86" s="43"/>
      <c r="Z86" s="31"/>
      <c r="AA86" s="43"/>
      <c r="AB86" s="31"/>
      <c r="AC86" s="31"/>
      <c r="AD86" s="31"/>
      <c r="AE86" s="31"/>
      <c r="AF86" s="31"/>
      <c r="AG86" s="31"/>
      <c r="AH86" s="31"/>
    </row>
    <row r="87" spans="1:118" s="8" customFormat="1" ht="20.25" customHeight="1">
      <c r="B87" s="48" t="s">
        <v>102</v>
      </c>
      <c r="C87" s="48"/>
      <c r="F87" s="69"/>
      <c r="G87" s="32"/>
      <c r="J87" s="49" t="s">
        <v>100</v>
      </c>
      <c r="K87" s="49"/>
      <c r="L87" s="49"/>
      <c r="M87" s="49"/>
      <c r="N87" s="49"/>
      <c r="O87" s="49"/>
      <c r="P87" s="49"/>
      <c r="Q87" s="33"/>
      <c r="R87" s="48"/>
      <c r="S87" s="48"/>
      <c r="T87" s="48" t="s">
        <v>98</v>
      </c>
      <c r="U87" s="48"/>
      <c r="V87" s="48"/>
      <c r="W87" s="48"/>
      <c r="X87" s="48"/>
      <c r="Y87" s="48"/>
      <c r="AF87" s="48"/>
    </row>
    <row r="88" spans="1:118" s="8" customFormat="1" ht="17.25" customHeight="1">
      <c r="B88" s="50"/>
      <c r="C88" s="50"/>
      <c r="F88" s="69"/>
      <c r="G88" s="32">
        <f>8917100-8913600</f>
        <v>3500</v>
      </c>
    </row>
    <row r="89" spans="1:118" s="8" customFormat="1" ht="16.5" customHeight="1">
      <c r="B89" s="31"/>
      <c r="C89" s="31"/>
      <c r="D89" s="31"/>
      <c r="E89" s="31"/>
      <c r="F89" s="68"/>
      <c r="G89" s="30"/>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row>
    <row r="92" spans="1:118" ht="16.5">
      <c r="N92" s="51"/>
      <c r="O92" s="51"/>
      <c r="P92" s="51"/>
      <c r="Q92" s="51"/>
      <c r="R92" s="45"/>
      <c r="S92" s="45"/>
      <c r="T92" s="45"/>
      <c r="U92" s="45"/>
      <c r="V92" s="45"/>
      <c r="W92" s="45"/>
      <c r="X92" s="45"/>
      <c r="Y92" s="45"/>
      <c r="Z92" s="51"/>
      <c r="AA92" s="45"/>
      <c r="AB92" s="51"/>
      <c r="AC92" s="51"/>
      <c r="AD92" s="51"/>
      <c r="AE92" s="51"/>
    </row>
    <row r="94" spans="1:118">
      <c r="J94" s="50" t="s">
        <v>101</v>
      </c>
      <c r="K94" s="50"/>
      <c r="L94" s="50"/>
      <c r="M94" s="50"/>
      <c r="N94" s="50"/>
      <c r="O94" s="50"/>
      <c r="P94" s="50"/>
      <c r="R94" s="50"/>
      <c r="S94" s="50"/>
      <c r="T94" s="50" t="s">
        <v>99</v>
      </c>
      <c r="U94" s="50"/>
      <c r="V94" s="50"/>
      <c r="W94" s="50"/>
      <c r="X94" s="50"/>
      <c r="Y94" s="50"/>
      <c r="AF94" s="50"/>
    </row>
  </sheetData>
  <mergeCells count="15">
    <mergeCell ref="A6:AH7"/>
    <mergeCell ref="A4:AH5"/>
    <mergeCell ref="H8:I8"/>
    <mergeCell ref="J8:K8"/>
    <mergeCell ref="L8:M8"/>
    <mergeCell ref="N8:O8"/>
    <mergeCell ref="P8:Q8"/>
    <mergeCell ref="R8:S8"/>
    <mergeCell ref="T8:U8"/>
    <mergeCell ref="V8:W8"/>
    <mergeCell ref="X8:Y8"/>
    <mergeCell ref="Z8:AA8"/>
    <mergeCell ref="AB8:AC8"/>
    <mergeCell ref="AD8:AE8"/>
    <mergeCell ref="AF8:AG8"/>
  </mergeCells>
  <pageMargins left="0.1" right="0.1" top="0.1" bottom="0.1" header="0.3" footer="0.3"/>
  <pageSetup scale="56" fitToHeight="0" orientation="portrait" verticalDpi="0" r:id="rId1"/>
  <drawing r:id="rId2"/>
</worksheet>
</file>

<file path=xl/worksheets/sheet3.xml><?xml version="1.0" encoding="utf-8"?>
<worksheet xmlns="http://schemas.openxmlformats.org/spreadsheetml/2006/main" xmlns:r="http://schemas.openxmlformats.org/officeDocument/2006/relationships">
  <dimension ref="A1:T137"/>
  <sheetViews>
    <sheetView tabSelected="1" workbookViewId="0">
      <selection activeCell="B118" sqref="B118"/>
    </sheetView>
  </sheetViews>
  <sheetFormatPr defaultColWidth="9.140625" defaultRowHeight="15"/>
  <cols>
    <col min="1" max="1" width="6.7109375" style="82" customWidth="1"/>
    <col min="2" max="2" width="36" style="137" customWidth="1"/>
    <col min="3" max="3" width="8.140625" style="82" customWidth="1"/>
    <col min="4" max="4" width="0.140625" style="82" hidden="1" customWidth="1"/>
    <col min="5" max="12" width="9.140625" style="82" hidden="1" customWidth="1"/>
    <col min="13" max="13" width="0.140625" style="82" customWidth="1"/>
    <col min="14" max="14" width="10.140625" style="82" customWidth="1"/>
    <col min="15" max="15" width="14.7109375" style="82" customWidth="1"/>
    <col min="16" max="16" width="23.28515625" style="82" customWidth="1"/>
    <col min="17" max="16384" width="9.140625" style="82"/>
  </cols>
  <sheetData>
    <row r="1" spans="1:20" ht="16.5">
      <c r="A1" s="80"/>
      <c r="B1" s="81" t="s">
        <v>153</v>
      </c>
      <c r="C1" s="81"/>
      <c r="D1" s="81"/>
      <c r="E1" s="81"/>
      <c r="F1" s="81"/>
      <c r="G1" s="81"/>
      <c r="H1" s="81"/>
      <c r="I1" s="81"/>
      <c r="J1" s="81"/>
      <c r="K1" s="81"/>
      <c r="L1" s="81"/>
      <c r="M1" s="81"/>
      <c r="N1" s="81"/>
      <c r="O1" s="81"/>
    </row>
    <row r="2" spans="1:20" ht="16.5">
      <c r="A2" s="80"/>
      <c r="B2" s="83" t="s">
        <v>183</v>
      </c>
      <c r="C2" s="84"/>
      <c r="D2" s="84"/>
    </row>
    <row r="3" spans="1:20" ht="39" customHeight="1">
      <c r="A3" s="80"/>
      <c r="B3" s="85" t="s">
        <v>154</v>
      </c>
      <c r="C3" s="85"/>
      <c r="D3" s="85"/>
      <c r="E3" s="85"/>
      <c r="F3" s="85"/>
      <c r="G3" s="85"/>
      <c r="H3" s="85"/>
      <c r="I3" s="85"/>
      <c r="J3" s="85"/>
      <c r="K3" s="85"/>
      <c r="L3" s="85"/>
      <c r="M3" s="85"/>
      <c r="N3" s="85"/>
      <c r="O3" s="85"/>
      <c r="P3" s="85"/>
      <c r="Q3" s="85"/>
      <c r="R3" s="85"/>
    </row>
    <row r="4" spans="1:20" ht="18" customHeight="1">
      <c r="A4" s="80"/>
      <c r="B4" s="86"/>
      <c r="C4" s="86"/>
      <c r="D4" s="86"/>
      <c r="E4" s="86"/>
      <c r="F4" s="86"/>
      <c r="G4" s="86"/>
      <c r="H4" s="86"/>
      <c r="I4" s="86"/>
      <c r="J4" s="86"/>
      <c r="K4" s="86"/>
      <c r="L4" s="86"/>
      <c r="M4" s="86"/>
      <c r="N4" s="86"/>
      <c r="O4" s="86"/>
      <c r="P4" s="86"/>
      <c r="Q4" s="86"/>
      <c r="R4" s="86"/>
    </row>
    <row r="5" spans="1:20" ht="28.5" customHeight="1">
      <c r="A5" s="87" t="s">
        <v>185</v>
      </c>
      <c r="B5" s="87"/>
      <c r="C5" s="87"/>
      <c r="D5" s="87"/>
      <c r="E5" s="87"/>
      <c r="F5" s="87"/>
      <c r="G5" s="87"/>
      <c r="H5" s="87"/>
      <c r="I5" s="87"/>
      <c r="J5" s="87"/>
      <c r="K5" s="87"/>
      <c r="L5" s="87"/>
      <c r="M5" s="87"/>
      <c r="N5" s="87"/>
      <c r="O5" s="87"/>
      <c r="P5" s="87"/>
    </row>
    <row r="6" spans="1:20" ht="15.75">
      <c r="A6" s="80"/>
      <c r="B6" s="80"/>
      <c r="C6" s="88"/>
      <c r="D6" s="88"/>
      <c r="N6" s="89"/>
      <c r="O6" s="90" t="s">
        <v>184</v>
      </c>
      <c r="P6" s="89"/>
    </row>
    <row r="7" spans="1:20" ht="15.75">
      <c r="A7" s="80"/>
      <c r="B7" s="80"/>
      <c r="C7" s="88"/>
      <c r="D7" s="88"/>
      <c r="N7" s="89"/>
      <c r="O7" s="90"/>
      <c r="P7" s="89"/>
    </row>
    <row r="8" spans="1:20" ht="15.75">
      <c r="A8" s="88" t="s">
        <v>155</v>
      </c>
      <c r="B8" s="88"/>
      <c r="C8" s="91"/>
      <c r="D8" s="91"/>
      <c r="E8" s="91"/>
      <c r="F8" s="91"/>
      <c r="G8" s="91"/>
      <c r="H8" s="91"/>
      <c r="I8" s="91"/>
      <c r="J8" s="91"/>
      <c r="K8" s="91"/>
      <c r="L8" s="91"/>
      <c r="M8" s="91"/>
      <c r="N8" s="91"/>
      <c r="O8" s="91"/>
      <c r="P8" s="91"/>
      <c r="Q8" s="92"/>
      <c r="R8" s="92"/>
      <c r="S8" s="92"/>
      <c r="T8" s="92"/>
    </row>
    <row r="9" spans="1:20" ht="15.75">
      <c r="A9" s="93" t="s">
        <v>156</v>
      </c>
      <c r="B9" s="93"/>
      <c r="C9" s="91"/>
      <c r="D9" s="91"/>
      <c r="E9" s="91"/>
      <c r="F9" s="91"/>
      <c r="G9" s="91"/>
      <c r="H9" s="91"/>
      <c r="I9" s="91"/>
      <c r="J9" s="91"/>
      <c r="K9" s="91"/>
      <c r="L9" s="91"/>
      <c r="M9" s="91"/>
      <c r="N9" s="91"/>
      <c r="O9" s="91"/>
      <c r="P9" s="91"/>
      <c r="Q9" s="92"/>
      <c r="R9" s="92"/>
      <c r="S9" s="92"/>
      <c r="T9" s="92"/>
    </row>
    <row r="10" spans="1:20" ht="15.75">
      <c r="A10" s="93" t="s">
        <v>157</v>
      </c>
      <c r="B10" s="93"/>
      <c r="C10" s="91"/>
      <c r="D10" s="91"/>
      <c r="E10" s="91"/>
      <c r="F10" s="91"/>
      <c r="G10" s="91"/>
      <c r="H10" s="91"/>
      <c r="I10" s="91"/>
      <c r="J10" s="91"/>
      <c r="K10" s="91"/>
      <c r="L10" s="91"/>
      <c r="M10" s="91"/>
      <c r="N10" s="91"/>
      <c r="O10" s="91"/>
      <c r="P10" s="91"/>
      <c r="Q10" s="92"/>
      <c r="R10" s="92"/>
      <c r="S10" s="92"/>
      <c r="T10" s="92"/>
    </row>
    <row r="11" spans="1:20" ht="15.75">
      <c r="A11" s="94" t="s">
        <v>158</v>
      </c>
      <c r="B11" s="94"/>
      <c r="C11" s="91"/>
      <c r="D11" s="91"/>
      <c r="E11" s="91"/>
      <c r="F11" s="91"/>
      <c r="G11" s="91"/>
      <c r="H11" s="91"/>
      <c r="I11" s="91"/>
      <c r="J11" s="91"/>
      <c r="K11" s="91"/>
      <c r="L11" s="91"/>
      <c r="M11" s="91"/>
      <c r="N11" s="91"/>
      <c r="O11" s="91"/>
      <c r="P11" s="91"/>
      <c r="Q11" s="92"/>
      <c r="R11" s="92"/>
      <c r="S11" s="92"/>
      <c r="T11" s="92"/>
    </row>
    <row r="12" spans="1:20" ht="15.75">
      <c r="A12" s="95"/>
      <c r="B12" s="96"/>
    </row>
    <row r="13" spans="1:20" ht="23.25" customHeight="1">
      <c r="A13" s="97" t="s">
        <v>159</v>
      </c>
      <c r="B13" s="97"/>
      <c r="C13" s="97"/>
      <c r="D13" s="97"/>
      <c r="E13" s="97"/>
      <c r="F13" s="97"/>
      <c r="G13" s="97"/>
      <c r="H13" s="97"/>
      <c r="I13" s="97"/>
      <c r="J13" s="97"/>
      <c r="K13" s="97"/>
      <c r="L13" s="97"/>
      <c r="M13" s="97"/>
      <c r="N13" s="97"/>
      <c r="O13" s="97"/>
      <c r="P13" s="97"/>
    </row>
    <row r="14" spans="1:20" s="103" customFormat="1" ht="22.5" customHeight="1">
      <c r="A14" s="98" t="s">
        <v>1</v>
      </c>
      <c r="B14" s="98" t="s">
        <v>160</v>
      </c>
      <c r="C14" s="98" t="s">
        <v>3</v>
      </c>
      <c r="D14" s="100" t="s">
        <v>161</v>
      </c>
      <c r="E14" s="101"/>
      <c r="F14" s="101"/>
      <c r="G14" s="101"/>
      <c r="H14" s="101"/>
      <c r="I14" s="101"/>
      <c r="J14" s="101"/>
      <c r="K14" s="101"/>
      <c r="L14" s="101"/>
      <c r="M14" s="102"/>
      <c r="N14" s="99" t="s">
        <v>4</v>
      </c>
      <c r="O14" s="98" t="s">
        <v>67</v>
      </c>
      <c r="P14" s="98" t="s">
        <v>162</v>
      </c>
    </row>
    <row r="15" spans="1:20" s="108" customFormat="1" ht="16.5">
      <c r="A15" s="104"/>
      <c r="B15" s="104"/>
      <c r="C15" s="104"/>
      <c r="D15" s="106" t="s">
        <v>163</v>
      </c>
      <c r="E15" s="106" t="s">
        <v>164</v>
      </c>
      <c r="F15" s="106" t="s">
        <v>165</v>
      </c>
      <c r="G15" s="106" t="s">
        <v>166</v>
      </c>
      <c r="H15" s="106" t="s">
        <v>167</v>
      </c>
      <c r="I15" s="106" t="s">
        <v>168</v>
      </c>
      <c r="J15" s="106" t="s">
        <v>169</v>
      </c>
      <c r="K15" s="106" t="s">
        <v>170</v>
      </c>
      <c r="L15" s="106" t="s">
        <v>171</v>
      </c>
      <c r="M15" s="107" t="s">
        <v>172</v>
      </c>
      <c r="N15" s="105"/>
      <c r="O15" s="104"/>
      <c r="P15" s="104"/>
    </row>
    <row r="16" spans="1:20" s="114" customFormat="1" ht="16.5">
      <c r="A16" s="109">
        <v>1</v>
      </c>
      <c r="B16" s="59" t="s">
        <v>66</v>
      </c>
      <c r="C16" s="16" t="s">
        <v>16</v>
      </c>
      <c r="D16" s="110"/>
      <c r="E16" s="111"/>
      <c r="F16" s="112"/>
      <c r="G16" s="112"/>
      <c r="H16" s="112"/>
      <c r="I16" s="112"/>
      <c r="J16" s="112"/>
      <c r="K16" s="112"/>
      <c r="L16" s="112"/>
      <c r="M16" s="112"/>
      <c r="N16" s="6">
        <v>46</v>
      </c>
      <c r="O16" s="1">
        <v>38000</v>
      </c>
      <c r="P16" s="111">
        <f>+O16*N16</f>
        <v>1748000</v>
      </c>
      <c r="Q16" s="113"/>
    </row>
    <row r="17" spans="1:17" s="108" customFormat="1" ht="16.5">
      <c r="A17" s="115">
        <v>2</v>
      </c>
      <c r="B17" s="59" t="s">
        <v>17</v>
      </c>
      <c r="C17" s="16" t="s">
        <v>16</v>
      </c>
      <c r="D17" s="110"/>
      <c r="E17" s="111"/>
      <c r="F17" s="112"/>
      <c r="G17" s="112"/>
      <c r="H17" s="112"/>
      <c r="I17" s="112"/>
      <c r="J17" s="112"/>
      <c r="K17" s="112"/>
      <c r="L17" s="112"/>
      <c r="M17" s="112"/>
      <c r="N17" s="6">
        <v>15</v>
      </c>
      <c r="O17" s="1">
        <v>42500</v>
      </c>
      <c r="P17" s="111">
        <f t="shared" ref="P17:P80" si="0">+O17*N17</f>
        <v>637500</v>
      </c>
      <c r="Q17" s="4"/>
    </row>
    <row r="18" spans="1:17" s="108" customFormat="1" ht="16.5">
      <c r="A18" s="109">
        <v>3</v>
      </c>
      <c r="B18" s="59" t="s">
        <v>94</v>
      </c>
      <c r="C18" s="16" t="s">
        <v>16</v>
      </c>
      <c r="D18" s="110"/>
      <c r="E18" s="111"/>
      <c r="F18" s="112"/>
      <c r="G18" s="112"/>
      <c r="H18" s="112"/>
      <c r="I18" s="112"/>
      <c r="J18" s="112"/>
      <c r="K18" s="112"/>
      <c r="L18" s="112"/>
      <c r="M18" s="112"/>
      <c r="N18" s="6">
        <v>2</v>
      </c>
      <c r="O18" s="1">
        <v>59000</v>
      </c>
      <c r="P18" s="111">
        <f t="shared" si="0"/>
        <v>118000</v>
      </c>
      <c r="Q18" s="4"/>
    </row>
    <row r="19" spans="1:17" s="114" customFormat="1" ht="16.5">
      <c r="A19" s="115">
        <v>4</v>
      </c>
      <c r="B19" s="59" t="s">
        <v>114</v>
      </c>
      <c r="C19" s="16" t="s">
        <v>16</v>
      </c>
      <c r="D19" s="110"/>
      <c r="E19" s="111"/>
      <c r="F19" s="112"/>
      <c r="G19" s="112"/>
      <c r="H19" s="112"/>
      <c r="I19" s="112"/>
      <c r="J19" s="112"/>
      <c r="K19" s="112"/>
      <c r="L19" s="112"/>
      <c r="M19" s="112"/>
      <c r="N19" s="6">
        <v>3</v>
      </c>
      <c r="O19" s="1">
        <v>59000</v>
      </c>
      <c r="P19" s="111">
        <f t="shared" si="0"/>
        <v>177000</v>
      </c>
      <c r="Q19" s="113"/>
    </row>
    <row r="20" spans="1:17" s="117" customFormat="1" ht="16.5">
      <c r="A20" s="109">
        <v>5</v>
      </c>
      <c r="B20" s="59" t="s">
        <v>115</v>
      </c>
      <c r="C20" s="16" t="s">
        <v>16</v>
      </c>
      <c r="D20" s="110"/>
      <c r="E20" s="111"/>
      <c r="F20" s="112"/>
      <c r="G20" s="112"/>
      <c r="H20" s="112"/>
      <c r="I20" s="112"/>
      <c r="J20" s="112"/>
      <c r="K20" s="112"/>
      <c r="L20" s="112"/>
      <c r="M20" s="112"/>
      <c r="N20" s="6">
        <v>2</v>
      </c>
      <c r="O20" s="1">
        <v>59000</v>
      </c>
      <c r="P20" s="111">
        <f t="shared" si="0"/>
        <v>118000</v>
      </c>
      <c r="Q20" s="116"/>
    </row>
    <row r="21" spans="1:17" s="117" customFormat="1" ht="16.5">
      <c r="A21" s="115">
        <v>6</v>
      </c>
      <c r="B21" s="59" t="s">
        <v>116</v>
      </c>
      <c r="C21" s="16" t="s">
        <v>16</v>
      </c>
      <c r="D21" s="110"/>
      <c r="E21" s="111"/>
      <c r="F21" s="112"/>
      <c r="G21" s="112"/>
      <c r="H21" s="112"/>
      <c r="I21" s="112"/>
      <c r="J21" s="112"/>
      <c r="K21" s="112"/>
      <c r="L21" s="112"/>
      <c r="M21" s="112"/>
      <c r="N21" s="6">
        <v>3</v>
      </c>
      <c r="O21" s="1">
        <v>59000</v>
      </c>
      <c r="P21" s="111">
        <f t="shared" si="0"/>
        <v>177000</v>
      </c>
      <c r="Q21" s="116"/>
    </row>
    <row r="22" spans="1:17" s="117" customFormat="1" ht="16.5">
      <c r="A22" s="109">
        <v>7</v>
      </c>
      <c r="B22" s="59" t="s">
        <v>75</v>
      </c>
      <c r="C22" s="16" t="s">
        <v>16</v>
      </c>
      <c r="D22" s="110"/>
      <c r="E22" s="111"/>
      <c r="F22" s="112"/>
      <c r="G22" s="112"/>
      <c r="H22" s="112"/>
      <c r="I22" s="112"/>
      <c r="J22" s="112"/>
      <c r="K22" s="112"/>
      <c r="L22" s="112"/>
      <c r="M22" s="112"/>
      <c r="N22" s="6">
        <v>1</v>
      </c>
      <c r="O22" s="1">
        <v>30000</v>
      </c>
      <c r="P22" s="111">
        <f t="shared" si="0"/>
        <v>30000</v>
      </c>
      <c r="Q22" s="116"/>
    </row>
    <row r="23" spans="1:17" s="117" customFormat="1" ht="16.5">
      <c r="A23" s="115">
        <v>8</v>
      </c>
      <c r="B23" s="59" t="s">
        <v>125</v>
      </c>
      <c r="C23" s="16" t="s">
        <v>16</v>
      </c>
      <c r="D23" s="110"/>
      <c r="E23" s="111"/>
      <c r="F23" s="112"/>
      <c r="G23" s="112"/>
      <c r="H23" s="112"/>
      <c r="I23" s="112"/>
      <c r="J23" s="112"/>
      <c r="K23" s="112"/>
      <c r="L23" s="112"/>
      <c r="M23" s="112"/>
      <c r="N23" s="6">
        <v>2</v>
      </c>
      <c r="O23" s="1">
        <v>21250</v>
      </c>
      <c r="P23" s="111">
        <f t="shared" si="0"/>
        <v>42500</v>
      </c>
      <c r="Q23" s="116"/>
    </row>
    <row r="24" spans="1:17" s="117" customFormat="1" ht="16.5">
      <c r="A24" s="109">
        <v>9</v>
      </c>
      <c r="B24" s="59" t="s">
        <v>24</v>
      </c>
      <c r="C24" s="16" t="s">
        <v>117</v>
      </c>
      <c r="D24" s="110"/>
      <c r="E24" s="111"/>
      <c r="F24" s="112"/>
      <c r="G24" s="112"/>
      <c r="H24" s="112"/>
      <c r="I24" s="112"/>
      <c r="J24" s="112"/>
      <c r="K24" s="112"/>
      <c r="L24" s="112"/>
      <c r="M24" s="112"/>
      <c r="N24" s="6">
        <v>2</v>
      </c>
      <c r="O24" s="1">
        <v>6500</v>
      </c>
      <c r="P24" s="111">
        <f t="shared" si="0"/>
        <v>13000</v>
      </c>
      <c r="Q24" s="116"/>
    </row>
    <row r="25" spans="1:17" s="108" customFormat="1" ht="16.5">
      <c r="A25" s="115">
        <v>10</v>
      </c>
      <c r="B25" s="59" t="s">
        <v>88</v>
      </c>
      <c r="C25" s="16" t="s">
        <v>6</v>
      </c>
      <c r="D25" s="110"/>
      <c r="E25" s="111"/>
      <c r="F25" s="112"/>
      <c r="G25" s="112"/>
      <c r="H25" s="112"/>
      <c r="I25" s="112"/>
      <c r="J25" s="112"/>
      <c r="K25" s="112"/>
      <c r="L25" s="112"/>
      <c r="M25" s="112"/>
      <c r="N25" s="6">
        <v>1</v>
      </c>
      <c r="O25" s="1">
        <v>10800</v>
      </c>
      <c r="P25" s="111">
        <f t="shared" si="0"/>
        <v>10800</v>
      </c>
      <c r="Q25" s="4"/>
    </row>
    <row r="26" spans="1:17" s="108" customFormat="1" ht="16.5">
      <c r="A26" s="109">
        <v>11</v>
      </c>
      <c r="B26" s="59" t="s">
        <v>89</v>
      </c>
      <c r="C26" s="16" t="s">
        <v>6</v>
      </c>
      <c r="D26" s="110"/>
      <c r="E26" s="111"/>
      <c r="F26" s="112"/>
      <c r="G26" s="112"/>
      <c r="H26" s="112"/>
      <c r="I26" s="112"/>
      <c r="J26" s="112"/>
      <c r="K26" s="112"/>
      <c r="L26" s="112"/>
      <c r="M26" s="112"/>
      <c r="N26" s="6">
        <v>4</v>
      </c>
      <c r="O26" s="1">
        <v>7300</v>
      </c>
      <c r="P26" s="111">
        <f t="shared" si="0"/>
        <v>29200</v>
      </c>
      <c r="Q26" s="4"/>
    </row>
    <row r="27" spans="1:17" s="108" customFormat="1" ht="16.5">
      <c r="A27" s="115">
        <v>12</v>
      </c>
      <c r="B27" s="59" t="s">
        <v>25</v>
      </c>
      <c r="C27" s="16" t="s">
        <v>7</v>
      </c>
      <c r="D27" s="110"/>
      <c r="E27" s="118"/>
      <c r="F27" s="112"/>
      <c r="G27" s="112"/>
      <c r="H27" s="112"/>
      <c r="I27" s="112"/>
      <c r="J27" s="112"/>
      <c r="K27" s="112"/>
      <c r="L27" s="112"/>
      <c r="M27" s="112"/>
      <c r="N27" s="6">
        <v>19</v>
      </c>
      <c r="O27" s="1">
        <v>3000</v>
      </c>
      <c r="P27" s="111">
        <f t="shared" si="0"/>
        <v>57000</v>
      </c>
      <c r="Q27" s="4"/>
    </row>
    <row r="28" spans="1:17" s="108" customFormat="1" ht="16.5">
      <c r="A28" s="109">
        <v>13</v>
      </c>
      <c r="B28" s="59" t="s">
        <v>26</v>
      </c>
      <c r="C28" s="16" t="s">
        <v>7</v>
      </c>
      <c r="D28" s="110"/>
      <c r="E28" s="118"/>
      <c r="F28" s="112"/>
      <c r="G28" s="112"/>
      <c r="H28" s="112"/>
      <c r="I28" s="112"/>
      <c r="J28" s="112"/>
      <c r="K28" s="112"/>
      <c r="L28" s="112"/>
      <c r="M28" s="112"/>
      <c r="N28" s="6">
        <v>18</v>
      </c>
      <c r="O28" s="1">
        <v>6000</v>
      </c>
      <c r="P28" s="111">
        <f t="shared" si="0"/>
        <v>108000</v>
      </c>
      <c r="Q28" s="4"/>
    </row>
    <row r="29" spans="1:17" s="108" customFormat="1" ht="16.5">
      <c r="A29" s="115">
        <v>14</v>
      </c>
      <c r="B29" s="59" t="s">
        <v>27</v>
      </c>
      <c r="C29" s="16" t="s">
        <v>7</v>
      </c>
      <c r="D29" s="110"/>
      <c r="E29" s="111"/>
      <c r="F29" s="112"/>
      <c r="G29" s="112"/>
      <c r="H29" s="112"/>
      <c r="I29" s="112"/>
      <c r="J29" s="112"/>
      <c r="K29" s="112"/>
      <c r="L29" s="112"/>
      <c r="M29" s="112"/>
      <c r="N29" s="6">
        <v>14</v>
      </c>
      <c r="O29" s="1">
        <v>26000</v>
      </c>
      <c r="P29" s="111">
        <f t="shared" si="0"/>
        <v>364000</v>
      </c>
      <c r="Q29" s="4"/>
    </row>
    <row r="30" spans="1:17" s="108" customFormat="1" ht="16.5">
      <c r="A30" s="109">
        <v>15</v>
      </c>
      <c r="B30" s="59" t="s">
        <v>27</v>
      </c>
      <c r="C30" s="16" t="s">
        <v>7</v>
      </c>
      <c r="D30" s="110"/>
      <c r="E30" s="111"/>
      <c r="F30" s="112"/>
      <c r="G30" s="112"/>
      <c r="H30" s="112"/>
      <c r="I30" s="112"/>
      <c r="J30" s="112"/>
      <c r="K30" s="112"/>
      <c r="L30" s="112"/>
      <c r="M30" s="112"/>
      <c r="N30" s="6">
        <v>3</v>
      </c>
      <c r="O30" s="1">
        <v>24000</v>
      </c>
      <c r="P30" s="111">
        <f t="shared" si="0"/>
        <v>72000</v>
      </c>
      <c r="Q30" s="4"/>
    </row>
    <row r="31" spans="1:17" s="108" customFormat="1" ht="16.5">
      <c r="A31" s="115">
        <v>16</v>
      </c>
      <c r="B31" s="59" t="s">
        <v>127</v>
      </c>
      <c r="C31" s="16" t="s">
        <v>7</v>
      </c>
      <c r="D31" s="110"/>
      <c r="E31" s="111"/>
      <c r="F31" s="112"/>
      <c r="G31" s="112"/>
      <c r="H31" s="112"/>
      <c r="I31" s="112"/>
      <c r="J31" s="112"/>
      <c r="K31" s="112"/>
      <c r="L31" s="112"/>
      <c r="M31" s="112"/>
      <c r="N31" s="6">
        <v>6</v>
      </c>
      <c r="O31" s="1">
        <v>19500</v>
      </c>
      <c r="P31" s="111">
        <f t="shared" si="0"/>
        <v>117000</v>
      </c>
      <c r="Q31" s="4"/>
    </row>
    <row r="32" spans="1:17" s="108" customFormat="1" ht="16.5">
      <c r="A32" s="109">
        <v>17</v>
      </c>
      <c r="B32" s="59" t="s">
        <v>128</v>
      </c>
      <c r="C32" s="16" t="s">
        <v>7</v>
      </c>
      <c r="D32" s="110"/>
      <c r="E32" s="111"/>
      <c r="F32" s="119"/>
      <c r="G32" s="119"/>
      <c r="H32" s="119"/>
      <c r="I32" s="119"/>
      <c r="J32" s="119"/>
      <c r="K32" s="119"/>
      <c r="L32" s="119"/>
      <c r="M32" s="119"/>
      <c r="N32" s="6">
        <v>5</v>
      </c>
      <c r="O32" s="1">
        <v>19500</v>
      </c>
      <c r="P32" s="111">
        <f t="shared" si="0"/>
        <v>97500</v>
      </c>
      <c r="Q32" s="4"/>
    </row>
    <row r="33" spans="1:17" s="108" customFormat="1" ht="16.5">
      <c r="A33" s="115">
        <v>18</v>
      </c>
      <c r="B33" s="59" t="s">
        <v>151</v>
      </c>
      <c r="C33" s="16" t="s">
        <v>11</v>
      </c>
      <c r="D33" s="110"/>
      <c r="E33" s="111"/>
      <c r="F33" s="112"/>
      <c r="G33" s="112"/>
      <c r="H33" s="112"/>
      <c r="I33" s="112"/>
      <c r="J33" s="112"/>
      <c r="K33" s="112"/>
      <c r="L33" s="112"/>
      <c r="M33" s="112"/>
      <c r="N33" s="6">
        <v>86</v>
      </c>
      <c r="O33" s="1">
        <v>2200</v>
      </c>
      <c r="P33" s="111">
        <f t="shared" si="0"/>
        <v>189200</v>
      </c>
      <c r="Q33" s="4"/>
    </row>
    <row r="34" spans="1:17" s="108" customFormat="1" ht="16.5">
      <c r="A34" s="109">
        <v>19</v>
      </c>
      <c r="B34" s="59" t="s">
        <v>152</v>
      </c>
      <c r="C34" s="16" t="s">
        <v>11</v>
      </c>
      <c r="D34" s="110"/>
      <c r="E34" s="111"/>
      <c r="F34" s="112"/>
      <c r="G34" s="112"/>
      <c r="H34" s="112"/>
      <c r="I34" s="112"/>
      <c r="J34" s="112"/>
      <c r="K34" s="112"/>
      <c r="L34" s="112"/>
      <c r="M34" s="112"/>
      <c r="N34" s="6">
        <v>7</v>
      </c>
      <c r="O34" s="1">
        <v>2200</v>
      </c>
      <c r="P34" s="111">
        <f t="shared" si="0"/>
        <v>15400</v>
      </c>
      <c r="Q34" s="4"/>
    </row>
    <row r="35" spans="1:17" s="108" customFormat="1" ht="16.5">
      <c r="A35" s="115">
        <v>20</v>
      </c>
      <c r="B35" s="59" t="s">
        <v>113</v>
      </c>
      <c r="C35" s="16" t="s">
        <v>11</v>
      </c>
      <c r="D35" s="110"/>
      <c r="E35" s="111"/>
      <c r="F35" s="112"/>
      <c r="G35" s="112"/>
      <c r="H35" s="112"/>
      <c r="I35" s="112"/>
      <c r="J35" s="112"/>
      <c r="K35" s="112"/>
      <c r="L35" s="112"/>
      <c r="M35" s="112"/>
      <c r="N35" s="6">
        <v>2</v>
      </c>
      <c r="O35" s="1">
        <v>6900</v>
      </c>
      <c r="P35" s="111">
        <f t="shared" si="0"/>
        <v>13800</v>
      </c>
      <c r="Q35" s="4"/>
    </row>
    <row r="36" spans="1:17" s="108" customFormat="1" ht="16.5">
      <c r="A36" s="109">
        <v>21</v>
      </c>
      <c r="B36" s="59" t="s">
        <v>118</v>
      </c>
      <c r="C36" s="16" t="s">
        <v>136</v>
      </c>
      <c r="D36" s="110"/>
      <c r="E36" s="111"/>
      <c r="F36" s="112"/>
      <c r="G36" s="112"/>
      <c r="H36" s="112"/>
      <c r="I36" s="112"/>
      <c r="J36" s="112"/>
      <c r="K36" s="112"/>
      <c r="L36" s="112"/>
      <c r="M36" s="112"/>
      <c r="N36" s="6">
        <v>12</v>
      </c>
      <c r="O36" s="1">
        <v>5000</v>
      </c>
      <c r="P36" s="111">
        <f t="shared" si="0"/>
        <v>60000</v>
      </c>
      <c r="Q36" s="4"/>
    </row>
    <row r="37" spans="1:17" s="108" customFormat="1" ht="16.5">
      <c r="A37" s="115">
        <v>22</v>
      </c>
      <c r="B37" s="59" t="s">
        <v>32</v>
      </c>
      <c r="C37" s="16" t="s">
        <v>11</v>
      </c>
      <c r="D37" s="110"/>
      <c r="E37" s="111"/>
      <c r="F37" s="112"/>
      <c r="G37" s="112"/>
      <c r="H37" s="112"/>
      <c r="I37" s="112"/>
      <c r="J37" s="112"/>
      <c r="K37" s="112"/>
      <c r="L37" s="112"/>
      <c r="M37" s="112"/>
      <c r="N37" s="6">
        <v>3</v>
      </c>
      <c r="O37" s="1">
        <v>2000</v>
      </c>
      <c r="P37" s="111">
        <f t="shared" si="0"/>
        <v>6000</v>
      </c>
      <c r="Q37" s="4"/>
    </row>
    <row r="38" spans="1:17" s="108" customFormat="1" ht="16.5">
      <c r="A38" s="109">
        <v>23</v>
      </c>
      <c r="B38" s="59" t="s">
        <v>33</v>
      </c>
      <c r="C38" s="16" t="s">
        <v>11</v>
      </c>
      <c r="D38" s="110"/>
      <c r="E38" s="111"/>
      <c r="F38" s="112"/>
      <c r="G38" s="112"/>
      <c r="H38" s="112"/>
      <c r="I38" s="112"/>
      <c r="J38" s="112"/>
      <c r="K38" s="112"/>
      <c r="L38" s="112"/>
      <c r="M38" s="112"/>
      <c r="N38" s="6">
        <v>5</v>
      </c>
      <c r="O38" s="1">
        <v>7000</v>
      </c>
      <c r="P38" s="111">
        <f t="shared" si="0"/>
        <v>35000</v>
      </c>
      <c r="Q38" s="4"/>
    </row>
    <row r="39" spans="1:17" s="108" customFormat="1" ht="16.5">
      <c r="A39" s="115">
        <v>24</v>
      </c>
      <c r="B39" s="59" t="s">
        <v>31</v>
      </c>
      <c r="C39" s="16" t="s">
        <v>11</v>
      </c>
      <c r="D39" s="110"/>
      <c r="E39" s="111"/>
      <c r="F39" s="112"/>
      <c r="G39" s="112"/>
      <c r="H39" s="112"/>
      <c r="I39" s="112"/>
      <c r="J39" s="112"/>
      <c r="K39" s="112"/>
      <c r="L39" s="112"/>
      <c r="M39" s="112"/>
      <c r="N39" s="6">
        <v>2</v>
      </c>
      <c r="O39" s="1">
        <v>15000</v>
      </c>
      <c r="P39" s="111">
        <f t="shared" si="0"/>
        <v>30000</v>
      </c>
      <c r="Q39" s="4"/>
    </row>
    <row r="40" spans="1:17" s="108" customFormat="1" ht="16.5">
      <c r="A40" s="109">
        <v>25</v>
      </c>
      <c r="B40" s="59" t="s">
        <v>142</v>
      </c>
      <c r="C40" s="16" t="s">
        <v>11</v>
      </c>
      <c r="D40" s="110"/>
      <c r="E40" s="111"/>
      <c r="F40" s="112"/>
      <c r="G40" s="112"/>
      <c r="H40" s="112"/>
      <c r="I40" s="112"/>
      <c r="J40" s="112"/>
      <c r="K40" s="112"/>
      <c r="L40" s="112"/>
      <c r="M40" s="112"/>
      <c r="N40" s="6">
        <v>1</v>
      </c>
      <c r="O40" s="1">
        <v>10500</v>
      </c>
      <c r="P40" s="111">
        <f t="shared" si="0"/>
        <v>10500</v>
      </c>
      <c r="Q40" s="4"/>
    </row>
    <row r="41" spans="1:17" s="108" customFormat="1" ht="16.5">
      <c r="A41" s="115">
        <v>26</v>
      </c>
      <c r="B41" s="59" t="s">
        <v>30</v>
      </c>
      <c r="C41" s="59" t="s">
        <v>135</v>
      </c>
      <c r="D41" s="110"/>
      <c r="E41" s="111"/>
      <c r="F41" s="112"/>
      <c r="G41" s="112"/>
      <c r="H41" s="112"/>
      <c r="I41" s="112"/>
      <c r="J41" s="112"/>
      <c r="K41" s="112"/>
      <c r="L41" s="112"/>
      <c r="M41" s="112"/>
      <c r="N41" s="6">
        <v>6</v>
      </c>
      <c r="O41" s="1">
        <v>5800</v>
      </c>
      <c r="P41" s="111">
        <f t="shared" si="0"/>
        <v>34800</v>
      </c>
      <c r="Q41" s="4"/>
    </row>
    <row r="42" spans="1:17" s="108" customFormat="1" ht="16.5">
      <c r="A42" s="109">
        <v>27</v>
      </c>
      <c r="B42" s="59" t="s">
        <v>80</v>
      </c>
      <c r="C42" s="16" t="s">
        <v>11</v>
      </c>
      <c r="D42" s="110"/>
      <c r="E42" s="111"/>
      <c r="F42" s="112"/>
      <c r="G42" s="112"/>
      <c r="H42" s="112"/>
      <c r="I42" s="112"/>
      <c r="J42" s="112"/>
      <c r="K42" s="112"/>
      <c r="L42" s="112"/>
      <c r="M42" s="112"/>
      <c r="N42" s="6">
        <v>19</v>
      </c>
      <c r="O42" s="1">
        <v>3000</v>
      </c>
      <c r="P42" s="111">
        <f t="shared" si="0"/>
        <v>57000</v>
      </c>
      <c r="Q42" s="4"/>
    </row>
    <row r="43" spans="1:17" s="108" customFormat="1" ht="16.5">
      <c r="A43" s="115">
        <v>28</v>
      </c>
      <c r="B43" s="59" t="s">
        <v>81</v>
      </c>
      <c r="C43" s="16" t="s">
        <v>11</v>
      </c>
      <c r="D43" s="110"/>
      <c r="E43" s="111"/>
      <c r="F43" s="112"/>
      <c r="G43" s="112"/>
      <c r="H43" s="112"/>
      <c r="I43" s="112"/>
      <c r="J43" s="112"/>
      <c r="K43" s="112"/>
      <c r="L43" s="112"/>
      <c r="M43" s="112"/>
      <c r="N43" s="6">
        <v>19</v>
      </c>
      <c r="O43" s="1">
        <v>3000</v>
      </c>
      <c r="P43" s="111">
        <f t="shared" si="0"/>
        <v>57000</v>
      </c>
      <c r="Q43" s="4"/>
    </row>
    <row r="44" spans="1:17" s="108" customFormat="1" ht="16.5">
      <c r="A44" s="109">
        <v>29</v>
      </c>
      <c r="B44" s="59" t="s">
        <v>126</v>
      </c>
      <c r="C44" s="16" t="s">
        <v>11</v>
      </c>
      <c r="D44" s="110"/>
      <c r="E44" s="111"/>
      <c r="F44" s="112"/>
      <c r="G44" s="112"/>
      <c r="H44" s="112"/>
      <c r="I44" s="112"/>
      <c r="J44" s="112"/>
      <c r="K44" s="112"/>
      <c r="L44" s="112"/>
      <c r="M44" s="112"/>
      <c r="N44" s="6">
        <v>10</v>
      </c>
      <c r="O44" s="1">
        <v>6900</v>
      </c>
      <c r="P44" s="111">
        <f t="shared" si="0"/>
        <v>69000</v>
      </c>
      <c r="Q44" s="4"/>
    </row>
    <row r="45" spans="1:17" s="108" customFormat="1" ht="16.5">
      <c r="A45" s="115">
        <v>30</v>
      </c>
      <c r="B45" s="59" t="s">
        <v>74</v>
      </c>
      <c r="C45" s="16" t="s">
        <v>11</v>
      </c>
      <c r="D45" s="110"/>
      <c r="E45" s="111"/>
      <c r="F45" s="112"/>
      <c r="G45" s="112"/>
      <c r="H45" s="112"/>
      <c r="I45" s="112"/>
      <c r="J45" s="112"/>
      <c r="K45" s="112"/>
      <c r="L45" s="112"/>
      <c r="M45" s="112"/>
      <c r="N45" s="6">
        <v>2</v>
      </c>
      <c r="O45" s="1">
        <v>5000</v>
      </c>
      <c r="P45" s="111">
        <f t="shared" si="0"/>
        <v>10000</v>
      </c>
      <c r="Q45" s="4"/>
    </row>
    <row r="46" spans="1:17" s="108" customFormat="1" ht="16.5">
      <c r="A46" s="109">
        <v>31</v>
      </c>
      <c r="B46" s="59" t="s">
        <v>122</v>
      </c>
      <c r="C46" s="16" t="s">
        <v>124</v>
      </c>
      <c r="D46" s="110"/>
      <c r="E46" s="111"/>
      <c r="F46" s="112"/>
      <c r="G46" s="112"/>
      <c r="H46" s="112"/>
      <c r="I46" s="112"/>
      <c r="J46" s="112"/>
      <c r="K46" s="112"/>
      <c r="L46" s="112"/>
      <c r="M46" s="112"/>
      <c r="N46" s="6">
        <v>1</v>
      </c>
      <c r="O46" s="1">
        <v>37000</v>
      </c>
      <c r="P46" s="111">
        <f t="shared" si="0"/>
        <v>37000</v>
      </c>
      <c r="Q46" s="4"/>
    </row>
    <row r="47" spans="1:17" s="108" customFormat="1" ht="16.5">
      <c r="A47" s="115">
        <v>32</v>
      </c>
      <c r="B47" s="59" t="s">
        <v>123</v>
      </c>
      <c r="C47" s="16" t="s">
        <v>124</v>
      </c>
      <c r="D47" s="110"/>
      <c r="E47" s="111"/>
      <c r="F47" s="112"/>
      <c r="G47" s="112"/>
      <c r="H47" s="112"/>
      <c r="I47" s="112"/>
      <c r="J47" s="112"/>
      <c r="K47" s="112"/>
      <c r="L47" s="112"/>
      <c r="M47" s="112"/>
      <c r="N47" s="6">
        <v>2</v>
      </c>
      <c r="O47" s="1">
        <v>37000</v>
      </c>
      <c r="P47" s="111">
        <f t="shared" si="0"/>
        <v>74000</v>
      </c>
      <c r="Q47" s="4"/>
    </row>
    <row r="48" spans="1:17" s="108" customFormat="1" ht="16.5">
      <c r="A48" s="109">
        <v>33</v>
      </c>
      <c r="B48" s="59" t="s">
        <v>140</v>
      </c>
      <c r="C48" s="16" t="s">
        <v>124</v>
      </c>
      <c r="D48" s="110"/>
      <c r="E48" s="111"/>
      <c r="F48" s="112"/>
      <c r="G48" s="112"/>
      <c r="H48" s="112"/>
      <c r="I48" s="112"/>
      <c r="J48" s="112"/>
      <c r="K48" s="112"/>
      <c r="L48" s="112"/>
      <c r="M48" s="112"/>
      <c r="N48" s="6">
        <v>5</v>
      </c>
      <c r="O48" s="1">
        <v>5000</v>
      </c>
      <c r="P48" s="111">
        <f t="shared" si="0"/>
        <v>25000</v>
      </c>
      <c r="Q48" s="4"/>
    </row>
    <row r="49" spans="1:17" s="108" customFormat="1" ht="16.5">
      <c r="A49" s="115">
        <v>34</v>
      </c>
      <c r="B49" s="59" t="s">
        <v>56</v>
      </c>
      <c r="C49" s="16" t="s">
        <v>9</v>
      </c>
      <c r="D49" s="110"/>
      <c r="E49" s="111"/>
      <c r="F49" s="112"/>
      <c r="G49" s="112"/>
      <c r="H49" s="112"/>
      <c r="I49" s="112"/>
      <c r="J49" s="112"/>
      <c r="K49" s="112"/>
      <c r="L49" s="112"/>
      <c r="M49" s="112"/>
      <c r="N49" s="6">
        <v>3</v>
      </c>
      <c r="O49" s="1">
        <v>3500</v>
      </c>
      <c r="P49" s="111">
        <f t="shared" si="0"/>
        <v>10500</v>
      </c>
      <c r="Q49" s="4"/>
    </row>
    <row r="50" spans="1:17" s="108" customFormat="1" ht="16.5">
      <c r="A50" s="109">
        <v>35</v>
      </c>
      <c r="B50" s="59" t="s">
        <v>21</v>
      </c>
      <c r="C50" s="16" t="s">
        <v>13</v>
      </c>
      <c r="D50" s="110"/>
      <c r="E50" s="111"/>
      <c r="F50" s="112"/>
      <c r="G50" s="112"/>
      <c r="H50" s="112"/>
      <c r="I50" s="112"/>
      <c r="J50" s="112"/>
      <c r="K50" s="112"/>
      <c r="L50" s="112"/>
      <c r="M50" s="112"/>
      <c r="N50" s="6">
        <v>5</v>
      </c>
      <c r="O50" s="1">
        <v>2500</v>
      </c>
      <c r="P50" s="111">
        <f t="shared" si="0"/>
        <v>12500</v>
      </c>
      <c r="Q50" s="4"/>
    </row>
    <row r="51" spans="1:17" s="108" customFormat="1" ht="16.5">
      <c r="A51" s="115">
        <v>36</v>
      </c>
      <c r="B51" s="59" t="s">
        <v>59</v>
      </c>
      <c r="C51" s="16" t="s">
        <v>12</v>
      </c>
      <c r="D51" s="110"/>
      <c r="E51" s="111"/>
      <c r="F51" s="112"/>
      <c r="G51" s="112"/>
      <c r="H51" s="112"/>
      <c r="I51" s="112"/>
      <c r="J51" s="112"/>
      <c r="K51" s="112"/>
      <c r="L51" s="112"/>
      <c r="M51" s="112"/>
      <c r="N51" s="6">
        <v>20</v>
      </c>
      <c r="O51" s="1">
        <v>1000</v>
      </c>
      <c r="P51" s="111">
        <f t="shared" si="0"/>
        <v>20000</v>
      </c>
      <c r="Q51" s="4"/>
    </row>
    <row r="52" spans="1:17" s="117" customFormat="1" ht="16.5">
      <c r="A52" s="109">
        <v>37</v>
      </c>
      <c r="B52" s="59" t="s">
        <v>34</v>
      </c>
      <c r="C52" s="16" t="s">
        <v>12</v>
      </c>
      <c r="D52" s="110"/>
      <c r="E52" s="111"/>
      <c r="F52" s="112"/>
      <c r="G52" s="112"/>
      <c r="H52" s="112"/>
      <c r="I52" s="112"/>
      <c r="J52" s="112"/>
      <c r="K52" s="112"/>
      <c r="L52" s="112"/>
      <c r="M52" s="112"/>
      <c r="N52" s="6">
        <v>1</v>
      </c>
      <c r="O52" s="1">
        <v>8000</v>
      </c>
      <c r="P52" s="111">
        <f t="shared" si="0"/>
        <v>8000</v>
      </c>
      <c r="Q52" s="116"/>
    </row>
    <row r="53" spans="1:17" s="117" customFormat="1" ht="16.5">
      <c r="A53" s="115">
        <v>38</v>
      </c>
      <c r="B53" s="59" t="s">
        <v>41</v>
      </c>
      <c r="C53" s="16" t="s">
        <v>12</v>
      </c>
      <c r="D53" s="110"/>
      <c r="E53" s="111"/>
      <c r="F53" s="112"/>
      <c r="G53" s="112"/>
      <c r="H53" s="112"/>
      <c r="I53" s="112"/>
      <c r="J53" s="112"/>
      <c r="K53" s="112"/>
      <c r="L53" s="112"/>
      <c r="M53" s="112"/>
      <c r="N53" s="6">
        <v>18</v>
      </c>
      <c r="O53" s="1">
        <v>1600</v>
      </c>
      <c r="P53" s="111">
        <f t="shared" si="0"/>
        <v>28800</v>
      </c>
      <c r="Q53" s="116"/>
    </row>
    <row r="54" spans="1:17" s="117" customFormat="1" ht="16.5">
      <c r="A54" s="109">
        <v>39</v>
      </c>
      <c r="B54" s="59" t="s">
        <v>95</v>
      </c>
      <c r="C54" s="16" t="s">
        <v>12</v>
      </c>
      <c r="D54" s="110"/>
      <c r="E54" s="111"/>
      <c r="F54" s="112"/>
      <c r="G54" s="112"/>
      <c r="H54" s="112"/>
      <c r="I54" s="112"/>
      <c r="J54" s="112"/>
      <c r="K54" s="112"/>
      <c r="L54" s="112"/>
      <c r="M54" s="112"/>
      <c r="N54" s="6">
        <v>5</v>
      </c>
      <c r="O54" s="1">
        <v>2400</v>
      </c>
      <c r="P54" s="111">
        <f t="shared" si="0"/>
        <v>12000</v>
      </c>
      <c r="Q54" s="116"/>
    </row>
    <row r="55" spans="1:17" s="117" customFormat="1" ht="16.5">
      <c r="A55" s="115">
        <v>40</v>
      </c>
      <c r="B55" s="59" t="s">
        <v>19</v>
      </c>
      <c r="C55" s="16" t="s">
        <v>13</v>
      </c>
      <c r="D55" s="110"/>
      <c r="E55" s="111"/>
      <c r="F55" s="112"/>
      <c r="G55" s="112"/>
      <c r="H55" s="112"/>
      <c r="I55" s="112"/>
      <c r="J55" s="112"/>
      <c r="K55" s="112"/>
      <c r="L55" s="112"/>
      <c r="M55" s="112"/>
      <c r="N55" s="6">
        <v>3</v>
      </c>
      <c r="O55" s="1">
        <v>23800</v>
      </c>
      <c r="P55" s="111">
        <f t="shared" si="0"/>
        <v>71400</v>
      </c>
      <c r="Q55" s="116"/>
    </row>
    <row r="56" spans="1:17" s="117" customFormat="1" ht="16.5">
      <c r="A56" s="109">
        <v>41</v>
      </c>
      <c r="B56" s="59" t="s">
        <v>22</v>
      </c>
      <c r="C56" s="16" t="s">
        <v>13</v>
      </c>
      <c r="D56" s="110"/>
      <c r="E56" s="111"/>
      <c r="F56" s="112"/>
      <c r="G56" s="112"/>
      <c r="H56" s="112"/>
      <c r="I56" s="112"/>
      <c r="J56" s="112"/>
      <c r="K56" s="112"/>
      <c r="L56" s="112"/>
      <c r="M56" s="112"/>
      <c r="N56" s="6">
        <v>5</v>
      </c>
      <c r="O56" s="1">
        <v>48000</v>
      </c>
      <c r="P56" s="111">
        <f t="shared" si="0"/>
        <v>240000</v>
      </c>
      <c r="Q56" s="116"/>
    </row>
    <row r="57" spans="1:17" s="117" customFormat="1" ht="16.5">
      <c r="A57" s="115">
        <v>42</v>
      </c>
      <c r="B57" s="59" t="s">
        <v>20</v>
      </c>
      <c r="C57" s="16" t="s">
        <v>13</v>
      </c>
      <c r="D57" s="110"/>
      <c r="E57" s="111"/>
      <c r="F57" s="112"/>
      <c r="G57" s="112"/>
      <c r="H57" s="112"/>
      <c r="I57" s="112"/>
      <c r="J57" s="112"/>
      <c r="K57" s="112"/>
      <c r="L57" s="112"/>
      <c r="M57" s="112"/>
      <c r="N57" s="6">
        <v>4</v>
      </c>
      <c r="O57" s="1">
        <v>26000</v>
      </c>
      <c r="P57" s="111">
        <f t="shared" si="0"/>
        <v>104000</v>
      </c>
      <c r="Q57" s="116"/>
    </row>
    <row r="58" spans="1:17" s="117" customFormat="1" ht="16.5">
      <c r="A58" s="109">
        <v>43</v>
      </c>
      <c r="B58" s="59" t="s">
        <v>36</v>
      </c>
      <c r="C58" s="16" t="s">
        <v>13</v>
      </c>
      <c r="D58" s="110"/>
      <c r="E58" s="111"/>
      <c r="F58" s="112"/>
      <c r="G58" s="112"/>
      <c r="H58" s="112"/>
      <c r="I58" s="112"/>
      <c r="J58" s="112"/>
      <c r="K58" s="112"/>
      <c r="L58" s="112"/>
      <c r="M58" s="112"/>
      <c r="N58" s="6">
        <v>2</v>
      </c>
      <c r="O58" s="1">
        <v>2500</v>
      </c>
      <c r="P58" s="111">
        <f t="shared" si="0"/>
        <v>5000</v>
      </c>
      <c r="Q58" s="116"/>
    </row>
    <row r="59" spans="1:17" s="117" customFormat="1" ht="16.5">
      <c r="A59" s="115">
        <v>44</v>
      </c>
      <c r="B59" s="59" t="s">
        <v>137</v>
      </c>
      <c r="C59" s="16" t="s">
        <v>6</v>
      </c>
      <c r="D59" s="110"/>
      <c r="E59" s="111"/>
      <c r="F59" s="112"/>
      <c r="G59" s="112"/>
      <c r="H59" s="112"/>
      <c r="I59" s="112"/>
      <c r="J59" s="112"/>
      <c r="K59" s="112"/>
      <c r="L59" s="112"/>
      <c r="M59" s="112"/>
      <c r="N59" s="6">
        <v>7</v>
      </c>
      <c r="O59" s="1">
        <v>30500</v>
      </c>
      <c r="P59" s="111">
        <f t="shared" si="0"/>
        <v>213500</v>
      </c>
      <c r="Q59" s="116"/>
    </row>
    <row r="60" spans="1:17" s="117" customFormat="1" ht="16.5">
      <c r="A60" s="109">
        <v>45</v>
      </c>
      <c r="B60" s="59" t="s">
        <v>112</v>
      </c>
      <c r="C60" s="16" t="s">
        <v>13</v>
      </c>
      <c r="D60" s="110"/>
      <c r="E60" s="111"/>
      <c r="F60" s="119"/>
      <c r="G60" s="119"/>
      <c r="H60" s="119"/>
      <c r="I60" s="119"/>
      <c r="J60" s="119"/>
      <c r="K60" s="119"/>
      <c r="L60" s="112"/>
      <c r="M60" s="112"/>
      <c r="N60" s="6">
        <v>2</v>
      </c>
      <c r="O60" s="1">
        <v>225000</v>
      </c>
      <c r="P60" s="111">
        <f t="shared" si="0"/>
        <v>450000</v>
      </c>
      <c r="Q60" s="116"/>
    </row>
    <row r="61" spans="1:17" s="117" customFormat="1" ht="16.5">
      <c r="A61" s="115">
        <v>46</v>
      </c>
      <c r="B61" s="59" t="s">
        <v>37</v>
      </c>
      <c r="C61" s="16" t="s">
        <v>9</v>
      </c>
      <c r="D61" s="110"/>
      <c r="E61" s="111"/>
      <c r="F61" s="119"/>
      <c r="G61" s="119"/>
      <c r="H61" s="119"/>
      <c r="I61" s="119"/>
      <c r="J61" s="119"/>
      <c r="K61" s="119"/>
      <c r="L61" s="112"/>
      <c r="M61" s="112"/>
      <c r="N61" s="6">
        <v>12</v>
      </c>
      <c r="O61" s="1">
        <v>2200</v>
      </c>
      <c r="P61" s="111">
        <f t="shared" si="0"/>
        <v>26400</v>
      </c>
      <c r="Q61" s="116"/>
    </row>
    <row r="62" spans="1:17" s="117" customFormat="1" ht="16.5">
      <c r="A62" s="109">
        <v>47</v>
      </c>
      <c r="B62" s="59" t="s">
        <v>63</v>
      </c>
      <c r="C62" s="16" t="s">
        <v>9</v>
      </c>
      <c r="D62" s="110"/>
      <c r="E62" s="111"/>
      <c r="F62" s="119"/>
      <c r="G62" s="119"/>
      <c r="H62" s="119"/>
      <c r="I62" s="119"/>
      <c r="J62" s="119"/>
      <c r="K62" s="119"/>
      <c r="L62" s="112"/>
      <c r="M62" s="112"/>
      <c r="N62" s="6">
        <v>5</v>
      </c>
      <c r="O62" s="1">
        <v>4300</v>
      </c>
      <c r="P62" s="111">
        <f t="shared" si="0"/>
        <v>21500</v>
      </c>
      <c r="Q62" s="116"/>
    </row>
    <row r="63" spans="1:17" s="117" customFormat="1" ht="16.5">
      <c r="A63" s="115">
        <v>48</v>
      </c>
      <c r="B63" s="59" t="s">
        <v>61</v>
      </c>
      <c r="C63" s="16" t="s">
        <v>13</v>
      </c>
      <c r="D63" s="110"/>
      <c r="E63" s="118"/>
      <c r="F63" s="119"/>
      <c r="G63" s="119"/>
      <c r="H63" s="119"/>
      <c r="I63" s="119"/>
      <c r="J63" s="119"/>
      <c r="K63" s="119"/>
      <c r="L63" s="112"/>
      <c r="M63" s="112"/>
      <c r="N63" s="6">
        <v>2</v>
      </c>
      <c r="O63" s="1">
        <v>23000</v>
      </c>
      <c r="P63" s="111">
        <f t="shared" si="0"/>
        <v>46000</v>
      </c>
      <c r="Q63" s="116"/>
    </row>
    <row r="64" spans="1:17" s="117" customFormat="1" ht="16.5">
      <c r="A64" s="109">
        <v>49</v>
      </c>
      <c r="B64" s="59" t="s">
        <v>90</v>
      </c>
      <c r="C64" s="16" t="s">
        <v>13</v>
      </c>
      <c r="D64" s="110"/>
      <c r="E64" s="118"/>
      <c r="F64" s="119"/>
      <c r="G64" s="119"/>
      <c r="H64" s="119"/>
      <c r="I64" s="119"/>
      <c r="J64" s="119"/>
      <c r="K64" s="119"/>
      <c r="L64" s="112"/>
      <c r="M64" s="112"/>
      <c r="N64" s="6">
        <v>1</v>
      </c>
      <c r="O64" s="1">
        <v>32000</v>
      </c>
      <c r="P64" s="111">
        <f t="shared" si="0"/>
        <v>32000</v>
      </c>
      <c r="Q64" s="116"/>
    </row>
    <row r="65" spans="1:18" s="117" customFormat="1" ht="16.5">
      <c r="A65" s="115">
        <v>50</v>
      </c>
      <c r="B65" s="59" t="s">
        <v>39</v>
      </c>
      <c r="C65" s="16" t="s">
        <v>9</v>
      </c>
      <c r="D65" s="110"/>
      <c r="E65" s="118"/>
      <c r="F65" s="119"/>
      <c r="G65" s="119"/>
      <c r="H65" s="119"/>
      <c r="I65" s="119"/>
      <c r="J65" s="119"/>
      <c r="K65" s="119"/>
      <c r="L65" s="119"/>
      <c r="M65" s="119"/>
      <c r="N65" s="6">
        <v>5</v>
      </c>
      <c r="O65" s="1">
        <v>3500</v>
      </c>
      <c r="P65" s="111">
        <f t="shared" si="0"/>
        <v>17500</v>
      </c>
      <c r="Q65" s="116"/>
    </row>
    <row r="66" spans="1:18" s="117" customFormat="1" ht="16.5">
      <c r="A66" s="109">
        <v>51</v>
      </c>
      <c r="B66" s="59" t="s">
        <v>38</v>
      </c>
      <c r="C66" s="16" t="s">
        <v>9</v>
      </c>
      <c r="D66" s="110"/>
      <c r="E66" s="118"/>
      <c r="F66" s="119"/>
      <c r="G66" s="119"/>
      <c r="H66" s="119"/>
      <c r="I66" s="119"/>
      <c r="J66" s="119"/>
      <c r="K66" s="119"/>
      <c r="L66" s="119"/>
      <c r="M66" s="119"/>
      <c r="N66" s="6">
        <v>5</v>
      </c>
      <c r="O66" s="1">
        <v>3700</v>
      </c>
      <c r="P66" s="111">
        <f t="shared" si="0"/>
        <v>18500</v>
      </c>
      <c r="Q66" s="116"/>
    </row>
    <row r="67" spans="1:18" s="117" customFormat="1" ht="16.5">
      <c r="A67" s="115">
        <v>52</v>
      </c>
      <c r="B67" s="59" t="s">
        <v>76</v>
      </c>
      <c r="C67" s="16" t="s">
        <v>9</v>
      </c>
      <c r="D67" s="110"/>
      <c r="E67" s="118"/>
      <c r="F67" s="119"/>
      <c r="G67" s="119"/>
      <c r="H67" s="119"/>
      <c r="I67" s="119"/>
      <c r="J67" s="119"/>
      <c r="K67" s="119"/>
      <c r="L67" s="119"/>
      <c r="M67" s="119"/>
      <c r="N67" s="6">
        <v>11</v>
      </c>
      <c r="O67" s="1">
        <v>2500</v>
      </c>
      <c r="P67" s="111">
        <f t="shared" si="0"/>
        <v>27500</v>
      </c>
      <c r="Q67" s="116"/>
    </row>
    <row r="68" spans="1:18" s="117" customFormat="1" ht="16.5">
      <c r="A68" s="109">
        <v>53</v>
      </c>
      <c r="B68" s="59" t="s">
        <v>40</v>
      </c>
      <c r="C68" s="16" t="s">
        <v>14</v>
      </c>
      <c r="D68" s="110"/>
      <c r="E68" s="118"/>
      <c r="F68" s="119"/>
      <c r="G68" s="119"/>
      <c r="H68" s="119"/>
      <c r="I68" s="119"/>
      <c r="J68" s="119"/>
      <c r="K68" s="119"/>
      <c r="L68" s="119"/>
      <c r="M68" s="119"/>
      <c r="N68" s="6">
        <v>12</v>
      </c>
      <c r="O68" s="1">
        <v>2600</v>
      </c>
      <c r="P68" s="111">
        <f t="shared" si="0"/>
        <v>31200</v>
      </c>
      <c r="Q68" s="116"/>
    </row>
    <row r="69" spans="1:18" s="117" customFormat="1" ht="16.5">
      <c r="A69" s="115">
        <v>54</v>
      </c>
      <c r="B69" s="59" t="s">
        <v>42</v>
      </c>
      <c r="C69" s="16" t="s">
        <v>13</v>
      </c>
      <c r="D69" s="110"/>
      <c r="E69" s="118"/>
      <c r="F69" s="119"/>
      <c r="G69" s="119"/>
      <c r="H69" s="119"/>
      <c r="I69" s="119"/>
      <c r="J69" s="119"/>
      <c r="K69" s="119"/>
      <c r="L69" s="119"/>
      <c r="M69" s="119"/>
      <c r="N69" s="6">
        <v>2</v>
      </c>
      <c r="O69" s="1">
        <v>18000</v>
      </c>
      <c r="P69" s="111">
        <f t="shared" si="0"/>
        <v>36000</v>
      </c>
      <c r="Q69" s="116"/>
    </row>
    <row r="70" spans="1:18" s="117" customFormat="1" ht="16.5">
      <c r="A70" s="109">
        <v>55</v>
      </c>
      <c r="B70" s="59" t="s">
        <v>145</v>
      </c>
      <c r="C70" s="16" t="s">
        <v>13</v>
      </c>
      <c r="D70" s="110"/>
      <c r="E70" s="118"/>
      <c r="F70" s="119"/>
      <c r="G70" s="119"/>
      <c r="H70" s="119"/>
      <c r="I70" s="119"/>
      <c r="J70" s="119"/>
      <c r="K70" s="119"/>
      <c r="L70" s="119"/>
      <c r="M70" s="119"/>
      <c r="N70" s="6">
        <v>3</v>
      </c>
      <c r="O70" s="1">
        <v>150000</v>
      </c>
      <c r="P70" s="111">
        <f t="shared" si="0"/>
        <v>450000</v>
      </c>
      <c r="Q70" s="116"/>
    </row>
    <row r="71" spans="1:18" s="108" customFormat="1" ht="16.5">
      <c r="A71" s="115">
        <v>56</v>
      </c>
      <c r="B71" s="59" t="s">
        <v>111</v>
      </c>
      <c r="C71" s="16" t="s">
        <v>13</v>
      </c>
      <c r="D71" s="110"/>
      <c r="E71" s="118"/>
      <c r="F71" s="119"/>
      <c r="G71" s="119"/>
      <c r="H71" s="119"/>
      <c r="I71" s="119"/>
      <c r="J71" s="119"/>
      <c r="K71" s="119"/>
      <c r="L71" s="119"/>
      <c r="M71" s="119"/>
      <c r="N71" s="6">
        <v>2</v>
      </c>
      <c r="O71" s="1">
        <v>120000</v>
      </c>
      <c r="P71" s="111">
        <f t="shared" si="0"/>
        <v>240000</v>
      </c>
      <c r="Q71" s="4"/>
    </row>
    <row r="72" spans="1:18" ht="16.5">
      <c r="A72" s="109">
        <v>57</v>
      </c>
      <c r="B72" s="59" t="s">
        <v>146</v>
      </c>
      <c r="C72" s="59" t="s">
        <v>13</v>
      </c>
      <c r="D72" s="110"/>
      <c r="E72" s="118"/>
      <c r="F72" s="119"/>
      <c r="G72" s="119"/>
      <c r="H72" s="119"/>
      <c r="I72" s="119"/>
      <c r="J72" s="119"/>
      <c r="K72" s="119"/>
      <c r="L72" s="119"/>
      <c r="M72" s="119"/>
      <c r="N72" s="63">
        <v>1</v>
      </c>
      <c r="O72" s="1">
        <v>11600</v>
      </c>
      <c r="P72" s="111">
        <f t="shared" si="0"/>
        <v>11600</v>
      </c>
      <c r="Q72" s="120"/>
    </row>
    <row r="73" spans="1:18" ht="16.5">
      <c r="A73" s="115">
        <v>58</v>
      </c>
      <c r="B73" s="59" t="s">
        <v>148</v>
      </c>
      <c r="C73" s="16" t="s">
        <v>13</v>
      </c>
      <c r="D73" s="110"/>
      <c r="E73" s="118"/>
      <c r="F73" s="119"/>
      <c r="G73" s="119"/>
      <c r="H73" s="119"/>
      <c r="I73" s="119"/>
      <c r="J73" s="119"/>
      <c r="K73" s="119"/>
      <c r="L73" s="119"/>
      <c r="M73" s="119"/>
      <c r="N73" s="6">
        <v>1</v>
      </c>
      <c r="O73" s="1">
        <v>15000</v>
      </c>
      <c r="P73" s="111">
        <f t="shared" si="0"/>
        <v>15000</v>
      </c>
      <c r="Q73" s="120"/>
    </row>
    <row r="74" spans="1:18" ht="16.5">
      <c r="A74" s="109">
        <v>59</v>
      </c>
      <c r="B74" s="59" t="s">
        <v>149</v>
      </c>
      <c r="C74" s="16" t="s">
        <v>119</v>
      </c>
      <c r="D74" s="110"/>
      <c r="E74" s="118"/>
      <c r="F74" s="119"/>
      <c r="G74" s="119"/>
      <c r="H74" s="119"/>
      <c r="I74" s="119"/>
      <c r="J74" s="119"/>
      <c r="K74" s="119"/>
      <c r="L74" s="119"/>
      <c r="M74" s="119"/>
      <c r="N74" s="6">
        <v>2</v>
      </c>
      <c r="O74" s="1">
        <v>12000</v>
      </c>
      <c r="P74" s="111">
        <f t="shared" si="0"/>
        <v>24000</v>
      </c>
      <c r="Q74" s="120"/>
    </row>
    <row r="75" spans="1:18" ht="16.5">
      <c r="A75" s="115">
        <v>60</v>
      </c>
      <c r="B75" s="59" t="s">
        <v>43</v>
      </c>
      <c r="C75" s="16" t="s">
        <v>13</v>
      </c>
      <c r="D75" s="110"/>
      <c r="E75" s="118"/>
      <c r="F75" s="121"/>
      <c r="G75" s="121"/>
      <c r="H75" s="121"/>
      <c r="I75" s="121"/>
      <c r="J75" s="121"/>
      <c r="K75" s="121"/>
      <c r="L75" s="121"/>
      <c r="M75" s="121"/>
      <c r="N75" s="6">
        <v>4</v>
      </c>
      <c r="O75" s="1">
        <v>17000</v>
      </c>
      <c r="P75" s="111">
        <f t="shared" si="0"/>
        <v>68000</v>
      </c>
      <c r="Q75" s="120"/>
      <c r="R75"/>
    </row>
    <row r="76" spans="1:18" ht="16.5">
      <c r="A76" s="109">
        <v>61</v>
      </c>
      <c r="B76" s="59" t="s">
        <v>120</v>
      </c>
      <c r="C76" s="16" t="s">
        <v>13</v>
      </c>
      <c r="D76" s="110"/>
      <c r="E76" s="118"/>
      <c r="F76" s="119"/>
      <c r="G76" s="119"/>
      <c r="H76" s="119"/>
      <c r="I76" s="119"/>
      <c r="J76" s="119"/>
      <c r="K76" s="119"/>
      <c r="L76" s="119"/>
      <c r="M76" s="119"/>
      <c r="N76" s="6">
        <v>100</v>
      </c>
      <c r="O76" s="1">
        <v>700</v>
      </c>
      <c r="P76" s="111">
        <f t="shared" si="0"/>
        <v>70000</v>
      </c>
      <c r="Q76" s="120"/>
    </row>
    <row r="77" spans="1:18" ht="16.5">
      <c r="A77" s="115">
        <v>62</v>
      </c>
      <c r="B77" s="59" t="s">
        <v>121</v>
      </c>
      <c r="C77" s="16" t="s">
        <v>13</v>
      </c>
      <c r="D77" s="110"/>
      <c r="E77" s="118"/>
      <c r="F77" s="119"/>
      <c r="G77" s="119"/>
      <c r="H77" s="119"/>
      <c r="I77" s="119"/>
      <c r="J77" s="119"/>
      <c r="K77" s="119"/>
      <c r="L77" s="119"/>
      <c r="M77" s="119"/>
      <c r="N77" s="6">
        <v>100</v>
      </c>
      <c r="O77" s="1">
        <v>1200</v>
      </c>
      <c r="P77" s="111">
        <f t="shared" si="0"/>
        <v>120000</v>
      </c>
      <c r="Q77" s="120"/>
    </row>
    <row r="78" spans="1:18" ht="16.5">
      <c r="A78" s="109">
        <v>63</v>
      </c>
      <c r="B78" s="59" t="s">
        <v>147</v>
      </c>
      <c r="C78" s="16" t="s">
        <v>12</v>
      </c>
      <c r="D78" s="110"/>
      <c r="E78" s="118"/>
      <c r="F78" s="119"/>
      <c r="G78" s="119"/>
      <c r="H78" s="119"/>
      <c r="I78" s="119"/>
      <c r="J78" s="119"/>
      <c r="K78" s="119"/>
      <c r="L78" s="119"/>
      <c r="M78" s="119"/>
      <c r="N78" s="6">
        <v>400</v>
      </c>
      <c r="O78" s="1">
        <v>2500</v>
      </c>
      <c r="P78" s="111">
        <f t="shared" si="0"/>
        <v>1000000</v>
      </c>
      <c r="Q78" s="120"/>
    </row>
    <row r="79" spans="1:18" ht="16.5">
      <c r="A79" s="115">
        <v>64</v>
      </c>
      <c r="B79" s="59" t="s">
        <v>47</v>
      </c>
      <c r="C79" s="16" t="s">
        <v>48</v>
      </c>
      <c r="D79" s="110"/>
      <c r="E79" s="118"/>
      <c r="F79" s="119"/>
      <c r="G79" s="119"/>
      <c r="H79" s="119"/>
      <c r="I79" s="119"/>
      <c r="J79" s="119"/>
      <c r="K79" s="119"/>
      <c r="L79" s="119"/>
      <c r="M79" s="119"/>
      <c r="N79" s="6">
        <v>1</v>
      </c>
      <c r="O79" s="1">
        <v>77000</v>
      </c>
      <c r="P79" s="111">
        <f t="shared" si="0"/>
        <v>77000</v>
      </c>
      <c r="Q79" s="120"/>
    </row>
    <row r="80" spans="1:18" ht="16.5">
      <c r="A80" s="109">
        <v>65</v>
      </c>
      <c r="B80" s="59" t="s">
        <v>45</v>
      </c>
      <c r="C80" s="16" t="s">
        <v>49</v>
      </c>
      <c r="D80" s="110"/>
      <c r="E80" s="118"/>
      <c r="F80" s="119"/>
      <c r="G80" s="119"/>
      <c r="H80" s="119"/>
      <c r="I80" s="119"/>
      <c r="J80" s="119"/>
      <c r="K80" s="119"/>
      <c r="L80" s="119"/>
      <c r="M80" s="119"/>
      <c r="N80" s="6">
        <v>6</v>
      </c>
      <c r="O80" s="1">
        <v>32000</v>
      </c>
      <c r="P80" s="111">
        <f t="shared" si="0"/>
        <v>192000</v>
      </c>
      <c r="Q80" s="120"/>
    </row>
    <row r="81" spans="1:17" ht="16.5">
      <c r="A81" s="115">
        <v>66</v>
      </c>
      <c r="B81" s="141" t="s">
        <v>46</v>
      </c>
      <c r="C81" s="21" t="s">
        <v>50</v>
      </c>
      <c r="D81" s="110"/>
      <c r="E81" s="111"/>
      <c r="F81" s="119"/>
      <c r="G81" s="119"/>
      <c r="H81" s="119"/>
      <c r="I81" s="119"/>
      <c r="J81" s="119"/>
      <c r="K81" s="119"/>
      <c r="L81" s="119"/>
      <c r="M81" s="119"/>
      <c r="N81" s="6">
        <v>22</v>
      </c>
      <c r="O81" s="1">
        <v>9000</v>
      </c>
      <c r="P81" s="111">
        <f t="shared" ref="P81:P88" si="1">+O81*N81</f>
        <v>198000</v>
      </c>
      <c r="Q81" s="120"/>
    </row>
    <row r="82" spans="1:17" ht="16.5">
      <c r="A82" s="109">
        <v>67</v>
      </c>
      <c r="B82" s="141" t="s">
        <v>86</v>
      </c>
      <c r="C82" s="21" t="s">
        <v>87</v>
      </c>
      <c r="D82" s="110"/>
      <c r="E82" s="111"/>
      <c r="F82" s="119"/>
      <c r="G82" s="119"/>
      <c r="H82" s="119"/>
      <c r="I82" s="119"/>
      <c r="J82" s="119"/>
      <c r="K82" s="119"/>
      <c r="L82" s="119"/>
      <c r="M82" s="119"/>
      <c r="N82" s="6">
        <v>1</v>
      </c>
      <c r="O82" s="1">
        <v>33000</v>
      </c>
      <c r="P82" s="111">
        <f t="shared" si="1"/>
        <v>33000</v>
      </c>
      <c r="Q82" s="120"/>
    </row>
    <row r="83" spans="1:17" ht="16.5">
      <c r="A83" s="115">
        <v>68</v>
      </c>
      <c r="B83" s="141" t="s">
        <v>131</v>
      </c>
      <c r="C83" s="21" t="s">
        <v>11</v>
      </c>
      <c r="D83" s="110"/>
      <c r="E83" s="111"/>
      <c r="F83" s="119"/>
      <c r="G83" s="119"/>
      <c r="H83" s="119"/>
      <c r="I83" s="119"/>
      <c r="J83" s="119"/>
      <c r="K83" s="119"/>
      <c r="L83" s="119"/>
      <c r="M83" s="119"/>
      <c r="N83" s="6">
        <v>1</v>
      </c>
      <c r="O83" s="1">
        <v>65000</v>
      </c>
      <c r="P83" s="111">
        <f t="shared" si="1"/>
        <v>65000</v>
      </c>
      <c r="Q83" s="120"/>
    </row>
    <row r="84" spans="1:17" ht="16.5">
      <c r="A84" s="109">
        <v>69</v>
      </c>
      <c r="B84" s="141" t="s">
        <v>129</v>
      </c>
      <c r="C84" s="21" t="s">
        <v>130</v>
      </c>
      <c r="D84" s="110"/>
      <c r="E84" s="111"/>
      <c r="F84" s="119"/>
      <c r="G84" s="119"/>
      <c r="H84" s="119"/>
      <c r="I84" s="119"/>
      <c r="J84" s="119"/>
      <c r="K84" s="119"/>
      <c r="L84" s="119"/>
      <c r="M84" s="119"/>
      <c r="N84" s="6">
        <v>1</v>
      </c>
      <c r="O84" s="1">
        <v>13000</v>
      </c>
      <c r="P84" s="111">
        <f t="shared" si="1"/>
        <v>13000</v>
      </c>
      <c r="Q84" s="120"/>
    </row>
    <row r="85" spans="1:17" ht="16.5">
      <c r="A85" s="115">
        <v>70</v>
      </c>
      <c r="B85" s="141" t="s">
        <v>132</v>
      </c>
      <c r="C85" s="21" t="s">
        <v>87</v>
      </c>
      <c r="D85" s="110"/>
      <c r="E85" s="118"/>
      <c r="F85" s="119"/>
      <c r="G85" s="119"/>
      <c r="H85" s="119"/>
      <c r="I85" s="119"/>
      <c r="J85" s="119"/>
      <c r="K85" s="119"/>
      <c r="L85" s="119"/>
      <c r="M85" s="119"/>
      <c r="N85" s="6">
        <v>2</v>
      </c>
      <c r="O85" s="1">
        <v>23000</v>
      </c>
      <c r="P85" s="111">
        <f t="shared" si="1"/>
        <v>46000</v>
      </c>
      <c r="Q85" s="120"/>
    </row>
    <row r="86" spans="1:17" ht="16.5">
      <c r="A86" s="109">
        <v>71</v>
      </c>
      <c r="B86" s="141" t="s">
        <v>133</v>
      </c>
      <c r="C86" s="21" t="s">
        <v>130</v>
      </c>
      <c r="D86" s="110"/>
      <c r="E86" s="118"/>
      <c r="F86" s="119"/>
      <c r="G86" s="119"/>
      <c r="H86" s="119"/>
      <c r="I86" s="119"/>
      <c r="J86" s="119"/>
      <c r="K86" s="119"/>
      <c r="L86" s="119"/>
      <c r="M86" s="119"/>
      <c r="N86" s="6">
        <v>1</v>
      </c>
      <c r="O86" s="1">
        <v>60000</v>
      </c>
      <c r="P86" s="111">
        <f t="shared" si="1"/>
        <v>60000</v>
      </c>
      <c r="Q86" s="120"/>
    </row>
    <row r="87" spans="1:17" ht="16.5">
      <c r="A87" s="115">
        <v>72</v>
      </c>
      <c r="B87" s="141" t="s">
        <v>134</v>
      </c>
      <c r="C87" s="21" t="s">
        <v>87</v>
      </c>
      <c r="D87" s="110"/>
      <c r="E87" s="118"/>
      <c r="F87" s="119"/>
      <c r="G87" s="119"/>
      <c r="H87" s="119"/>
      <c r="I87" s="119"/>
      <c r="J87" s="119"/>
      <c r="K87" s="119"/>
      <c r="L87" s="119"/>
      <c r="M87" s="119"/>
      <c r="N87" s="6">
        <v>1</v>
      </c>
      <c r="O87" s="1">
        <v>60000</v>
      </c>
      <c r="P87" s="111">
        <f t="shared" si="1"/>
        <v>60000</v>
      </c>
      <c r="Q87" s="120"/>
    </row>
    <row r="88" spans="1:17" ht="16.5">
      <c r="A88" s="109">
        <v>73</v>
      </c>
      <c r="B88" s="21" t="s">
        <v>107</v>
      </c>
      <c r="C88" s="21" t="s">
        <v>49</v>
      </c>
      <c r="D88" s="122"/>
      <c r="E88" s="118"/>
      <c r="F88" s="119"/>
      <c r="G88" s="119"/>
      <c r="H88" s="119"/>
      <c r="I88" s="119"/>
      <c r="J88" s="119"/>
      <c r="K88" s="119"/>
      <c r="L88" s="119"/>
      <c r="M88" s="119"/>
      <c r="N88" s="6">
        <v>3</v>
      </c>
      <c r="O88" s="1">
        <v>34000</v>
      </c>
      <c r="P88" s="111">
        <f t="shared" si="1"/>
        <v>102000</v>
      </c>
      <c r="Q88" s="120"/>
    </row>
    <row r="89" spans="1:17" s="127" customFormat="1" ht="19.5">
      <c r="A89" s="123" t="s">
        <v>186</v>
      </c>
      <c r="B89" s="124"/>
      <c r="C89" s="124"/>
      <c r="D89" s="124"/>
      <c r="E89" s="124"/>
      <c r="F89" s="124"/>
      <c r="G89" s="124"/>
      <c r="H89" s="124"/>
      <c r="I89" s="124"/>
      <c r="J89" s="124"/>
      <c r="K89" s="124"/>
      <c r="L89" s="124"/>
      <c r="M89" s="124"/>
      <c r="N89" s="124"/>
      <c r="O89" s="125"/>
      <c r="P89" s="126">
        <f>+SUM(P16:P88)</f>
        <v>8917100</v>
      </c>
    </row>
    <row r="90" spans="1:17" ht="19.5">
      <c r="A90" s="128" t="s">
        <v>173</v>
      </c>
      <c r="B90" s="129"/>
      <c r="C90" s="129"/>
      <c r="D90" s="129"/>
      <c r="E90" s="129"/>
      <c r="F90" s="129"/>
      <c r="G90" s="129"/>
      <c r="H90" s="129"/>
      <c r="I90" s="129"/>
      <c r="J90" s="129"/>
      <c r="K90" s="129"/>
      <c r="L90" s="129"/>
      <c r="M90" s="129"/>
      <c r="N90" s="129"/>
      <c r="O90" s="130"/>
      <c r="P90" s="131">
        <f>10%*P89</f>
        <v>891710</v>
      </c>
    </row>
    <row r="91" spans="1:17" ht="19.5">
      <c r="A91" s="128" t="s">
        <v>174</v>
      </c>
      <c r="B91" s="129"/>
      <c r="C91" s="129"/>
      <c r="D91" s="129"/>
      <c r="E91" s="129"/>
      <c r="F91" s="129"/>
      <c r="G91" s="129"/>
      <c r="H91" s="129"/>
      <c r="I91" s="129"/>
      <c r="J91" s="129"/>
      <c r="K91" s="129"/>
      <c r="L91" s="129"/>
      <c r="M91" s="129"/>
      <c r="N91" s="129"/>
      <c r="O91" s="130"/>
      <c r="P91" s="131">
        <f>+P89+P90</f>
        <v>9808810</v>
      </c>
    </row>
    <row r="92" spans="1:17" ht="19.5">
      <c r="A92" s="132"/>
      <c r="B92" s="132"/>
      <c r="C92" s="132"/>
      <c r="D92" s="132"/>
      <c r="E92" s="132"/>
      <c r="F92" s="132"/>
      <c r="G92" s="132"/>
      <c r="H92" s="132"/>
      <c r="I92" s="132"/>
      <c r="J92" s="132"/>
      <c r="K92" s="132"/>
      <c r="L92" s="132"/>
      <c r="M92" s="132"/>
      <c r="N92" s="132"/>
      <c r="O92" s="132"/>
      <c r="P92" s="133"/>
    </row>
    <row r="93" spans="1:17">
      <c r="A93" s="134" t="s">
        <v>175</v>
      </c>
      <c r="B93" s="134"/>
      <c r="C93" s="134"/>
      <c r="D93" s="134"/>
      <c r="E93" s="134"/>
      <c r="F93" s="134"/>
      <c r="G93" s="134"/>
      <c r="H93" s="134"/>
      <c r="I93" s="134"/>
      <c r="J93" s="134"/>
      <c r="K93" s="134"/>
      <c r="L93" s="134"/>
      <c r="M93" s="134"/>
      <c r="N93" s="134"/>
      <c r="O93" s="134"/>
      <c r="P93" s="134"/>
    </row>
    <row r="94" spans="1:17" ht="15.75">
      <c r="A94" s="96" t="s">
        <v>176</v>
      </c>
      <c r="B94" s="96"/>
      <c r="C94" s="96"/>
      <c r="D94" s="96"/>
      <c r="E94" s="96"/>
      <c r="F94" s="96"/>
      <c r="G94" s="96"/>
      <c r="H94" s="96"/>
      <c r="I94" s="96"/>
      <c r="J94" s="96"/>
      <c r="K94" s="96"/>
      <c r="L94" s="96"/>
      <c r="M94" s="96"/>
      <c r="N94" s="96"/>
      <c r="O94" s="96"/>
      <c r="P94" s="96"/>
    </row>
    <row r="95" spans="1:17" ht="15.75">
      <c r="A95" s="135" t="s">
        <v>177</v>
      </c>
      <c r="B95" s="135"/>
      <c r="C95" s="135"/>
      <c r="D95" s="135"/>
      <c r="E95" s="135"/>
      <c r="F95" s="135"/>
      <c r="G95" s="135"/>
      <c r="H95" s="135"/>
      <c r="I95" s="135"/>
      <c r="J95" s="135"/>
      <c r="K95" s="135"/>
      <c r="L95" s="135"/>
      <c r="M95" s="135"/>
      <c r="N95" s="135"/>
      <c r="O95" s="135"/>
      <c r="P95" s="135"/>
    </row>
    <row r="96" spans="1:17">
      <c r="A96" s="136" t="s">
        <v>178</v>
      </c>
      <c r="B96" s="136"/>
      <c r="C96" s="136"/>
      <c r="D96" s="136"/>
      <c r="E96" s="136"/>
      <c r="F96" s="136"/>
      <c r="G96" s="136"/>
      <c r="H96" s="136"/>
      <c r="I96" s="136"/>
      <c r="J96" s="136"/>
      <c r="K96" s="136"/>
      <c r="L96" s="136"/>
      <c r="M96" s="136"/>
      <c r="N96" s="136"/>
      <c r="O96" s="136"/>
      <c r="P96" s="136"/>
    </row>
    <row r="98" spans="1:16">
      <c r="N98" s="138" t="s">
        <v>179</v>
      </c>
      <c r="O98" s="138"/>
      <c r="P98" s="138"/>
    </row>
    <row r="99" spans="1:16" ht="15.75">
      <c r="A99" s="139"/>
      <c r="B99" s="139"/>
      <c r="C99" s="139"/>
      <c r="D99" s="139"/>
      <c r="E99" s="139"/>
      <c r="F99" s="139"/>
      <c r="G99" s="139"/>
      <c r="H99" s="139"/>
      <c r="I99" s="139"/>
      <c r="J99" s="139"/>
      <c r="K99" s="139"/>
      <c r="L99" s="139"/>
      <c r="M99" s="139"/>
      <c r="N99" s="140" t="s">
        <v>180</v>
      </c>
      <c r="O99" s="140"/>
      <c r="P99" s="140"/>
    </row>
    <row r="103" spans="1:16">
      <c r="N103" s="138" t="s">
        <v>181</v>
      </c>
      <c r="O103" s="138"/>
      <c r="P103" s="138"/>
    </row>
    <row r="115" spans="1:16" ht="15.75">
      <c r="A115" s="140"/>
      <c r="B115" s="140"/>
      <c r="C115" s="140"/>
      <c r="D115" s="140"/>
      <c r="E115" s="140"/>
      <c r="F115" s="140"/>
      <c r="G115" s="140"/>
      <c r="H115" s="140"/>
      <c r="I115" s="140"/>
      <c r="J115" s="140"/>
      <c r="K115" s="140"/>
      <c r="L115" s="140"/>
      <c r="M115" s="140"/>
      <c r="N115" s="140"/>
      <c r="O115" s="140"/>
      <c r="P115" s="140"/>
    </row>
    <row r="135" spans="1:16" ht="15.75">
      <c r="A135" s="140" t="s">
        <v>182</v>
      </c>
      <c r="B135" s="140"/>
      <c r="C135" s="140"/>
      <c r="D135" s="140"/>
      <c r="E135" s="140"/>
      <c r="F135" s="140"/>
      <c r="G135" s="140"/>
      <c r="H135" s="140"/>
      <c r="I135" s="140"/>
      <c r="J135" s="140"/>
      <c r="K135" s="140"/>
      <c r="L135" s="140"/>
      <c r="M135" s="140"/>
      <c r="N135" s="140"/>
      <c r="O135" s="140"/>
      <c r="P135" s="140"/>
    </row>
    <row r="137" spans="1:16" ht="15.75">
      <c r="A137" s="140"/>
      <c r="B137" s="140"/>
      <c r="C137" s="140"/>
      <c r="D137" s="140"/>
      <c r="E137" s="140"/>
      <c r="F137" s="140"/>
      <c r="G137" s="140"/>
      <c r="H137" s="140"/>
      <c r="I137" s="140"/>
      <c r="J137" s="140"/>
      <c r="K137" s="140"/>
      <c r="L137" s="140"/>
      <c r="M137" s="140"/>
      <c r="N137" s="140"/>
      <c r="O137" s="140"/>
      <c r="P137" s="140"/>
    </row>
  </sheetData>
  <mergeCells count="23">
    <mergeCell ref="A137:P137"/>
    <mergeCell ref="B1:O1"/>
    <mergeCell ref="A135:P135"/>
    <mergeCell ref="A95:P95"/>
    <mergeCell ref="A96:P96"/>
    <mergeCell ref="N98:P98"/>
    <mergeCell ref="N99:P99"/>
    <mergeCell ref="N103:P103"/>
    <mergeCell ref="A115:P115"/>
    <mergeCell ref="N14:N15"/>
    <mergeCell ref="O14:O15"/>
    <mergeCell ref="P14:P15"/>
    <mergeCell ref="A89:O89"/>
    <mergeCell ref="A90:O90"/>
    <mergeCell ref="A91:O91"/>
    <mergeCell ref="B3:R3"/>
    <mergeCell ref="A5:P5"/>
    <mergeCell ref="A11:B11"/>
    <mergeCell ref="A13:P13"/>
    <mergeCell ref="A14:A15"/>
    <mergeCell ref="B14:B15"/>
    <mergeCell ref="C14:C15"/>
    <mergeCell ref="D14:M14"/>
  </mergeCells>
  <pageMargins left="0.26" right="0.21"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QUY1</vt:lpstr>
      <vt:lpstr>QUY2</vt:lpstr>
      <vt:lpstr>Sheet1</vt:lpstr>
      <vt:lpstr>'QUY1'!Print_Area</vt:lpstr>
      <vt:lpstr>'QUY2'!Print_Area</vt:lpstr>
      <vt:lpstr>'QUY1'!Print_Titles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ly</cp:lastModifiedBy>
  <cp:lastPrinted>2017-04-13T02:18:28Z</cp:lastPrinted>
  <dcterms:created xsi:type="dcterms:W3CDTF">2015-07-07T00:43:12Z</dcterms:created>
  <dcterms:modified xsi:type="dcterms:W3CDTF">2017-04-13T02:19:23Z</dcterms:modified>
</cp:coreProperties>
</file>