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9320" windowHeight="7875" activeTab="1"/>
  </bookViews>
  <sheets>
    <sheet name="HOang Hoa Tham" sheetId="1" r:id="rId1"/>
    <sheet name="Văn phòng" sheetId="2" r:id="rId2"/>
    <sheet name="Sheet3" sheetId="3" r:id="rId3"/>
  </sheets>
  <definedNames>
    <definedName name="_xlnm.Print_Area" localSheetId="0">'HOang Hoa Tham'!$A:$T</definedName>
  </definedNames>
  <calcPr calcId="124519"/>
</workbook>
</file>

<file path=xl/calcChain.xml><?xml version="1.0" encoding="utf-8"?>
<calcChain xmlns="http://schemas.openxmlformats.org/spreadsheetml/2006/main">
  <c r="A30" i="2"/>
  <c r="A31"/>
  <c r="A32" s="1"/>
  <c r="A33" s="1"/>
  <c r="A34" s="1"/>
  <c r="A35" s="1"/>
  <c r="A36" s="1"/>
  <c r="A37" s="1"/>
  <c r="A38" s="1"/>
  <c r="A39" s="1"/>
  <c r="A40" s="1"/>
  <c r="R22" l="1"/>
  <c r="S22" s="1"/>
  <c r="T22" s="1"/>
  <c r="R39"/>
  <c r="S39" s="1"/>
  <c r="A19"/>
  <c r="A20" s="1"/>
  <c r="A21" s="1"/>
  <c r="A22" s="1"/>
  <c r="A23" s="1"/>
  <c r="A24" s="1"/>
  <c r="A25" s="1"/>
  <c r="A26" s="1"/>
  <c r="A27" s="1"/>
  <c r="A28" s="1"/>
  <c r="A29" s="1"/>
  <c r="R19"/>
  <c r="S19" s="1"/>
  <c r="T19" s="1"/>
  <c r="R20"/>
  <c r="S20" s="1"/>
  <c r="T20" s="1"/>
  <c r="R21"/>
  <c r="S21" s="1"/>
  <c r="T21" s="1"/>
  <c r="T39" l="1"/>
  <c r="E57" l="1"/>
  <c r="N57" s="1"/>
  <c r="S57" s="1"/>
  <c r="R40"/>
  <c r="R38"/>
  <c r="R37"/>
  <c r="R36"/>
  <c r="S36" s="1"/>
  <c r="R35"/>
  <c r="R34"/>
  <c r="S34" s="1"/>
  <c r="R33"/>
  <c r="S33" s="1"/>
  <c r="R32"/>
  <c r="R31"/>
  <c r="R30"/>
  <c r="S30" s="1"/>
  <c r="R29"/>
  <c r="S29" s="1"/>
  <c r="R28"/>
  <c r="R27"/>
  <c r="S27" s="1"/>
  <c r="R26"/>
  <c r="R25"/>
  <c r="S25" s="1"/>
  <c r="R24"/>
  <c r="R23"/>
  <c r="R18"/>
  <c r="S18" s="1"/>
  <c r="S23" l="1"/>
  <c r="R41"/>
  <c r="S28"/>
  <c r="T28" s="1"/>
  <c r="S26"/>
  <c r="T26" s="1"/>
  <c r="S24"/>
  <c r="T24" s="1"/>
  <c r="T18"/>
  <c r="T23"/>
  <c r="T25"/>
  <c r="T27"/>
  <c r="T29"/>
  <c r="T30"/>
  <c r="S31"/>
  <c r="T31" s="1"/>
  <c r="S32"/>
  <c r="T32" s="1"/>
  <c r="T33"/>
  <c r="T34"/>
  <c r="S35"/>
  <c r="T35" s="1"/>
  <c r="T36"/>
  <c r="S37"/>
  <c r="T37" s="1"/>
  <c r="S38"/>
  <c r="T38" s="1"/>
  <c r="S40"/>
  <c r="T40" s="1"/>
  <c r="N65" i="1"/>
  <c r="S65" s="1"/>
  <c r="E65"/>
  <c r="S48"/>
  <c r="R48"/>
  <c r="T48" s="1"/>
  <c r="R47"/>
  <c r="S47" s="1"/>
  <c r="S46"/>
  <c r="R46"/>
  <c r="T46" s="1"/>
  <c r="R45"/>
  <c r="S45" s="1"/>
  <c r="S44"/>
  <c r="R44"/>
  <c r="T44" s="1"/>
  <c r="R43"/>
  <c r="S43" s="1"/>
  <c r="S42"/>
  <c r="R42"/>
  <c r="T42" s="1"/>
  <c r="R41"/>
  <c r="S41" s="1"/>
  <c r="S40"/>
  <c r="R40"/>
  <c r="T40" s="1"/>
  <c r="R39"/>
  <c r="S39" s="1"/>
  <c r="R38"/>
  <c r="R37"/>
  <c r="S37" s="1"/>
  <c r="S36"/>
  <c r="R36"/>
  <c r="T36" s="1"/>
  <c r="R35"/>
  <c r="S35" s="1"/>
  <c r="S34"/>
  <c r="R34"/>
  <c r="T34" s="1"/>
  <c r="R33"/>
  <c r="S33" s="1"/>
  <c r="S32"/>
  <c r="R32"/>
  <c r="T32" s="1"/>
  <c r="R31"/>
  <c r="S31" s="1"/>
  <c r="S30"/>
  <c r="R30"/>
  <c r="T30" s="1"/>
  <c r="R29"/>
  <c r="S29" s="1"/>
  <c r="R28"/>
  <c r="R27"/>
  <c r="S27" s="1"/>
  <c r="S26"/>
  <c r="R26"/>
  <c r="T26" s="1"/>
  <c r="R25"/>
  <c r="S25" s="1"/>
  <c r="R24"/>
  <c r="R23"/>
  <c r="S23" s="1"/>
  <c r="S22"/>
  <c r="R22"/>
  <c r="T22" s="1"/>
  <c r="R21"/>
  <c r="S21" s="1"/>
  <c r="S20"/>
  <c r="R20"/>
  <c r="T20" s="1"/>
  <c r="R19"/>
  <c r="S19" s="1"/>
  <c r="S18"/>
  <c r="R18"/>
  <c r="T18" s="1"/>
  <c r="T38" l="1"/>
  <c r="S38"/>
  <c r="S41" i="2"/>
  <c r="T41"/>
  <c r="T19" i="1"/>
  <c r="T21"/>
  <c r="T23"/>
  <c r="S24"/>
  <c r="S49" s="1"/>
  <c r="T25"/>
  <c r="T27"/>
  <c r="S28"/>
  <c r="T28" s="1"/>
  <c r="T29"/>
  <c r="T31"/>
  <c r="T33"/>
  <c r="T35"/>
  <c r="T37"/>
  <c r="T39"/>
  <c r="T41"/>
  <c r="T43"/>
  <c r="T45"/>
  <c r="T47"/>
  <c r="R49"/>
  <c r="T49" l="1"/>
  <c r="T24"/>
</calcChain>
</file>

<file path=xl/sharedStrings.xml><?xml version="1.0" encoding="utf-8"?>
<sst xmlns="http://schemas.openxmlformats.org/spreadsheetml/2006/main" count="242" uniqueCount="107">
  <si>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</si>
  <si>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</si>
  <si>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</si>
  <si>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</si>
  <si>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</si>
  <si>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</si>
  <si>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</si>
  <si>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</si>
  <si>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</si>
  <si>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</si>
  <si>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</si>
  <si>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</si>
  <si>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</si>
  <si>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</si>
  <si>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</si>
  <si>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</si>
  <si>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</si>
  <si>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</si>
  <si>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</si>
  <si>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</si>
  <si>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</si>
  <si>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</si>
  <si>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</si>
  <si>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</si>
  <si>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</si>
  <si>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</si>
  <si>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</si>
  <si>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</si>
  <si>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</si>
  <si>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</si>
  <si>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cái</t>
  </si>
  <si>
    <t>cây</t>
  </si>
  <si>
    <t>bộ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</si>
  <si>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</si>
  <si>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</si>
  <si>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</si>
  <si>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</si>
  <si>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</si>
  <si>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</si>
  <si>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</si>
  <si>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</si>
  <si>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</si>
  <si>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</si>
  <si>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</si>
  <si>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</si>
  <si>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</si>
  <si>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</si>
  <si>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</si>
  <si>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</si>
  <si>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Guardian Hoàng Hoa Thám</t>
  </si>
  <si>
    <t>Số 10B, Hoàng Hoa Thám, Phường 7, Quận Bình Thạnh, TPHCM,</t>
  </si>
  <si>
    <t>Ms. Ngân - '0122 4145 065</t>
  </si>
  <si>
    <t>0000043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</si>
  <si>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</si>
  <si>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</si>
  <si>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</si>
  <si>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</si>
  <si>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</si>
  <si>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</si>
  <si>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</si>
  <si>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</si>
  <si>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</si>
  <si>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</si>
  <si>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</si>
  <si>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</si>
  <si>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</si>
  <si>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</si>
  <si>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</si>
  <si>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</si>
  <si>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</si>
  <si>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</si>
  <si>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</si>
  <si>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</si>
  <si>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</si>
  <si>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</si>
  <si>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</si>
  <si>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</si>
  <si>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</si>
  <si>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</si>
  <si>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</si>
  <si>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</si>
  <si>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</si>
  <si>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</si>
  <si>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</si>
  <si>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</si>
  <si>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</si>
  <si>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</si>
  <si>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</si>
  <si>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</si>
  <si>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</si>
  <si>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</si>
  <si>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</si>
  <si>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Giấy A4</t>
  </si>
  <si>
    <t>ream</t>
  </si>
  <si>
    <t>Lê Thị Kim Anh</t>
  </si>
  <si>
    <t>Director</t>
  </si>
  <si>
    <t>Văn phòng Liên Á Châu</t>
  </si>
  <si>
    <t xml:space="preserve">506 Nguyễn Đình Chiểu </t>
  </si>
  <si>
    <t>Ms. Phụng</t>
  </si>
  <si>
    <t>Thước dẻo 20cm</t>
  </si>
  <si>
    <t>Viết bic Thiên Long đen 027</t>
  </si>
  <si>
    <t>Ổ cắm điện Liooa 3 chuôi (6 ổ cắm)</t>
  </si>
  <si>
    <t>Bìa phân trang màu xám dày (1 màu)</t>
  </si>
  <si>
    <t>Băng keo lớn 5p</t>
  </si>
  <si>
    <t>Standee mika trong A4 có chân</t>
  </si>
  <si>
    <t>Bìa nút khổ lớn (dựng khoảng 70 tờ A4)</t>
  </si>
  <si>
    <t>Băng keo 2 mặt 1.6P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</si>
</sst>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horizontal="left"/>
    </xf>
    <xf numFmtId="9" fontId="4" fillId="0" borderId="3" xfId="2" quotePrefix="1" applyNumberFormat="1" applyFont="1" applyBorder="1" applyAlignment="1"/>
    <xf numFmtId="164" fontId="4" fillId="0" borderId="3" xfId="3" applyNumberFormat="1" applyFont="1" applyBorder="1" applyAlignment="1"/>
    <xf numFmtId="165" fontId="4" fillId="0" borderId="3" xfId="1" applyNumberFormat="1" applyFont="1" applyBorder="1" applyAlignment="1"/>
    <xf numFmtId="0" fontId="13" fillId="0" borderId="0" xfId="0" applyFont="1" applyAlignment="1"/>
    <xf numFmtId="166" fontId="4" fillId="0" borderId="3" xfId="0" quotePrefix="1" applyNumberFormat="1" applyFont="1" applyBorder="1" applyAlignment="1">
      <alignment horizontal="left"/>
    </xf>
    <xf numFmtId="166" fontId="4" fillId="0" borderId="3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3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9" fontId="4" fillId="0" borderId="3" xfId="2" applyNumberFormat="1" applyFont="1" applyBorder="1"/>
    <xf numFmtId="165" fontId="4" fillId="0" borderId="3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23" fillId="0" borderId="12" xfId="0" applyFont="1" applyBorder="1" applyAlignment="1">
      <alignment horizontal="center"/>
    </xf>
    <xf numFmtId="0" fontId="6" fillId="0" borderId="10" xfId="0" applyFont="1" applyBorder="1" applyAlignment="1"/>
    <xf numFmtId="0" fontId="15" fillId="0" borderId="4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4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7" fillId="0" borderId="10" xfId="1" applyNumberFormat="1" applyFont="1" applyBorder="1" applyAlignment="1">
      <alignment horizontal="right" wrapText="1"/>
    </xf>
    <xf numFmtId="165" fontId="17" fillId="0" borderId="3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11" fillId="0" borderId="0" xfId="0" applyFont="1" applyAlignment="1">
      <alignment horizontal="left" wrapText="1"/>
    </xf>
    <xf numFmtId="0" fontId="15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1" fillId="0" borderId="0" xfId="3" applyNumberFormat="1" applyFont="1" applyAlignment="1">
      <alignment horizontal="left"/>
    </xf>
    <xf numFmtId="0" fontId="3" fillId="0" borderId="2" xfId="0" applyFont="1" applyBorder="1" applyAlignment="1">
      <alignment horizontal="center"/>
    </xf>
    <xf numFmtId="164" fontId="3" fillId="0" borderId="2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64" fontId="3" fillId="0" borderId="0" xfId="3" applyNumberFormat="1" applyFont="1" applyAlignment="1">
      <alignment horizontal="center"/>
    </xf>
    <xf numFmtId="0" fontId="6" fillId="0" borderId="3" xfId="0" applyFont="1" applyBorder="1" applyAlignment="1"/>
    <xf numFmtId="164" fontId="6" fillId="0" borderId="3" xfId="3" applyNumberFormat="1" applyFont="1" applyBorder="1"/>
    <xf numFmtId="164" fontId="6" fillId="0" borderId="11" xfId="3" applyNumberFormat="1" applyFont="1" applyBorder="1"/>
    <xf numFmtId="0" fontId="24" fillId="0" borderId="12" xfId="0" applyFont="1" applyBorder="1" applyAlignment="1">
      <alignment horizontal="center"/>
    </xf>
    <xf numFmtId="165" fontId="6" fillId="0" borderId="12" xfId="1" applyNumberFormat="1" applyFont="1" applyBorder="1" applyAlignment="1">
      <alignment horizontal="center"/>
    </xf>
    <xf numFmtId="165" fontId="6" fillId="0" borderId="12" xfId="1" applyNumberFormat="1" applyFont="1" applyBorder="1"/>
    <xf numFmtId="165" fontId="6" fillId="0" borderId="12" xfId="1" applyNumberFormat="1" applyFont="1" applyBorder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20</xdr:col>
      <xdr:colOff>226694</xdr:colOff>
      <xdr:row>0</xdr:row>
      <xdr:rowOff>31242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2190751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276224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2190751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9"/>
  <sheetViews>
    <sheetView topLeftCell="A19" workbookViewId="0">
      <selection activeCell="F56" sqref="F5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9" width="6.140625" style="23" customWidth="1"/>
    <col min="10" max="10" width="6.85546875" style="23" hidden="1" customWidth="1"/>
    <col min="11" max="11" width="3.140625" style="23" hidden="1" customWidth="1"/>
    <col min="12" max="12" width="5.140625" style="23" hidden="1" customWidth="1"/>
    <col min="13" max="13" width="8" style="23" hidden="1" customWidth="1"/>
    <col min="14" max="14" width="6.140625" style="25" hidden="1" customWidth="1"/>
    <col min="15" max="15" width="10.7109375" style="26" customWidth="1"/>
    <col min="16" max="16" width="6.5703125" style="26" customWidth="1"/>
    <col min="17" max="17" width="13.71093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52</v>
      </c>
      <c r="T5" s="20" t="s">
        <v>11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28" t="s">
        <v>14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</row>
    <row r="9" spans="1:24" s="22" customFormat="1" ht="23.25">
      <c r="A9" s="129" t="s">
        <v>15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</row>
    <row r="10" spans="1:24" ht="18.75">
      <c r="L10" s="24"/>
      <c r="Q10" s="27"/>
    </row>
    <row r="11" spans="1:24" ht="15.75" customHeight="1">
      <c r="A11" s="119" t="s">
        <v>16</v>
      </c>
      <c r="B11" s="119"/>
      <c r="C11" s="119"/>
      <c r="D11" s="119"/>
      <c r="E11" s="31" t="s">
        <v>53</v>
      </c>
      <c r="F11" s="31"/>
      <c r="G11" s="31"/>
      <c r="H11" s="31"/>
      <c r="I11" s="31"/>
      <c r="J11" s="31"/>
      <c r="K11" s="31"/>
      <c r="L11" s="31"/>
      <c r="M11" s="32"/>
      <c r="N11" s="33"/>
      <c r="O11" s="119" t="s">
        <v>17</v>
      </c>
      <c r="P11" s="119"/>
      <c r="Q11" s="34" t="s">
        <v>49</v>
      </c>
      <c r="R11" s="35"/>
      <c r="S11" s="36"/>
      <c r="T11" s="37"/>
      <c r="U11" s="25"/>
      <c r="V11" s="25"/>
      <c r="W11" s="25"/>
      <c r="X11" s="25"/>
    </row>
    <row r="12" spans="1:24" ht="15" customHeight="1">
      <c r="A12" s="119" t="s">
        <v>18</v>
      </c>
      <c r="B12" s="119"/>
      <c r="C12" s="119"/>
      <c r="D12" s="119"/>
      <c r="E12" s="40" t="s">
        <v>54</v>
      </c>
      <c r="F12" s="40"/>
      <c r="G12" s="40"/>
      <c r="H12" s="40"/>
      <c r="I12" s="40"/>
      <c r="J12" s="40"/>
      <c r="K12" s="40"/>
      <c r="L12" s="40"/>
      <c r="M12" s="41"/>
      <c r="N12" s="33"/>
      <c r="O12" s="119" t="s">
        <v>18</v>
      </c>
      <c r="P12" s="119"/>
      <c r="Q12" s="40" t="s">
        <v>50</v>
      </c>
      <c r="R12" s="40"/>
      <c r="S12" s="40"/>
      <c r="T12" s="40"/>
      <c r="U12" s="38"/>
      <c r="V12" s="39"/>
      <c r="W12" s="25"/>
      <c r="X12" s="25"/>
    </row>
    <row r="13" spans="1:24" ht="15.75" customHeight="1">
      <c r="A13" s="119" t="s">
        <v>19</v>
      </c>
      <c r="B13" s="119"/>
      <c r="C13" s="119"/>
      <c r="D13" s="119"/>
      <c r="E13" s="40" t="s">
        <v>55</v>
      </c>
      <c r="F13" s="40"/>
      <c r="G13" s="40"/>
      <c r="H13" s="40"/>
      <c r="I13" s="40" t="s">
        <v>8</v>
      </c>
      <c r="J13" s="40"/>
      <c r="K13" s="40"/>
      <c r="L13" s="40"/>
      <c r="M13" s="41"/>
      <c r="N13" s="33"/>
      <c r="O13" s="119" t="s">
        <v>19</v>
      </c>
      <c r="P13" s="119"/>
      <c r="Q13" s="42" t="s">
        <v>51</v>
      </c>
      <c r="R13" s="43"/>
      <c r="S13" s="44"/>
      <c r="T13" s="45"/>
      <c r="U13" s="46"/>
      <c r="V13" s="25"/>
      <c r="W13" s="25"/>
      <c r="X13" s="25"/>
    </row>
    <row r="14" spans="1:24" ht="15" customHeight="1">
      <c r="A14" s="119" t="s">
        <v>20</v>
      </c>
      <c r="B14" s="119"/>
      <c r="C14" s="119"/>
      <c r="D14" s="119"/>
      <c r="E14" s="40" t="s">
        <v>56</v>
      </c>
      <c r="F14" s="40"/>
      <c r="G14" s="40"/>
      <c r="H14" s="40"/>
      <c r="I14" s="40"/>
      <c r="J14" s="40"/>
      <c r="K14" s="40"/>
      <c r="L14" s="40"/>
      <c r="M14" s="41"/>
      <c r="N14" s="33"/>
      <c r="O14" s="119" t="s">
        <v>21</v>
      </c>
      <c r="P14" s="119"/>
      <c r="Q14" s="47">
        <v>42527</v>
      </c>
      <c r="R14" s="48"/>
      <c r="S14" s="48"/>
      <c r="T14" s="48"/>
      <c r="U14" s="25"/>
      <c r="V14" s="25"/>
      <c r="W14" s="25"/>
      <c r="X14" s="25"/>
    </row>
    <row r="15" spans="1:24">
      <c r="C15" s="49"/>
      <c r="Q15" s="50"/>
      <c r="R15" s="51"/>
      <c r="S15" s="26"/>
    </row>
    <row r="16" spans="1:24" ht="12.75" customHeight="1">
      <c r="A16" s="120" t="s">
        <v>22</v>
      </c>
      <c r="B16" s="122" t="s">
        <v>23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4"/>
      <c r="O16" s="120" t="s">
        <v>24</v>
      </c>
      <c r="P16" s="112" t="s">
        <v>25</v>
      </c>
      <c r="Q16" s="112" t="s">
        <v>26</v>
      </c>
      <c r="R16" s="112" t="s">
        <v>27</v>
      </c>
      <c r="S16" s="114" t="s">
        <v>28</v>
      </c>
      <c r="T16" s="114" t="s">
        <v>29</v>
      </c>
    </row>
    <row r="17" spans="1:20">
      <c r="A17" s="121"/>
      <c r="B17" s="125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7"/>
      <c r="O17" s="121"/>
      <c r="P17" s="113"/>
      <c r="Q17" s="113"/>
      <c r="R17" s="113"/>
      <c r="S17" s="115"/>
      <c r="T17" s="115"/>
    </row>
    <row r="18" spans="1:20" s="60" customFormat="1" ht="15.75">
      <c r="A18" s="52">
        <v>1</v>
      </c>
      <c r="B18" s="53" t="s">
        <v>57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4"/>
      <c r="N18" s="55"/>
      <c r="O18" s="56" t="s">
        <v>31</v>
      </c>
      <c r="P18" s="56">
        <v>2</v>
      </c>
      <c r="Q18" s="58">
        <v>2800</v>
      </c>
      <c r="R18" s="57">
        <f>Q18*P18</f>
        <v>5600</v>
      </c>
      <c r="S18" s="58">
        <f>R18*0.1</f>
        <v>560</v>
      </c>
      <c r="T18" s="59">
        <f>R18+S18</f>
        <v>6160</v>
      </c>
    </row>
    <row r="19" spans="1:20" s="60" customFormat="1" ht="15.75">
      <c r="A19" s="52">
        <v>2</v>
      </c>
      <c r="B19" s="53" t="s">
        <v>58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4"/>
      <c r="N19" s="55"/>
      <c r="O19" s="110" t="s">
        <v>31</v>
      </c>
      <c r="P19" s="110">
        <v>6</v>
      </c>
      <c r="Q19" s="58">
        <v>2200</v>
      </c>
      <c r="R19" s="57">
        <f t="shared" ref="R19:R48" si="0">Q19*P19</f>
        <v>13200</v>
      </c>
      <c r="S19" s="58">
        <f t="shared" ref="S19:S48" si="1">R19*0.1</f>
        <v>1320</v>
      </c>
      <c r="T19" s="59">
        <f t="shared" ref="T19:T48" si="2">R19+S19</f>
        <v>14520</v>
      </c>
    </row>
    <row r="20" spans="1:20" s="60" customFormat="1" ht="15.75">
      <c r="A20" s="52">
        <v>3</v>
      </c>
      <c r="B20" s="53" t="s">
        <v>59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4"/>
      <c r="N20" s="55"/>
      <c r="O20" s="110" t="s">
        <v>31</v>
      </c>
      <c r="P20" s="110">
        <v>2</v>
      </c>
      <c r="Q20" s="58">
        <v>2200</v>
      </c>
      <c r="R20" s="57">
        <f t="shared" si="0"/>
        <v>4400</v>
      </c>
      <c r="S20" s="58">
        <f t="shared" si="1"/>
        <v>440</v>
      </c>
      <c r="T20" s="59">
        <f t="shared" si="2"/>
        <v>4840</v>
      </c>
    </row>
    <row r="21" spans="1:20" s="60" customFormat="1" ht="15.75">
      <c r="A21" s="52">
        <v>4</v>
      </c>
      <c r="B21" s="53" t="s">
        <v>60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4"/>
      <c r="N21" s="55"/>
      <c r="O21" s="110" t="s">
        <v>30</v>
      </c>
      <c r="P21" s="110">
        <v>2</v>
      </c>
      <c r="Q21" s="58">
        <v>75000</v>
      </c>
      <c r="R21" s="57">
        <f t="shared" si="0"/>
        <v>150000</v>
      </c>
      <c r="S21" s="58">
        <f t="shared" si="1"/>
        <v>15000</v>
      </c>
      <c r="T21" s="59">
        <f t="shared" si="2"/>
        <v>165000</v>
      </c>
    </row>
    <row r="22" spans="1:20" s="60" customFormat="1" ht="15.75">
      <c r="A22" s="52">
        <v>5</v>
      </c>
      <c r="B22" s="53" t="s">
        <v>61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4"/>
      <c r="N22" s="55"/>
      <c r="O22" s="110" t="s">
        <v>30</v>
      </c>
      <c r="P22" s="110">
        <v>2</v>
      </c>
      <c r="Q22" s="58">
        <v>9200</v>
      </c>
      <c r="R22" s="57">
        <f t="shared" si="0"/>
        <v>18400</v>
      </c>
      <c r="S22" s="58">
        <f t="shared" si="1"/>
        <v>1840</v>
      </c>
      <c r="T22" s="59">
        <f t="shared" si="2"/>
        <v>20240</v>
      </c>
    </row>
    <row r="23" spans="1:20" s="60" customFormat="1" ht="15.75">
      <c r="A23" s="52">
        <v>6</v>
      </c>
      <c r="B23" s="53" t="s">
        <v>62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4"/>
      <c r="N23" s="55"/>
      <c r="O23" s="110" t="s">
        <v>30</v>
      </c>
      <c r="P23" s="110">
        <v>2</v>
      </c>
      <c r="Q23" s="58">
        <v>21000</v>
      </c>
      <c r="R23" s="57">
        <f t="shared" si="0"/>
        <v>42000</v>
      </c>
      <c r="S23" s="58">
        <f t="shared" si="1"/>
        <v>4200</v>
      </c>
      <c r="T23" s="59">
        <f t="shared" si="2"/>
        <v>46200</v>
      </c>
    </row>
    <row r="24" spans="1:20" s="60" customFormat="1" ht="15.75">
      <c r="A24" s="52">
        <v>7</v>
      </c>
      <c r="B24" s="53" t="s">
        <v>63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4"/>
      <c r="N24" s="55"/>
      <c r="O24" s="110" t="s">
        <v>31</v>
      </c>
      <c r="P24" s="110">
        <v>5</v>
      </c>
      <c r="Q24" s="58">
        <v>3000</v>
      </c>
      <c r="R24" s="57">
        <f t="shared" si="0"/>
        <v>15000</v>
      </c>
      <c r="S24" s="58">
        <f t="shared" si="1"/>
        <v>1500</v>
      </c>
      <c r="T24" s="59">
        <f t="shared" si="2"/>
        <v>16500</v>
      </c>
    </row>
    <row r="25" spans="1:20" s="60" customFormat="1" ht="15.75">
      <c r="A25" s="52">
        <v>8</v>
      </c>
      <c r="B25" s="53" t="s">
        <v>64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4"/>
      <c r="N25" s="55"/>
      <c r="O25" s="110" t="s">
        <v>30</v>
      </c>
      <c r="P25" s="110">
        <v>20</v>
      </c>
      <c r="Q25" s="58">
        <v>1600</v>
      </c>
      <c r="R25" s="57">
        <f t="shared" si="0"/>
        <v>32000</v>
      </c>
      <c r="S25" s="58">
        <f t="shared" si="1"/>
        <v>3200</v>
      </c>
      <c r="T25" s="59">
        <f t="shared" si="2"/>
        <v>35200</v>
      </c>
    </row>
    <row r="26" spans="1:20" s="60" customFormat="1" ht="15.75">
      <c r="A26" s="52">
        <v>9</v>
      </c>
      <c r="B26" s="53" t="s">
        <v>65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4"/>
      <c r="N26" s="55"/>
      <c r="O26" s="110" t="s">
        <v>30</v>
      </c>
      <c r="P26" s="110">
        <v>2</v>
      </c>
      <c r="Q26" s="58">
        <v>23000</v>
      </c>
      <c r="R26" s="57">
        <f t="shared" si="0"/>
        <v>46000</v>
      </c>
      <c r="S26" s="58">
        <f t="shared" si="1"/>
        <v>4600</v>
      </c>
      <c r="T26" s="59">
        <f t="shared" si="2"/>
        <v>50600</v>
      </c>
    </row>
    <row r="27" spans="1:20" s="60" customFormat="1" ht="15.75">
      <c r="A27" s="52">
        <v>10</v>
      </c>
      <c r="B27" s="53" t="s">
        <v>66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4"/>
      <c r="N27" s="55"/>
      <c r="O27" s="110" t="s">
        <v>67</v>
      </c>
      <c r="P27" s="110">
        <v>5</v>
      </c>
      <c r="Q27" s="58">
        <v>2600</v>
      </c>
      <c r="R27" s="57">
        <f t="shared" si="0"/>
        <v>13000</v>
      </c>
      <c r="S27" s="58">
        <f t="shared" si="1"/>
        <v>1300</v>
      </c>
      <c r="T27" s="59">
        <f t="shared" si="2"/>
        <v>14300</v>
      </c>
    </row>
    <row r="28" spans="1:20" s="60" customFormat="1" ht="15.75">
      <c r="A28" s="52">
        <v>11</v>
      </c>
      <c r="B28" s="53" t="s">
        <v>68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4"/>
      <c r="N28" s="55"/>
      <c r="O28" s="110" t="s">
        <v>30</v>
      </c>
      <c r="P28" s="110">
        <v>1</v>
      </c>
      <c r="Q28" s="58">
        <v>31000</v>
      </c>
      <c r="R28" s="57">
        <f t="shared" si="0"/>
        <v>31000</v>
      </c>
      <c r="S28" s="58">
        <f t="shared" si="1"/>
        <v>3100</v>
      </c>
      <c r="T28" s="59">
        <f t="shared" si="2"/>
        <v>34100</v>
      </c>
    </row>
    <row r="29" spans="1:20" s="60" customFormat="1" ht="15.75">
      <c r="A29" s="52">
        <v>12</v>
      </c>
      <c r="B29" s="53" t="s">
        <v>69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4"/>
      <c r="N29" s="55"/>
      <c r="O29" s="110" t="s">
        <v>30</v>
      </c>
      <c r="P29" s="110">
        <v>1</v>
      </c>
      <c r="Q29" s="58">
        <v>13000</v>
      </c>
      <c r="R29" s="57">
        <f t="shared" si="0"/>
        <v>13000</v>
      </c>
      <c r="S29" s="58">
        <f t="shared" si="1"/>
        <v>1300</v>
      </c>
      <c r="T29" s="59">
        <f t="shared" si="2"/>
        <v>14300</v>
      </c>
    </row>
    <row r="30" spans="1:20" s="60" customFormat="1" ht="15.75">
      <c r="A30" s="52">
        <v>13</v>
      </c>
      <c r="B30" s="53" t="s">
        <v>70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4"/>
      <c r="N30" s="55"/>
      <c r="O30" s="110" t="s">
        <v>71</v>
      </c>
      <c r="P30" s="110">
        <v>10</v>
      </c>
      <c r="Q30" s="58">
        <v>1200</v>
      </c>
      <c r="R30" s="57">
        <f t="shared" si="0"/>
        <v>12000</v>
      </c>
      <c r="S30" s="58">
        <f t="shared" si="1"/>
        <v>1200</v>
      </c>
      <c r="T30" s="59">
        <f t="shared" si="2"/>
        <v>13200</v>
      </c>
    </row>
    <row r="31" spans="1:20" s="60" customFormat="1" ht="15.75">
      <c r="A31" s="52">
        <v>14</v>
      </c>
      <c r="B31" s="53" t="s">
        <v>72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4"/>
      <c r="N31" s="55"/>
      <c r="O31" s="110" t="s">
        <v>30</v>
      </c>
      <c r="P31" s="110">
        <v>2</v>
      </c>
      <c r="Q31" s="58">
        <v>10500</v>
      </c>
      <c r="R31" s="57">
        <f t="shared" si="0"/>
        <v>21000</v>
      </c>
      <c r="S31" s="58">
        <f t="shared" si="1"/>
        <v>2100</v>
      </c>
      <c r="T31" s="59">
        <f t="shared" si="2"/>
        <v>23100</v>
      </c>
    </row>
    <row r="32" spans="1:20" s="60" customFormat="1" ht="15.75">
      <c r="A32" s="52">
        <v>15</v>
      </c>
      <c r="B32" s="53" t="s">
        <v>73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4"/>
      <c r="N32" s="55"/>
      <c r="O32" s="56" t="s">
        <v>67</v>
      </c>
      <c r="P32" s="56">
        <v>5</v>
      </c>
      <c r="Q32" s="58">
        <v>3400</v>
      </c>
      <c r="R32" s="57">
        <f t="shared" si="0"/>
        <v>17000</v>
      </c>
      <c r="S32" s="58">
        <f t="shared" si="1"/>
        <v>1700</v>
      </c>
      <c r="T32" s="59">
        <f t="shared" si="2"/>
        <v>18700</v>
      </c>
    </row>
    <row r="33" spans="1:20" s="60" customFormat="1" ht="15.75">
      <c r="A33" s="52">
        <v>16</v>
      </c>
      <c r="B33" s="53" t="s">
        <v>74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4"/>
      <c r="N33" s="55"/>
      <c r="O33" s="110" t="s">
        <v>67</v>
      </c>
      <c r="P33" s="110">
        <v>2</v>
      </c>
      <c r="Q33" s="58">
        <v>8000</v>
      </c>
      <c r="R33" s="57">
        <f t="shared" si="0"/>
        <v>16000</v>
      </c>
      <c r="S33" s="58">
        <f t="shared" si="1"/>
        <v>1600</v>
      </c>
      <c r="T33" s="59">
        <f t="shared" si="2"/>
        <v>17600</v>
      </c>
    </row>
    <row r="34" spans="1:20" s="60" customFormat="1" ht="15.75" customHeight="1">
      <c r="A34" s="52">
        <v>17</v>
      </c>
      <c r="B34" s="53" t="s">
        <v>75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54"/>
      <c r="N34" s="55"/>
      <c r="O34" s="110" t="s">
        <v>30</v>
      </c>
      <c r="P34" s="110">
        <v>2</v>
      </c>
      <c r="Q34" s="58">
        <v>4000</v>
      </c>
      <c r="R34" s="57">
        <f t="shared" si="0"/>
        <v>8000</v>
      </c>
      <c r="S34" s="58">
        <f t="shared" si="1"/>
        <v>800</v>
      </c>
      <c r="T34" s="59">
        <f t="shared" si="2"/>
        <v>8800</v>
      </c>
    </row>
    <row r="35" spans="1:20" s="60" customFormat="1" ht="15.75">
      <c r="A35" s="52">
        <v>18</v>
      </c>
      <c r="B35" s="53" t="s">
        <v>76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54"/>
      <c r="N35" s="55"/>
      <c r="O35" s="110" t="s">
        <v>67</v>
      </c>
      <c r="P35" s="110">
        <v>5</v>
      </c>
      <c r="Q35" s="58">
        <v>2500</v>
      </c>
      <c r="R35" s="57">
        <f t="shared" si="0"/>
        <v>12500</v>
      </c>
      <c r="S35" s="58">
        <f t="shared" si="1"/>
        <v>1250</v>
      </c>
      <c r="T35" s="59">
        <f t="shared" si="2"/>
        <v>13750</v>
      </c>
    </row>
    <row r="36" spans="1:20" s="60" customFormat="1" ht="15.75">
      <c r="A36" s="52">
        <v>19</v>
      </c>
      <c r="B36" s="53" t="s">
        <v>77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54"/>
      <c r="N36" s="55"/>
      <c r="O36" s="110" t="s">
        <v>31</v>
      </c>
      <c r="P36" s="110">
        <v>2</v>
      </c>
      <c r="Q36" s="58">
        <v>18500</v>
      </c>
      <c r="R36" s="57">
        <f t="shared" si="0"/>
        <v>37000</v>
      </c>
      <c r="S36" s="58">
        <f t="shared" si="1"/>
        <v>3700</v>
      </c>
      <c r="T36" s="59">
        <f t="shared" si="2"/>
        <v>40700</v>
      </c>
    </row>
    <row r="37" spans="1:20" s="60" customFormat="1" ht="15" customHeight="1">
      <c r="A37" s="52">
        <v>20</v>
      </c>
      <c r="B37" s="53" t="s">
        <v>78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54"/>
      <c r="N37" s="55"/>
      <c r="O37" s="110" t="s">
        <v>31</v>
      </c>
      <c r="P37" s="110">
        <v>2</v>
      </c>
      <c r="Q37" s="58">
        <v>41000</v>
      </c>
      <c r="R37" s="57">
        <f t="shared" si="0"/>
        <v>82000</v>
      </c>
      <c r="S37" s="58">
        <f t="shared" si="1"/>
        <v>8200</v>
      </c>
      <c r="T37" s="59">
        <f t="shared" si="2"/>
        <v>90200</v>
      </c>
    </row>
    <row r="38" spans="1:20" s="60" customFormat="1" ht="15" customHeight="1">
      <c r="A38" s="52">
        <v>21</v>
      </c>
      <c r="B38" s="53" t="s">
        <v>79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54"/>
      <c r="N38" s="55"/>
      <c r="O38" s="110" t="s">
        <v>31</v>
      </c>
      <c r="P38" s="110">
        <v>2</v>
      </c>
      <c r="Q38" s="58">
        <v>21000</v>
      </c>
      <c r="R38" s="57">
        <f t="shared" si="0"/>
        <v>42000</v>
      </c>
      <c r="S38" s="58">
        <f t="shared" si="1"/>
        <v>4200</v>
      </c>
      <c r="T38" s="59">
        <f t="shared" si="2"/>
        <v>46200</v>
      </c>
    </row>
    <row r="39" spans="1:20" s="60" customFormat="1" ht="15" customHeight="1">
      <c r="A39" s="52">
        <v>22</v>
      </c>
      <c r="B39" s="53" t="s">
        <v>80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54"/>
      <c r="N39" s="55"/>
      <c r="O39" s="110" t="s">
        <v>81</v>
      </c>
      <c r="P39" s="110">
        <v>1</v>
      </c>
      <c r="Q39" s="58">
        <v>32000</v>
      </c>
      <c r="R39" s="57">
        <f t="shared" si="0"/>
        <v>32000</v>
      </c>
      <c r="S39" s="58">
        <f t="shared" si="1"/>
        <v>3200</v>
      </c>
      <c r="T39" s="59">
        <f t="shared" si="2"/>
        <v>35200</v>
      </c>
    </row>
    <row r="40" spans="1:20" s="60" customFormat="1" ht="15.75">
      <c r="A40" s="52">
        <v>23</v>
      </c>
      <c r="B40" s="53" t="s">
        <v>82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54"/>
      <c r="N40" s="55"/>
      <c r="O40" s="56" t="s">
        <v>31</v>
      </c>
      <c r="P40" s="56">
        <v>2</v>
      </c>
      <c r="Q40" s="58">
        <v>9500</v>
      </c>
      <c r="R40" s="57">
        <f t="shared" si="0"/>
        <v>19000</v>
      </c>
      <c r="S40" s="58">
        <f t="shared" si="1"/>
        <v>1900</v>
      </c>
      <c r="T40" s="59">
        <f t="shared" si="2"/>
        <v>20900</v>
      </c>
    </row>
    <row r="41" spans="1:20" s="60" customFormat="1" ht="15.75">
      <c r="A41" s="52">
        <v>24</v>
      </c>
      <c r="B41" s="53" t="s">
        <v>83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54"/>
      <c r="N41" s="55"/>
      <c r="O41" s="56" t="s">
        <v>30</v>
      </c>
      <c r="P41" s="56">
        <v>2</v>
      </c>
      <c r="Q41" s="58">
        <v>5200</v>
      </c>
      <c r="R41" s="57">
        <f t="shared" si="0"/>
        <v>10400</v>
      </c>
      <c r="S41" s="58">
        <f t="shared" si="1"/>
        <v>1040</v>
      </c>
      <c r="T41" s="59">
        <f t="shared" si="2"/>
        <v>11440</v>
      </c>
    </row>
    <row r="42" spans="1:20" s="60" customFormat="1" ht="15.75">
      <c r="A42" s="52">
        <v>25</v>
      </c>
      <c r="B42" s="53" t="s">
        <v>84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54"/>
      <c r="N42" s="55"/>
      <c r="O42" s="56" t="s">
        <v>67</v>
      </c>
      <c r="P42" s="56">
        <v>1</v>
      </c>
      <c r="Q42" s="58">
        <v>29000</v>
      </c>
      <c r="R42" s="57">
        <f t="shared" si="0"/>
        <v>29000</v>
      </c>
      <c r="S42" s="58">
        <f t="shared" si="1"/>
        <v>2900</v>
      </c>
      <c r="T42" s="59">
        <f t="shared" si="2"/>
        <v>31900</v>
      </c>
    </row>
    <row r="43" spans="1:20" s="60" customFormat="1" ht="15.75">
      <c r="A43" s="52">
        <v>26</v>
      </c>
      <c r="B43" s="53" t="s">
        <v>85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54"/>
      <c r="N43" s="55"/>
      <c r="O43" s="56" t="s">
        <v>31</v>
      </c>
      <c r="P43" s="56">
        <v>2</v>
      </c>
      <c r="Q43" s="58">
        <v>12500</v>
      </c>
      <c r="R43" s="57">
        <f t="shared" si="0"/>
        <v>25000</v>
      </c>
      <c r="S43" s="58">
        <f t="shared" si="1"/>
        <v>2500</v>
      </c>
      <c r="T43" s="59">
        <f t="shared" si="2"/>
        <v>27500</v>
      </c>
    </row>
    <row r="44" spans="1:20" s="60" customFormat="1" ht="15.75">
      <c r="A44" s="52">
        <v>27</v>
      </c>
      <c r="B44" s="53" t="s">
        <v>86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54"/>
      <c r="N44" s="55"/>
      <c r="O44" s="56" t="s">
        <v>87</v>
      </c>
      <c r="P44" s="56">
        <v>3</v>
      </c>
      <c r="Q44" s="58">
        <v>2500</v>
      </c>
      <c r="R44" s="57">
        <f t="shared" si="0"/>
        <v>7500</v>
      </c>
      <c r="S44" s="58">
        <f t="shared" si="1"/>
        <v>750</v>
      </c>
      <c r="T44" s="59">
        <f t="shared" si="2"/>
        <v>8250</v>
      </c>
    </row>
    <row r="45" spans="1:20" s="60" customFormat="1" ht="15.75">
      <c r="A45" s="52">
        <v>28</v>
      </c>
      <c r="B45" s="53" t="s">
        <v>88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54"/>
      <c r="N45" s="55"/>
      <c r="O45" s="56" t="s">
        <v>89</v>
      </c>
      <c r="P45" s="56">
        <v>2</v>
      </c>
      <c r="Q45" s="58">
        <v>5200</v>
      </c>
      <c r="R45" s="57">
        <f t="shared" si="0"/>
        <v>10400</v>
      </c>
      <c r="S45" s="58">
        <f t="shared" si="1"/>
        <v>1040</v>
      </c>
      <c r="T45" s="59">
        <f t="shared" si="2"/>
        <v>11440</v>
      </c>
    </row>
    <row r="46" spans="1:20" s="60" customFormat="1" ht="15.75">
      <c r="A46" s="52">
        <v>29</v>
      </c>
      <c r="B46" s="53" t="s">
        <v>90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4"/>
      <c r="N46" s="55"/>
      <c r="O46" s="56" t="s">
        <v>89</v>
      </c>
      <c r="P46" s="56">
        <v>1</v>
      </c>
      <c r="Q46" s="58">
        <v>10800</v>
      </c>
      <c r="R46" s="57">
        <f t="shared" si="0"/>
        <v>10800</v>
      </c>
      <c r="S46" s="58">
        <f t="shared" si="1"/>
        <v>1080</v>
      </c>
      <c r="T46" s="59">
        <f t="shared" si="2"/>
        <v>11880</v>
      </c>
    </row>
    <row r="47" spans="1:20" s="60" customFormat="1" ht="15.75">
      <c r="A47" s="52">
        <v>30</v>
      </c>
      <c r="B47" s="53" t="s">
        <v>91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54"/>
      <c r="N47" s="55"/>
      <c r="O47" s="56" t="s">
        <v>32</v>
      </c>
      <c r="P47" s="56">
        <v>2</v>
      </c>
      <c r="Q47" s="58">
        <v>11300</v>
      </c>
      <c r="R47" s="57">
        <f t="shared" si="0"/>
        <v>22600</v>
      </c>
      <c r="S47" s="58">
        <f t="shared" si="1"/>
        <v>2260</v>
      </c>
      <c r="T47" s="59">
        <f t="shared" si="2"/>
        <v>24860</v>
      </c>
    </row>
    <row r="48" spans="1:20" s="60" customFormat="1" ht="15.75">
      <c r="A48" s="52">
        <v>31</v>
      </c>
      <c r="B48" s="53" t="s">
        <v>92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54"/>
      <c r="N48" s="55"/>
      <c r="O48" s="56" t="s">
        <v>93</v>
      </c>
      <c r="P48" s="56">
        <v>3</v>
      </c>
      <c r="Q48" s="57">
        <v>41800</v>
      </c>
      <c r="R48" s="57">
        <f t="shared" si="0"/>
        <v>125400</v>
      </c>
      <c r="S48" s="58">
        <f t="shared" si="1"/>
        <v>12540</v>
      </c>
      <c r="T48" s="59">
        <f t="shared" si="2"/>
        <v>137940</v>
      </c>
    </row>
    <row r="49" spans="1:20" ht="12.75" customHeight="1">
      <c r="O49" s="116" t="s">
        <v>33</v>
      </c>
      <c r="P49" s="117"/>
      <c r="Q49" s="118"/>
      <c r="R49" s="57">
        <f>SUM(R18:R48)</f>
        <v>923200</v>
      </c>
      <c r="S49" s="57">
        <f>SUM(S18:S48)</f>
        <v>92320</v>
      </c>
      <c r="T49" s="57">
        <f>SUM(T18:T48)</f>
        <v>1015520</v>
      </c>
    </row>
    <row r="50" spans="1:20">
      <c r="A50" s="61"/>
      <c r="B50" s="61"/>
      <c r="C50" s="61"/>
      <c r="D50" s="61"/>
      <c r="E50" s="61"/>
      <c r="F50" s="61"/>
      <c r="G50" s="61"/>
      <c r="H50" s="61"/>
      <c r="I50" s="62"/>
      <c r="J50" s="63"/>
      <c r="K50" s="63"/>
      <c r="L50" s="63"/>
      <c r="M50" s="64"/>
      <c r="N50" s="38"/>
      <c r="O50" s="64"/>
      <c r="P50" s="64"/>
      <c r="Q50" s="64"/>
      <c r="R50" s="65"/>
      <c r="S50" s="66"/>
    </row>
    <row r="51" spans="1:20">
      <c r="A51" s="67" t="s">
        <v>34</v>
      </c>
      <c r="B51" s="68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70"/>
      <c r="O51" s="71"/>
      <c r="P51" s="71"/>
      <c r="Q51" s="72"/>
      <c r="R51" s="73"/>
      <c r="S51" s="74"/>
      <c r="T51" s="75"/>
    </row>
    <row r="52" spans="1:20" ht="15">
      <c r="A52" s="69"/>
      <c r="B52" s="130" t="s">
        <v>35</v>
      </c>
      <c r="C52" s="131"/>
      <c r="D52" s="131"/>
      <c r="E52" s="131"/>
      <c r="F52" s="131"/>
      <c r="G52" s="76" t="s">
        <v>36</v>
      </c>
      <c r="H52" s="77"/>
      <c r="I52" s="77"/>
      <c r="J52" s="31"/>
      <c r="K52" s="31"/>
      <c r="L52" s="31"/>
      <c r="M52" s="78"/>
      <c r="N52" s="132"/>
      <c r="O52" s="132"/>
      <c r="P52" s="102"/>
      <c r="Q52" s="79"/>
      <c r="R52" s="80"/>
      <c r="S52" s="79"/>
      <c r="T52" s="81"/>
    </row>
    <row r="53" spans="1:20" ht="15">
      <c r="A53" s="69"/>
      <c r="B53" s="130" t="s">
        <v>37</v>
      </c>
      <c r="C53" s="131"/>
      <c r="D53" s="131"/>
      <c r="E53" s="131"/>
      <c r="F53" s="131"/>
      <c r="G53" s="76" t="s">
        <v>36</v>
      </c>
      <c r="H53" s="82"/>
      <c r="I53" s="82"/>
      <c r="J53" s="83"/>
      <c r="K53" s="83"/>
      <c r="L53" s="83"/>
      <c r="M53" s="83"/>
      <c r="N53" s="133"/>
      <c r="O53" s="133"/>
      <c r="P53" s="103"/>
      <c r="Q53" s="54"/>
      <c r="R53" s="84"/>
      <c r="S53" s="54"/>
      <c r="T53" s="85"/>
    </row>
    <row r="54" spans="1:20" ht="15">
      <c r="A54" s="69"/>
      <c r="B54" s="130" t="s">
        <v>38</v>
      </c>
      <c r="C54" s="130"/>
      <c r="D54" s="130"/>
      <c r="E54" s="130"/>
      <c r="F54" s="130"/>
      <c r="G54" s="76" t="s">
        <v>36</v>
      </c>
      <c r="H54" s="77"/>
      <c r="I54" s="77"/>
      <c r="J54" s="77"/>
      <c r="K54" s="77"/>
      <c r="L54" s="77"/>
      <c r="M54" s="77"/>
      <c r="N54" s="31"/>
      <c r="O54" s="79"/>
      <c r="P54" s="79"/>
      <c r="Q54" s="79"/>
      <c r="R54" s="80"/>
      <c r="S54" s="36"/>
      <c r="T54" s="37"/>
    </row>
    <row r="55" spans="1:20" s="60" customFormat="1" ht="14.25">
      <c r="N55" s="86"/>
      <c r="O55" s="87"/>
      <c r="P55" s="87"/>
      <c r="Q55" s="87"/>
      <c r="R55" s="88"/>
      <c r="S55" s="104"/>
      <c r="T55" s="89"/>
    </row>
    <row r="56" spans="1:20" s="60" customFormat="1" ht="14.25">
      <c r="N56" s="86"/>
      <c r="O56" s="87"/>
      <c r="P56" s="87"/>
      <c r="Q56" s="87"/>
      <c r="R56" s="88"/>
      <c r="S56" s="104"/>
      <c r="T56" s="89"/>
    </row>
    <row r="57" spans="1:20" s="91" customFormat="1" ht="14.25">
      <c r="A57" s="86" t="s">
        <v>39</v>
      </c>
      <c r="B57" s="86"/>
      <c r="C57" s="86"/>
      <c r="D57" s="86"/>
      <c r="E57" s="86"/>
      <c r="F57" s="86"/>
      <c r="G57" s="86"/>
      <c r="H57" s="86"/>
      <c r="I57" s="86"/>
      <c r="J57" s="86"/>
      <c r="K57" s="90" t="s">
        <v>40</v>
      </c>
      <c r="L57" s="86"/>
      <c r="M57" s="86"/>
      <c r="N57" s="86"/>
      <c r="O57" s="86"/>
      <c r="P57" s="86"/>
      <c r="Q57" s="86"/>
      <c r="R57" s="138" t="s">
        <v>41</v>
      </c>
      <c r="S57" s="138"/>
      <c r="T57" s="138"/>
    </row>
    <row r="58" spans="1:20" s="25" customFormat="1">
      <c r="K58" s="92"/>
      <c r="L58" s="92"/>
      <c r="R58" s="92"/>
      <c r="S58" s="92"/>
      <c r="T58" s="93"/>
    </row>
    <row r="59" spans="1:20" s="25" customFormat="1">
      <c r="K59" s="92"/>
      <c r="L59" s="92"/>
      <c r="R59" s="92"/>
      <c r="S59" s="92"/>
      <c r="T59" s="93"/>
    </row>
    <row r="60" spans="1:20" s="25" customFormat="1">
      <c r="K60" s="92"/>
      <c r="L60" s="92"/>
      <c r="R60" s="92"/>
      <c r="S60" s="92"/>
      <c r="T60" s="93"/>
    </row>
    <row r="61" spans="1:20" s="25" customFormat="1">
      <c r="K61" s="105"/>
      <c r="L61" s="92"/>
      <c r="R61" s="105"/>
      <c r="S61" s="92"/>
      <c r="T61" s="93"/>
    </row>
    <row r="62" spans="1:20" s="25" customFormat="1">
      <c r="A62" s="94"/>
      <c r="B62" s="94"/>
      <c r="C62" s="94"/>
      <c r="D62" s="94"/>
      <c r="E62" s="94"/>
      <c r="F62" s="94"/>
      <c r="G62" s="94"/>
      <c r="H62" s="94"/>
      <c r="K62" s="95"/>
      <c r="L62" s="95"/>
      <c r="M62" s="95"/>
      <c r="N62" s="94"/>
      <c r="O62" s="94"/>
      <c r="P62" s="94"/>
      <c r="R62" s="95"/>
      <c r="S62" s="95"/>
      <c r="T62" s="96"/>
    </row>
    <row r="63" spans="1:20" s="25" customFormat="1">
      <c r="A63" s="97" t="s">
        <v>42</v>
      </c>
      <c r="B63" s="97"/>
      <c r="C63" s="97"/>
      <c r="D63" s="97"/>
      <c r="E63" s="139" t="s">
        <v>43</v>
      </c>
      <c r="F63" s="139"/>
      <c r="G63" s="139"/>
      <c r="H63" s="139"/>
      <c r="K63" s="97" t="s">
        <v>42</v>
      </c>
      <c r="L63" s="97"/>
      <c r="M63" s="97"/>
      <c r="N63" s="139" t="s">
        <v>44</v>
      </c>
      <c r="O63" s="139"/>
      <c r="P63" s="139"/>
      <c r="R63" s="98" t="s">
        <v>42</v>
      </c>
      <c r="S63" s="140" t="s">
        <v>94</v>
      </c>
      <c r="T63" s="140"/>
    </row>
    <row r="64" spans="1:20" s="25" customFormat="1">
      <c r="A64" s="99" t="s">
        <v>45</v>
      </c>
      <c r="B64" s="99"/>
      <c r="C64" s="99"/>
      <c r="D64" s="99"/>
      <c r="E64" s="141" t="s">
        <v>46</v>
      </c>
      <c r="F64" s="141"/>
      <c r="G64" s="141"/>
      <c r="H64" s="141"/>
      <c r="K64" s="99" t="s">
        <v>45</v>
      </c>
      <c r="L64" s="99"/>
      <c r="M64" s="99"/>
      <c r="N64" s="137" t="s">
        <v>47</v>
      </c>
      <c r="O64" s="137"/>
      <c r="P64" s="137"/>
      <c r="R64" s="100" t="s">
        <v>45</v>
      </c>
      <c r="S64" s="142" t="s">
        <v>95</v>
      </c>
      <c r="T64" s="142"/>
    </row>
    <row r="65" spans="1:20" s="25" customFormat="1">
      <c r="A65" s="99" t="s">
        <v>48</v>
      </c>
      <c r="B65" s="99"/>
      <c r="C65" s="99"/>
      <c r="D65" s="99"/>
      <c r="E65" s="134">
        <f>Q14</f>
        <v>42527</v>
      </c>
      <c r="F65" s="135"/>
      <c r="G65" s="135"/>
      <c r="H65" s="135"/>
      <c r="K65" s="99" t="s">
        <v>48</v>
      </c>
      <c r="L65" s="99"/>
      <c r="M65" s="101"/>
      <c r="N65" s="136">
        <f>E65</f>
        <v>42527</v>
      </c>
      <c r="O65" s="137"/>
      <c r="P65" s="137"/>
      <c r="R65" s="100" t="s">
        <v>48</v>
      </c>
      <c r="S65" s="136">
        <f>N65</f>
        <v>42527</v>
      </c>
      <c r="T65" s="137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E65:H65"/>
    <mergeCell ref="N65:P65"/>
    <mergeCell ref="S65:T65"/>
    <mergeCell ref="R57:T57"/>
    <mergeCell ref="E63:H63"/>
    <mergeCell ref="N63:P63"/>
    <mergeCell ref="S63:T63"/>
    <mergeCell ref="E64:H64"/>
    <mergeCell ref="N64:P64"/>
    <mergeCell ref="S64:T64"/>
    <mergeCell ref="B52:F52"/>
    <mergeCell ref="N52:O52"/>
    <mergeCell ref="B53:F53"/>
    <mergeCell ref="N53:O53"/>
    <mergeCell ref="B54:F54"/>
    <mergeCell ref="A8:T8"/>
    <mergeCell ref="A9:T9"/>
    <mergeCell ref="A11:D11"/>
    <mergeCell ref="O11:P11"/>
    <mergeCell ref="A12:D12"/>
    <mergeCell ref="O12:P1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9:Q49"/>
  </mergeCells>
  <pageMargins left="0.2" right="0.7" top="0.24" bottom="0.24" header="0.16" footer="0.2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1"/>
  <sheetViews>
    <sheetView tabSelected="1" workbookViewId="0">
      <selection activeCell="Q26" sqref="Q2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52</v>
      </c>
      <c r="T5" s="20" t="s">
        <v>11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28" t="s">
        <v>14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</row>
    <row r="9" spans="1:24" s="22" customFormat="1" ht="23.25">
      <c r="A9" s="129" t="s">
        <v>15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</row>
    <row r="10" spans="1:24" ht="18.75">
      <c r="L10" s="24"/>
      <c r="Q10" s="27"/>
    </row>
    <row r="11" spans="1:24" ht="15">
      <c r="A11" s="119" t="s">
        <v>16</v>
      </c>
      <c r="B11" s="119"/>
      <c r="C11" s="119"/>
      <c r="D11" s="119"/>
      <c r="E11" s="31" t="s">
        <v>53</v>
      </c>
      <c r="F11" s="31"/>
      <c r="G11" s="31"/>
      <c r="H11" s="31"/>
      <c r="I11" s="31"/>
      <c r="J11" s="31"/>
      <c r="K11" s="31"/>
      <c r="L11" s="31"/>
      <c r="M11" s="32"/>
      <c r="N11" s="33"/>
      <c r="O11" s="119" t="s">
        <v>17</v>
      </c>
      <c r="P11" s="119"/>
      <c r="Q11" s="34" t="s">
        <v>96</v>
      </c>
      <c r="R11" s="35"/>
      <c r="S11" s="36"/>
      <c r="T11" s="37"/>
      <c r="U11" s="25"/>
      <c r="V11" s="25"/>
      <c r="W11" s="25"/>
      <c r="X11" s="25"/>
    </row>
    <row r="12" spans="1:24" ht="15">
      <c r="A12" s="119" t="s">
        <v>18</v>
      </c>
      <c r="B12" s="119"/>
      <c r="C12" s="119"/>
      <c r="D12" s="119"/>
      <c r="E12" s="40" t="s">
        <v>54</v>
      </c>
      <c r="F12" s="40"/>
      <c r="G12" s="40"/>
      <c r="H12" s="40"/>
      <c r="I12" s="40"/>
      <c r="J12" s="40"/>
      <c r="K12" s="40"/>
      <c r="L12" s="40"/>
      <c r="M12" s="41"/>
      <c r="N12" s="33"/>
      <c r="O12" s="119" t="s">
        <v>18</v>
      </c>
      <c r="P12" s="119"/>
      <c r="Q12" s="40" t="s">
        <v>97</v>
      </c>
      <c r="R12" s="40"/>
      <c r="S12" s="40"/>
      <c r="T12" s="40"/>
      <c r="U12" s="38"/>
      <c r="V12" s="39"/>
      <c r="W12" s="25"/>
      <c r="X12" s="25"/>
    </row>
    <row r="13" spans="1:24" ht="15">
      <c r="A13" s="119" t="s">
        <v>19</v>
      </c>
      <c r="B13" s="119"/>
      <c r="C13" s="119"/>
      <c r="D13" s="119"/>
      <c r="E13" s="40" t="s">
        <v>55</v>
      </c>
      <c r="F13" s="40"/>
      <c r="G13" s="40"/>
      <c r="H13" s="40"/>
      <c r="I13" s="40" t="s">
        <v>8</v>
      </c>
      <c r="J13" s="40"/>
      <c r="K13" s="40"/>
      <c r="L13" s="40"/>
      <c r="M13" s="41"/>
      <c r="N13" s="33"/>
      <c r="O13" s="119" t="s">
        <v>19</v>
      </c>
      <c r="P13" s="119"/>
      <c r="Q13" s="42" t="s">
        <v>98</v>
      </c>
      <c r="R13" s="43"/>
      <c r="S13" s="44"/>
      <c r="T13" s="45"/>
      <c r="U13" s="46"/>
      <c r="V13" s="25"/>
      <c r="W13" s="25"/>
      <c r="X13" s="25"/>
    </row>
    <row r="14" spans="1:24" ht="15">
      <c r="A14" s="119" t="s">
        <v>20</v>
      </c>
      <c r="B14" s="119"/>
      <c r="C14" s="119"/>
      <c r="D14" s="119"/>
      <c r="E14" s="40" t="s">
        <v>56</v>
      </c>
      <c r="F14" s="40"/>
      <c r="G14" s="40"/>
      <c r="H14" s="40"/>
      <c r="I14" s="40"/>
      <c r="J14" s="40"/>
      <c r="K14" s="40"/>
      <c r="L14" s="40"/>
      <c r="M14" s="41"/>
      <c r="N14" s="33"/>
      <c r="O14" s="119" t="s">
        <v>21</v>
      </c>
      <c r="P14" s="119"/>
      <c r="Q14" s="47">
        <v>42527</v>
      </c>
      <c r="R14" s="48"/>
      <c r="S14" s="48"/>
      <c r="T14" s="48"/>
      <c r="U14" s="25"/>
      <c r="V14" s="25"/>
      <c r="W14" s="25"/>
      <c r="X14" s="25"/>
    </row>
    <row r="15" spans="1:24">
      <c r="C15" s="49"/>
      <c r="Q15" s="50"/>
      <c r="R15" s="51"/>
      <c r="S15" s="26"/>
    </row>
    <row r="16" spans="1:24">
      <c r="A16" s="120" t="s">
        <v>22</v>
      </c>
      <c r="B16" s="122" t="s">
        <v>23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4"/>
      <c r="O16" s="120" t="s">
        <v>24</v>
      </c>
      <c r="P16" s="112" t="s">
        <v>25</v>
      </c>
      <c r="Q16" s="112" t="s">
        <v>26</v>
      </c>
      <c r="R16" s="112" t="s">
        <v>27</v>
      </c>
      <c r="S16" s="114" t="s">
        <v>28</v>
      </c>
      <c r="T16" s="114" t="s">
        <v>29</v>
      </c>
    </row>
    <row r="17" spans="1:20">
      <c r="A17" s="121"/>
      <c r="B17" s="125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7"/>
      <c r="O17" s="121"/>
      <c r="P17" s="113"/>
      <c r="Q17" s="113"/>
      <c r="R17" s="113"/>
      <c r="S17" s="115"/>
      <c r="T17" s="115"/>
    </row>
    <row r="18" spans="1:20" s="60" customFormat="1" ht="15.75">
      <c r="A18" s="52">
        <v>1</v>
      </c>
      <c r="B18" s="53" t="s">
        <v>57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4"/>
      <c r="N18" s="55"/>
      <c r="O18" s="56" t="s">
        <v>31</v>
      </c>
      <c r="P18" s="56">
        <v>5</v>
      </c>
      <c r="Q18" s="58">
        <v>2800</v>
      </c>
      <c r="R18" s="57">
        <f>Q18*P18</f>
        <v>14000</v>
      </c>
      <c r="S18" s="58">
        <f>R18*0.1</f>
        <v>1400</v>
      </c>
      <c r="T18" s="59">
        <f>R18+S18</f>
        <v>15400</v>
      </c>
    </row>
    <row r="19" spans="1:20" s="60" customFormat="1" ht="15.75">
      <c r="A19" s="52">
        <f>A18+1</f>
        <v>2</v>
      </c>
      <c r="B19" s="53" t="s">
        <v>99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4"/>
      <c r="N19" s="55"/>
      <c r="O19" s="56" t="s">
        <v>31</v>
      </c>
      <c r="P19" s="56">
        <v>5</v>
      </c>
      <c r="Q19" s="58">
        <v>2500</v>
      </c>
      <c r="R19" s="57">
        <f t="shared" ref="R19:R21" si="0">Q19*P19</f>
        <v>12500</v>
      </c>
      <c r="S19" s="58">
        <f t="shared" ref="S19:S22" si="1">R19*0.1</f>
        <v>1250</v>
      </c>
      <c r="T19" s="59">
        <f t="shared" ref="T19:T21" si="2">R19+S19</f>
        <v>13750</v>
      </c>
    </row>
    <row r="20" spans="1:20" s="60" customFormat="1" ht="15.75">
      <c r="A20" s="52">
        <f t="shared" ref="A20:A40" si="3">A19+1</f>
        <v>3</v>
      </c>
      <c r="B20" s="53" t="s">
        <v>102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4"/>
      <c r="N20" s="55"/>
      <c r="O20" s="56" t="s">
        <v>89</v>
      </c>
      <c r="P20" s="56">
        <v>10</v>
      </c>
      <c r="Q20" s="58">
        <v>24500</v>
      </c>
      <c r="R20" s="57">
        <f t="shared" si="0"/>
        <v>245000</v>
      </c>
      <c r="S20" s="58">
        <f t="shared" si="1"/>
        <v>24500</v>
      </c>
      <c r="T20" s="59">
        <f t="shared" si="2"/>
        <v>269500</v>
      </c>
    </row>
    <row r="21" spans="1:20" s="60" customFormat="1" ht="15.75">
      <c r="A21" s="52">
        <f t="shared" si="3"/>
        <v>4</v>
      </c>
      <c r="B21" s="53" t="s">
        <v>103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4"/>
      <c r="N21" s="55"/>
      <c r="O21" s="56" t="s">
        <v>71</v>
      </c>
      <c r="P21" s="56">
        <v>20</v>
      </c>
      <c r="Q21" s="58">
        <v>10000</v>
      </c>
      <c r="R21" s="57">
        <f t="shared" si="0"/>
        <v>200000</v>
      </c>
      <c r="S21" s="58">
        <f t="shared" si="1"/>
        <v>20000</v>
      </c>
      <c r="T21" s="59">
        <f t="shared" si="2"/>
        <v>220000</v>
      </c>
    </row>
    <row r="22" spans="1:20" s="60" customFormat="1" ht="15.75">
      <c r="A22" s="52">
        <f t="shared" si="3"/>
        <v>5</v>
      </c>
      <c r="B22" s="53" t="s">
        <v>104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4"/>
      <c r="N22" s="55"/>
      <c r="O22" s="56" t="s">
        <v>30</v>
      </c>
      <c r="P22" s="56">
        <v>1</v>
      </c>
      <c r="Q22" s="58">
        <v>125000</v>
      </c>
      <c r="R22" s="57">
        <f t="shared" ref="R22" si="4">Q22*P22</f>
        <v>125000</v>
      </c>
      <c r="S22" s="58">
        <f t="shared" si="1"/>
        <v>12500</v>
      </c>
      <c r="T22" s="59">
        <f t="shared" ref="T22" si="5">R22+S22</f>
        <v>137500</v>
      </c>
    </row>
    <row r="23" spans="1:20" s="60" customFormat="1" ht="15.75">
      <c r="A23" s="52">
        <f t="shared" si="3"/>
        <v>6</v>
      </c>
      <c r="B23" s="53" t="s">
        <v>58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4"/>
      <c r="N23" s="55"/>
      <c r="O23" s="110" t="s">
        <v>31</v>
      </c>
      <c r="P23" s="110">
        <v>10</v>
      </c>
      <c r="Q23" s="58">
        <v>2200</v>
      </c>
      <c r="R23" s="57">
        <f t="shared" ref="R23:R40" si="6">Q23*P23</f>
        <v>22000</v>
      </c>
      <c r="S23" s="58">
        <f t="shared" ref="S23:S40" si="7">R23*0.1</f>
        <v>2200</v>
      </c>
      <c r="T23" s="59">
        <f t="shared" ref="T23:T40" si="8">R23+S23</f>
        <v>24200</v>
      </c>
    </row>
    <row r="24" spans="1:20" s="60" customFormat="1" ht="15.75">
      <c r="A24" s="52">
        <f t="shared" si="3"/>
        <v>7</v>
      </c>
      <c r="B24" s="53" t="s">
        <v>100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4"/>
      <c r="N24" s="55"/>
      <c r="O24" s="110" t="s">
        <v>31</v>
      </c>
      <c r="P24" s="110">
        <v>10</v>
      </c>
      <c r="Q24" s="58">
        <v>2200</v>
      </c>
      <c r="R24" s="57">
        <f t="shared" si="6"/>
        <v>22000</v>
      </c>
      <c r="S24" s="58">
        <f t="shared" si="7"/>
        <v>2200</v>
      </c>
      <c r="T24" s="59">
        <f t="shared" si="8"/>
        <v>24200</v>
      </c>
    </row>
    <row r="25" spans="1:20" s="60" customFormat="1" ht="15.75">
      <c r="A25" s="52">
        <f t="shared" si="3"/>
        <v>8</v>
      </c>
      <c r="B25" s="53" t="s">
        <v>60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4"/>
      <c r="N25" s="55"/>
      <c r="O25" s="110" t="s">
        <v>30</v>
      </c>
      <c r="P25" s="110">
        <v>3</v>
      </c>
      <c r="Q25" s="58">
        <v>75000</v>
      </c>
      <c r="R25" s="57">
        <f t="shared" si="6"/>
        <v>225000</v>
      </c>
      <c r="S25" s="58">
        <f t="shared" si="7"/>
        <v>22500</v>
      </c>
      <c r="T25" s="59">
        <f t="shared" si="8"/>
        <v>247500</v>
      </c>
    </row>
    <row r="26" spans="1:20" s="60" customFormat="1" ht="15.75">
      <c r="A26" s="52">
        <f t="shared" si="3"/>
        <v>9</v>
      </c>
      <c r="B26" s="53" t="s">
        <v>101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4"/>
      <c r="N26" s="55"/>
      <c r="O26" s="110" t="s">
        <v>30</v>
      </c>
      <c r="P26" s="110">
        <v>1</v>
      </c>
      <c r="Q26" s="58">
        <v>145000</v>
      </c>
      <c r="R26" s="57">
        <f t="shared" si="6"/>
        <v>145000</v>
      </c>
      <c r="S26" s="58">
        <f t="shared" si="7"/>
        <v>14500</v>
      </c>
      <c r="T26" s="59">
        <f t="shared" si="8"/>
        <v>159500</v>
      </c>
    </row>
    <row r="27" spans="1:20" s="60" customFormat="1" ht="15.75">
      <c r="A27" s="52">
        <f t="shared" si="3"/>
        <v>10</v>
      </c>
      <c r="B27" s="53" t="s">
        <v>62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4"/>
      <c r="N27" s="55"/>
      <c r="O27" s="110" t="s">
        <v>30</v>
      </c>
      <c r="P27" s="110">
        <v>10</v>
      </c>
      <c r="Q27" s="58">
        <v>21000</v>
      </c>
      <c r="R27" s="57">
        <f t="shared" si="6"/>
        <v>210000</v>
      </c>
      <c r="S27" s="58">
        <f t="shared" si="7"/>
        <v>21000</v>
      </c>
      <c r="T27" s="59">
        <f t="shared" si="8"/>
        <v>231000</v>
      </c>
    </row>
    <row r="28" spans="1:20" s="60" customFormat="1" ht="15.75">
      <c r="A28" s="52">
        <f t="shared" si="3"/>
        <v>11</v>
      </c>
      <c r="B28" s="53" t="s">
        <v>63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4"/>
      <c r="N28" s="55"/>
      <c r="O28" s="110" t="s">
        <v>31</v>
      </c>
      <c r="P28" s="110">
        <v>10</v>
      </c>
      <c r="Q28" s="58">
        <v>3000</v>
      </c>
      <c r="R28" s="57">
        <f t="shared" si="6"/>
        <v>30000</v>
      </c>
      <c r="S28" s="58">
        <f t="shared" si="7"/>
        <v>3000</v>
      </c>
      <c r="T28" s="59">
        <f t="shared" si="8"/>
        <v>33000</v>
      </c>
    </row>
    <row r="29" spans="1:20" s="60" customFormat="1" ht="15.75">
      <c r="A29" s="52">
        <f t="shared" si="3"/>
        <v>12</v>
      </c>
      <c r="B29" s="53" t="s">
        <v>75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4"/>
      <c r="N29" s="55"/>
      <c r="O29" s="110" t="s">
        <v>30</v>
      </c>
      <c r="P29" s="110">
        <v>10</v>
      </c>
      <c r="Q29" s="58">
        <v>4000</v>
      </c>
      <c r="R29" s="57">
        <f t="shared" si="6"/>
        <v>40000</v>
      </c>
      <c r="S29" s="58">
        <f t="shared" si="7"/>
        <v>4000</v>
      </c>
      <c r="T29" s="59">
        <f t="shared" si="8"/>
        <v>44000</v>
      </c>
    </row>
    <row r="30" spans="1:20" s="60" customFormat="1" ht="15.75">
      <c r="A30" s="52">
        <f t="shared" si="3"/>
        <v>13</v>
      </c>
      <c r="B30" s="53" t="s">
        <v>106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4"/>
      <c r="N30" s="55"/>
      <c r="O30" s="110" t="s">
        <v>71</v>
      </c>
      <c r="P30" s="110">
        <v>10</v>
      </c>
      <c r="Q30" s="58">
        <v>2000</v>
      </c>
      <c r="R30" s="57">
        <f t="shared" si="6"/>
        <v>20000</v>
      </c>
      <c r="S30" s="58">
        <f t="shared" si="7"/>
        <v>2000</v>
      </c>
      <c r="T30" s="59">
        <f t="shared" si="8"/>
        <v>22000</v>
      </c>
    </row>
    <row r="31" spans="1:20" s="60" customFormat="1" ht="15.75">
      <c r="A31" s="52">
        <f t="shared" si="3"/>
        <v>14</v>
      </c>
      <c r="B31" s="53" t="s">
        <v>68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4"/>
      <c r="N31" s="55"/>
      <c r="O31" s="110" t="s">
        <v>30</v>
      </c>
      <c r="P31" s="110">
        <v>1</v>
      </c>
      <c r="Q31" s="58">
        <v>31000</v>
      </c>
      <c r="R31" s="57">
        <f t="shared" si="6"/>
        <v>31000</v>
      </c>
      <c r="S31" s="58">
        <f t="shared" si="7"/>
        <v>3100</v>
      </c>
      <c r="T31" s="59">
        <f t="shared" si="8"/>
        <v>34100</v>
      </c>
    </row>
    <row r="32" spans="1:20" s="60" customFormat="1" ht="15.75">
      <c r="A32" s="52">
        <f t="shared" si="3"/>
        <v>15</v>
      </c>
      <c r="B32" s="53" t="s">
        <v>70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4"/>
      <c r="N32" s="55"/>
      <c r="O32" s="110" t="s">
        <v>71</v>
      </c>
      <c r="P32" s="110">
        <v>20</v>
      </c>
      <c r="Q32" s="58">
        <v>1200</v>
      </c>
      <c r="R32" s="57">
        <f t="shared" si="6"/>
        <v>24000</v>
      </c>
      <c r="S32" s="58">
        <f t="shared" si="7"/>
        <v>2400</v>
      </c>
      <c r="T32" s="59">
        <f t="shared" si="8"/>
        <v>26400</v>
      </c>
    </row>
    <row r="33" spans="1:20" s="60" customFormat="1" ht="15.75">
      <c r="A33" s="52">
        <f t="shared" si="3"/>
        <v>16</v>
      </c>
      <c r="B33" s="53" t="s">
        <v>72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4"/>
      <c r="N33" s="55"/>
      <c r="O33" s="110" t="s">
        <v>30</v>
      </c>
      <c r="P33" s="110">
        <v>2</v>
      </c>
      <c r="Q33" s="58">
        <v>10500</v>
      </c>
      <c r="R33" s="57">
        <f t="shared" si="6"/>
        <v>21000</v>
      </c>
      <c r="S33" s="58">
        <f t="shared" si="7"/>
        <v>2100</v>
      </c>
      <c r="T33" s="59">
        <f t="shared" si="8"/>
        <v>23100</v>
      </c>
    </row>
    <row r="34" spans="1:20" s="60" customFormat="1" ht="15.75">
      <c r="A34" s="52">
        <f t="shared" si="3"/>
        <v>17</v>
      </c>
      <c r="B34" s="53" t="s">
        <v>83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54"/>
      <c r="N34" s="55"/>
      <c r="O34" s="56" t="s">
        <v>30</v>
      </c>
      <c r="P34" s="56">
        <v>5</v>
      </c>
      <c r="Q34" s="58">
        <v>5200</v>
      </c>
      <c r="R34" s="57">
        <f t="shared" si="6"/>
        <v>26000</v>
      </c>
      <c r="S34" s="58">
        <f t="shared" si="7"/>
        <v>2600</v>
      </c>
      <c r="T34" s="59">
        <f t="shared" si="8"/>
        <v>28600</v>
      </c>
    </row>
    <row r="35" spans="1:20" s="60" customFormat="1" ht="15.75">
      <c r="A35" s="52">
        <f t="shared" si="3"/>
        <v>18</v>
      </c>
      <c r="B35" s="53" t="s">
        <v>84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54"/>
      <c r="N35" s="55"/>
      <c r="O35" s="56" t="s">
        <v>67</v>
      </c>
      <c r="P35" s="56">
        <v>2</v>
      </c>
      <c r="Q35" s="58">
        <v>29000</v>
      </c>
      <c r="R35" s="57">
        <f t="shared" si="6"/>
        <v>58000</v>
      </c>
      <c r="S35" s="58">
        <f t="shared" si="7"/>
        <v>5800</v>
      </c>
      <c r="T35" s="59">
        <f t="shared" si="8"/>
        <v>63800</v>
      </c>
    </row>
    <row r="36" spans="1:20" s="60" customFormat="1" ht="15.75">
      <c r="A36" s="52">
        <f t="shared" si="3"/>
        <v>19</v>
      </c>
      <c r="B36" s="53" t="s">
        <v>85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54"/>
      <c r="N36" s="55"/>
      <c r="O36" s="56" t="s">
        <v>31</v>
      </c>
      <c r="P36" s="56">
        <v>6</v>
      </c>
      <c r="Q36" s="58">
        <v>12500</v>
      </c>
      <c r="R36" s="57">
        <f t="shared" si="6"/>
        <v>75000</v>
      </c>
      <c r="S36" s="58">
        <f t="shared" si="7"/>
        <v>7500</v>
      </c>
      <c r="T36" s="59">
        <f t="shared" si="8"/>
        <v>82500</v>
      </c>
    </row>
    <row r="37" spans="1:20" s="60" customFormat="1" ht="15.75">
      <c r="A37" s="52">
        <f t="shared" si="3"/>
        <v>20</v>
      </c>
      <c r="B37" s="53" t="s">
        <v>86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54"/>
      <c r="N37" s="55"/>
      <c r="O37" s="56" t="s">
        <v>87</v>
      </c>
      <c r="P37" s="56">
        <v>10</v>
      </c>
      <c r="Q37" s="58">
        <v>2500</v>
      </c>
      <c r="R37" s="57">
        <f t="shared" si="6"/>
        <v>25000</v>
      </c>
      <c r="S37" s="58">
        <f t="shared" si="7"/>
        <v>2500</v>
      </c>
      <c r="T37" s="59">
        <f t="shared" si="8"/>
        <v>27500</v>
      </c>
    </row>
    <row r="38" spans="1:20" s="60" customFormat="1" ht="15.75">
      <c r="A38" s="52">
        <f t="shared" si="3"/>
        <v>21</v>
      </c>
      <c r="B38" s="53" t="s">
        <v>90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54"/>
      <c r="N38" s="55"/>
      <c r="O38" s="56" t="s">
        <v>89</v>
      </c>
      <c r="P38" s="56">
        <v>10</v>
      </c>
      <c r="Q38" s="58">
        <v>10800</v>
      </c>
      <c r="R38" s="57">
        <f t="shared" si="6"/>
        <v>108000</v>
      </c>
      <c r="S38" s="58">
        <f t="shared" si="7"/>
        <v>10800</v>
      </c>
      <c r="T38" s="59">
        <f t="shared" si="8"/>
        <v>118800</v>
      </c>
    </row>
    <row r="39" spans="1:20" s="60" customFormat="1" ht="15.75">
      <c r="A39" s="52">
        <f t="shared" si="3"/>
        <v>22</v>
      </c>
      <c r="B39" s="111" t="s">
        <v>105</v>
      </c>
      <c r="C39" s="40"/>
      <c r="D39" s="40"/>
      <c r="E39" s="40"/>
      <c r="F39" s="40"/>
      <c r="G39" s="143"/>
      <c r="H39" s="143"/>
      <c r="I39" s="143"/>
      <c r="J39" s="143"/>
      <c r="K39" s="143"/>
      <c r="L39" s="143"/>
      <c r="M39" s="144"/>
      <c r="N39" s="145"/>
      <c r="O39" s="146" t="s">
        <v>30</v>
      </c>
      <c r="P39" s="146">
        <v>10</v>
      </c>
      <c r="Q39" s="147"/>
      <c r="R39" s="148">
        <f t="shared" ref="R39" si="9">Q39*P39</f>
        <v>0</v>
      </c>
      <c r="S39" s="147">
        <f t="shared" ref="S39" si="10">R39*0.1</f>
        <v>0</v>
      </c>
      <c r="T39" s="149">
        <f t="shared" ref="T39" si="11">R39+S39</f>
        <v>0</v>
      </c>
    </row>
    <row r="40" spans="1:20" s="60" customFormat="1" ht="15.75">
      <c r="A40" s="52">
        <f t="shared" si="3"/>
        <v>23</v>
      </c>
      <c r="B40" s="53" t="s">
        <v>92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54"/>
      <c r="N40" s="55"/>
      <c r="O40" s="56" t="s">
        <v>93</v>
      </c>
      <c r="P40" s="56">
        <v>40</v>
      </c>
      <c r="Q40" s="57">
        <v>41800</v>
      </c>
      <c r="R40" s="57">
        <f t="shared" si="6"/>
        <v>1672000</v>
      </c>
      <c r="S40" s="58">
        <f t="shared" si="7"/>
        <v>167200</v>
      </c>
      <c r="T40" s="59">
        <f t="shared" si="8"/>
        <v>1839200</v>
      </c>
    </row>
    <row r="41" spans="1:20" ht="15.75">
      <c r="O41" s="116" t="s">
        <v>33</v>
      </c>
      <c r="P41" s="117"/>
      <c r="Q41" s="118"/>
      <c r="R41" s="57">
        <f>SUM(R18:R40)</f>
        <v>3350500</v>
      </c>
      <c r="S41" s="57">
        <f>SUM(S18:S40)</f>
        <v>335050</v>
      </c>
      <c r="T41" s="57">
        <f>SUM(T18:T40)</f>
        <v>3685550</v>
      </c>
    </row>
    <row r="42" spans="1:20">
      <c r="A42" s="61"/>
      <c r="B42" s="61"/>
      <c r="C42" s="61"/>
      <c r="D42" s="61"/>
      <c r="E42" s="61"/>
      <c r="F42" s="61"/>
      <c r="G42" s="61"/>
      <c r="H42" s="61"/>
      <c r="I42" s="62"/>
      <c r="J42" s="63"/>
      <c r="K42" s="63"/>
      <c r="L42" s="63"/>
      <c r="M42" s="64"/>
      <c r="N42" s="38"/>
      <c r="O42" s="64"/>
      <c r="P42" s="64"/>
      <c r="Q42" s="64"/>
      <c r="R42" s="65"/>
      <c r="S42" s="66"/>
    </row>
    <row r="43" spans="1:20">
      <c r="A43" s="67" t="s">
        <v>34</v>
      </c>
      <c r="B43" s="6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71"/>
      <c r="P43" s="71"/>
      <c r="Q43" s="72"/>
      <c r="R43" s="73"/>
      <c r="S43" s="74"/>
      <c r="T43" s="75"/>
    </row>
    <row r="44" spans="1:20" ht="15">
      <c r="A44" s="69"/>
      <c r="B44" s="130" t="s">
        <v>35</v>
      </c>
      <c r="C44" s="131"/>
      <c r="D44" s="131"/>
      <c r="E44" s="131"/>
      <c r="F44" s="131"/>
      <c r="G44" s="76" t="s">
        <v>36</v>
      </c>
      <c r="H44" s="77"/>
      <c r="I44" s="77"/>
      <c r="J44" s="31"/>
      <c r="K44" s="31"/>
      <c r="L44" s="31"/>
      <c r="M44" s="78"/>
      <c r="N44" s="132"/>
      <c r="O44" s="132"/>
      <c r="P44" s="109"/>
      <c r="Q44" s="79"/>
      <c r="R44" s="80"/>
      <c r="S44" s="79"/>
      <c r="T44" s="81"/>
    </row>
    <row r="45" spans="1:20" ht="15">
      <c r="A45" s="69"/>
      <c r="B45" s="130" t="s">
        <v>37</v>
      </c>
      <c r="C45" s="131"/>
      <c r="D45" s="131"/>
      <c r="E45" s="131"/>
      <c r="F45" s="131"/>
      <c r="G45" s="76" t="s">
        <v>36</v>
      </c>
      <c r="H45" s="82"/>
      <c r="I45" s="82"/>
      <c r="J45" s="83"/>
      <c r="K45" s="83"/>
      <c r="L45" s="83"/>
      <c r="M45" s="83"/>
      <c r="N45" s="133"/>
      <c r="O45" s="133"/>
      <c r="P45" s="107"/>
      <c r="Q45" s="54"/>
      <c r="R45" s="84"/>
      <c r="S45" s="54"/>
      <c r="T45" s="85"/>
    </row>
    <row r="46" spans="1:20" ht="15">
      <c r="A46" s="69"/>
      <c r="B46" s="130" t="s">
        <v>38</v>
      </c>
      <c r="C46" s="130"/>
      <c r="D46" s="130"/>
      <c r="E46" s="130"/>
      <c r="F46" s="130"/>
      <c r="G46" s="76" t="s">
        <v>36</v>
      </c>
      <c r="H46" s="77"/>
      <c r="I46" s="77"/>
      <c r="J46" s="77"/>
      <c r="K46" s="77"/>
      <c r="L46" s="77"/>
      <c r="M46" s="77"/>
      <c r="N46" s="31"/>
      <c r="O46" s="79"/>
      <c r="P46" s="79"/>
      <c r="Q46" s="79"/>
      <c r="R46" s="80"/>
      <c r="S46" s="36"/>
      <c r="T46" s="37"/>
    </row>
    <row r="47" spans="1:20" s="60" customFormat="1" ht="14.25">
      <c r="N47" s="86"/>
      <c r="O47" s="87"/>
      <c r="P47" s="87"/>
      <c r="Q47" s="87"/>
      <c r="R47" s="88"/>
      <c r="S47" s="108"/>
      <c r="T47" s="89"/>
    </row>
    <row r="48" spans="1:20" s="60" customFormat="1" ht="14.25">
      <c r="N48" s="86"/>
      <c r="O48" s="87"/>
      <c r="P48" s="87"/>
      <c r="Q48" s="87"/>
      <c r="R48" s="88"/>
      <c r="S48" s="108"/>
      <c r="T48" s="89"/>
    </row>
    <row r="49" spans="1:20" s="91" customFormat="1" ht="14.25">
      <c r="A49" s="86" t="s">
        <v>39</v>
      </c>
      <c r="B49" s="86"/>
      <c r="C49" s="86"/>
      <c r="D49" s="86"/>
      <c r="E49" s="86"/>
      <c r="F49" s="86"/>
      <c r="G49" s="86"/>
      <c r="H49" s="86"/>
      <c r="I49" s="86"/>
      <c r="J49" s="86"/>
      <c r="K49" s="90" t="s">
        <v>40</v>
      </c>
      <c r="L49" s="86"/>
      <c r="M49" s="86"/>
      <c r="N49" s="86"/>
      <c r="O49" s="86"/>
      <c r="P49" s="86"/>
      <c r="Q49" s="86"/>
      <c r="R49" s="138" t="s">
        <v>41</v>
      </c>
      <c r="S49" s="138"/>
      <c r="T49" s="138"/>
    </row>
    <row r="50" spans="1:20" s="25" customFormat="1">
      <c r="K50" s="92"/>
      <c r="L50" s="92"/>
      <c r="R50" s="92"/>
      <c r="S50" s="92"/>
      <c r="T50" s="93"/>
    </row>
    <row r="51" spans="1:20" s="25" customFormat="1">
      <c r="K51" s="92"/>
      <c r="L51" s="92"/>
      <c r="R51" s="92"/>
      <c r="S51" s="92"/>
      <c r="T51" s="93"/>
    </row>
    <row r="52" spans="1:20" s="25" customFormat="1">
      <c r="K52" s="92"/>
      <c r="L52" s="92"/>
      <c r="R52" s="92"/>
      <c r="S52" s="92"/>
      <c r="T52" s="93"/>
    </row>
    <row r="53" spans="1:20" s="25" customFormat="1">
      <c r="K53" s="106"/>
      <c r="L53" s="92"/>
      <c r="R53" s="106"/>
      <c r="S53" s="92"/>
      <c r="T53" s="93"/>
    </row>
    <row r="54" spans="1:20" s="25" customFormat="1">
      <c r="A54" s="94"/>
      <c r="B54" s="94"/>
      <c r="C54" s="94"/>
      <c r="D54" s="94"/>
      <c r="E54" s="94"/>
      <c r="F54" s="94"/>
      <c r="G54" s="94"/>
      <c r="H54" s="94"/>
      <c r="K54" s="95"/>
      <c r="L54" s="95"/>
      <c r="M54" s="95"/>
      <c r="N54" s="94"/>
      <c r="O54" s="94"/>
      <c r="P54" s="94"/>
      <c r="R54" s="95"/>
      <c r="S54" s="95"/>
      <c r="T54" s="96"/>
    </row>
    <row r="55" spans="1:20" s="25" customFormat="1">
      <c r="A55" s="97" t="s">
        <v>42</v>
      </c>
      <c r="B55" s="97"/>
      <c r="C55" s="97"/>
      <c r="D55" s="97"/>
      <c r="E55" s="139" t="s">
        <v>43</v>
      </c>
      <c r="F55" s="139"/>
      <c r="G55" s="139"/>
      <c r="H55" s="139"/>
      <c r="K55" s="97" t="s">
        <v>42</v>
      </c>
      <c r="L55" s="97"/>
      <c r="M55" s="97"/>
      <c r="N55" s="139" t="s">
        <v>44</v>
      </c>
      <c r="O55" s="139"/>
      <c r="P55" s="139"/>
      <c r="R55" s="98" t="s">
        <v>42</v>
      </c>
      <c r="S55" s="140" t="s">
        <v>94</v>
      </c>
      <c r="T55" s="140"/>
    </row>
    <row r="56" spans="1:20" s="25" customFormat="1">
      <c r="A56" s="99" t="s">
        <v>45</v>
      </c>
      <c r="B56" s="99"/>
      <c r="C56" s="99"/>
      <c r="D56" s="99"/>
      <c r="E56" s="141" t="s">
        <v>46</v>
      </c>
      <c r="F56" s="141"/>
      <c r="G56" s="141"/>
      <c r="H56" s="141"/>
      <c r="K56" s="99" t="s">
        <v>45</v>
      </c>
      <c r="L56" s="99"/>
      <c r="M56" s="99"/>
      <c r="N56" s="137" t="s">
        <v>47</v>
      </c>
      <c r="O56" s="137"/>
      <c r="P56" s="137"/>
      <c r="R56" s="100" t="s">
        <v>45</v>
      </c>
      <c r="S56" s="142" t="s">
        <v>95</v>
      </c>
      <c r="T56" s="142"/>
    </row>
    <row r="57" spans="1:20" s="25" customFormat="1">
      <c r="A57" s="99" t="s">
        <v>48</v>
      </c>
      <c r="B57" s="99"/>
      <c r="C57" s="99"/>
      <c r="D57" s="99"/>
      <c r="E57" s="134">
        <f>Q14</f>
        <v>42527</v>
      </c>
      <c r="F57" s="135"/>
      <c r="G57" s="135"/>
      <c r="H57" s="135"/>
      <c r="K57" s="99" t="s">
        <v>48</v>
      </c>
      <c r="L57" s="99"/>
      <c r="M57" s="101"/>
      <c r="N57" s="136">
        <f>E57</f>
        <v>42527</v>
      </c>
      <c r="O57" s="137"/>
      <c r="P57" s="137"/>
      <c r="R57" s="100" t="s">
        <v>48</v>
      </c>
      <c r="S57" s="136">
        <f>N57</f>
        <v>42527</v>
      </c>
      <c r="T57" s="137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  <row r="70" spans="14:20">
      <c r="N70" s="23"/>
      <c r="O70" s="23"/>
      <c r="P70" s="23"/>
      <c r="Q70" s="23"/>
      <c r="R70" s="23"/>
      <c r="S70" s="23"/>
      <c r="T70" s="23"/>
    </row>
    <row r="71" spans="14:20">
      <c r="N71" s="23"/>
      <c r="O71" s="23"/>
      <c r="P71" s="23"/>
      <c r="Q71" s="23"/>
      <c r="R71" s="23"/>
      <c r="S71" s="23"/>
      <c r="T71" s="23"/>
    </row>
  </sheetData>
  <mergeCells count="34">
    <mergeCell ref="A8:T8"/>
    <mergeCell ref="A9:T9"/>
    <mergeCell ref="A11:D11"/>
    <mergeCell ref="O11:P11"/>
    <mergeCell ref="A12:D12"/>
    <mergeCell ref="O12:P12"/>
    <mergeCell ref="B44:F44"/>
    <mergeCell ref="N44:O44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1:Q41"/>
    <mergeCell ref="B45:F45"/>
    <mergeCell ref="N45:O45"/>
    <mergeCell ref="B46:F46"/>
    <mergeCell ref="R49:T49"/>
    <mergeCell ref="E55:H55"/>
    <mergeCell ref="N55:P55"/>
    <mergeCell ref="S55:T55"/>
    <mergeCell ref="E56:H56"/>
    <mergeCell ref="N56:P56"/>
    <mergeCell ref="S56:T56"/>
    <mergeCell ref="E57:H57"/>
    <mergeCell ref="N57:P57"/>
    <mergeCell ref="S57:T5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HOang Hoa Tham</vt:lpstr>
      <vt:lpstr>Văn phòng</vt:lpstr>
      <vt:lpstr>Sheet3</vt:lpstr>
      <vt:lpstr>'HOang Hoa Tham'!Print_Area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ly</cp:lastModifiedBy>
  <cp:lastPrinted>2016-06-06T06:21:32Z</cp:lastPrinted>
  <dcterms:created xsi:type="dcterms:W3CDTF">2016-06-03T10:20:51Z</dcterms:created>
  <dcterms:modified xsi:type="dcterms:W3CDTF">2016-06-06T07:21:58Z</dcterms:modified>
</cp:coreProperties>
</file>