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320" windowHeight="7995" firstSheet="1" activeTab="1"/>
  </bookViews>
  <sheets>
    <sheet name="Sheet1" sheetId="1" state="hidden" r:id="rId1"/>
    <sheet name="Sheet2" sheetId="2" r:id="rId2"/>
    <sheet name="Sheet3" sheetId="3" r:id="rId3"/>
  </sheets>
  <definedNames>
    <definedName name="_xlnm.Print_Area" localSheetId="1">Sheet2!$A$1:$T$37</definedName>
  </definedNames>
  <calcPr calcId="124519"/>
</workbook>
</file>

<file path=xl/calcChain.xml><?xml version="1.0" encoding="utf-8"?>
<calcChain xmlns="http://schemas.openxmlformats.org/spreadsheetml/2006/main">
  <c r="T19" i="2"/>
  <c r="T20"/>
  <c r="T22"/>
  <c r="T23"/>
  <c r="T24"/>
  <c r="T25"/>
  <c r="T26"/>
  <c r="T27"/>
  <c r="T28"/>
  <c r="T29"/>
  <c r="T30"/>
  <c r="T33"/>
  <c r="T34"/>
  <c r="T35"/>
  <c r="T36"/>
  <c r="T37"/>
  <c r="S19"/>
  <c r="S20"/>
  <c r="S22"/>
  <c r="S23"/>
  <c r="S24"/>
  <c r="S25"/>
  <c r="S26"/>
  <c r="S27"/>
  <c r="S28"/>
  <c r="S29"/>
  <c r="S30"/>
  <c r="S33"/>
  <c r="S34"/>
  <c r="S35"/>
  <c r="S36"/>
  <c r="S37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18"/>
  <c r="S18" s="1"/>
  <c r="S32" l="1"/>
  <c r="T32" s="1"/>
  <c r="S31"/>
  <c r="T31" s="1"/>
  <c r="S21"/>
  <c r="S38" s="1"/>
  <c r="R38"/>
  <c r="T18"/>
  <c r="E54"/>
  <c r="N54" s="1"/>
  <c r="S54" s="1"/>
  <c r="T21" l="1"/>
  <c r="T38" s="1"/>
  <c r="E55" i="1"/>
  <c r="N55" s="1"/>
  <c r="S55" s="1"/>
  <c r="R38"/>
  <c r="S37"/>
  <c r="R37"/>
  <c r="T37" s="1"/>
  <c r="R36"/>
  <c r="S35"/>
  <c r="R35"/>
  <c r="T35" s="1"/>
  <c r="R34"/>
  <c r="S33"/>
  <c r="R33"/>
  <c r="T33" s="1"/>
  <c r="R32"/>
  <c r="S31"/>
  <c r="R31"/>
  <c r="T31" s="1"/>
  <c r="R30"/>
  <c r="R29"/>
  <c r="S29" s="1"/>
  <c r="R28"/>
  <c r="R27"/>
  <c r="S27" s="1"/>
  <c r="R26"/>
  <c r="R25"/>
  <c r="S25" s="1"/>
  <c r="S24"/>
  <c r="R24"/>
  <c r="T24" s="1"/>
  <c r="R23"/>
  <c r="S23" s="1"/>
  <c r="S22"/>
  <c r="R22"/>
  <c r="T22" s="1"/>
  <c r="R21"/>
  <c r="S21" s="1"/>
  <c r="R20"/>
  <c r="R19"/>
  <c r="S19" s="1"/>
  <c r="R18"/>
  <c r="S18" l="1"/>
  <c r="S39" s="1"/>
  <c r="T19"/>
  <c r="S20"/>
  <c r="T20" s="1"/>
  <c r="T21"/>
  <c r="T23"/>
  <c r="T25"/>
  <c r="S26"/>
  <c r="T26" s="1"/>
  <c r="T27"/>
  <c r="S28"/>
  <c r="T28" s="1"/>
  <c r="T29"/>
  <c r="S30"/>
  <c r="T30" s="1"/>
  <c r="S32"/>
  <c r="T32" s="1"/>
  <c r="S34"/>
  <c r="T34" s="1"/>
  <c r="S36"/>
  <c r="T36" s="1"/>
  <c r="S38"/>
  <c r="T38" s="1"/>
  <c r="R39"/>
  <c r="T18" l="1"/>
  <c r="T39" s="1"/>
</calcChain>
</file>

<file path=xl/sharedStrings.xml><?xml version="1.0" encoding="utf-8"?>
<sst xmlns="http://schemas.openxmlformats.org/spreadsheetml/2006/main" count="217" uniqueCount="129">
  <si>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</si>
  <si>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</si>
  <si>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</si>
  <si>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</si>
  <si>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</si>
  <si>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</si>
  <si>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</si>
  <si>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</si>
  <si>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</si>
  <si>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</si>
  <si>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</si>
  <si>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</si>
  <si>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</si>
  <si>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</si>
  <si>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</si>
  <si>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</si>
  <si>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</si>
  <si>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</si>
  <si>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</si>
  <si>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</si>
  <si>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</si>
  <si>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</si>
  <si>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</si>
  <si>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</si>
  <si>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</si>
  <si>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</si>
  <si>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</si>
  <si>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</si>
  <si>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</si>
  <si>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</si>
  <si>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</si>
  <si>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</si>
  <si>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</si>
  <si>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</si>
  <si>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</si>
  <si>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</si>
  <si>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</si>
  <si>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</si>
  <si>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</si>
  <si>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</si>
  <si>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</si>
  <si>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</si>
  <si>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</si>
  <si>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</si>
  <si>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</si>
  <si>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</si>
  <si>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0000026</t>
  </si>
  <si>
    <t xml:space="preserve">Phuong Nam Stationery </t>
  </si>
  <si>
    <t>Cty TNHH MTV TM và DT Liên Á Châu</t>
  </si>
  <si>
    <t>B18/19K Nguyen Van Linh Q.7 TP.HCM</t>
  </si>
  <si>
    <t>506 Nguyễn Đình Chiểu, P.4, Q.3, TP. HCM</t>
  </si>
  <si>
    <t>(08) 3758 4761</t>
  </si>
  <si>
    <t>Ms. Phung - 0917.263.664</t>
  </si>
  <si>
    <t>Ms. Kim Anh - 0902.60.64.82</t>
  </si>
  <si>
    <t>19/4/2016</t>
  </si>
  <si>
    <t>Bìa còng cua si 3.5P A4</t>
  </si>
  <si>
    <t>cái</t>
  </si>
  <si>
    <t>Bìa còng bật 2 mặt 5P F GL</t>
  </si>
  <si>
    <t>Bìa trình ký nhựa A4</t>
  </si>
  <si>
    <t xml:space="preserve">Bìa lỗ Suremark A4 </t>
  </si>
  <si>
    <t>hộp</t>
  </si>
  <si>
    <t>Bao thư da bò</t>
  </si>
  <si>
    <t>xấp</t>
  </si>
  <si>
    <t>Băng keo lớn</t>
  </si>
  <si>
    <t>cuộn</t>
  </si>
  <si>
    <t>Đồ bấm kim</t>
  </si>
  <si>
    <t>Kim bấm số 10</t>
  </si>
  <si>
    <t>hộp lớn</t>
  </si>
  <si>
    <t>Dao rọc giấy nhỏ</t>
  </si>
  <si>
    <t>cây</t>
  </si>
  <si>
    <t>Bút chì bấm 0.5mm</t>
  </si>
  <si>
    <t>Ngòi bút chì bấm</t>
  </si>
  <si>
    <t>Bút chì chuốt 2B</t>
  </si>
  <si>
    <t>Cục tẩy (tốt)</t>
  </si>
  <si>
    <t xml:space="preserve">cục </t>
  </si>
  <si>
    <t>Bìa phân trang</t>
  </si>
  <si>
    <t>Ly nhỏ uống nước</t>
  </si>
  <si>
    <t>Thẻ nhựa đứng</t>
  </si>
  <si>
    <t>Hộp đựng viết</t>
  </si>
  <si>
    <t>Băng keo nhỏ</t>
  </si>
  <si>
    <t>Cắt băng keo nhỏ</t>
  </si>
  <si>
    <t>Cắt băng keo lớn</t>
  </si>
  <si>
    <t>Bảng trắng viết bảng 1m x 0.8m</t>
  </si>
  <si>
    <t>Lê Thị Kim Anh</t>
  </si>
  <si>
    <t>Director</t>
  </si>
  <si>
    <t>CÔNG TY TNHH ĐẦU TƯ VÀ KINH DOANH SIÊU THỊ Á CHÂU</t>
  </si>
  <si>
    <t>ASIA INVESTMENT AND SUPERMARKET TRADING COMPANY LIMITED</t>
  </si>
  <si>
    <t>Lầu 2, 506 Nguyễn Đình Chiểu, Phường 4, Quận 3, TP. Hồ Chí Minh</t>
  </si>
  <si>
    <t>0 3 1 0 9 3 9 8 4 0</t>
  </si>
  <si>
    <t>0000022</t>
  </si>
  <si>
    <t>Công ty DT &amp; KD Siêu Thị Á Châu</t>
  </si>
  <si>
    <t>506 Nguyễn Đình Chiểu, P.4, Q.3</t>
  </si>
  <si>
    <t>Ms. Phung - 0917 263 664</t>
  </si>
  <si>
    <t>11/5/2016</t>
  </si>
  <si>
    <t>Băng Keo 2 Mặt Xốp 2,4Cm</t>
  </si>
  <si>
    <t>cuộn</t>
  </si>
  <si>
    <t>Băng keo trong 5cm</t>
  </si>
  <si>
    <t>Băng Xóa Mini 5 Series Bag Jpn</t>
  </si>
  <si>
    <t>cái</t>
  </si>
  <si>
    <t>Giấy Note vàng</t>
  </si>
  <si>
    <t>Hồ nước</t>
  </si>
  <si>
    <t>chai</t>
  </si>
  <si>
    <t>Kéo lớn S100</t>
  </si>
  <si>
    <t>Kim Bấm 10 Plus</t>
  </si>
  <si>
    <t>hộp</t>
  </si>
  <si>
    <t>Mực Shiny (đỏ)</t>
  </si>
  <si>
    <t>Lọ</t>
  </si>
  <si>
    <t>Viết Chì 2B Thiên Long</t>
  </si>
  <si>
    <t>Cây</t>
  </si>
  <si>
    <t>Ly Nhựa 411 140Ml</t>
  </si>
  <si>
    <t>Cái</t>
  </si>
  <si>
    <t>Bao Thư Trắng 12X22-80G/M2</t>
  </si>
  <si>
    <t>Pin 3A</t>
  </si>
  <si>
    <t>cục</t>
  </si>
  <si>
    <t>Pin 2A</t>
  </si>
  <si>
    <t>Giấy A4</t>
  </si>
  <si>
    <t>ream</t>
  </si>
  <si>
    <r>
      <t xml:space="preserve">TOTAL / </t>
    </r>
    <r>
      <rPr>
        <b/>
        <i/>
        <sz val="12"/>
        <rFont val="Arial"/>
        <family val="2"/>
      </rPr>
      <t>TỔNG CỘNG</t>
    </r>
  </si>
  <si>
    <r>
      <t xml:space="preserve">Terms &amp; Conditions/ </t>
    </r>
    <r>
      <rPr>
        <i/>
        <u/>
        <sz val="11"/>
        <rFont val="Arial"/>
        <family val="2"/>
      </rPr>
      <t>Các điều kiện &amp; điều khoản:</t>
    </r>
  </si>
  <si>
    <r>
      <t xml:space="preserve">Deadline for Delivery
</t>
    </r>
    <r>
      <rPr>
        <i/>
        <sz val="11"/>
        <rFont val="Arial"/>
        <family val="2"/>
      </rPr>
      <t>Thời hạn giao hàng</t>
    </r>
  </si>
  <si>
    <r>
      <t xml:space="preserve">Terms of Payment
</t>
    </r>
    <r>
      <rPr>
        <i/>
        <sz val="11"/>
        <rFont val="Arial"/>
        <family val="2"/>
      </rPr>
      <t>Phương thức thanh toán</t>
    </r>
  </si>
  <si>
    <r>
      <t xml:space="preserve">Other Terms
</t>
    </r>
    <r>
      <rPr>
        <i/>
        <sz val="11"/>
        <rFont val="Arial"/>
        <family val="2"/>
      </rPr>
      <t>Các điều khoản khác</t>
    </r>
  </si>
  <si>
    <t>Receptionist</t>
  </si>
  <si>
    <t>Kệ 1tầng mica 169-1</t>
  </si>
  <si>
    <t>Bìa lỗ A4</t>
  </si>
  <si>
    <t>Kéo đồi mồi S120</t>
  </si>
  <si>
    <t>Dao rọc giấy nhỏ SDI 0404</t>
  </si>
  <si>
    <t xml:space="preserve">Viết dạ quang hồng </t>
  </si>
  <si>
    <t xml:space="preserve">Viết dạ quang vàng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</si>
</sst>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[$-1010000]d/m/yy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i/>
      <sz val="12"/>
      <name val="Arial"/>
      <family val="2"/>
    </font>
    <font>
      <u/>
      <sz val="11"/>
      <name val="Arial"/>
      <family val="2"/>
    </font>
    <font>
      <i/>
      <u/>
      <sz val="1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9" fillId="0" borderId="0" xfId="0" applyFont="1"/>
    <xf numFmtId="0" fontId="21" fillId="0" borderId="0" xfId="0" quotePrefix="1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164" fontId="21" fillId="0" borderId="0" xfId="3" applyNumberFormat="1" applyFont="1" applyBorder="1"/>
    <xf numFmtId="164" fontId="21" fillId="0" borderId="0" xfId="3" applyNumberFormat="1" applyFont="1"/>
    <xf numFmtId="9" fontId="21" fillId="0" borderId="0" xfId="2" applyNumberFormat="1" applyFont="1"/>
    <xf numFmtId="164" fontId="21" fillId="0" borderId="0" xfId="3" applyNumberFormat="1" applyFont="1" applyAlignment="1">
      <alignment horizontal="left"/>
    </xf>
    <xf numFmtId="165" fontId="21" fillId="0" borderId="0" xfId="1" applyNumberFormat="1" applyFont="1"/>
    <xf numFmtId="0" fontId="21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11" fillId="0" borderId="0" xfId="3" applyNumberFormat="1" applyFont="1" applyAlignment="1"/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4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0" fontId="15" fillId="0" borderId="8" xfId="0" applyFont="1" applyBorder="1" applyAlignment="1">
      <alignment horizontal="center" vertical="center" wrapText="1"/>
    </xf>
    <xf numFmtId="164" fontId="6" fillId="0" borderId="0" xfId="3" quotePrefix="1" applyNumberFormat="1" applyFont="1" applyAlignment="1">
      <alignment horizontal="right"/>
    </xf>
    <xf numFmtId="165" fontId="6" fillId="0" borderId="0" xfId="1" applyNumberFormat="1" applyFont="1" applyAlignment="1">
      <alignment horizontal="left"/>
    </xf>
    <xf numFmtId="0" fontId="4" fillId="0" borderId="2" xfId="0" quotePrefix="1" applyFont="1" applyBorder="1" applyAlignment="1">
      <alignment horizontal="left"/>
    </xf>
    <xf numFmtId="167" fontId="4" fillId="0" borderId="2" xfId="0" quotePrefix="1" applyNumberFormat="1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2" xfId="3" applyNumberFormat="1" applyFont="1" applyBorder="1" applyAlignment="1">
      <alignment horizontal="center"/>
    </xf>
    <xf numFmtId="164" fontId="4" fillId="0" borderId="12" xfId="1" applyNumberFormat="1" applyFont="1" applyBorder="1"/>
    <xf numFmtId="165" fontId="2" fillId="0" borderId="12" xfId="1" applyNumberFormat="1" applyFont="1" applyBorder="1" applyAlignment="1">
      <alignment horizontal="left"/>
    </xf>
    <xf numFmtId="0" fontId="24" fillId="0" borderId="0" xfId="0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0" fontId="11" fillId="0" borderId="1" xfId="0" applyFont="1" applyBorder="1"/>
    <xf numFmtId="0" fontId="11" fillId="0" borderId="2" xfId="0" applyFont="1" applyBorder="1"/>
    <xf numFmtId="0" fontId="1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3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7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1" fillId="0" borderId="0" xfId="0" applyFont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165" fontId="17" fillId="0" borderId="10" xfId="1" applyNumberFormat="1" applyFont="1" applyBorder="1" applyAlignment="1">
      <alignment horizontal="right" wrapText="1"/>
    </xf>
    <xf numFmtId="165" fontId="17" fillId="0" borderId="2" xfId="1" applyNumberFormat="1" applyFont="1" applyBorder="1" applyAlignment="1">
      <alignment horizontal="right" wrapText="1"/>
    </xf>
    <xf numFmtId="165" fontId="17" fillId="0" borderId="11" xfId="1" applyNumberFormat="1" applyFont="1" applyBorder="1" applyAlignment="1">
      <alignment horizontal="right" wrapText="1"/>
    </xf>
    <xf numFmtId="0" fontId="21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65" fontId="2" fillId="0" borderId="10" xfId="1" applyNumberFormat="1" applyFont="1" applyBorder="1" applyAlignment="1">
      <alignment horizontal="right" wrapText="1"/>
    </xf>
    <xf numFmtId="165" fontId="2" fillId="0" borderId="2" xfId="1" applyNumberFormat="1" applyFont="1" applyBorder="1" applyAlignment="1">
      <alignment horizontal="right" wrapText="1"/>
    </xf>
    <xf numFmtId="165" fontId="2" fillId="0" borderId="11" xfId="1" applyNumberFormat="1" applyFont="1" applyBorder="1" applyAlignment="1">
      <alignment horizontal="right" wrapText="1"/>
    </xf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164" fontId="4" fillId="0" borderId="13" xfId="3" applyNumberFormat="1" applyFont="1" applyBorder="1" applyAlignment="1">
      <alignment horizontal="left"/>
    </xf>
    <xf numFmtId="164" fontId="4" fillId="0" borderId="14" xfId="3" applyNumberFormat="1" applyFont="1" applyBorder="1" applyAlignment="1">
      <alignment horizontal="left"/>
    </xf>
    <xf numFmtId="167" fontId="26" fillId="0" borderId="0" xfId="0" applyNumberFormat="1" applyFont="1" applyAlignment="1">
      <alignment horizontal="left"/>
    </xf>
    <xf numFmtId="167" fontId="11" fillId="0" borderId="0" xfId="0" applyNumberFormat="1" applyFont="1" applyAlignment="1">
      <alignment horizontal="left"/>
    </xf>
    <xf numFmtId="167" fontId="4" fillId="0" borderId="14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523875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46685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895351</xdr:colOff>
      <xdr:row>0</xdr:row>
      <xdr:rowOff>47625</xdr:rowOff>
    </xdr:from>
    <xdr:to>
      <xdr:col>19</xdr:col>
      <xdr:colOff>571500</xdr:colOff>
      <xdr:row>4</xdr:row>
      <xdr:rowOff>47624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1" y="47625"/>
          <a:ext cx="1724024" cy="771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933449</xdr:colOff>
      <xdr:row>0</xdr:row>
      <xdr:rowOff>28575</xdr:rowOff>
    </xdr:from>
    <xdr:to>
      <xdr:col>19</xdr:col>
      <xdr:colOff>438149</xdr:colOff>
      <xdr:row>4</xdr:row>
      <xdr:rowOff>189601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649" y="28575"/>
          <a:ext cx="1552575" cy="713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9"/>
  <sheetViews>
    <sheetView topLeftCell="A25" workbookViewId="0">
      <selection sqref="A1:XFD1048576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46</v>
      </c>
      <c r="T5" s="20" t="s">
        <v>11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47" t="s">
        <v>14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</row>
    <row r="9" spans="1:24" s="22" customFormat="1" ht="23.25">
      <c r="A9" s="148" t="s">
        <v>15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</row>
    <row r="10" spans="1:24" ht="18" customHeight="1">
      <c r="L10" s="24"/>
      <c r="Q10" s="27"/>
    </row>
    <row r="11" spans="1:24" ht="27" customHeight="1">
      <c r="A11" s="149" t="s">
        <v>16</v>
      </c>
      <c r="B11" s="149"/>
      <c r="C11" s="149"/>
      <c r="D11" s="149"/>
      <c r="E11" s="31" t="s">
        <v>47</v>
      </c>
      <c r="F11" s="31"/>
      <c r="G11" s="31"/>
      <c r="H11" s="31"/>
      <c r="I11" s="31"/>
      <c r="J11" s="31"/>
      <c r="K11" s="31"/>
      <c r="L11" s="31"/>
      <c r="M11" s="32"/>
      <c r="N11" s="33"/>
      <c r="O11" s="149" t="s">
        <v>17</v>
      </c>
      <c r="P11" s="149"/>
      <c r="Q11" s="34" t="s">
        <v>48</v>
      </c>
      <c r="R11" s="35"/>
      <c r="S11" s="36"/>
      <c r="T11" s="37"/>
      <c r="U11" s="25"/>
      <c r="V11" s="25"/>
      <c r="W11" s="25"/>
      <c r="X11" s="25"/>
    </row>
    <row r="12" spans="1:24" ht="27" customHeight="1">
      <c r="A12" s="149" t="s">
        <v>18</v>
      </c>
      <c r="B12" s="149"/>
      <c r="C12" s="149"/>
      <c r="D12" s="149"/>
      <c r="E12" s="38" t="s">
        <v>49</v>
      </c>
      <c r="F12" s="38"/>
      <c r="G12" s="38"/>
      <c r="H12" s="38"/>
      <c r="I12" s="38"/>
      <c r="J12" s="38"/>
      <c r="K12" s="38"/>
      <c r="L12" s="38"/>
      <c r="M12" s="39"/>
      <c r="N12" s="33"/>
      <c r="O12" s="149" t="s">
        <v>18</v>
      </c>
      <c r="P12" s="149"/>
      <c r="Q12" s="38" t="s">
        <v>50</v>
      </c>
      <c r="R12" s="38"/>
      <c r="S12" s="38"/>
      <c r="T12" s="38"/>
      <c r="U12" s="40"/>
      <c r="V12" s="41"/>
      <c r="W12" s="25"/>
      <c r="X12" s="25"/>
    </row>
    <row r="13" spans="1:24" ht="27" customHeight="1">
      <c r="A13" s="149" t="s">
        <v>19</v>
      </c>
      <c r="B13" s="149"/>
      <c r="C13" s="149"/>
      <c r="D13" s="149"/>
      <c r="E13" s="38" t="s">
        <v>51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49" t="s">
        <v>19</v>
      </c>
      <c r="P13" s="149"/>
      <c r="Q13" s="42" t="s">
        <v>52</v>
      </c>
      <c r="R13" s="43"/>
      <c r="S13" s="44"/>
      <c r="T13" s="45"/>
      <c r="U13" s="46"/>
      <c r="V13" s="25"/>
      <c r="W13" s="25"/>
      <c r="X13" s="25"/>
    </row>
    <row r="14" spans="1:24" ht="27" customHeight="1">
      <c r="A14" s="149" t="s">
        <v>20</v>
      </c>
      <c r="B14" s="149"/>
      <c r="C14" s="149"/>
      <c r="D14" s="149"/>
      <c r="E14" s="38" t="s">
        <v>53</v>
      </c>
      <c r="F14" s="38"/>
      <c r="G14" s="38"/>
      <c r="H14" s="38"/>
      <c r="I14" s="38"/>
      <c r="J14" s="38"/>
      <c r="K14" s="38"/>
      <c r="L14" s="38"/>
      <c r="M14" s="39"/>
      <c r="N14" s="33"/>
      <c r="O14" s="149" t="s">
        <v>21</v>
      </c>
      <c r="P14" s="149"/>
      <c r="Q14" s="47" t="s">
        <v>54</v>
      </c>
      <c r="R14" s="48"/>
      <c r="S14" s="48"/>
      <c r="T14" s="48"/>
      <c r="U14" s="25"/>
      <c r="V14" s="25"/>
      <c r="W14" s="25"/>
      <c r="X14" s="25"/>
    </row>
    <row r="15" spans="1:24" ht="16.5" customHeight="1">
      <c r="C15" s="49"/>
      <c r="Q15" s="50"/>
      <c r="R15" s="51"/>
      <c r="S15" s="26"/>
    </row>
    <row r="16" spans="1:24" ht="19.5" customHeight="1">
      <c r="A16" s="154" t="s">
        <v>22</v>
      </c>
      <c r="B16" s="156" t="s">
        <v>23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8"/>
      <c r="O16" s="154" t="s">
        <v>24</v>
      </c>
      <c r="P16" s="150" t="s">
        <v>25</v>
      </c>
      <c r="Q16" s="150" t="s">
        <v>26</v>
      </c>
      <c r="R16" s="150" t="s">
        <v>27</v>
      </c>
      <c r="S16" s="152" t="s">
        <v>28</v>
      </c>
      <c r="T16" s="152" t="s">
        <v>29</v>
      </c>
    </row>
    <row r="17" spans="1:20">
      <c r="A17" s="155"/>
      <c r="B17" s="159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1"/>
      <c r="O17" s="155"/>
      <c r="P17" s="151"/>
      <c r="Q17" s="151"/>
      <c r="R17" s="151"/>
      <c r="S17" s="153"/>
      <c r="T17" s="153"/>
    </row>
    <row r="18" spans="1:20" s="60" customFormat="1" ht="21" customHeight="1">
      <c r="A18" s="52">
        <v>1</v>
      </c>
      <c r="B18" s="53" t="s">
        <v>55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4"/>
      <c r="N18" s="55"/>
      <c r="O18" s="56" t="s">
        <v>56</v>
      </c>
      <c r="P18" s="56">
        <v>3</v>
      </c>
      <c r="Q18" s="58">
        <v>19000</v>
      </c>
      <c r="R18" s="57">
        <f>Q18*P18</f>
        <v>57000</v>
      </c>
      <c r="S18" s="58">
        <f>R18*0.1</f>
        <v>5700</v>
      </c>
      <c r="T18" s="59">
        <f>R18+S18</f>
        <v>62700</v>
      </c>
    </row>
    <row r="19" spans="1:20" s="60" customFormat="1" ht="21" customHeight="1">
      <c r="A19" s="52">
        <v>2</v>
      </c>
      <c r="B19" s="53" t="s">
        <v>57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4"/>
      <c r="N19" s="55"/>
      <c r="O19" s="56" t="s">
        <v>56</v>
      </c>
      <c r="P19" s="56">
        <v>10</v>
      </c>
      <c r="Q19" s="58">
        <v>21000</v>
      </c>
      <c r="R19" s="57">
        <f t="shared" ref="R19:R38" si="0">Q19*P19</f>
        <v>210000</v>
      </c>
      <c r="S19" s="58">
        <f t="shared" ref="S19:S38" si="1">R19*0.1</f>
        <v>21000</v>
      </c>
      <c r="T19" s="59">
        <f t="shared" ref="T19:T38" si="2">R19+S19</f>
        <v>231000</v>
      </c>
    </row>
    <row r="20" spans="1:20" s="60" customFormat="1" ht="21" customHeight="1">
      <c r="A20" s="52">
        <v>3</v>
      </c>
      <c r="B20" s="53" t="s">
        <v>58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4"/>
      <c r="N20" s="55"/>
      <c r="O20" s="56" t="s">
        <v>56</v>
      </c>
      <c r="P20" s="56">
        <v>5</v>
      </c>
      <c r="Q20" s="58">
        <v>25000</v>
      </c>
      <c r="R20" s="57">
        <f t="shared" si="0"/>
        <v>125000</v>
      </c>
      <c r="S20" s="58">
        <f t="shared" si="1"/>
        <v>12500</v>
      </c>
      <c r="T20" s="59">
        <f t="shared" si="2"/>
        <v>137500</v>
      </c>
    </row>
    <row r="21" spans="1:20" s="60" customFormat="1" ht="21" customHeight="1">
      <c r="A21" s="52">
        <v>4</v>
      </c>
      <c r="B21" s="53" t="s">
        <v>59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4"/>
      <c r="N21" s="55"/>
      <c r="O21" s="56" t="s">
        <v>60</v>
      </c>
      <c r="P21" s="56">
        <v>1</v>
      </c>
      <c r="Q21" s="58">
        <v>89000</v>
      </c>
      <c r="R21" s="57">
        <f t="shared" si="0"/>
        <v>89000</v>
      </c>
      <c r="S21" s="58">
        <f t="shared" si="1"/>
        <v>8900</v>
      </c>
      <c r="T21" s="59">
        <f t="shared" si="2"/>
        <v>97900</v>
      </c>
    </row>
    <row r="22" spans="1:20" s="60" customFormat="1" ht="21" customHeight="1">
      <c r="A22" s="52">
        <v>5</v>
      </c>
      <c r="B22" s="53" t="s">
        <v>61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4"/>
      <c r="N22" s="55"/>
      <c r="O22" s="56" t="s">
        <v>62</v>
      </c>
      <c r="P22" s="56">
        <v>1</v>
      </c>
      <c r="Q22" s="58"/>
      <c r="R22" s="57">
        <f t="shared" si="0"/>
        <v>0</v>
      </c>
      <c r="S22" s="58">
        <f t="shared" si="1"/>
        <v>0</v>
      </c>
      <c r="T22" s="59">
        <f t="shared" si="2"/>
        <v>0</v>
      </c>
    </row>
    <row r="23" spans="1:20" s="60" customFormat="1" ht="21" customHeight="1">
      <c r="A23" s="52">
        <v>6</v>
      </c>
      <c r="B23" s="53" t="s">
        <v>63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4"/>
      <c r="N23" s="55"/>
      <c r="O23" s="56" t="s">
        <v>64</v>
      </c>
      <c r="P23" s="56">
        <v>20</v>
      </c>
      <c r="Q23" s="58">
        <v>10000</v>
      </c>
      <c r="R23" s="57">
        <f t="shared" si="0"/>
        <v>200000</v>
      </c>
      <c r="S23" s="58">
        <f t="shared" si="1"/>
        <v>20000</v>
      </c>
      <c r="T23" s="59">
        <f t="shared" si="2"/>
        <v>220000</v>
      </c>
    </row>
    <row r="24" spans="1:20" s="60" customFormat="1" ht="21" customHeight="1">
      <c r="A24" s="52">
        <v>7</v>
      </c>
      <c r="B24" s="53" t="s">
        <v>65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4"/>
      <c r="N24" s="55"/>
      <c r="O24" s="56" t="s">
        <v>56</v>
      </c>
      <c r="P24" s="56">
        <v>10</v>
      </c>
      <c r="Q24" s="58"/>
      <c r="R24" s="57">
        <f t="shared" si="0"/>
        <v>0</v>
      </c>
      <c r="S24" s="58">
        <f t="shared" si="1"/>
        <v>0</v>
      </c>
      <c r="T24" s="59">
        <f t="shared" si="2"/>
        <v>0</v>
      </c>
    </row>
    <row r="25" spans="1:20" s="60" customFormat="1" ht="21" customHeight="1">
      <c r="A25" s="52">
        <v>8</v>
      </c>
      <c r="B25" s="53" t="s">
        <v>66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4"/>
      <c r="N25" s="55"/>
      <c r="O25" s="56" t="s">
        <v>67</v>
      </c>
      <c r="P25" s="56">
        <v>3</v>
      </c>
      <c r="Q25" s="58"/>
      <c r="R25" s="57">
        <f t="shared" si="0"/>
        <v>0</v>
      </c>
      <c r="S25" s="58">
        <f t="shared" si="1"/>
        <v>0</v>
      </c>
      <c r="T25" s="59">
        <f t="shared" si="2"/>
        <v>0</v>
      </c>
    </row>
    <row r="26" spans="1:20" s="60" customFormat="1" ht="21" customHeight="1">
      <c r="A26" s="52">
        <v>9</v>
      </c>
      <c r="B26" s="53" t="s">
        <v>68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4"/>
      <c r="N26" s="55"/>
      <c r="O26" s="56" t="s">
        <v>69</v>
      </c>
      <c r="P26" s="56">
        <v>10</v>
      </c>
      <c r="Q26" s="58"/>
      <c r="R26" s="57">
        <f t="shared" si="0"/>
        <v>0</v>
      </c>
      <c r="S26" s="58">
        <f t="shared" si="1"/>
        <v>0</v>
      </c>
      <c r="T26" s="59">
        <f t="shared" si="2"/>
        <v>0</v>
      </c>
    </row>
    <row r="27" spans="1:20" s="60" customFormat="1" ht="21" customHeight="1">
      <c r="A27" s="52">
        <v>10</v>
      </c>
      <c r="B27" s="53" t="s">
        <v>70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4"/>
      <c r="N27" s="55"/>
      <c r="O27" s="56" t="s">
        <v>69</v>
      </c>
      <c r="P27" s="56">
        <v>3</v>
      </c>
      <c r="Q27" s="58"/>
      <c r="R27" s="57">
        <f t="shared" si="0"/>
        <v>0</v>
      </c>
      <c r="S27" s="58">
        <f t="shared" si="1"/>
        <v>0</v>
      </c>
      <c r="T27" s="59">
        <f t="shared" si="2"/>
        <v>0</v>
      </c>
    </row>
    <row r="28" spans="1:20" s="60" customFormat="1" ht="21" customHeight="1">
      <c r="A28" s="52">
        <v>11</v>
      </c>
      <c r="B28" s="53" t="s">
        <v>71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4"/>
      <c r="N28" s="55"/>
      <c r="O28" s="56" t="s">
        <v>60</v>
      </c>
      <c r="P28" s="56">
        <v>3</v>
      </c>
      <c r="Q28" s="58"/>
      <c r="R28" s="57">
        <f t="shared" si="0"/>
        <v>0</v>
      </c>
      <c r="S28" s="58">
        <f t="shared" si="1"/>
        <v>0</v>
      </c>
      <c r="T28" s="59">
        <f t="shared" si="2"/>
        <v>0</v>
      </c>
    </row>
    <row r="29" spans="1:20" s="60" customFormat="1" ht="21" customHeight="1">
      <c r="A29" s="52">
        <v>12</v>
      </c>
      <c r="B29" s="53" t="s">
        <v>72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4"/>
      <c r="N29" s="55"/>
      <c r="O29" s="56" t="s">
        <v>60</v>
      </c>
      <c r="P29" s="56">
        <v>2</v>
      </c>
      <c r="Q29" s="58"/>
      <c r="R29" s="57">
        <f t="shared" si="0"/>
        <v>0</v>
      </c>
      <c r="S29" s="58">
        <f t="shared" si="1"/>
        <v>0</v>
      </c>
      <c r="T29" s="59">
        <f t="shared" si="2"/>
        <v>0</v>
      </c>
    </row>
    <row r="30" spans="1:20" s="60" customFormat="1" ht="21" customHeight="1">
      <c r="A30" s="52">
        <v>13</v>
      </c>
      <c r="B30" s="53" t="s">
        <v>73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4"/>
      <c r="N30" s="55"/>
      <c r="O30" s="56" t="s">
        <v>74</v>
      </c>
      <c r="P30" s="56">
        <v>10</v>
      </c>
      <c r="Q30" s="58"/>
      <c r="R30" s="57">
        <f t="shared" si="0"/>
        <v>0</v>
      </c>
      <c r="S30" s="58">
        <f t="shared" si="1"/>
        <v>0</v>
      </c>
      <c r="T30" s="59">
        <f t="shared" si="2"/>
        <v>0</v>
      </c>
    </row>
    <row r="31" spans="1:20" s="60" customFormat="1" ht="21" customHeight="1">
      <c r="A31" s="52">
        <v>14</v>
      </c>
      <c r="B31" s="53" t="s">
        <v>75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4"/>
      <c r="N31" s="55"/>
      <c r="O31" s="56" t="s">
        <v>62</v>
      </c>
      <c r="P31" s="56">
        <v>20</v>
      </c>
      <c r="Q31" s="58"/>
      <c r="R31" s="57">
        <f t="shared" si="0"/>
        <v>0</v>
      </c>
      <c r="S31" s="58">
        <f t="shared" si="1"/>
        <v>0</v>
      </c>
      <c r="T31" s="59">
        <f t="shared" si="2"/>
        <v>0</v>
      </c>
    </row>
    <row r="32" spans="1:20" s="60" customFormat="1" ht="21" customHeight="1">
      <c r="A32" s="52">
        <v>15</v>
      </c>
      <c r="B32" s="53" t="s">
        <v>76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4"/>
      <c r="N32" s="55"/>
      <c r="O32" s="56" t="s">
        <v>69</v>
      </c>
      <c r="P32" s="56">
        <v>10</v>
      </c>
      <c r="Q32" s="58"/>
      <c r="R32" s="57">
        <f t="shared" si="0"/>
        <v>0</v>
      </c>
      <c r="S32" s="58">
        <f t="shared" si="1"/>
        <v>0</v>
      </c>
      <c r="T32" s="59">
        <f t="shared" si="2"/>
        <v>0</v>
      </c>
    </row>
    <row r="33" spans="1:20" s="60" customFormat="1" ht="21" customHeight="1">
      <c r="A33" s="52">
        <v>16</v>
      </c>
      <c r="B33" s="53" t="s">
        <v>77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4"/>
      <c r="N33" s="55"/>
      <c r="O33" s="56" t="s">
        <v>60</v>
      </c>
      <c r="P33" s="56">
        <v>5</v>
      </c>
      <c r="Q33" s="58"/>
      <c r="R33" s="57">
        <f t="shared" si="0"/>
        <v>0</v>
      </c>
      <c r="S33" s="58">
        <f t="shared" si="1"/>
        <v>0</v>
      </c>
      <c r="T33" s="59">
        <f t="shared" si="2"/>
        <v>0</v>
      </c>
    </row>
    <row r="34" spans="1:20" s="60" customFormat="1" ht="21" customHeight="1">
      <c r="A34" s="52">
        <v>17</v>
      </c>
      <c r="B34" s="53" t="s">
        <v>78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4"/>
      <c r="N34" s="55"/>
      <c r="O34" s="56" t="s">
        <v>60</v>
      </c>
      <c r="P34" s="56">
        <v>5</v>
      </c>
      <c r="Q34" s="58"/>
      <c r="R34" s="57">
        <f t="shared" si="0"/>
        <v>0</v>
      </c>
      <c r="S34" s="58">
        <f t="shared" si="1"/>
        <v>0</v>
      </c>
      <c r="T34" s="59">
        <f t="shared" si="2"/>
        <v>0</v>
      </c>
    </row>
    <row r="35" spans="1:20" s="60" customFormat="1" ht="21" customHeight="1">
      <c r="A35" s="52">
        <v>18</v>
      </c>
      <c r="B35" s="53" t="s">
        <v>79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4"/>
      <c r="N35" s="55"/>
      <c r="O35" s="56" t="s">
        <v>64</v>
      </c>
      <c r="P35" s="56">
        <v>30</v>
      </c>
      <c r="Q35" s="58"/>
      <c r="R35" s="57">
        <f t="shared" si="0"/>
        <v>0</v>
      </c>
      <c r="S35" s="58">
        <f t="shared" si="1"/>
        <v>0</v>
      </c>
      <c r="T35" s="59">
        <f t="shared" si="2"/>
        <v>0</v>
      </c>
    </row>
    <row r="36" spans="1:20" s="60" customFormat="1" ht="21" customHeight="1">
      <c r="A36" s="52">
        <v>19</v>
      </c>
      <c r="B36" s="53" t="s">
        <v>80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4"/>
      <c r="N36" s="55"/>
      <c r="O36" s="56" t="s">
        <v>56</v>
      </c>
      <c r="P36" s="56">
        <v>5</v>
      </c>
      <c r="Q36" s="58"/>
      <c r="R36" s="57">
        <f t="shared" si="0"/>
        <v>0</v>
      </c>
      <c r="S36" s="58">
        <f t="shared" si="1"/>
        <v>0</v>
      </c>
      <c r="T36" s="59">
        <f t="shared" si="2"/>
        <v>0</v>
      </c>
    </row>
    <row r="37" spans="1:20" s="60" customFormat="1" ht="21" customHeight="1">
      <c r="A37" s="52">
        <v>20</v>
      </c>
      <c r="B37" s="53" t="s">
        <v>81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4"/>
      <c r="N37" s="55"/>
      <c r="O37" s="56" t="s">
        <v>56</v>
      </c>
      <c r="P37" s="56">
        <v>1</v>
      </c>
      <c r="Q37" s="58"/>
      <c r="R37" s="57">
        <f t="shared" si="0"/>
        <v>0</v>
      </c>
      <c r="S37" s="58">
        <f t="shared" si="1"/>
        <v>0</v>
      </c>
      <c r="T37" s="59">
        <f t="shared" si="2"/>
        <v>0</v>
      </c>
    </row>
    <row r="38" spans="1:20" s="60" customFormat="1" ht="21" customHeight="1">
      <c r="A38" s="52">
        <v>21</v>
      </c>
      <c r="B38" s="53" t="s">
        <v>82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4"/>
      <c r="N38" s="55"/>
      <c r="O38" s="56" t="s">
        <v>56</v>
      </c>
      <c r="P38" s="56">
        <v>1</v>
      </c>
      <c r="Q38" s="58"/>
      <c r="R38" s="57">
        <f t="shared" si="0"/>
        <v>0</v>
      </c>
      <c r="S38" s="58">
        <f t="shared" si="1"/>
        <v>0</v>
      </c>
      <c r="T38" s="59">
        <f t="shared" si="2"/>
        <v>0</v>
      </c>
    </row>
    <row r="39" spans="1:20" ht="21" customHeight="1">
      <c r="O39" s="141" t="s">
        <v>30</v>
      </c>
      <c r="P39" s="142"/>
      <c r="Q39" s="143"/>
      <c r="R39" s="57">
        <f>SUM(R18:R18)</f>
        <v>57000</v>
      </c>
      <c r="S39" s="57">
        <f>SUM(S18:S18)</f>
        <v>5700</v>
      </c>
      <c r="T39" s="57">
        <f>SUM(T18:T18)</f>
        <v>62700</v>
      </c>
    </row>
    <row r="40" spans="1:20" ht="16.5" customHeight="1">
      <c r="A40" s="61"/>
      <c r="B40" s="61"/>
      <c r="C40" s="61"/>
      <c r="D40" s="61"/>
      <c r="E40" s="61"/>
      <c r="F40" s="61"/>
      <c r="G40" s="61"/>
      <c r="H40" s="61"/>
      <c r="I40" s="62"/>
      <c r="J40" s="63"/>
      <c r="K40" s="63"/>
      <c r="L40" s="63"/>
      <c r="M40" s="64"/>
      <c r="N40" s="40"/>
      <c r="O40" s="64"/>
      <c r="P40" s="64"/>
      <c r="Q40" s="64"/>
      <c r="R40" s="65"/>
      <c r="S40" s="66"/>
    </row>
    <row r="41" spans="1:20" ht="27" customHeight="1">
      <c r="A41" s="67" t="s">
        <v>31</v>
      </c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1"/>
      <c r="P41" s="71"/>
      <c r="Q41" s="72"/>
      <c r="R41" s="73"/>
      <c r="S41" s="74"/>
      <c r="T41" s="75"/>
    </row>
    <row r="42" spans="1:20" ht="27" customHeight="1">
      <c r="A42" s="69"/>
      <c r="B42" s="137" t="s">
        <v>32</v>
      </c>
      <c r="C42" s="144"/>
      <c r="D42" s="144"/>
      <c r="E42" s="144"/>
      <c r="F42" s="144"/>
      <c r="G42" s="76" t="s">
        <v>33</v>
      </c>
      <c r="H42" s="77"/>
      <c r="I42" s="77"/>
      <c r="J42" s="31"/>
      <c r="K42" s="31"/>
      <c r="L42" s="31"/>
      <c r="M42" s="78"/>
      <c r="N42" s="145"/>
      <c r="O42" s="145"/>
      <c r="P42" s="79"/>
      <c r="Q42" s="80"/>
      <c r="R42" s="81"/>
      <c r="S42" s="80"/>
      <c r="T42" s="82"/>
    </row>
    <row r="43" spans="1:20" ht="27" customHeight="1">
      <c r="A43" s="69"/>
      <c r="B43" s="137" t="s">
        <v>34</v>
      </c>
      <c r="C43" s="144"/>
      <c r="D43" s="144"/>
      <c r="E43" s="144"/>
      <c r="F43" s="144"/>
      <c r="G43" s="76" t="s">
        <v>33</v>
      </c>
      <c r="H43" s="83"/>
      <c r="I43" s="83"/>
      <c r="J43" s="84"/>
      <c r="K43" s="84"/>
      <c r="L43" s="84"/>
      <c r="M43" s="84"/>
      <c r="N43" s="146"/>
      <c r="O43" s="146"/>
      <c r="P43" s="85"/>
      <c r="Q43" s="54"/>
      <c r="R43" s="86"/>
      <c r="S43" s="54"/>
      <c r="T43" s="87"/>
    </row>
    <row r="44" spans="1:20" ht="27" customHeight="1">
      <c r="A44" s="69"/>
      <c r="B44" s="137" t="s">
        <v>35</v>
      </c>
      <c r="C44" s="137"/>
      <c r="D44" s="137"/>
      <c r="E44" s="137"/>
      <c r="F44" s="137"/>
      <c r="G44" s="76" t="s">
        <v>33</v>
      </c>
      <c r="H44" s="77"/>
      <c r="I44" s="77"/>
      <c r="J44" s="77"/>
      <c r="K44" s="77"/>
      <c r="L44" s="77"/>
      <c r="M44" s="77"/>
      <c r="N44" s="31"/>
      <c r="O44" s="80"/>
      <c r="P44" s="80"/>
      <c r="Q44" s="80"/>
      <c r="R44" s="81"/>
      <c r="S44" s="36"/>
      <c r="T44" s="37"/>
    </row>
    <row r="45" spans="1:20" s="60" customFormat="1" ht="10.5" customHeight="1">
      <c r="N45" s="88"/>
      <c r="O45" s="89"/>
      <c r="P45" s="89"/>
      <c r="Q45" s="89"/>
      <c r="R45" s="90"/>
      <c r="S45" s="93"/>
      <c r="T45" s="91"/>
    </row>
    <row r="46" spans="1:20" s="60" customFormat="1" ht="14.25">
      <c r="N46" s="88"/>
      <c r="O46" s="89"/>
      <c r="P46" s="89"/>
      <c r="Q46" s="89"/>
      <c r="R46" s="90"/>
      <c r="S46" s="93"/>
      <c r="T46" s="91"/>
    </row>
    <row r="47" spans="1:20" s="94" customFormat="1" ht="14.25">
      <c r="A47" s="88" t="s">
        <v>36</v>
      </c>
      <c r="B47" s="88"/>
      <c r="C47" s="88"/>
      <c r="D47" s="88"/>
      <c r="E47" s="88"/>
      <c r="F47" s="88"/>
      <c r="G47" s="88"/>
      <c r="H47" s="88"/>
      <c r="I47" s="88"/>
      <c r="J47" s="88"/>
      <c r="K47" s="92" t="s">
        <v>37</v>
      </c>
      <c r="L47" s="88"/>
      <c r="M47" s="88"/>
      <c r="N47" s="88"/>
      <c r="O47" s="88"/>
      <c r="P47" s="88"/>
      <c r="Q47" s="88"/>
      <c r="R47" s="138" t="s">
        <v>38</v>
      </c>
      <c r="S47" s="138"/>
      <c r="T47" s="138"/>
    </row>
    <row r="48" spans="1:20" s="25" customFormat="1">
      <c r="K48" s="95"/>
      <c r="L48" s="95"/>
      <c r="R48" s="95"/>
      <c r="S48" s="95"/>
      <c r="T48" s="96"/>
    </row>
    <row r="49" spans="1:20" s="25" customFormat="1">
      <c r="K49" s="95"/>
      <c r="L49" s="95"/>
      <c r="R49" s="95"/>
      <c r="S49" s="95"/>
      <c r="T49" s="96"/>
    </row>
    <row r="50" spans="1:20" s="25" customFormat="1">
      <c r="K50" s="95"/>
      <c r="L50" s="95"/>
      <c r="R50" s="95"/>
      <c r="S50" s="95"/>
      <c r="T50" s="96"/>
    </row>
    <row r="51" spans="1:20" s="25" customFormat="1">
      <c r="K51" s="104"/>
      <c r="L51" s="95"/>
      <c r="R51" s="104"/>
      <c r="S51" s="95"/>
      <c r="T51" s="96"/>
    </row>
    <row r="52" spans="1:20" s="25" customFormat="1">
      <c r="A52" s="97"/>
      <c r="B52" s="97"/>
      <c r="C52" s="97"/>
      <c r="D52" s="97"/>
      <c r="E52" s="97"/>
      <c r="F52" s="97"/>
      <c r="G52" s="97"/>
      <c r="H52" s="97"/>
      <c r="K52" s="98"/>
      <c r="L52" s="98"/>
      <c r="M52" s="98"/>
      <c r="N52" s="97"/>
      <c r="O52" s="97"/>
      <c r="P52" s="97"/>
      <c r="R52" s="98"/>
      <c r="S52" s="98"/>
      <c r="T52" s="99"/>
    </row>
    <row r="53" spans="1:20" s="25" customFormat="1" ht="21" customHeight="1">
      <c r="A53" s="100" t="s">
        <v>39</v>
      </c>
      <c r="B53" s="100"/>
      <c r="C53" s="100"/>
      <c r="D53" s="100"/>
      <c r="E53" s="139" t="s">
        <v>40</v>
      </c>
      <c r="F53" s="139"/>
      <c r="G53" s="139"/>
      <c r="H53" s="139"/>
      <c r="K53" s="100" t="s">
        <v>39</v>
      </c>
      <c r="L53" s="100"/>
      <c r="M53" s="100"/>
      <c r="N53" s="139" t="s">
        <v>41</v>
      </c>
      <c r="O53" s="139"/>
      <c r="P53" s="139"/>
      <c r="R53" s="101" t="s">
        <v>39</v>
      </c>
      <c r="S53" s="140" t="s">
        <v>83</v>
      </c>
      <c r="T53" s="140"/>
    </row>
    <row r="54" spans="1:20" s="25" customFormat="1" ht="21" customHeight="1">
      <c r="A54" s="102" t="s">
        <v>42</v>
      </c>
      <c r="B54" s="102"/>
      <c r="C54" s="102"/>
      <c r="D54" s="102"/>
      <c r="E54" s="131" t="s">
        <v>43</v>
      </c>
      <c r="F54" s="131"/>
      <c r="G54" s="131"/>
      <c r="H54" s="131"/>
      <c r="K54" s="102" t="s">
        <v>42</v>
      </c>
      <c r="L54" s="102"/>
      <c r="M54" s="102"/>
      <c r="N54" s="132" t="s">
        <v>44</v>
      </c>
      <c r="O54" s="132"/>
      <c r="P54" s="132"/>
      <c r="R54" s="103" t="s">
        <v>42</v>
      </c>
      <c r="S54" s="133" t="s">
        <v>84</v>
      </c>
      <c r="T54" s="133"/>
    </row>
    <row r="55" spans="1:20" s="25" customFormat="1" ht="21" customHeight="1">
      <c r="A55" s="102" t="s">
        <v>45</v>
      </c>
      <c r="B55" s="102"/>
      <c r="C55" s="102"/>
      <c r="D55" s="102"/>
      <c r="E55" s="134" t="str">
        <f>Q14</f>
        <v>19/4/2016</v>
      </c>
      <c r="F55" s="135"/>
      <c r="G55" s="135"/>
      <c r="H55" s="135"/>
      <c r="K55" s="102" t="s">
        <v>45</v>
      </c>
      <c r="L55" s="102"/>
      <c r="M55" s="105"/>
      <c r="N55" s="136" t="str">
        <f>E55</f>
        <v>19/4/2016</v>
      </c>
      <c r="O55" s="132"/>
      <c r="P55" s="132"/>
      <c r="R55" s="103" t="s">
        <v>45</v>
      </c>
      <c r="S55" s="133" t="str">
        <f>N55</f>
        <v>19/4/2016</v>
      </c>
      <c r="T55" s="133"/>
    </row>
    <row r="66" spans="14:20">
      <c r="N66" s="23"/>
      <c r="O66" s="23"/>
      <c r="P66" s="23"/>
      <c r="Q66" s="23"/>
      <c r="R66" s="23"/>
      <c r="S66" s="23"/>
      <c r="T66" s="23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</sheetData>
  <mergeCells count="34"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O39:Q39"/>
    <mergeCell ref="B42:F42"/>
    <mergeCell ref="N42:O42"/>
    <mergeCell ref="B43:F43"/>
    <mergeCell ref="N43:O43"/>
    <mergeCell ref="B44:F44"/>
    <mergeCell ref="R47:T47"/>
    <mergeCell ref="E53:H53"/>
    <mergeCell ref="N53:P53"/>
    <mergeCell ref="S53:T53"/>
    <mergeCell ref="E54:H54"/>
    <mergeCell ref="N54:P54"/>
    <mergeCell ref="S54:T54"/>
    <mergeCell ref="E55:H55"/>
    <mergeCell ref="N55:P55"/>
    <mergeCell ref="S55:T5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69"/>
  <sheetViews>
    <sheetView tabSelected="1" topLeftCell="A10" workbookViewId="0">
      <selection activeCell="R19" sqref="R19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3" style="23" customWidth="1"/>
    <col min="273" max="273" width="11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3" style="23" customWidth="1"/>
    <col min="529" max="529" width="11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3" style="23" customWidth="1"/>
    <col min="785" max="785" width="11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3" style="23" customWidth="1"/>
    <col min="1041" max="1041" width="11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3" style="23" customWidth="1"/>
    <col min="1297" max="1297" width="11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3" style="23" customWidth="1"/>
    <col min="1553" max="1553" width="11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3" style="23" customWidth="1"/>
    <col min="1809" max="1809" width="11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3" style="23" customWidth="1"/>
    <col min="2065" max="2065" width="11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3" style="23" customWidth="1"/>
    <col min="2321" max="2321" width="11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3" style="23" customWidth="1"/>
    <col min="2577" max="2577" width="11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3" style="23" customWidth="1"/>
    <col min="2833" max="2833" width="11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3" style="23" customWidth="1"/>
    <col min="3089" max="3089" width="11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3" style="23" customWidth="1"/>
    <col min="3345" max="3345" width="11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3" style="23" customWidth="1"/>
    <col min="3601" max="3601" width="11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3" style="23" customWidth="1"/>
    <col min="3857" max="3857" width="11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3" style="23" customWidth="1"/>
    <col min="4113" max="4113" width="11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3" style="23" customWidth="1"/>
    <col min="4369" max="4369" width="11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3" style="23" customWidth="1"/>
    <col min="4625" max="4625" width="11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3" style="23" customWidth="1"/>
    <col min="4881" max="4881" width="11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3" style="23" customWidth="1"/>
    <col min="5137" max="5137" width="11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3" style="23" customWidth="1"/>
    <col min="5393" max="5393" width="11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3" style="23" customWidth="1"/>
    <col min="5649" max="5649" width="11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3" style="23" customWidth="1"/>
    <col min="5905" max="5905" width="11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3" style="23" customWidth="1"/>
    <col min="6161" max="6161" width="11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3" style="23" customWidth="1"/>
    <col min="6417" max="6417" width="11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3" style="23" customWidth="1"/>
    <col min="6673" max="6673" width="11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3" style="23" customWidth="1"/>
    <col min="6929" max="6929" width="11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3" style="23" customWidth="1"/>
    <col min="7185" max="7185" width="11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3" style="23" customWidth="1"/>
    <col min="7441" max="7441" width="11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3" style="23" customWidth="1"/>
    <col min="7697" max="7697" width="11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3" style="23" customWidth="1"/>
    <col min="7953" max="7953" width="11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3" style="23" customWidth="1"/>
    <col min="8209" max="8209" width="11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3" style="23" customWidth="1"/>
    <col min="8465" max="8465" width="11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3" style="23" customWidth="1"/>
    <col min="8721" max="8721" width="11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3" style="23" customWidth="1"/>
    <col min="8977" max="8977" width="11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3" style="23" customWidth="1"/>
    <col min="9233" max="9233" width="11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3" style="23" customWidth="1"/>
    <col min="9489" max="9489" width="11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3" style="23" customWidth="1"/>
    <col min="9745" max="9745" width="11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3" style="23" customWidth="1"/>
    <col min="10001" max="10001" width="11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3" style="23" customWidth="1"/>
    <col min="10257" max="10257" width="11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3" style="23" customWidth="1"/>
    <col min="10513" max="10513" width="11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3" style="23" customWidth="1"/>
    <col min="10769" max="10769" width="11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3" style="23" customWidth="1"/>
    <col min="11025" max="11025" width="11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3" style="23" customWidth="1"/>
    <col min="11281" max="11281" width="11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3" style="23" customWidth="1"/>
    <col min="11537" max="11537" width="11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3" style="23" customWidth="1"/>
    <col min="11793" max="11793" width="11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3" style="23" customWidth="1"/>
    <col min="12049" max="12049" width="11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3" style="23" customWidth="1"/>
    <col min="12305" max="12305" width="11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3" style="23" customWidth="1"/>
    <col min="12561" max="12561" width="11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3" style="23" customWidth="1"/>
    <col min="12817" max="12817" width="11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3" style="23" customWidth="1"/>
    <col min="13073" max="13073" width="11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3" style="23" customWidth="1"/>
    <col min="13329" max="13329" width="11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3" style="23" customWidth="1"/>
    <col min="13585" max="13585" width="11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3" style="23" customWidth="1"/>
    <col min="13841" max="13841" width="11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3" style="23" customWidth="1"/>
    <col min="14097" max="14097" width="11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3" style="23" customWidth="1"/>
    <col min="14353" max="14353" width="11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3" style="23" customWidth="1"/>
    <col min="14609" max="14609" width="11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3" style="23" customWidth="1"/>
    <col min="14865" max="14865" width="11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3" style="23" customWidth="1"/>
    <col min="15121" max="15121" width="11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3" style="23" customWidth="1"/>
    <col min="15377" max="15377" width="11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3" style="23" customWidth="1"/>
    <col min="15633" max="15633" width="11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3" style="23" customWidth="1"/>
    <col min="15889" max="15889" width="11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3" style="23" customWidth="1"/>
    <col min="16145" max="16145" width="11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2" customFormat="1" ht="15.75">
      <c r="A1" s="1" t="s">
        <v>85</v>
      </c>
      <c r="C1" s="1"/>
      <c r="D1" s="1"/>
      <c r="E1" s="1"/>
      <c r="F1" s="1"/>
      <c r="G1" s="1"/>
      <c r="H1" s="1"/>
      <c r="I1" s="3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86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87</v>
      </c>
      <c r="H3" s="9"/>
      <c r="I3" s="15"/>
      <c r="N3" s="9"/>
      <c r="O3" s="10"/>
      <c r="P3" s="10"/>
      <c r="Q3" s="10"/>
      <c r="R3" s="16"/>
      <c r="S3" s="106"/>
      <c r="T3" s="13"/>
    </row>
    <row r="4" spans="1:24" s="8" customFormat="1" ht="15">
      <c r="A4" s="14" t="s">
        <v>4</v>
      </c>
      <c r="F4" s="14" t="s">
        <v>88</v>
      </c>
      <c r="N4" s="9"/>
      <c r="O4" s="10"/>
      <c r="P4" s="10"/>
      <c r="Q4" s="10"/>
      <c r="R4" s="16"/>
      <c r="S4" s="106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12" t="s">
        <v>89</v>
      </c>
      <c r="T5" s="113" t="s">
        <v>11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06"/>
      <c r="T7" s="13"/>
    </row>
    <row r="8" spans="1:24" s="22" customFormat="1" ht="23.25">
      <c r="A8" s="147" t="s">
        <v>14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</row>
    <row r="9" spans="1:24" s="22" customFormat="1" ht="23.25">
      <c r="A9" s="148" t="s">
        <v>15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</row>
    <row r="10" spans="1:24" ht="18" customHeight="1">
      <c r="L10" s="24"/>
      <c r="Q10" s="27"/>
    </row>
    <row r="11" spans="1:24" ht="27" customHeight="1">
      <c r="A11" s="149" t="s">
        <v>16</v>
      </c>
      <c r="B11" s="149"/>
      <c r="C11" s="149"/>
      <c r="D11" s="149"/>
      <c r="E11" s="34" t="s">
        <v>47</v>
      </c>
      <c r="F11" s="31"/>
      <c r="G11" s="31"/>
      <c r="H11" s="31"/>
      <c r="I11" s="31"/>
      <c r="J11" s="31"/>
      <c r="K11" s="31"/>
      <c r="L11" s="31"/>
      <c r="M11" s="32"/>
      <c r="N11" s="33"/>
      <c r="O11" s="149" t="s">
        <v>17</v>
      </c>
      <c r="P11" s="149"/>
      <c r="Q11" s="34" t="s">
        <v>90</v>
      </c>
      <c r="R11" s="35"/>
      <c r="S11" s="36"/>
      <c r="T11" s="37"/>
      <c r="U11" s="25"/>
      <c r="V11" s="25"/>
      <c r="W11" s="25"/>
      <c r="X11" s="25"/>
    </row>
    <row r="12" spans="1:24" ht="27" customHeight="1">
      <c r="A12" s="149" t="s">
        <v>18</v>
      </c>
      <c r="B12" s="149"/>
      <c r="C12" s="149"/>
      <c r="D12" s="149"/>
      <c r="E12" s="34" t="s">
        <v>49</v>
      </c>
      <c r="F12" s="38"/>
      <c r="G12" s="38"/>
      <c r="H12" s="38"/>
      <c r="I12" s="38"/>
      <c r="J12" s="38"/>
      <c r="K12" s="38"/>
      <c r="L12" s="38"/>
      <c r="M12" s="39"/>
      <c r="N12" s="33"/>
      <c r="O12" s="149" t="s">
        <v>18</v>
      </c>
      <c r="P12" s="149"/>
      <c r="Q12" s="34" t="s">
        <v>91</v>
      </c>
      <c r="R12" s="35"/>
      <c r="S12" s="36"/>
      <c r="T12" s="37"/>
      <c r="U12" s="40"/>
      <c r="V12" s="41"/>
      <c r="W12" s="25"/>
      <c r="X12" s="25"/>
    </row>
    <row r="13" spans="1:24" ht="27" customHeight="1">
      <c r="A13" s="149" t="s">
        <v>19</v>
      </c>
      <c r="B13" s="149"/>
      <c r="C13" s="149"/>
      <c r="D13" s="149"/>
      <c r="E13" s="114" t="s">
        <v>51</v>
      </c>
      <c r="F13" s="38"/>
      <c r="G13" s="38"/>
      <c r="H13" s="38"/>
      <c r="I13" s="38"/>
      <c r="J13" s="38"/>
      <c r="K13" s="38"/>
      <c r="L13" s="38"/>
      <c r="M13" s="39"/>
      <c r="N13" s="33"/>
      <c r="O13" s="149" t="s">
        <v>19</v>
      </c>
      <c r="P13" s="149"/>
      <c r="Q13" s="114" t="s">
        <v>92</v>
      </c>
      <c r="R13" s="43"/>
      <c r="S13" s="44"/>
      <c r="T13" s="45"/>
      <c r="U13" s="46"/>
      <c r="V13" s="25"/>
      <c r="W13" s="25"/>
      <c r="X13" s="25"/>
    </row>
    <row r="14" spans="1:24" ht="27" customHeight="1">
      <c r="A14" s="149" t="s">
        <v>20</v>
      </c>
      <c r="B14" s="149"/>
      <c r="C14" s="149"/>
      <c r="D14" s="149"/>
      <c r="E14" s="38" t="s">
        <v>53</v>
      </c>
      <c r="F14" s="38"/>
      <c r="G14" s="38"/>
      <c r="H14" s="38"/>
      <c r="I14" s="38"/>
      <c r="J14" s="38"/>
      <c r="K14" s="38"/>
      <c r="L14" s="38"/>
      <c r="M14" s="39"/>
      <c r="N14" s="33"/>
      <c r="O14" s="149" t="s">
        <v>21</v>
      </c>
      <c r="P14" s="149"/>
      <c r="Q14" s="115" t="s">
        <v>93</v>
      </c>
      <c r="R14" s="43"/>
      <c r="S14" s="48"/>
      <c r="T14" s="48"/>
      <c r="U14" s="25"/>
      <c r="V14" s="25"/>
      <c r="W14" s="25"/>
      <c r="X14" s="25"/>
    </row>
    <row r="15" spans="1:24" ht="16.5" customHeight="1">
      <c r="C15" s="49"/>
      <c r="Q15" s="50"/>
      <c r="R15" s="51"/>
      <c r="S15" s="26"/>
    </row>
    <row r="16" spans="1:24">
      <c r="A16" s="154" t="s">
        <v>22</v>
      </c>
      <c r="B16" s="156" t="s">
        <v>23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8"/>
      <c r="O16" s="154" t="s">
        <v>24</v>
      </c>
      <c r="P16" s="150" t="s">
        <v>25</v>
      </c>
      <c r="Q16" s="150" t="s">
        <v>26</v>
      </c>
      <c r="R16" s="150" t="s">
        <v>27</v>
      </c>
      <c r="S16" s="152" t="s">
        <v>28</v>
      </c>
      <c r="T16" s="152" t="s">
        <v>29</v>
      </c>
    </row>
    <row r="17" spans="1:20">
      <c r="A17" s="155"/>
      <c r="B17" s="159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1"/>
      <c r="O17" s="155"/>
      <c r="P17" s="151"/>
      <c r="Q17" s="151"/>
      <c r="R17" s="151"/>
      <c r="S17" s="153"/>
      <c r="T17" s="153"/>
    </row>
    <row r="18" spans="1:20" ht="21.75" customHeight="1">
      <c r="A18" s="111">
        <v>1</v>
      </c>
      <c r="B18" s="162" t="s">
        <v>123</v>
      </c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26"/>
      <c r="O18" s="127" t="s">
        <v>56</v>
      </c>
      <c r="P18" s="128">
        <v>1</v>
      </c>
      <c r="Q18" s="130">
        <v>48000</v>
      </c>
      <c r="R18" s="130">
        <f>+P18*Q18</f>
        <v>48000</v>
      </c>
      <c r="S18" s="130">
        <f>+R18*0.1</f>
        <v>4800</v>
      </c>
      <c r="T18" s="130">
        <f>+R18+S18</f>
        <v>52800</v>
      </c>
    </row>
    <row r="19" spans="1:20" ht="15">
      <c r="A19" s="111">
        <v>2</v>
      </c>
      <c r="B19" s="162" t="s">
        <v>124</v>
      </c>
      <c r="C19" s="163"/>
      <c r="D19" s="163"/>
      <c r="E19" s="163"/>
      <c r="F19" s="163"/>
      <c r="G19" s="163"/>
      <c r="H19" s="163"/>
      <c r="I19" s="163"/>
      <c r="J19" s="163"/>
      <c r="K19" s="129"/>
      <c r="L19" s="129"/>
      <c r="M19" s="129"/>
      <c r="N19" s="126"/>
      <c r="O19" s="127" t="s">
        <v>62</v>
      </c>
      <c r="P19" s="128">
        <v>5</v>
      </c>
      <c r="Q19" s="130">
        <v>29500</v>
      </c>
      <c r="R19" s="130">
        <f t="shared" ref="R19:R37" si="0">+P19*Q19</f>
        <v>147500</v>
      </c>
      <c r="S19" s="130">
        <f t="shared" ref="S19:S37" si="1">+R19*0.1</f>
        <v>14750</v>
      </c>
      <c r="T19" s="130">
        <f t="shared" ref="T19:T37" si="2">+R19+S19</f>
        <v>162250</v>
      </c>
    </row>
    <row r="20" spans="1:20" ht="15">
      <c r="A20" s="125">
        <v>3</v>
      </c>
      <c r="B20" s="162" t="s">
        <v>125</v>
      </c>
      <c r="C20" s="163"/>
      <c r="D20" s="163"/>
      <c r="E20" s="163"/>
      <c r="F20" s="163"/>
      <c r="G20" s="163"/>
      <c r="H20" s="163"/>
      <c r="I20" s="163"/>
      <c r="J20" s="163"/>
      <c r="K20" s="163"/>
      <c r="L20" s="129"/>
      <c r="M20" s="129"/>
      <c r="N20" s="126"/>
      <c r="O20" s="127" t="s">
        <v>69</v>
      </c>
      <c r="P20" s="128">
        <v>5</v>
      </c>
      <c r="Q20" s="130">
        <v>7000</v>
      </c>
      <c r="R20" s="130">
        <f t="shared" si="0"/>
        <v>35000</v>
      </c>
      <c r="S20" s="130">
        <f t="shared" si="1"/>
        <v>3500</v>
      </c>
      <c r="T20" s="130">
        <f t="shared" si="2"/>
        <v>38500</v>
      </c>
    </row>
    <row r="21" spans="1:20" ht="15.75" customHeight="1">
      <c r="A21" s="125">
        <v>4</v>
      </c>
      <c r="B21" s="116" t="s">
        <v>94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4"/>
      <c r="N21" s="55"/>
      <c r="O21" s="117" t="s">
        <v>95</v>
      </c>
      <c r="P21" s="117">
        <v>4</v>
      </c>
      <c r="Q21" s="118">
        <v>10000</v>
      </c>
      <c r="R21" s="130">
        <f t="shared" si="0"/>
        <v>40000</v>
      </c>
      <c r="S21" s="130">
        <f t="shared" si="1"/>
        <v>4000</v>
      </c>
      <c r="T21" s="130">
        <f t="shared" si="2"/>
        <v>44000</v>
      </c>
    </row>
    <row r="22" spans="1:20" ht="15.75" customHeight="1">
      <c r="A22" s="125">
        <v>5</v>
      </c>
      <c r="B22" s="164" t="s">
        <v>96</v>
      </c>
      <c r="C22" s="165"/>
      <c r="D22" s="165"/>
      <c r="E22" s="165"/>
      <c r="F22" s="165"/>
      <c r="G22" s="165"/>
      <c r="H22" s="165"/>
      <c r="I22" s="38"/>
      <c r="J22" s="38"/>
      <c r="K22" s="38"/>
      <c r="L22" s="38"/>
      <c r="M22" s="54"/>
      <c r="N22" s="55"/>
      <c r="O22" s="117" t="s">
        <v>64</v>
      </c>
      <c r="P22" s="117">
        <v>20</v>
      </c>
      <c r="Q22" s="118">
        <v>10000</v>
      </c>
      <c r="R22" s="130">
        <f t="shared" si="0"/>
        <v>200000</v>
      </c>
      <c r="S22" s="130">
        <f t="shared" si="1"/>
        <v>20000</v>
      </c>
      <c r="T22" s="130">
        <f t="shared" si="2"/>
        <v>220000</v>
      </c>
    </row>
    <row r="23" spans="1:20" ht="15.75" customHeight="1">
      <c r="A23" s="125">
        <v>6</v>
      </c>
      <c r="B23" s="116" t="s">
        <v>97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4"/>
      <c r="N23" s="55"/>
      <c r="O23" s="117" t="s">
        <v>98</v>
      </c>
      <c r="P23" s="117">
        <v>15</v>
      </c>
      <c r="Q23" s="118">
        <v>9200</v>
      </c>
      <c r="R23" s="130">
        <f t="shared" si="0"/>
        <v>138000</v>
      </c>
      <c r="S23" s="130">
        <f t="shared" si="1"/>
        <v>13800</v>
      </c>
      <c r="T23" s="130">
        <f t="shared" si="2"/>
        <v>151800</v>
      </c>
    </row>
    <row r="24" spans="1:20" ht="15.75" customHeight="1">
      <c r="A24" s="125">
        <v>7</v>
      </c>
      <c r="B24" s="164" t="s">
        <v>126</v>
      </c>
      <c r="C24" s="165"/>
      <c r="D24" s="165"/>
      <c r="E24" s="165"/>
      <c r="F24" s="165"/>
      <c r="G24" s="165"/>
      <c r="H24" s="38"/>
      <c r="I24" s="38"/>
      <c r="J24" s="38"/>
      <c r="K24" s="38"/>
      <c r="L24" s="38"/>
      <c r="M24" s="54"/>
      <c r="N24" s="55"/>
      <c r="O24" s="117" t="s">
        <v>69</v>
      </c>
      <c r="P24" s="117">
        <v>10</v>
      </c>
      <c r="Q24" s="118">
        <v>9500</v>
      </c>
      <c r="R24" s="130">
        <f t="shared" si="0"/>
        <v>95000</v>
      </c>
      <c r="S24" s="130">
        <f t="shared" si="1"/>
        <v>9500</v>
      </c>
      <c r="T24" s="130">
        <f t="shared" si="2"/>
        <v>104500</v>
      </c>
    </row>
    <row r="25" spans="1:20" ht="15.75" customHeight="1">
      <c r="A25" s="125">
        <v>8</v>
      </c>
      <c r="B25" s="116" t="s">
        <v>99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4"/>
      <c r="N25" s="55"/>
      <c r="O25" s="117" t="s">
        <v>62</v>
      </c>
      <c r="P25" s="117">
        <v>15</v>
      </c>
      <c r="Q25" s="118">
        <v>5200</v>
      </c>
      <c r="R25" s="130">
        <f t="shared" si="0"/>
        <v>78000</v>
      </c>
      <c r="S25" s="130">
        <f t="shared" si="1"/>
        <v>7800</v>
      </c>
      <c r="T25" s="130">
        <f t="shared" si="2"/>
        <v>85800</v>
      </c>
    </row>
    <row r="26" spans="1:20" ht="15.75" customHeight="1">
      <c r="A26" s="125">
        <v>9</v>
      </c>
      <c r="B26" s="116" t="s">
        <v>100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4"/>
      <c r="N26" s="55"/>
      <c r="O26" s="117" t="s">
        <v>101</v>
      </c>
      <c r="P26" s="117">
        <v>5</v>
      </c>
      <c r="Q26" s="118">
        <v>2600</v>
      </c>
      <c r="R26" s="130">
        <f t="shared" si="0"/>
        <v>13000</v>
      </c>
      <c r="S26" s="130">
        <f t="shared" si="1"/>
        <v>1300</v>
      </c>
      <c r="T26" s="130">
        <f t="shared" si="2"/>
        <v>14300</v>
      </c>
    </row>
    <row r="27" spans="1:20" ht="15.75" customHeight="1">
      <c r="A27" s="125">
        <v>10</v>
      </c>
      <c r="B27" s="116" t="s">
        <v>102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4"/>
      <c r="N27" s="55"/>
      <c r="O27" s="117" t="s">
        <v>69</v>
      </c>
      <c r="P27" s="117">
        <v>1</v>
      </c>
      <c r="Q27" s="118">
        <v>16200</v>
      </c>
      <c r="R27" s="130">
        <f t="shared" si="0"/>
        <v>16200</v>
      </c>
      <c r="S27" s="130">
        <f t="shared" si="1"/>
        <v>1620</v>
      </c>
      <c r="T27" s="130">
        <f t="shared" si="2"/>
        <v>17820</v>
      </c>
    </row>
    <row r="28" spans="1:20" ht="15.75" customHeight="1">
      <c r="A28" s="125">
        <v>11</v>
      </c>
      <c r="B28" s="116" t="s">
        <v>103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4"/>
      <c r="N28" s="55"/>
      <c r="O28" s="117" t="s">
        <v>104</v>
      </c>
      <c r="P28" s="117">
        <v>50</v>
      </c>
      <c r="Q28" s="118">
        <v>2600</v>
      </c>
      <c r="R28" s="130">
        <f t="shared" si="0"/>
        <v>130000</v>
      </c>
      <c r="S28" s="130">
        <f t="shared" si="1"/>
        <v>13000</v>
      </c>
      <c r="T28" s="130">
        <f t="shared" si="2"/>
        <v>143000</v>
      </c>
    </row>
    <row r="29" spans="1:20" ht="15.75" customHeight="1">
      <c r="A29" s="125">
        <v>12</v>
      </c>
      <c r="B29" s="116" t="s">
        <v>105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4"/>
      <c r="N29" s="55"/>
      <c r="O29" s="117" t="s">
        <v>106</v>
      </c>
      <c r="P29" s="117">
        <v>2</v>
      </c>
      <c r="Q29" s="118">
        <v>33000</v>
      </c>
      <c r="R29" s="130">
        <f t="shared" si="0"/>
        <v>66000</v>
      </c>
      <c r="S29" s="130">
        <f t="shared" si="1"/>
        <v>6600</v>
      </c>
      <c r="T29" s="130">
        <f t="shared" si="2"/>
        <v>72600</v>
      </c>
    </row>
    <row r="30" spans="1:20" ht="15.75" customHeight="1">
      <c r="A30" s="125">
        <v>13</v>
      </c>
      <c r="B30" s="116" t="s">
        <v>107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4"/>
      <c r="N30" s="55"/>
      <c r="O30" s="117" t="s">
        <v>69</v>
      </c>
      <c r="P30" s="117">
        <v>10</v>
      </c>
      <c r="Q30" s="118">
        <v>3400</v>
      </c>
      <c r="R30" s="130">
        <f t="shared" si="0"/>
        <v>34000</v>
      </c>
      <c r="S30" s="130">
        <f t="shared" si="1"/>
        <v>3400</v>
      </c>
      <c r="T30" s="130">
        <f t="shared" si="2"/>
        <v>37400</v>
      </c>
    </row>
    <row r="31" spans="1:20" ht="15.75" customHeight="1">
      <c r="A31" s="125">
        <v>14</v>
      </c>
      <c r="B31" s="53" t="s">
        <v>127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4"/>
      <c r="N31" s="55"/>
      <c r="O31" s="117" t="s">
        <v>108</v>
      </c>
      <c r="P31" s="117">
        <v>5</v>
      </c>
      <c r="Q31" s="118">
        <v>5000</v>
      </c>
      <c r="R31" s="130">
        <f t="shared" si="0"/>
        <v>25000</v>
      </c>
      <c r="S31" s="130">
        <f t="shared" si="1"/>
        <v>2500</v>
      </c>
      <c r="T31" s="130">
        <f t="shared" si="2"/>
        <v>27500</v>
      </c>
    </row>
    <row r="32" spans="1:20" ht="15.75" customHeight="1">
      <c r="A32" s="125">
        <v>15</v>
      </c>
      <c r="B32" s="53" t="s">
        <v>128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4"/>
      <c r="N32" s="55"/>
      <c r="O32" s="117" t="s">
        <v>108</v>
      </c>
      <c r="P32" s="117">
        <v>10</v>
      </c>
      <c r="Q32" s="118">
        <v>5000</v>
      </c>
      <c r="R32" s="130">
        <f t="shared" si="0"/>
        <v>50000</v>
      </c>
      <c r="S32" s="130">
        <f t="shared" si="1"/>
        <v>5000</v>
      </c>
      <c r="T32" s="130">
        <f t="shared" si="2"/>
        <v>55000</v>
      </c>
    </row>
    <row r="33" spans="1:20" ht="15.75" customHeight="1">
      <c r="A33" s="125">
        <v>16</v>
      </c>
      <c r="B33" s="116" t="s">
        <v>109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4"/>
      <c r="N33" s="55"/>
      <c r="O33" s="117" t="s">
        <v>110</v>
      </c>
      <c r="P33" s="117">
        <v>800</v>
      </c>
      <c r="Q33" s="118">
        <v>170</v>
      </c>
      <c r="R33" s="130">
        <f t="shared" si="0"/>
        <v>136000</v>
      </c>
      <c r="S33" s="130">
        <f t="shared" si="1"/>
        <v>13600</v>
      </c>
      <c r="T33" s="130">
        <f t="shared" si="2"/>
        <v>149600</v>
      </c>
    </row>
    <row r="34" spans="1:20" ht="15.75" customHeight="1">
      <c r="A34" s="125">
        <v>17</v>
      </c>
      <c r="B34" s="116" t="s">
        <v>111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4"/>
      <c r="N34" s="55"/>
      <c r="O34" s="117" t="s">
        <v>110</v>
      </c>
      <c r="P34" s="117">
        <v>200</v>
      </c>
      <c r="Q34" s="118">
        <v>230</v>
      </c>
      <c r="R34" s="130">
        <f t="shared" si="0"/>
        <v>46000</v>
      </c>
      <c r="S34" s="130">
        <f t="shared" si="1"/>
        <v>4600</v>
      </c>
      <c r="T34" s="130">
        <f t="shared" si="2"/>
        <v>50600</v>
      </c>
    </row>
    <row r="35" spans="1:20" ht="15.75" customHeight="1">
      <c r="A35" s="125">
        <v>18</v>
      </c>
      <c r="B35" s="116" t="s">
        <v>112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4"/>
      <c r="N35" s="55"/>
      <c r="O35" s="117" t="s">
        <v>113</v>
      </c>
      <c r="P35" s="117">
        <v>20</v>
      </c>
      <c r="Q35" s="118">
        <v>7600</v>
      </c>
      <c r="R35" s="130">
        <f t="shared" si="0"/>
        <v>152000</v>
      </c>
      <c r="S35" s="130">
        <f t="shared" si="1"/>
        <v>15200</v>
      </c>
      <c r="T35" s="130">
        <f t="shared" si="2"/>
        <v>167200</v>
      </c>
    </row>
    <row r="36" spans="1:20" ht="15.75" customHeight="1">
      <c r="A36" s="125">
        <v>19</v>
      </c>
      <c r="B36" s="116" t="s">
        <v>114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4"/>
      <c r="N36" s="55"/>
      <c r="O36" s="117" t="s">
        <v>113</v>
      </c>
      <c r="P36" s="117">
        <v>30</v>
      </c>
      <c r="Q36" s="118">
        <v>7600</v>
      </c>
      <c r="R36" s="130">
        <f t="shared" si="0"/>
        <v>228000</v>
      </c>
      <c r="S36" s="130">
        <f t="shared" si="1"/>
        <v>22800</v>
      </c>
      <c r="T36" s="130">
        <f t="shared" si="2"/>
        <v>250800</v>
      </c>
    </row>
    <row r="37" spans="1:20" ht="15.75" customHeight="1">
      <c r="A37" s="125">
        <v>20</v>
      </c>
      <c r="B37" s="116" t="s">
        <v>115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4"/>
      <c r="N37" s="55"/>
      <c r="O37" s="117" t="s">
        <v>116</v>
      </c>
      <c r="P37" s="117">
        <v>40</v>
      </c>
      <c r="Q37" s="118">
        <v>41800</v>
      </c>
      <c r="R37" s="130">
        <f t="shared" si="0"/>
        <v>1672000</v>
      </c>
      <c r="S37" s="130">
        <f t="shared" si="1"/>
        <v>167200</v>
      </c>
      <c r="T37" s="130">
        <f t="shared" si="2"/>
        <v>1839200</v>
      </c>
    </row>
    <row r="38" spans="1:20" ht="15.75">
      <c r="O38" s="166" t="s">
        <v>117</v>
      </c>
      <c r="P38" s="167"/>
      <c r="Q38" s="168"/>
      <c r="R38" s="119">
        <f>SUM(R18:R37)</f>
        <v>3349700</v>
      </c>
      <c r="S38" s="119">
        <f>SUM(S18:S37)</f>
        <v>334970</v>
      </c>
      <c r="T38" s="119">
        <f>SUM(T18:T37)</f>
        <v>3684670</v>
      </c>
    </row>
    <row r="39" spans="1:20" ht="16.5" customHeight="1">
      <c r="A39" s="61"/>
      <c r="B39" s="61"/>
      <c r="C39" s="61"/>
      <c r="D39" s="61"/>
      <c r="E39" s="61"/>
      <c r="F39" s="61"/>
      <c r="G39" s="61"/>
      <c r="H39" s="61"/>
      <c r="I39" s="62"/>
      <c r="J39" s="63"/>
      <c r="K39" s="63"/>
      <c r="L39" s="63"/>
      <c r="M39" s="64"/>
      <c r="N39" s="40"/>
      <c r="O39" s="64"/>
      <c r="P39" s="64"/>
      <c r="Q39" s="64"/>
      <c r="R39" s="65"/>
      <c r="S39" s="66"/>
    </row>
    <row r="40" spans="1:20" s="69" customFormat="1" ht="27" customHeight="1">
      <c r="A40" s="120" t="s">
        <v>118</v>
      </c>
      <c r="B40" s="121"/>
      <c r="C40" s="60"/>
      <c r="D40" s="60"/>
      <c r="E40" s="60"/>
      <c r="F40" s="60"/>
      <c r="G40" s="60"/>
      <c r="H40" s="60"/>
      <c r="N40" s="70"/>
      <c r="O40" s="71"/>
      <c r="P40" s="71"/>
      <c r="Q40" s="72"/>
      <c r="R40" s="73"/>
      <c r="S40" s="74"/>
      <c r="T40" s="75"/>
    </row>
    <row r="41" spans="1:20" s="69" customFormat="1" ht="27" customHeight="1">
      <c r="A41" s="60"/>
      <c r="B41" s="149" t="s">
        <v>119</v>
      </c>
      <c r="C41" s="169"/>
      <c r="D41" s="169"/>
      <c r="E41" s="169"/>
      <c r="F41" s="169"/>
      <c r="G41" s="122" t="s">
        <v>33</v>
      </c>
      <c r="H41" s="123"/>
      <c r="I41" s="77"/>
      <c r="J41" s="31"/>
      <c r="K41" s="31"/>
      <c r="L41" s="31"/>
      <c r="M41" s="78"/>
      <c r="N41" s="145"/>
      <c r="O41" s="145"/>
      <c r="P41" s="107"/>
      <c r="Q41" s="80"/>
      <c r="R41" s="81"/>
      <c r="S41" s="80"/>
      <c r="T41" s="82"/>
    </row>
    <row r="42" spans="1:20" s="69" customFormat="1" ht="27" customHeight="1">
      <c r="A42" s="60"/>
      <c r="B42" s="149" t="s">
        <v>120</v>
      </c>
      <c r="C42" s="169"/>
      <c r="D42" s="169"/>
      <c r="E42" s="169"/>
      <c r="F42" s="169"/>
      <c r="G42" s="122" t="s">
        <v>33</v>
      </c>
      <c r="H42" s="124"/>
      <c r="I42" s="83"/>
      <c r="J42" s="84"/>
      <c r="K42" s="84"/>
      <c r="L42" s="84"/>
      <c r="M42" s="84"/>
      <c r="N42" s="146"/>
      <c r="O42" s="146"/>
      <c r="P42" s="108"/>
      <c r="Q42" s="54"/>
      <c r="R42" s="86"/>
      <c r="S42" s="54"/>
      <c r="T42" s="87"/>
    </row>
    <row r="43" spans="1:20" s="69" customFormat="1" ht="27" customHeight="1">
      <c r="A43" s="60"/>
      <c r="B43" s="149" t="s">
        <v>121</v>
      </c>
      <c r="C43" s="149"/>
      <c r="D43" s="149"/>
      <c r="E43" s="149"/>
      <c r="F43" s="149"/>
      <c r="G43" s="122" t="s">
        <v>33</v>
      </c>
      <c r="H43" s="123"/>
      <c r="I43" s="77"/>
      <c r="J43" s="77"/>
      <c r="K43" s="77"/>
      <c r="L43" s="77"/>
      <c r="M43" s="77"/>
      <c r="N43" s="31"/>
      <c r="O43" s="80"/>
      <c r="P43" s="80"/>
      <c r="Q43" s="80"/>
      <c r="R43" s="81"/>
      <c r="S43" s="36"/>
      <c r="T43" s="37"/>
    </row>
    <row r="44" spans="1:20" s="60" customFormat="1" ht="10.5" customHeight="1">
      <c r="N44" s="88"/>
      <c r="O44" s="89"/>
      <c r="P44" s="89"/>
      <c r="Q44" s="89"/>
      <c r="R44" s="90"/>
      <c r="S44" s="109"/>
      <c r="T44" s="91"/>
    </row>
    <row r="45" spans="1:20" s="60" customFormat="1" ht="14.25">
      <c r="N45" s="88"/>
      <c r="O45" s="89"/>
      <c r="P45" s="89"/>
      <c r="Q45" s="89"/>
      <c r="R45" s="90"/>
      <c r="S45" s="109"/>
      <c r="T45" s="91"/>
    </row>
    <row r="46" spans="1:20" s="88" customFormat="1" ht="14.25">
      <c r="A46" s="88" t="s">
        <v>36</v>
      </c>
      <c r="K46" s="92" t="s">
        <v>37</v>
      </c>
      <c r="R46" s="138" t="s">
        <v>38</v>
      </c>
      <c r="S46" s="138"/>
      <c r="T46" s="138"/>
    </row>
    <row r="47" spans="1:20" s="25" customFormat="1" ht="27" customHeight="1">
      <c r="K47" s="95"/>
      <c r="L47" s="95"/>
      <c r="R47" s="95"/>
      <c r="S47" s="95"/>
      <c r="T47" s="96"/>
    </row>
    <row r="48" spans="1:20" s="25" customFormat="1" ht="27" customHeight="1">
      <c r="K48" s="95"/>
      <c r="L48" s="95"/>
      <c r="R48" s="95"/>
      <c r="S48" s="95"/>
      <c r="T48" s="96"/>
    </row>
    <row r="49" spans="1:20" s="25" customFormat="1" ht="27" customHeight="1">
      <c r="K49" s="95"/>
      <c r="L49" s="95"/>
      <c r="R49" s="95"/>
      <c r="S49" s="95"/>
      <c r="T49" s="96"/>
    </row>
    <row r="50" spans="1:20" s="25" customFormat="1" ht="27" customHeight="1">
      <c r="K50" s="110"/>
      <c r="L50" s="95"/>
      <c r="R50" s="110"/>
      <c r="S50" s="95"/>
      <c r="T50" s="96"/>
    </row>
    <row r="51" spans="1:20" s="25" customFormat="1" ht="27" customHeight="1">
      <c r="A51" s="97"/>
      <c r="B51" s="97"/>
      <c r="C51" s="97"/>
      <c r="D51" s="97"/>
      <c r="E51" s="97"/>
      <c r="F51" s="97"/>
      <c r="G51" s="97"/>
      <c r="H51" s="97"/>
      <c r="K51" s="98"/>
      <c r="L51" s="98"/>
      <c r="M51" s="98"/>
      <c r="N51" s="97"/>
      <c r="O51" s="97"/>
      <c r="P51" s="97"/>
      <c r="R51" s="98"/>
      <c r="S51" s="98"/>
      <c r="T51" s="99"/>
    </row>
    <row r="52" spans="1:20" s="25" customFormat="1" ht="27" customHeight="1">
      <c r="A52" s="100" t="s">
        <v>39</v>
      </c>
      <c r="B52" s="100"/>
      <c r="C52" s="100"/>
      <c r="D52" s="100"/>
      <c r="E52" s="170" t="s">
        <v>40</v>
      </c>
      <c r="F52" s="170"/>
      <c r="G52" s="170"/>
      <c r="H52" s="170"/>
      <c r="K52" s="100" t="s">
        <v>39</v>
      </c>
      <c r="L52" s="100"/>
      <c r="M52" s="100"/>
      <c r="N52" s="170" t="s">
        <v>41</v>
      </c>
      <c r="O52" s="170"/>
      <c r="P52" s="170"/>
      <c r="R52" s="101" t="s">
        <v>39</v>
      </c>
      <c r="S52" s="171" t="s">
        <v>83</v>
      </c>
      <c r="T52" s="171"/>
    </row>
    <row r="53" spans="1:20" s="25" customFormat="1" ht="27" customHeight="1">
      <c r="A53" s="102" t="s">
        <v>42</v>
      </c>
      <c r="B53" s="102"/>
      <c r="C53" s="102"/>
      <c r="D53" s="102"/>
      <c r="E53" s="149" t="s">
        <v>122</v>
      </c>
      <c r="F53" s="149"/>
      <c r="G53" s="149"/>
      <c r="H53" s="149"/>
      <c r="K53" s="102" t="s">
        <v>42</v>
      </c>
      <c r="L53" s="102"/>
      <c r="M53" s="102"/>
      <c r="N53" s="169" t="s">
        <v>44</v>
      </c>
      <c r="O53" s="169"/>
      <c r="P53" s="169"/>
      <c r="R53" s="103" t="s">
        <v>42</v>
      </c>
      <c r="S53" s="172" t="s">
        <v>84</v>
      </c>
      <c r="T53" s="172"/>
    </row>
    <row r="54" spans="1:20" s="25" customFormat="1" ht="27" customHeight="1">
      <c r="A54" s="102" t="s">
        <v>45</v>
      </c>
      <c r="B54" s="102"/>
      <c r="C54" s="102"/>
      <c r="D54" s="102"/>
      <c r="E54" s="173" t="str">
        <f>Q14</f>
        <v>11/5/2016</v>
      </c>
      <c r="F54" s="173"/>
      <c r="G54" s="173"/>
      <c r="H54" s="173"/>
      <c r="K54" s="102" t="s">
        <v>45</v>
      </c>
      <c r="L54" s="102"/>
      <c r="M54" s="105"/>
      <c r="N54" s="174" t="str">
        <f>E54</f>
        <v>11/5/2016</v>
      </c>
      <c r="O54" s="169"/>
      <c r="P54" s="169"/>
      <c r="R54" s="103" t="s">
        <v>45</v>
      </c>
      <c r="S54" s="175" t="str">
        <f>N54</f>
        <v>11/5/2016</v>
      </c>
      <c r="T54" s="176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</sheetData>
  <mergeCells count="39">
    <mergeCell ref="E53:H53"/>
    <mergeCell ref="N53:P53"/>
    <mergeCell ref="S53:T53"/>
    <mergeCell ref="E54:H54"/>
    <mergeCell ref="N54:P54"/>
    <mergeCell ref="S54:T54"/>
    <mergeCell ref="B43:F43"/>
    <mergeCell ref="R46:T46"/>
    <mergeCell ref="E52:H52"/>
    <mergeCell ref="N52:P52"/>
    <mergeCell ref="S52:T52"/>
    <mergeCell ref="O38:Q38"/>
    <mergeCell ref="B41:F41"/>
    <mergeCell ref="N41:O41"/>
    <mergeCell ref="B42:F42"/>
    <mergeCell ref="N42:O42"/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B18:M18"/>
    <mergeCell ref="B19:J19"/>
    <mergeCell ref="B20:K20"/>
    <mergeCell ref="B22:H22"/>
    <mergeCell ref="B24:G24"/>
  </mergeCells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ly</cp:lastModifiedBy>
  <cp:lastPrinted>2016-05-10T02:43:07Z</cp:lastPrinted>
  <dcterms:created xsi:type="dcterms:W3CDTF">2016-04-11T06:13:12Z</dcterms:created>
  <dcterms:modified xsi:type="dcterms:W3CDTF">2016-05-12T02:43:21Z</dcterms:modified>
</cp:coreProperties>
</file>