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95" windowWidth="19320" windowHeight="7110"/>
  </bookViews>
  <sheets>
    <sheet name="THÁNG 01-2017" sheetId="1" r:id="rId1"/>
    <sheet name="Sheet2" sheetId="2" r:id="rId2"/>
    <sheet name="Sheet3" sheetId="3" r:id="rId3"/>
  </sheets>
  <definedNames>
    <definedName name="_xlnm._FilterDatabase" localSheetId="0" hidden="1">'THÁNG 01-2017'!$A$4:$Q$77</definedName>
    <definedName name="_xlnm.Print_Titles" localSheetId="0">'THÁNG 01-2017'!$4:$5</definedName>
  </definedNames>
  <calcPr calcId="124519"/>
</workbook>
</file>

<file path=xl/calcChain.xml><?xml version="1.0" encoding="utf-8"?>
<calcChain xmlns="http://schemas.openxmlformats.org/spreadsheetml/2006/main">
  <c r="O60" i="1"/>
  <c r="O61"/>
  <c r="O62"/>
  <c r="O63"/>
  <c r="O64"/>
  <c r="O65"/>
  <c r="O66"/>
  <c r="O67"/>
  <c r="O68"/>
  <c r="O69"/>
  <c r="O70"/>
  <c r="O71"/>
  <c r="O72"/>
  <c r="O73"/>
  <c r="O59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7"/>
  <c r="A57" s="1"/>
  <c r="O75" l="1"/>
  <c r="O76" s="1"/>
  <c r="F29" i="2"/>
  <c r="F30" l="1"/>
  <c r="R50" i="1"/>
  <c r="R49"/>
  <c r="O77" l="1"/>
  <c r="J15" i="3"/>
  <c r="J14"/>
  <c r="J13"/>
  <c r="H15"/>
  <c r="H14"/>
  <c r="H16" l="1"/>
  <c r="H13"/>
</calcChain>
</file>

<file path=xl/sharedStrings.xml><?xml version="1.0" encoding="utf-8"?>
<sst xmlns="http://schemas.openxmlformats.org/spreadsheetml/2006/main" count="434" uniqueCount="280">
  <si>
    <t>STT</t>
  </si>
  <si>
    <t>Mã hàng</t>
  </si>
  <si>
    <t>Tên hàng</t>
  </si>
  <si>
    <t>Mã NCC</t>
  </si>
  <si>
    <t>Tên Nhà Cung cấp</t>
  </si>
  <si>
    <t>Quy cách</t>
  </si>
  <si>
    <t>ĐVT</t>
  </si>
  <si>
    <t>SL đặt tối thiểu NCC</t>
  </si>
  <si>
    <t>Tồn kho quy định Cty</t>
  </si>
  <si>
    <t>Tồn kho thực tế</t>
  </si>
  <si>
    <t>Đơn giá (chưa VAT)</t>
  </si>
  <si>
    <t>Thành Tiền</t>
  </si>
  <si>
    <t>Thời hạn thanh toán</t>
  </si>
  <si>
    <t>Ghi chú</t>
  </si>
  <si>
    <t>Người lập</t>
  </si>
  <si>
    <t>Thời hạn cung cấp</t>
  </si>
  <si>
    <t>Số lượng
đặt dự kiến từ Thu mua</t>
  </si>
  <si>
    <t>Cây</t>
  </si>
  <si>
    <t>Xấp</t>
  </si>
  <si>
    <t>Ram</t>
  </si>
  <si>
    <t>Cái</t>
  </si>
  <si>
    <t>Hộp</t>
  </si>
  <si>
    <t>Kẹp Bướm 15 mm</t>
  </si>
  <si>
    <t>Bìa lỗ A4 (4.5)</t>
  </si>
  <si>
    <t>Giấy trắng A4 82 Excel</t>
  </si>
  <si>
    <t>Kim bấm N.10 Plus</t>
  </si>
  <si>
    <t>Cuộn</t>
  </si>
  <si>
    <t>Tổng số lượng đặt  hàng</t>
  </si>
  <si>
    <t>PHIẾU ĐỀ NGHỊ VĂN PHÒNG PHẨM THÁNG 01 NĂM 2017</t>
  </si>
  <si>
    <t>Bìa còng bật 2 mặt 5P F4 KingStar</t>
  </si>
  <si>
    <t>Băng keo 2 mặt 12m/m x 9Y</t>
  </si>
  <si>
    <t>Giấy trắng A4 72 Excel</t>
  </si>
  <si>
    <t>cây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</si>
  <si>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</si>
  <si>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</si>
  <si>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</si>
  <si>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BẢNG BÁO GIÁ VĂN PHÒNG PHẨM PHƯƠNG NAM</t>
  </si>
  <si>
    <t>TP HCM, Ngày 16 Tháng 11 Năm 2016</t>
  </si>
  <si>
    <t xml:space="preserve">Tên đơn vị: Công Ty Cổ Phần Chế Biến Thực Phẩm Tân Việt Sin </t>
  </si>
  <si>
    <t xml:space="preserve">Điạ chỉ: A27/ 12  Quốc Lộ 50, Ấp 1, Xã Bình Hưng, H. Bình Chánh, Tp.HCM </t>
  </si>
  <si>
    <t xml:space="preserve">Điện thoại :  37580995 </t>
  </si>
  <si>
    <t>Người nhận: Chị Mai/Quỳnh</t>
  </si>
  <si>
    <t xml:space="preserve">Công ty VPP Phương Nam xin gửi đến Qúy hàng bảng báo giá như sau: </t>
  </si>
  <si>
    <t>SL</t>
  </si>
  <si>
    <t>Đơn giá</t>
  </si>
  <si>
    <t xml:space="preserve">Accor nhựa UNC </t>
  </si>
  <si>
    <t>Bấm 2 lỗ Eagle 837 (20 tờ)</t>
  </si>
  <si>
    <t>Bấm kim PS 10 E  Plus</t>
  </si>
  <si>
    <t>Bấm kim No.3 SDI</t>
  </si>
  <si>
    <t xml:space="preserve">Bàn chải chà sàn lớn </t>
  </si>
  <si>
    <t>Bìa cây đục</t>
  </si>
  <si>
    <t>Băng keo 2 mặt 24m/m x 18ya</t>
  </si>
  <si>
    <t>Băng keo si  3.5p</t>
  </si>
  <si>
    <t>Băng keo si  5p</t>
  </si>
  <si>
    <t>Băng keo trong 18m/m x 20Y</t>
  </si>
  <si>
    <t>Băng keo trong 48m/m x 80Y</t>
  </si>
  <si>
    <t>Bìa 1 nút My Clear khổ F4</t>
  </si>
  <si>
    <t>Bìa 1 nút My Clear khổ A5</t>
  </si>
  <si>
    <t xml:space="preserve">Bìa 3 dây giấy góc 10F </t>
  </si>
  <si>
    <t>Bìa 3 dây giấy góc 20F</t>
  </si>
  <si>
    <t>Bìa 60 lá nhựa A TL</t>
  </si>
  <si>
    <t>Bìa còng bật 2 mặt 7P F4 KingStar</t>
  </si>
  <si>
    <t>Bìa còng bật 2 mặt 7P F4Kokuyo</t>
  </si>
  <si>
    <t>Bìa kiếng A-M</t>
  </si>
  <si>
    <t>Bìa lá A4 Plus M</t>
  </si>
  <si>
    <t>Bảng tên dẻo ngang</t>
  </si>
  <si>
    <t xml:space="preserve">Bìa phân trang nhựa 12 số   T- L </t>
  </si>
  <si>
    <t>Bìa Thái A4 ( Xanh dương, x lá, vàng, hồng)</t>
  </si>
  <si>
    <t>Bìa trình ký đôi  A  GP ( XD, XL, Do, )</t>
  </si>
  <si>
    <t>Bìa trình ký đơn A4 simili GP</t>
  </si>
  <si>
    <t>Bút bi TL 027 ( xanh, đỏ, đen )</t>
  </si>
  <si>
    <t>Bút bi TL 031 ( xanh, đỏ, đen )</t>
  </si>
  <si>
    <t>Bút bi TL-036 Metal Grip TL (xanh,đỏ,đen)</t>
  </si>
  <si>
    <t>Bút bi vâng thiên</t>
  </si>
  <si>
    <t>Bút chì bấm Pentel A125 T</t>
  </si>
  <si>
    <t xml:space="preserve">Bút chì gỗ Staedtler 134   2 B </t>
  </si>
  <si>
    <t>Bút dạ quang Toyo vỏ trong (vàng,cam,hồng,xanh,lá)</t>
  </si>
  <si>
    <t>Bút gel mini 0.5 ( xanh. đỏ,  đen )</t>
  </si>
  <si>
    <t>Bút lông bảng WB-03 (xanh,đỏ,đen)</t>
  </si>
  <si>
    <t>Bút lông dầu nhỏ PM-04 CeeDee TL (xanh,đỏ,đen)</t>
  </si>
  <si>
    <t>Bút lông dầu PM-09 (Hộp 10 cây) TL (xanh,đỏ,đen)</t>
  </si>
  <si>
    <t>Bút xóa nước CP02-TL 12ml</t>
  </si>
  <si>
    <t>Bút xóa kéo Plus</t>
  </si>
  <si>
    <t xml:space="preserve">Ca nhựa múc nước lớn </t>
  </si>
  <si>
    <t xml:space="preserve">Cặp 12 ngăn  móc thun TQ </t>
  </si>
  <si>
    <t>Chlorine Hi-Chlon 70 Nhật bản (1thùng =45kg)</t>
  </si>
  <si>
    <t>Kg</t>
  </si>
  <si>
    <t xml:space="preserve">Cây lau nhà tròn Mỹ Phong </t>
  </si>
  <si>
    <t>Chổi nhựa quét nước</t>
  </si>
  <si>
    <t>Chổi cỏ</t>
  </si>
  <si>
    <t>Chuốt chì TL</t>
  </si>
  <si>
    <t>Cồn 70độ</t>
  </si>
  <si>
    <t>Lít</t>
  </si>
  <si>
    <t>Cùi xé 2 liên nhỏ 5.7cmx9cm</t>
  </si>
  <si>
    <t>Cuốn</t>
  </si>
  <si>
    <t>Dao rọc giấy lớn 0423 SDI (3 lưỡi)</t>
  </si>
  <si>
    <t>Dao rọc giấy nhỏ 0411 SDI (1 lưỡi)</t>
  </si>
  <si>
    <t>Dao rọc giấy nhỏ 0404 SDI ( 3 lưỡi)</t>
  </si>
  <si>
    <t>Lưỡi dao lớn SDI 1404</t>
  </si>
  <si>
    <t>Lưỡi dao nhỏ SDI 1403</t>
  </si>
  <si>
    <t>Dấu hộp Shiny S852 ( 1 dòng)</t>
  </si>
  <si>
    <t>Dấu hộp Shiny S852 ( 2 dòng)</t>
  </si>
  <si>
    <t>Dấu hộp Shiny S854</t>
  </si>
  <si>
    <t xml:space="preserve">Dây thun XK </t>
  </si>
  <si>
    <t>Bịch</t>
  </si>
  <si>
    <t>Đồ hốt rác cán lớn</t>
  </si>
  <si>
    <t>Hộp nhựa đựng xà bông treo tường</t>
  </si>
  <si>
    <t>File rổ nhựa 1 ngăn</t>
  </si>
  <si>
    <t>File rỗ nhựa 3 ngăn</t>
  </si>
  <si>
    <t>Film Fax panasonic 57E</t>
  </si>
  <si>
    <t xml:space="preserve">Găng tay cao su dài cầu vòng </t>
  </si>
  <si>
    <t xml:space="preserve">Đôi </t>
  </si>
  <si>
    <t>Găng tay len</t>
  </si>
  <si>
    <t>Giấy lót xửng</t>
  </si>
  <si>
    <t>Giấy decal A4 (đế xanh)</t>
  </si>
  <si>
    <t>Giấy decal niêm phong A4</t>
  </si>
  <si>
    <t>Tờ</t>
  </si>
  <si>
    <t>Giấy  niêm phong A4</t>
  </si>
  <si>
    <t xml:space="preserve">Giấy ghi chú Pronoti 3 x 3 </t>
  </si>
  <si>
    <t xml:space="preserve">Xấp </t>
  </si>
  <si>
    <t>Giấy liên tục 2 liên 210 *297/2  W. P</t>
  </si>
  <si>
    <t>Thùng</t>
  </si>
  <si>
    <t>Giấy liên tục 3 liên 210 * 297/2 W, P, B</t>
  </si>
  <si>
    <t>Giấy liên tục 4 liên 210 * 297 /2</t>
  </si>
  <si>
    <t>Giấy than Kokusai xanh</t>
  </si>
  <si>
    <t xml:space="preserve">Gỡ Kim KWtrio </t>
  </si>
  <si>
    <t>Gôm E09 TL</t>
  </si>
  <si>
    <t>Cục</t>
  </si>
  <si>
    <t>Hoá đơn bán lẻ 3liên</t>
  </si>
  <si>
    <t>Quyển</t>
  </si>
  <si>
    <t>Hộp bút XK 179</t>
  </si>
  <si>
    <t>Keo 502 lớn 100g</t>
  </si>
  <si>
    <t>Kéo lớn VP K 20</t>
  </si>
  <si>
    <t xml:space="preserve">Keo nước TL G 08 30 ml </t>
  </si>
  <si>
    <t>Chai</t>
  </si>
  <si>
    <t xml:space="preserve">Kéo VP S108 </t>
  </si>
  <si>
    <t>Kẹp bướm 25 mm</t>
  </si>
  <si>
    <t>Kẹp bướm 32 mm</t>
  </si>
  <si>
    <t>Kẹp bướm 41 mm</t>
  </si>
  <si>
    <t>Kẹp bướm Echo 51 mm (12c/h)</t>
  </si>
  <si>
    <t>Kẹp giấy  C62</t>
  </si>
  <si>
    <t>Khăn hộp Puply New Supreme 180sh</t>
  </si>
  <si>
    <t>Khăn lau bàn 30*30</t>
  </si>
  <si>
    <t>Khẩu trang y tế</t>
  </si>
  <si>
    <t>Khay 3 tầng mica XK 169</t>
  </si>
  <si>
    <t>Kim bấm N.3 SDI</t>
  </si>
  <si>
    <t>Kim bấm K - W Tri O 23/17</t>
  </si>
  <si>
    <t xml:space="preserve">Kim bấm W Tri O 23/10 </t>
  </si>
  <si>
    <t>Kiềm gỡ kim Eagle</t>
  </si>
  <si>
    <t>Lau kính Gift 570ml</t>
  </si>
  <si>
    <t>Nhãn có keo dán đủ cỡ Tomy 105</t>
  </si>
  <si>
    <t>Máy tính Casio DX-12B</t>
  </si>
  <si>
    <t>Máy tính Casio LC -403TV</t>
  </si>
  <si>
    <t>Mực dấu Shindy ( xanh,đỏ, đen)</t>
  </si>
  <si>
    <t>Nước rửa chén Sunlight 3.8L</t>
  </si>
  <si>
    <t>Can</t>
  </si>
  <si>
    <t>Note đánh dấu 5 màu mũi tên pronoti</t>
  </si>
  <si>
    <t>Phiếu Xuất / Nhập 3 liên dày TT</t>
  </si>
  <si>
    <t>Pin 3A Toshiba ( 1hộp - 40viên)</t>
  </si>
  <si>
    <t>Viên</t>
  </si>
  <si>
    <t>Pin 1.5V Camelion( 1hộp - 40viên)</t>
  </si>
  <si>
    <t>Pin Maxell 2A</t>
  </si>
  <si>
    <t>Pin Panasonic 2A</t>
  </si>
  <si>
    <t>Vỹ</t>
  </si>
  <si>
    <t>Pin AG 10</t>
  </si>
  <si>
    <t>Ribbon Epson 310 WIN C</t>
  </si>
  <si>
    <t>10cái trở lên :62.000đ/cái</t>
  </si>
  <si>
    <t>Ruột chì tốt 5280 Yoyo</t>
  </si>
  <si>
    <t xml:space="preserve">Ruy băng LQ 300 hồng </t>
  </si>
  <si>
    <t>Sổ CK 7 D - TP</t>
  </si>
  <si>
    <t>Sổ caro 25x35cm</t>
  </si>
  <si>
    <t>Sọt Duy Tân H207</t>
  </si>
  <si>
    <t>Tập VT 200T</t>
  </si>
  <si>
    <t xml:space="preserve">Tập VT 96T </t>
  </si>
  <si>
    <t>Thước mica cứng TL 30cm</t>
  </si>
  <si>
    <t>Thước mica dẻo 20cm</t>
  </si>
  <si>
    <t>Thước sắt 7.5m</t>
  </si>
  <si>
    <t>Ruột xóa Plus</t>
  </si>
  <si>
    <t>Ghi chú:</t>
  </si>
  <si>
    <t xml:space="preserve"> - Đơn giá trên chưa bao gồm thuế giá trị gia tăng</t>
  </si>
  <si>
    <t xml:space="preserve"> - Giao hàng tận nơi trong Tp.HCM </t>
  </si>
  <si>
    <t xml:space="preserve"> - Ngoài ra, Phương Nam còn cung cấp những mặt hàng vệ sinh phẩm…</t>
  </si>
  <si>
    <t xml:space="preserve"> - Bảng giá trên có thể thay đổi tuỳ theo biến động giá trên thị trường.</t>
  </si>
  <si>
    <t xml:space="preserve"> - Nhận in ấn biểu mẫu, namecard, prosure…</t>
  </si>
  <si>
    <t xml:space="preserve"> - Cung cấp Mực in Hp, Epson, Canon, Mực Fax, Rubang các loại…</t>
  </si>
  <si>
    <t xml:space="preserve"> - Vui lòng liên hệ PKD: (08)3758.3302, (08)3758.4761 Kim Anh - Trúc Ly</t>
  </si>
  <si>
    <t>Rất mong nhận được sự quan tâm hợp tác của Quý Khách Hàng</t>
  </si>
  <si>
    <t>hộp</t>
  </si>
  <si>
    <t>xấp</t>
  </si>
  <si>
    <t>quyển</t>
  </si>
  <si>
    <t>chai</t>
  </si>
  <si>
    <t>CỘNG</t>
  </si>
  <si>
    <t>THUẾ VAT 10%</t>
  </si>
  <si>
    <t>TỔNG CỘNG</t>
  </si>
  <si>
    <t>Ban giám đốc</t>
  </si>
  <si>
    <t>Trưởng bộ phận</t>
  </si>
  <si>
    <t>Bấm 2 lỗ Eagle 837( bấm 20 tờ )</t>
  </si>
  <si>
    <t>Băng keo 2 mặt 2, 4F</t>
  </si>
  <si>
    <t>Băng keo 2 mặt xốpVÀNG 2.4F</t>
  </si>
  <si>
    <t>Băng keo giấy 2.4F</t>
  </si>
  <si>
    <t>Băng keo giẤY 4.8F</t>
  </si>
  <si>
    <t>bảng tên dẻo ngang</t>
  </si>
  <si>
    <t>Dây đeo kẹp sắt xanh dương</t>
  </si>
  <si>
    <t>bao thư trắng (12x18) F0 80</t>
  </si>
  <si>
    <t>băng keo trong 4.8 F</t>
  </si>
  <si>
    <t>bật lửa</t>
  </si>
  <si>
    <t>bìa lá a4 trắng</t>
  </si>
  <si>
    <t>Bìa 40lá nhựa Thiên Long</t>
  </si>
  <si>
    <t>bìa nút f4 trắng</t>
  </si>
  <si>
    <t>bìa trình kí nhựa dẻo trong 1 mặt a4</t>
  </si>
  <si>
    <t>bút dạ quang toyo vàng</t>
  </si>
  <si>
    <t>bút dạ quang toyo hồng</t>
  </si>
  <si>
    <t>bút để bàn đôi thiên long</t>
  </si>
  <si>
    <r>
      <t xml:space="preserve">bút long bảng TL </t>
    </r>
    <r>
      <rPr>
        <sz val="11"/>
        <color rgb="FFFF0000"/>
        <rFont val="Calibri"/>
        <family val="2"/>
        <scheme val="minor"/>
      </rPr>
      <t>WB03</t>
    </r>
  </si>
  <si>
    <t>bút long dàu thiên long Twin CD PM04 xanh</t>
  </si>
  <si>
    <t>bút xóa cây thiên long CP - 02</t>
  </si>
  <si>
    <t>chuốt chì</t>
  </si>
  <si>
    <t>Giấy Excell A4 70</t>
  </si>
  <si>
    <t>giấy niêm phong</t>
  </si>
  <si>
    <t>giấy phân trang 5 màu 20mm x 76mm</t>
  </si>
  <si>
    <t>gỡ kim KW</t>
  </si>
  <si>
    <t>gom thiên long E06</t>
  </si>
  <si>
    <t>hồ nước thien long</t>
  </si>
  <si>
    <t>hóa đơn bán lẻ 2 liên carbon</t>
  </si>
  <si>
    <t>Hộp cắm bút tròn XK 179</t>
  </si>
  <si>
    <t>kéo nhỏ 180dài 160mm</t>
  </si>
  <si>
    <t>Kẹp bướm 25mm(111)</t>
  </si>
  <si>
    <t>kẹp bướm 32mm (115)</t>
  </si>
  <si>
    <t>Kim bấm số 10 plus</t>
  </si>
  <si>
    <t>kim kẹp nhỏ C62(Họp nhỏ)</t>
  </si>
  <si>
    <t>máy bấm kim số 10 KW 5270</t>
  </si>
  <si>
    <t>máy tính casio DX- 12B</t>
  </si>
  <si>
    <t>mực dấu shiny S62 đỏ</t>
  </si>
  <si>
    <t>nhãn dán tomy vuông size 121</t>
  </si>
  <si>
    <t xml:space="preserve"> note 3x3 (70x76)</t>
  </si>
  <si>
    <t>pin tiểu 2A PANASONIC</t>
  </si>
  <si>
    <t>rổ nhựa 3 ngăn đứng</t>
  </si>
  <si>
    <t xml:space="preserve">sổ caro 21x33 </t>
  </si>
  <si>
    <t>sổ lò xo cở a4</t>
  </si>
  <si>
    <t>tập 100 trang thường</t>
  </si>
  <si>
    <t>thun loại trung</t>
  </si>
  <si>
    <t>thước dẻo 30 cm</t>
  </si>
  <si>
    <t>thước kéo G - tar 5 mét</t>
  </si>
  <si>
    <t>bút sáp 12 màu(em bé tô màu)</t>
  </si>
  <si>
    <t>cây cắm bill(inox)</t>
  </si>
  <si>
    <t>dao rọc giấy SDI 0411</t>
  </si>
  <si>
    <t>cái</t>
  </si>
  <si>
    <t>cuộn</t>
  </si>
  <si>
    <t>sợi</t>
  </si>
  <si>
    <t>100/xấp</t>
  </si>
  <si>
    <t xml:space="preserve">Cuộn </t>
  </si>
  <si>
    <t xml:space="preserve">cặp </t>
  </si>
  <si>
    <t>REAM</t>
  </si>
  <si>
    <t>cục</t>
  </si>
  <si>
    <t>12 chai/vỉ</t>
  </si>
  <si>
    <t>30bộ/quyển</t>
  </si>
  <si>
    <t>họp nhỏ</t>
  </si>
  <si>
    <t>lọ</t>
  </si>
  <si>
    <t>bịch</t>
  </si>
  <si>
    <t>CÁI</t>
  </si>
  <si>
    <t>Băng cá nhân Urgo</t>
  </si>
  <si>
    <t>khẩu trang y tế</t>
  </si>
  <si>
    <t>dầu xanh</t>
  </si>
  <si>
    <t>dầu mù u</t>
  </si>
  <si>
    <t>gạc y tế</t>
  </si>
  <si>
    <t>thuốc tím povidine</t>
  </si>
  <si>
    <t>oxy già</t>
  </si>
  <si>
    <r>
      <t xml:space="preserve">bông gòn </t>
    </r>
    <r>
      <rPr>
        <sz val="11"/>
        <color rgb="FFFF0000"/>
        <rFont val="Calibri"/>
        <family val="2"/>
        <scheme val="minor"/>
      </rPr>
      <t>100gram</t>
    </r>
  </si>
  <si>
    <t>thuốc đau bụng kinh</t>
  </si>
  <si>
    <t>băng keo y tế</t>
  </si>
  <si>
    <t>thuốc xịt bỏng</t>
  </si>
  <si>
    <t>thuốc đau bụng becberin (tiêu chảy)</t>
  </si>
  <si>
    <t xml:space="preserve"> thuốc giảm đau panacetamol 500</t>
  </si>
  <si>
    <t>efferalgan 500mg trị đau sốt</t>
  </si>
  <si>
    <t>salopas</t>
  </si>
  <si>
    <t>vỉ</t>
  </si>
  <si>
    <t>hộp nhỏ</t>
  </si>
  <si>
    <t>VĂN PHÒNG PHẨM</t>
  </si>
  <si>
    <t>THUỐC Y TẾ</t>
  </si>
  <si>
    <t xml:space="preserve">Tân Việt Sin, 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</si>
</sst>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.0_);_(* \(#,##0.0\);_(* &quot;-&quot;??_);_(@_)"/>
    <numFmt numFmtId="165" formatCode="00"/>
    <numFmt numFmtId="166" formatCode="#,###"/>
    <numFmt numFmtId="167" formatCode="_(* #,##0_);_(* \(#,##0\);_(* &quot;-&quot;??_);_(@_)"/>
  </numFmts>
  <fonts count="4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mbria"/>
      <family val="1"/>
      <charset val="163"/>
      <scheme val="major"/>
    </font>
    <font>
      <b/>
      <sz val="14"/>
      <color theme="1"/>
      <name val="Cambria"/>
      <family val="1"/>
      <charset val="163"/>
      <scheme val="major"/>
    </font>
    <font>
      <b/>
      <sz val="13"/>
      <color theme="1"/>
      <name val="Cambria"/>
      <family val="1"/>
      <charset val="163"/>
      <scheme val="major"/>
    </font>
    <font>
      <sz val="13"/>
      <color theme="1"/>
      <name val="Cambria"/>
      <family val="1"/>
      <charset val="163"/>
      <scheme val="major"/>
    </font>
    <font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name val="Times New Roman"/>
      <family val="1"/>
    </font>
    <font>
      <b/>
      <sz val="12"/>
      <color indexed="8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sz val="12"/>
      <name val="Times New Roman"/>
      <family val="1"/>
    </font>
    <font>
      <b/>
      <i/>
      <u/>
      <sz val="12"/>
      <color indexed="8"/>
      <name val="Times New Roman"/>
      <family val="1"/>
    </font>
    <font>
      <b/>
      <u/>
      <sz val="12"/>
      <color indexed="8"/>
      <name val="Times New Roman"/>
      <family val="1"/>
    </font>
    <font>
      <sz val="12"/>
      <color indexed="20"/>
      <name val="Times New Roman"/>
      <family val="1"/>
    </font>
    <font>
      <b/>
      <i/>
      <sz val="12"/>
      <name val="Times New Roman"/>
      <family val="1"/>
    </font>
    <font>
      <i/>
      <sz val="12"/>
      <color indexed="20"/>
      <name val="Times New Roman"/>
      <family val="1"/>
    </font>
    <font>
      <b/>
      <i/>
      <sz val="12"/>
      <color indexed="8"/>
      <name val="Times New Roman"/>
      <family val="1"/>
    </font>
    <font>
      <b/>
      <sz val="16"/>
      <color indexed="12"/>
      <name val="Times New Roman"/>
      <family val="1"/>
    </font>
    <font>
      <b/>
      <sz val="12"/>
      <color indexed="12"/>
      <name val="Times New Roman"/>
      <family val="1"/>
    </font>
    <font>
      <b/>
      <i/>
      <sz val="16"/>
      <color indexed="8"/>
      <name val="Times New Roman"/>
      <family val="1"/>
    </font>
    <font>
      <b/>
      <sz val="14"/>
      <color theme="0"/>
      <name val="Cambria"/>
      <family val="1"/>
      <charset val="163"/>
      <scheme val="major"/>
    </font>
    <font>
      <sz val="11"/>
      <color theme="0"/>
      <name val="Cambria"/>
      <family val="1"/>
      <charset val="163"/>
      <scheme val="major"/>
    </font>
    <font>
      <sz val="10"/>
      <name val="Arial"/>
      <family val="2"/>
      <charset val="163"/>
    </font>
    <font>
      <b/>
      <sz val="20"/>
      <name val="Cambria"/>
      <family val="1"/>
      <charset val="163"/>
      <scheme val="major"/>
    </font>
    <font>
      <b/>
      <sz val="10"/>
      <color theme="0"/>
      <name val="Cambria"/>
      <family val="1"/>
      <charset val="163"/>
      <scheme val="major"/>
    </font>
    <font>
      <b/>
      <sz val="11"/>
      <color theme="0"/>
      <name val="Cambria"/>
      <family val="1"/>
      <charset val="163"/>
      <scheme val="major"/>
    </font>
    <font>
      <b/>
      <sz val="12"/>
      <color theme="0"/>
      <name val="Cambria"/>
      <family val="1"/>
      <charset val="163"/>
      <scheme val="major"/>
    </font>
    <font>
      <b/>
      <sz val="13"/>
      <color theme="0"/>
      <name val="Cambria"/>
      <family val="1"/>
      <charset val="163"/>
      <scheme val="major"/>
    </font>
    <font>
      <b/>
      <sz val="16"/>
      <color theme="0"/>
      <name val="Cambria"/>
      <family val="1"/>
      <charset val="163"/>
      <scheme val="major"/>
    </font>
    <font>
      <sz val="11"/>
      <color theme="1"/>
      <name val="Calibri"/>
      <family val="2"/>
      <charset val="163"/>
      <scheme val="minor"/>
    </font>
    <font>
      <sz val="12"/>
      <color theme="1"/>
      <name val="Cambria"/>
      <family val="1"/>
      <charset val="163"/>
      <scheme val="major"/>
    </font>
    <font>
      <b/>
      <sz val="12"/>
      <color theme="1"/>
      <name val="Cambria"/>
      <family val="1"/>
      <charset val="163"/>
      <scheme val="major"/>
    </font>
    <font>
      <b/>
      <sz val="12"/>
      <color rgb="FFFF0000"/>
      <name val="Cambria"/>
      <family val="1"/>
      <charset val="163"/>
      <scheme val="major"/>
    </font>
    <font>
      <sz val="12"/>
      <color theme="0"/>
      <name val="Cambria"/>
      <family val="1"/>
      <charset val="163"/>
      <scheme val="maj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4">
    <xf numFmtId="0" fontId="0" fillId="0" borderId="0"/>
    <xf numFmtId="0" fontId="1" fillId="0" borderId="0"/>
    <xf numFmtId="0" fontId="2" fillId="0" borderId="0"/>
    <xf numFmtId="164" fontId="1" fillId="0" borderId="0" applyFont="0" applyFill="0" applyBorder="0" applyAlignment="0" applyProtection="0"/>
    <xf numFmtId="0" fontId="28" fillId="0" borderId="0" applyNumberFormat="0" applyFont="0" applyFill="0" applyBorder="0" applyAlignment="0" applyProtection="0"/>
    <xf numFmtId="0" fontId="28" fillId="0" borderId="0" applyNumberFormat="0" applyFont="0" applyFill="0" applyBorder="0" applyAlignment="0" applyProtection="0"/>
    <xf numFmtId="0" fontId="28" fillId="0" borderId="0" applyNumberFormat="0" applyFont="0" applyFill="0" applyBorder="0" applyAlignment="0" applyProtection="0"/>
    <xf numFmtId="0" fontId="28" fillId="0" borderId="0" applyNumberFormat="0" applyFont="0" applyFill="0" applyBorder="0" applyAlignment="0" applyProtection="0"/>
    <xf numFmtId="0" fontId="28" fillId="0" borderId="0" applyNumberFormat="0" applyFont="0" applyFill="0" applyBorder="0" applyAlignment="0" applyProtection="0"/>
    <xf numFmtId="0" fontId="28" fillId="0" borderId="0" applyNumberFormat="0" applyFont="0" applyFill="0" applyBorder="0" applyAlignment="0" applyProtection="0"/>
    <xf numFmtId="0" fontId="28" fillId="0" borderId="0" applyNumberFormat="0" applyFont="0" applyFill="0" applyBorder="0" applyAlignment="0" applyProtection="0"/>
    <xf numFmtId="0" fontId="28" fillId="0" borderId="0" applyNumberFormat="0" applyFont="0" applyFill="0" applyBorder="0" applyAlignment="0" applyProtection="0"/>
    <xf numFmtId="0" fontId="28" fillId="0" borderId="0" applyNumberFormat="0" applyFont="0" applyFill="0" applyBorder="0" applyAlignment="0" applyProtection="0"/>
    <xf numFmtId="43" fontId="35" fillId="0" borderId="0" applyFont="0" applyFill="0" applyBorder="0" applyAlignment="0" applyProtection="0"/>
  </cellStyleXfs>
  <cellXfs count="111"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12" xfId="0" applyNumberFormat="1" applyFont="1" applyFill="1" applyBorder="1" applyAlignment="1">
      <alignment horizontal="left"/>
    </xf>
    <xf numFmtId="0" fontId="0" fillId="0" borderId="12" xfId="0" applyNumberFormat="1" applyFill="1" applyBorder="1" applyAlignment="1">
      <alignment horizontal="left"/>
    </xf>
    <xf numFmtId="3" fontId="0" fillId="0" borderId="0" xfId="0" applyNumberFormat="1"/>
    <xf numFmtId="16" fontId="0" fillId="0" borderId="0" xfId="0" applyNumberFormat="1"/>
    <xf numFmtId="0" fontId="0" fillId="0" borderId="12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Font="1"/>
    <xf numFmtId="0" fontId="8" fillId="0" borderId="0" xfId="0" applyFont="1" applyBorder="1" applyAlignment="1"/>
    <xf numFmtId="0" fontId="9" fillId="0" borderId="0" xfId="0" applyFont="1" applyBorder="1" applyAlignment="1"/>
    <xf numFmtId="0" fontId="0" fillId="0" borderId="0" xfId="0" applyNumberFormat="1" applyFont="1" applyFill="1" applyBorder="1" applyAlignment="1"/>
    <xf numFmtId="0" fontId="12" fillId="0" borderId="0" xfId="0" applyNumberFormat="1" applyFont="1" applyFill="1" applyBorder="1" applyAlignment="1"/>
    <xf numFmtId="0" fontId="13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6" borderId="12" xfId="0" applyNumberFormat="1" applyFont="1" applyFill="1" applyBorder="1" applyAlignment="1">
      <alignment horizontal="center" wrapText="1"/>
    </xf>
    <xf numFmtId="166" fontId="0" fillId="4" borderId="12" xfId="0" applyNumberFormat="1" applyFont="1" applyFill="1" applyBorder="1" applyAlignment="1">
      <alignment horizontal="right"/>
    </xf>
    <xf numFmtId="0" fontId="0" fillId="0" borderId="12" xfId="0" applyNumberFormat="1" applyFill="1" applyBorder="1" applyAlignment="1">
      <alignment horizontal="center"/>
    </xf>
    <xf numFmtId="0" fontId="2" fillId="0" borderId="12" xfId="0" applyNumberFormat="1" applyFont="1" applyFill="1" applyBorder="1" applyAlignment="1">
      <alignment horizontal="left"/>
    </xf>
    <xf numFmtId="0" fontId="2" fillId="0" borderId="12" xfId="0" applyNumberFormat="1" applyFont="1" applyFill="1" applyBorder="1" applyAlignment="1">
      <alignment horizontal="center"/>
    </xf>
    <xf numFmtId="0" fontId="15" fillId="0" borderId="0" xfId="0" applyNumberFormat="1" applyFont="1" applyFill="1" applyBorder="1" applyAlignment="1"/>
    <xf numFmtId="0" fontId="0" fillId="0" borderId="13" xfId="0" applyNumberFormat="1" applyFont="1" applyFill="1" applyBorder="1" applyAlignment="1">
      <alignment horizontal="left"/>
    </xf>
    <xf numFmtId="0" fontId="0" fillId="0" borderId="13" xfId="0" applyNumberFormat="1" applyFont="1" applyFill="1" applyBorder="1" applyAlignment="1">
      <alignment horizontal="center"/>
    </xf>
    <xf numFmtId="166" fontId="0" fillId="4" borderId="13" xfId="0" applyNumberFormat="1" applyFont="1" applyFill="1" applyBorder="1" applyAlignment="1">
      <alignment horizontal="right"/>
    </xf>
    <xf numFmtId="0" fontId="0" fillId="0" borderId="7" xfId="0" applyNumberFormat="1" applyFill="1" applyBorder="1" applyAlignment="1"/>
    <xf numFmtId="0" fontId="0" fillId="0" borderId="7" xfId="0" applyNumberFormat="1" applyFill="1" applyBorder="1" applyAlignment="1">
      <alignment horizontal="center"/>
    </xf>
    <xf numFmtId="0" fontId="0" fillId="0" borderId="7" xfId="0" applyNumberFormat="1" applyFont="1" applyFill="1" applyBorder="1" applyAlignment="1">
      <alignment horizontal="center"/>
    </xf>
    <xf numFmtId="0" fontId="0" fillId="0" borderId="7" xfId="0" applyNumberFormat="1" applyFont="1" applyFill="1" applyBorder="1" applyAlignment="1"/>
    <xf numFmtId="0" fontId="16" fillId="0" borderId="0" xfId="0" applyFont="1" applyBorder="1" applyAlignment="1">
      <alignment horizontal="center"/>
    </xf>
    <xf numFmtId="0" fontId="17" fillId="0" borderId="0" xfId="0" applyFont="1" applyBorder="1"/>
    <xf numFmtId="0" fontId="18" fillId="0" borderId="0" xfId="0" applyFont="1" applyBorder="1" applyAlignment="1">
      <alignment horizontal="center"/>
    </xf>
    <xf numFmtId="3" fontId="16" fillId="0" borderId="0" xfId="0" applyNumberFormat="1" applyFont="1" applyBorder="1" applyAlignment="1">
      <alignment horizontal="right"/>
    </xf>
    <xf numFmtId="0" fontId="19" fillId="0" borderId="0" xfId="0" applyFont="1" applyBorder="1"/>
    <xf numFmtId="0" fontId="20" fillId="0" borderId="0" xfId="0" applyFont="1" applyBorder="1" applyAlignment="1">
      <alignment horizontal="left"/>
    </xf>
    <xf numFmtId="0" fontId="20" fillId="0" borderId="0" xfId="0" applyFont="1" applyBorder="1" applyAlignment="1">
      <alignment horizontal="center"/>
    </xf>
    <xf numFmtId="0" fontId="20" fillId="0" borderId="0" xfId="0" applyFont="1" applyBorder="1" applyAlignment="1">
      <alignment vertical="center"/>
    </xf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3" fontId="26" fillId="0" borderId="0" xfId="0" applyNumberFormat="1" applyFont="1" applyAlignment="1">
      <alignment horizontal="center" vertical="center"/>
    </xf>
    <xf numFmtId="3" fontId="27" fillId="0" borderId="0" xfId="0" applyNumberFormat="1" applyFont="1" applyFill="1" applyAlignment="1">
      <alignment vertical="center"/>
    </xf>
    <xf numFmtId="0" fontId="0" fillId="5" borderId="12" xfId="0" applyNumberFormat="1" applyFont="1" applyFill="1" applyBorder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3" fontId="27" fillId="0" borderId="0" xfId="0" applyNumberFormat="1" applyFont="1" applyAlignment="1">
      <alignment vertical="center"/>
    </xf>
    <xf numFmtId="3" fontId="30" fillId="0" borderId="0" xfId="1" applyNumberFormat="1" applyFont="1" applyAlignment="1">
      <alignment vertical="center"/>
    </xf>
    <xf numFmtId="0" fontId="32" fillId="2" borderId="7" xfId="1" applyFont="1" applyFill="1" applyBorder="1" applyAlignment="1" applyProtection="1">
      <alignment horizontal="center" vertical="center" wrapText="1"/>
      <protection locked="0"/>
    </xf>
    <xf numFmtId="3" fontId="34" fillId="0" borderId="0" xfId="1" applyNumberFormat="1" applyFont="1" applyBorder="1" applyAlignment="1">
      <alignment vertical="center" wrapText="1"/>
    </xf>
    <xf numFmtId="14" fontId="3" fillId="0" borderId="0" xfId="0" applyNumberFormat="1" applyFont="1" applyAlignment="1">
      <alignment vertical="center"/>
    </xf>
    <xf numFmtId="49" fontId="32" fillId="2" borderId="4" xfId="1" applyNumberFormat="1" applyFont="1" applyFill="1" applyBorder="1" applyAlignment="1" applyProtection="1">
      <alignment horizontal="center" vertical="center" wrapText="1"/>
      <protection locked="0"/>
    </xf>
    <xf numFmtId="3" fontId="27" fillId="0" borderId="9" xfId="0" applyNumberFormat="1" applyFont="1" applyBorder="1" applyAlignment="1">
      <alignment vertical="center"/>
    </xf>
    <xf numFmtId="3" fontId="3" fillId="0" borderId="0" xfId="0" applyNumberFormat="1" applyFont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horizontal="left" vertical="center"/>
    </xf>
    <xf numFmtId="0" fontId="6" fillId="4" borderId="0" xfId="0" applyNumberFormat="1" applyFont="1" applyFill="1" applyBorder="1" applyAlignment="1">
      <alignment horizontal="center" vertical="center" wrapText="1"/>
    </xf>
    <xf numFmtId="165" fontId="5" fillId="0" borderId="0" xfId="0" applyNumberFormat="1" applyFont="1" applyFill="1" applyBorder="1" applyAlignment="1">
      <alignment horizontal="center" vertical="center"/>
    </xf>
    <xf numFmtId="167" fontId="3" fillId="4" borderId="0" xfId="13" applyNumberFormat="1" applyFont="1" applyFill="1" applyBorder="1" applyAlignment="1">
      <alignment vertical="center"/>
    </xf>
    <xf numFmtId="0" fontId="3" fillId="0" borderId="0" xfId="0" applyFont="1" applyAlignment="1">
      <alignment horizontal="center" vertical="top"/>
    </xf>
    <xf numFmtId="0" fontId="36" fillId="0" borderId="0" xfId="0" applyFont="1" applyAlignment="1">
      <alignment vertical="center"/>
    </xf>
    <xf numFmtId="0" fontId="37" fillId="0" borderId="7" xfId="0" applyFont="1" applyFill="1" applyBorder="1" applyAlignment="1">
      <alignment horizontal="center" vertical="center"/>
    </xf>
    <xf numFmtId="167" fontId="36" fillId="4" borderId="7" xfId="13" applyNumberFormat="1" applyFont="1" applyFill="1" applyBorder="1" applyAlignment="1">
      <alignment horizontal="center" vertical="center"/>
    </xf>
    <xf numFmtId="3" fontId="32" fillId="0" borderId="0" xfId="0" applyNumberFormat="1" applyFont="1" applyFill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3" fontId="32" fillId="0" borderId="0" xfId="0" applyNumberFormat="1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6" fillId="0" borderId="7" xfId="0" applyFont="1" applyFill="1" applyBorder="1" applyAlignment="1">
      <alignment vertical="center"/>
    </xf>
    <xf numFmtId="3" fontId="39" fillId="0" borderId="0" xfId="0" applyNumberFormat="1" applyFont="1" applyFill="1" applyAlignment="1">
      <alignment vertical="center"/>
    </xf>
    <xf numFmtId="0" fontId="36" fillId="0" borderId="0" xfId="0" applyFont="1" applyFill="1" applyAlignment="1">
      <alignment vertical="center"/>
    </xf>
    <xf numFmtId="167" fontId="38" fillId="0" borderId="17" xfId="0" applyNumberFormat="1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167" fontId="37" fillId="0" borderId="7" xfId="13" applyNumberFormat="1" applyFont="1" applyFill="1" applyBorder="1" applyAlignment="1">
      <alignment horizontal="center" vertical="center"/>
    </xf>
    <xf numFmtId="167" fontId="38" fillId="0" borderId="14" xfId="0" applyNumberFormat="1" applyFont="1" applyFill="1" applyBorder="1" applyAlignment="1">
      <alignment horizontal="center" vertical="center"/>
    </xf>
    <xf numFmtId="0" fontId="38" fillId="0" borderId="15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/>
    </xf>
    <xf numFmtId="0" fontId="37" fillId="0" borderId="15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0" fillId="2" borderId="1" xfId="0" applyFont="1" applyFill="1" applyBorder="1" applyAlignment="1" applyProtection="1">
      <alignment horizontal="center" vertical="center" wrapText="1"/>
      <protection locked="0"/>
    </xf>
    <xf numFmtId="0" fontId="30" fillId="2" borderId="8" xfId="0" applyFont="1" applyFill="1" applyBorder="1" applyAlignment="1" applyProtection="1">
      <alignment horizontal="center" vertical="center" wrapText="1"/>
      <protection locked="0"/>
    </xf>
    <xf numFmtId="0" fontId="4" fillId="5" borderId="9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37" fillId="5" borderId="7" xfId="0" applyFont="1" applyFill="1" applyBorder="1" applyAlignment="1">
      <alignment horizontal="center" vertical="center"/>
    </xf>
    <xf numFmtId="0" fontId="36" fillId="0" borderId="7" xfId="0" applyFont="1" applyBorder="1" applyAlignment="1">
      <alignment vertical="center"/>
    </xf>
    <xf numFmtId="0" fontId="29" fillId="0" borderId="0" xfId="1" applyFont="1" applyBorder="1" applyAlignment="1">
      <alignment horizontal="center" vertical="center" wrapText="1"/>
    </xf>
    <xf numFmtId="0" fontId="31" fillId="2" borderId="1" xfId="1" applyFont="1" applyFill="1" applyBorder="1" applyAlignment="1" applyProtection="1">
      <alignment horizontal="center" vertical="center" wrapText="1"/>
      <protection locked="0"/>
    </xf>
    <xf numFmtId="0" fontId="31" fillId="2" borderId="4" xfId="1" applyFont="1" applyFill="1" applyBorder="1" applyAlignment="1" applyProtection="1">
      <alignment horizontal="center" vertical="center" wrapText="1"/>
      <protection locked="0"/>
    </xf>
    <xf numFmtId="0" fontId="32" fillId="3" borderId="3" xfId="1" applyFont="1" applyFill="1" applyBorder="1" applyAlignment="1" applyProtection="1">
      <alignment horizontal="center" vertical="center" wrapText="1"/>
      <protection locked="0"/>
    </xf>
    <xf numFmtId="0" fontId="32" fillId="3" borderId="6" xfId="1" applyFont="1" applyFill="1" applyBorder="1" applyAlignment="1" applyProtection="1">
      <alignment horizontal="center" vertical="center" wrapText="1"/>
      <protection locked="0"/>
    </xf>
    <xf numFmtId="0" fontId="30" fillId="2" borderId="2" xfId="0" applyFont="1" applyFill="1" applyBorder="1" applyAlignment="1" applyProtection="1">
      <alignment horizontal="center" vertical="center" wrapText="1"/>
      <protection locked="0"/>
    </xf>
    <xf numFmtId="0" fontId="30" fillId="2" borderId="5" xfId="0" applyFont="1" applyFill="1" applyBorder="1" applyAlignment="1" applyProtection="1">
      <alignment horizontal="center" vertical="center" wrapText="1"/>
      <protection locked="0"/>
    </xf>
    <xf numFmtId="0" fontId="33" fillId="2" borderId="1" xfId="1" applyFont="1" applyFill="1" applyBorder="1" applyAlignment="1" applyProtection="1">
      <alignment horizontal="center" vertical="center" wrapText="1"/>
      <protection locked="0"/>
    </xf>
    <xf numFmtId="0" fontId="33" fillId="2" borderId="4" xfId="1" applyFont="1" applyFill="1" applyBorder="1" applyAlignment="1" applyProtection="1">
      <alignment horizontal="center" vertical="center" wrapText="1"/>
      <protection locked="0"/>
    </xf>
    <xf numFmtId="0" fontId="32" fillId="2" borderId="10" xfId="1" applyFont="1" applyFill="1" applyBorder="1" applyAlignment="1" applyProtection="1">
      <alignment horizontal="center" vertical="center" wrapText="1"/>
      <protection locked="0"/>
    </xf>
    <xf numFmtId="0" fontId="32" fillId="2" borderId="11" xfId="1" applyFont="1" applyFill="1" applyBorder="1" applyAlignment="1" applyProtection="1">
      <alignment horizontal="center" vertical="center" wrapText="1"/>
      <protection locked="0"/>
    </xf>
    <xf numFmtId="0" fontId="22" fillId="0" borderId="0" xfId="0" applyFont="1" applyBorder="1" applyAlignment="1">
      <alignment horizontal="left"/>
    </xf>
    <xf numFmtId="0" fontId="23" fillId="0" borderId="0" xfId="0" applyFont="1" applyBorder="1" applyAlignment="1">
      <alignment horizontal="left" wrapText="1"/>
    </xf>
    <xf numFmtId="0" fontId="24" fillId="0" borderId="0" xfId="0" applyFont="1" applyBorder="1" applyAlignment="1">
      <alignment horizontal="left"/>
    </xf>
    <xf numFmtId="0" fontId="25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20" fillId="0" borderId="0" xfId="0" applyFont="1" applyBorder="1" applyAlignment="1">
      <alignment horizontal="left"/>
    </xf>
    <xf numFmtId="0" fontId="0" fillId="0" borderId="7" xfId="0" applyBorder="1"/>
    <xf numFmtId="0" fontId="40" fillId="0" borderId="7" xfId="0" applyFont="1" applyBorder="1"/>
    <xf numFmtId="167" fontId="0" fillId="0" borderId="7" xfId="13" applyNumberFormat="1" applyFont="1" applyBorder="1"/>
    <xf numFmtId="0" fontId="37" fillId="0" borderId="16" xfId="0" applyFont="1" applyFill="1" applyBorder="1" applyAlignment="1">
      <alignment horizontal="center" vertical="center"/>
    </xf>
  </cellXfs>
  <cellStyles count="14">
    <cellStyle name="Comma" xfId="13" builtinId="3"/>
    <cellStyle name="Comma 2" xfId="3"/>
    <cellStyle name="Normal" xfId="0" builtinId="0"/>
    <cellStyle name="Normal 11" xfId="7"/>
    <cellStyle name="Normal 14" xfId="8"/>
    <cellStyle name="Normal 16" xfId="9"/>
    <cellStyle name="Normal 19" xfId="10"/>
    <cellStyle name="Normal 2" xfId="1"/>
    <cellStyle name="Normal 2 2" xfId="2"/>
    <cellStyle name="Normal 23" xfId="11"/>
    <cellStyle name="Normal 24" xfId="12"/>
    <cellStyle name="Normal 5" xfId="4"/>
    <cellStyle name="Normal 7" xfId="5"/>
    <cellStyle name="Normal 8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169332</xdr:colOff>
      <xdr:row>0</xdr:row>
      <xdr:rowOff>34773</xdr:rowOff>
    </xdr:from>
    <xdr:to>
      <xdr:col>14</xdr:col>
      <xdr:colOff>1473654</xdr:colOff>
      <xdr:row>1</xdr:row>
      <xdr:rowOff>285749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49" y="394606"/>
          <a:ext cx="3928989" cy="4308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122766</xdr:colOff>
      <xdr:row>0</xdr:row>
      <xdr:rowOff>0</xdr:rowOff>
    </xdr:from>
    <xdr:to>
      <xdr:col>2</xdr:col>
      <xdr:colOff>1128183</xdr:colOff>
      <xdr:row>2</xdr:row>
      <xdr:rowOff>392642</xdr:rowOff>
    </xdr:to>
    <xdr:pic>
      <xdr:nvPicPr>
        <xdr:cNvPr id="5" name="Picture 4" descr="logo tvs T06-2016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2766" y="0"/>
          <a:ext cx="1624542" cy="8593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0</xdr:rowOff>
    </xdr:from>
    <xdr:to>
      <xdr:col>1</xdr:col>
      <xdr:colOff>95250</xdr:colOff>
      <xdr:row>2</xdr:row>
      <xdr:rowOff>247650</xdr:rowOff>
    </xdr:to>
    <xdr:pic>
      <xdr:nvPicPr>
        <xdr:cNvPr id="2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2400" y="0"/>
          <a:ext cx="4095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3"/>
  <sheetViews>
    <sheetView tabSelected="1" workbookViewId="0">
      <selection activeCell="C2" sqref="C2"/>
    </sheetView>
  </sheetViews>
  <sheetFormatPr defaultColWidth="9" defaultRowHeight="14.25"/>
  <cols>
    <col min="1" max="1" width="5.7109375" style="42" customWidth="1"/>
    <col min="2" max="2" width="3.5703125" style="42" customWidth="1"/>
    <col min="3" max="3" width="32.140625" style="42" customWidth="1"/>
    <col min="4" max="4" width="5.5703125" style="42" customWidth="1"/>
    <col min="5" max="5" width="6" style="42" customWidth="1"/>
    <col min="6" max="6" width="5.28515625" style="42" customWidth="1"/>
    <col min="7" max="7" width="8.5703125" style="43" customWidth="1"/>
    <col min="8" max="8" width="6.7109375" style="42" customWidth="1"/>
    <col min="9" max="9" width="6.5703125" style="42" customWidth="1"/>
    <col min="10" max="10" width="5.5703125" style="42" customWidth="1"/>
    <col min="11" max="11" width="9.7109375" style="42" customWidth="1"/>
    <col min="12" max="12" width="8.5703125" style="42" customWidth="1"/>
    <col min="13" max="13" width="7.85546875" style="42" customWidth="1"/>
    <col min="14" max="14" width="13.140625" style="42" customWidth="1"/>
    <col min="15" max="15" width="22.42578125" style="42" customWidth="1"/>
    <col min="16" max="16" width="4.7109375" style="42" customWidth="1"/>
    <col min="17" max="17" width="31.28515625" style="42" customWidth="1"/>
    <col min="18" max="18" width="11.5703125" style="44" bestFit="1" customWidth="1"/>
    <col min="19" max="16384" width="9" style="42"/>
  </cols>
  <sheetData>
    <row r="1" spans="1:20">
      <c r="G1" s="58"/>
    </row>
    <row r="2" spans="1:20" ht="22.5" customHeight="1"/>
    <row r="3" spans="1:20" ht="39" customHeight="1" thickBot="1">
      <c r="A3" s="87" t="s">
        <v>28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45"/>
    </row>
    <row r="4" spans="1:20" ht="44.25" customHeight="1">
      <c r="A4" s="88" t="s">
        <v>0</v>
      </c>
      <c r="B4" s="88" t="s">
        <v>1</v>
      </c>
      <c r="C4" s="88" t="s">
        <v>2</v>
      </c>
      <c r="D4" s="92" t="s">
        <v>3</v>
      </c>
      <c r="E4" s="92" t="s">
        <v>4</v>
      </c>
      <c r="F4" s="88" t="s">
        <v>5</v>
      </c>
      <c r="G4" s="88" t="s">
        <v>6</v>
      </c>
      <c r="H4" s="90" t="s">
        <v>7</v>
      </c>
      <c r="I4" s="90" t="s">
        <v>8</v>
      </c>
      <c r="J4" s="90" t="s">
        <v>9</v>
      </c>
      <c r="K4" s="96" t="s">
        <v>27</v>
      </c>
      <c r="L4" s="46" t="s">
        <v>15</v>
      </c>
      <c r="M4" s="81" t="s">
        <v>16</v>
      </c>
      <c r="N4" s="81" t="s">
        <v>10</v>
      </c>
      <c r="O4" s="81" t="s">
        <v>11</v>
      </c>
      <c r="P4" s="81" t="s">
        <v>12</v>
      </c>
      <c r="Q4" s="94" t="s">
        <v>13</v>
      </c>
      <c r="R4" s="47"/>
      <c r="T4" s="48"/>
    </row>
    <row r="5" spans="1:20" ht="26.25" customHeight="1" thickBot="1">
      <c r="A5" s="89"/>
      <c r="B5" s="89"/>
      <c r="C5" s="89"/>
      <c r="D5" s="93"/>
      <c r="E5" s="93"/>
      <c r="F5" s="89"/>
      <c r="G5" s="89"/>
      <c r="H5" s="91"/>
      <c r="I5" s="91"/>
      <c r="J5" s="91"/>
      <c r="K5" s="97"/>
      <c r="L5" s="49"/>
      <c r="M5" s="82"/>
      <c r="N5" s="82"/>
      <c r="O5" s="82"/>
      <c r="P5" s="82"/>
      <c r="Q5" s="95"/>
      <c r="R5" s="50"/>
    </row>
    <row r="6" spans="1:20" s="1" customFormat="1" ht="21" customHeight="1">
      <c r="A6" s="83" t="s">
        <v>277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39"/>
    </row>
    <row r="7" spans="1:20" s="63" customFormat="1" ht="21" customHeight="1">
      <c r="A7" s="60">
        <v>1</v>
      </c>
      <c r="B7" s="60"/>
      <c r="C7" s="107" t="s">
        <v>196</v>
      </c>
      <c r="D7" s="60"/>
      <c r="E7" s="60"/>
      <c r="F7" s="60"/>
      <c r="G7" s="107" t="s">
        <v>246</v>
      </c>
      <c r="H7" s="60"/>
      <c r="I7" s="60"/>
      <c r="J7" s="60"/>
      <c r="K7" s="107">
        <v>2</v>
      </c>
      <c r="L7" s="60"/>
      <c r="M7" s="60"/>
      <c r="N7" s="109">
        <v>33000</v>
      </c>
      <c r="O7" s="61">
        <f>+N7*K7</f>
        <v>66000</v>
      </c>
      <c r="P7" s="60"/>
      <c r="Q7" s="60"/>
      <c r="R7" s="62"/>
    </row>
    <row r="8" spans="1:20" s="63" customFormat="1" ht="21" customHeight="1">
      <c r="A8" s="60">
        <v>2</v>
      </c>
      <c r="B8" s="60"/>
      <c r="C8" s="107" t="s">
        <v>197</v>
      </c>
      <c r="D8" s="60"/>
      <c r="E8" s="60"/>
      <c r="F8" s="60"/>
      <c r="G8" s="107" t="s">
        <v>26</v>
      </c>
      <c r="H8" s="60"/>
      <c r="I8" s="60"/>
      <c r="J8" s="60"/>
      <c r="K8" s="107">
        <v>1</v>
      </c>
      <c r="L8" s="60"/>
      <c r="M8" s="60"/>
      <c r="N8" s="109">
        <v>3800</v>
      </c>
      <c r="O8" s="61">
        <f t="shared" ref="O8:O56" si="0">+N8*K8</f>
        <v>3800</v>
      </c>
      <c r="P8" s="60"/>
      <c r="Q8" s="60"/>
      <c r="R8" s="62"/>
    </row>
    <row r="9" spans="1:20" s="63" customFormat="1" ht="21" customHeight="1">
      <c r="A9" s="60">
        <v>3</v>
      </c>
      <c r="B9" s="60"/>
      <c r="C9" s="108" t="s">
        <v>198</v>
      </c>
      <c r="D9" s="60"/>
      <c r="E9" s="60"/>
      <c r="F9" s="60"/>
      <c r="G9" s="107" t="s">
        <v>247</v>
      </c>
      <c r="H9" s="60"/>
      <c r="I9" s="60"/>
      <c r="J9" s="60"/>
      <c r="K9" s="107">
        <v>2</v>
      </c>
      <c r="L9" s="60"/>
      <c r="M9" s="60"/>
      <c r="N9" s="109">
        <v>11000</v>
      </c>
      <c r="O9" s="61">
        <f t="shared" si="0"/>
        <v>22000</v>
      </c>
      <c r="P9" s="60"/>
      <c r="Q9" s="60"/>
      <c r="R9" s="62"/>
    </row>
    <row r="10" spans="1:20" s="63" customFormat="1" ht="21" customHeight="1">
      <c r="A10" s="60">
        <v>4</v>
      </c>
      <c r="B10" s="60"/>
      <c r="C10" s="107" t="s">
        <v>199</v>
      </c>
      <c r="D10" s="60"/>
      <c r="E10" s="60"/>
      <c r="F10" s="60"/>
      <c r="G10" s="107" t="s">
        <v>247</v>
      </c>
      <c r="H10" s="60"/>
      <c r="I10" s="60"/>
      <c r="J10" s="60"/>
      <c r="K10" s="107">
        <v>2</v>
      </c>
      <c r="L10" s="60"/>
      <c r="M10" s="60"/>
      <c r="N10" s="109">
        <v>5300</v>
      </c>
      <c r="O10" s="61">
        <f t="shared" si="0"/>
        <v>10600</v>
      </c>
      <c r="P10" s="60"/>
      <c r="Q10" s="60"/>
      <c r="R10" s="62"/>
    </row>
    <row r="11" spans="1:20" s="63" customFormat="1" ht="21" customHeight="1">
      <c r="A11" s="60">
        <v>5</v>
      </c>
      <c r="B11" s="60"/>
      <c r="C11" s="107" t="s">
        <v>200</v>
      </c>
      <c r="D11" s="60"/>
      <c r="E11" s="60"/>
      <c r="F11" s="60"/>
      <c r="G11" s="107" t="s">
        <v>26</v>
      </c>
      <c r="H11" s="60"/>
      <c r="I11" s="60"/>
      <c r="J11" s="60"/>
      <c r="K11" s="107">
        <v>5</v>
      </c>
      <c r="L11" s="60"/>
      <c r="M11" s="60"/>
      <c r="N11" s="109">
        <v>10500</v>
      </c>
      <c r="O11" s="61">
        <f t="shared" si="0"/>
        <v>52500</v>
      </c>
      <c r="P11" s="60"/>
      <c r="Q11" s="60"/>
      <c r="R11" s="62"/>
    </row>
    <row r="12" spans="1:20" s="63" customFormat="1" ht="21" customHeight="1">
      <c r="A12" s="60">
        <v>6</v>
      </c>
      <c r="B12" s="60"/>
      <c r="C12" s="107" t="s">
        <v>201</v>
      </c>
      <c r="D12" s="60"/>
      <c r="E12" s="60"/>
      <c r="F12" s="60"/>
      <c r="G12" s="107" t="s">
        <v>246</v>
      </c>
      <c r="H12" s="60"/>
      <c r="I12" s="60"/>
      <c r="J12" s="60"/>
      <c r="K12" s="107">
        <v>10</v>
      </c>
      <c r="L12" s="60"/>
      <c r="M12" s="60"/>
      <c r="N12" s="109">
        <v>700</v>
      </c>
      <c r="O12" s="61">
        <f t="shared" si="0"/>
        <v>7000</v>
      </c>
      <c r="P12" s="60"/>
      <c r="Q12" s="60"/>
      <c r="R12" s="62"/>
    </row>
    <row r="13" spans="1:20" s="63" customFormat="1" ht="21" customHeight="1">
      <c r="A13" s="60">
        <v>7</v>
      </c>
      <c r="B13" s="60"/>
      <c r="C13" s="107" t="s">
        <v>202</v>
      </c>
      <c r="D13" s="60"/>
      <c r="E13" s="60"/>
      <c r="F13" s="60"/>
      <c r="G13" s="107" t="s">
        <v>248</v>
      </c>
      <c r="H13" s="60"/>
      <c r="I13" s="60"/>
      <c r="J13" s="60"/>
      <c r="K13" s="107">
        <v>10</v>
      </c>
      <c r="L13" s="60"/>
      <c r="M13" s="60"/>
      <c r="N13" s="109">
        <v>1500</v>
      </c>
      <c r="O13" s="61">
        <f t="shared" si="0"/>
        <v>15000</v>
      </c>
      <c r="P13" s="60"/>
      <c r="Q13" s="60"/>
      <c r="R13" s="62"/>
    </row>
    <row r="14" spans="1:20" s="63" customFormat="1" ht="21" customHeight="1">
      <c r="A14" s="60">
        <v>8</v>
      </c>
      <c r="B14" s="60"/>
      <c r="C14" s="107" t="s">
        <v>203</v>
      </c>
      <c r="D14" s="60"/>
      <c r="E14" s="60"/>
      <c r="F14" s="60"/>
      <c r="G14" s="107" t="s">
        <v>249</v>
      </c>
      <c r="H14" s="60"/>
      <c r="I14" s="60"/>
      <c r="J14" s="60"/>
      <c r="K14" s="107">
        <v>1</v>
      </c>
      <c r="L14" s="60"/>
      <c r="M14" s="60"/>
      <c r="N14" s="109">
        <v>23000</v>
      </c>
      <c r="O14" s="61">
        <f t="shared" si="0"/>
        <v>23000</v>
      </c>
      <c r="P14" s="60"/>
      <c r="Q14" s="60"/>
      <c r="R14" s="62"/>
    </row>
    <row r="15" spans="1:20" s="63" customFormat="1" ht="21" customHeight="1">
      <c r="A15" s="60">
        <v>9</v>
      </c>
      <c r="B15" s="60"/>
      <c r="C15" s="107" t="s">
        <v>204</v>
      </c>
      <c r="D15" s="60"/>
      <c r="E15" s="60"/>
      <c r="F15" s="60"/>
      <c r="G15" s="107" t="s">
        <v>250</v>
      </c>
      <c r="H15" s="60"/>
      <c r="I15" s="60"/>
      <c r="J15" s="60"/>
      <c r="K15" s="107">
        <v>2</v>
      </c>
      <c r="L15" s="60"/>
      <c r="M15" s="60"/>
      <c r="N15" s="109">
        <v>9500</v>
      </c>
      <c r="O15" s="61">
        <f t="shared" si="0"/>
        <v>19000</v>
      </c>
      <c r="P15" s="60"/>
      <c r="Q15" s="60"/>
      <c r="R15" s="62"/>
    </row>
    <row r="16" spans="1:20" s="63" customFormat="1" ht="21" customHeight="1">
      <c r="A16" s="60">
        <v>10</v>
      </c>
      <c r="B16" s="60"/>
      <c r="C16" s="107" t="s">
        <v>205</v>
      </c>
      <c r="D16" s="60"/>
      <c r="E16" s="60"/>
      <c r="F16" s="60"/>
      <c r="G16" s="107" t="s">
        <v>246</v>
      </c>
      <c r="H16" s="60"/>
      <c r="I16" s="60"/>
      <c r="J16" s="60"/>
      <c r="K16" s="107">
        <v>2</v>
      </c>
      <c r="L16" s="60"/>
      <c r="M16" s="60"/>
      <c r="N16" s="109">
        <v>4000</v>
      </c>
      <c r="O16" s="61">
        <f t="shared" si="0"/>
        <v>8000</v>
      </c>
      <c r="P16" s="60"/>
      <c r="Q16" s="60"/>
      <c r="R16" s="62"/>
    </row>
    <row r="17" spans="1:18" s="63" customFormat="1" ht="21" customHeight="1">
      <c r="A17" s="60">
        <v>11</v>
      </c>
      <c r="B17" s="60"/>
      <c r="C17" s="107" t="s">
        <v>206</v>
      </c>
      <c r="D17" s="60"/>
      <c r="E17" s="60"/>
      <c r="F17" s="60"/>
      <c r="G17" s="107" t="s">
        <v>246</v>
      </c>
      <c r="H17" s="60"/>
      <c r="I17" s="60"/>
      <c r="J17" s="60"/>
      <c r="K17" s="107">
        <v>5</v>
      </c>
      <c r="L17" s="60"/>
      <c r="M17" s="60"/>
      <c r="N17" s="109">
        <v>1600</v>
      </c>
      <c r="O17" s="61">
        <f t="shared" si="0"/>
        <v>8000</v>
      </c>
      <c r="P17" s="60"/>
      <c r="Q17" s="60"/>
      <c r="R17" s="62"/>
    </row>
    <row r="18" spans="1:18" s="63" customFormat="1" ht="21" customHeight="1">
      <c r="A18" s="60">
        <v>12</v>
      </c>
      <c r="B18" s="60"/>
      <c r="C18" s="107" t="s">
        <v>207</v>
      </c>
      <c r="D18" s="60"/>
      <c r="E18" s="60"/>
      <c r="F18" s="60"/>
      <c r="G18" s="107" t="s">
        <v>94</v>
      </c>
      <c r="H18" s="60"/>
      <c r="I18" s="60"/>
      <c r="J18" s="60"/>
      <c r="K18" s="107">
        <v>2</v>
      </c>
      <c r="L18" s="60"/>
      <c r="M18" s="60"/>
      <c r="N18" s="109">
        <v>38000</v>
      </c>
      <c r="O18" s="61">
        <f t="shared" si="0"/>
        <v>76000</v>
      </c>
      <c r="P18" s="60"/>
      <c r="Q18" s="60"/>
      <c r="R18" s="62"/>
    </row>
    <row r="19" spans="1:18" s="63" customFormat="1" ht="21" customHeight="1">
      <c r="A19" s="60">
        <v>13</v>
      </c>
      <c r="B19" s="60"/>
      <c r="C19" s="107" t="s">
        <v>208</v>
      </c>
      <c r="D19" s="60"/>
      <c r="E19" s="60"/>
      <c r="F19" s="60"/>
      <c r="G19" s="107" t="s">
        <v>246</v>
      </c>
      <c r="H19" s="60"/>
      <c r="I19" s="60"/>
      <c r="J19" s="60"/>
      <c r="K19" s="107">
        <v>10</v>
      </c>
      <c r="L19" s="60"/>
      <c r="M19" s="60"/>
      <c r="N19" s="109">
        <v>2600</v>
      </c>
      <c r="O19" s="61">
        <f t="shared" si="0"/>
        <v>26000</v>
      </c>
      <c r="P19" s="60"/>
      <c r="Q19" s="60"/>
      <c r="R19" s="62"/>
    </row>
    <row r="20" spans="1:18" s="63" customFormat="1" ht="21" customHeight="1">
      <c r="A20" s="60">
        <v>14</v>
      </c>
      <c r="B20" s="60"/>
      <c r="C20" s="107" t="s">
        <v>209</v>
      </c>
      <c r="D20" s="60"/>
      <c r="E20" s="60"/>
      <c r="F20" s="60"/>
      <c r="G20" s="107" t="s">
        <v>246</v>
      </c>
      <c r="H20" s="60"/>
      <c r="I20" s="60"/>
      <c r="J20" s="60"/>
      <c r="K20" s="107">
        <v>5</v>
      </c>
      <c r="L20" s="60"/>
      <c r="M20" s="60"/>
      <c r="N20" s="109">
        <v>16000</v>
      </c>
      <c r="O20" s="61">
        <f t="shared" si="0"/>
        <v>80000</v>
      </c>
      <c r="P20" s="60"/>
      <c r="Q20" s="60"/>
      <c r="R20" s="62"/>
    </row>
    <row r="21" spans="1:18" s="63" customFormat="1" ht="21" customHeight="1">
      <c r="A21" s="60">
        <v>15</v>
      </c>
      <c r="B21" s="60"/>
      <c r="C21" s="107" t="s">
        <v>210</v>
      </c>
      <c r="D21" s="60"/>
      <c r="E21" s="60"/>
      <c r="F21" s="60"/>
      <c r="G21" s="107" t="s">
        <v>32</v>
      </c>
      <c r="H21" s="60"/>
      <c r="I21" s="60"/>
      <c r="J21" s="60"/>
      <c r="K21" s="107">
        <v>1</v>
      </c>
      <c r="L21" s="60"/>
      <c r="M21" s="60"/>
      <c r="N21" s="109">
        <v>5000</v>
      </c>
      <c r="O21" s="61">
        <f t="shared" si="0"/>
        <v>5000</v>
      </c>
      <c r="P21" s="60"/>
      <c r="Q21" s="60"/>
      <c r="R21" s="62"/>
    </row>
    <row r="22" spans="1:18" s="63" customFormat="1" ht="21" customHeight="1">
      <c r="A22" s="60">
        <v>16</v>
      </c>
      <c r="B22" s="60"/>
      <c r="C22" s="107" t="s">
        <v>211</v>
      </c>
      <c r="D22" s="60"/>
      <c r="E22" s="60"/>
      <c r="F22" s="60"/>
      <c r="G22" s="107" t="s">
        <v>32</v>
      </c>
      <c r="H22" s="60"/>
      <c r="I22" s="60"/>
      <c r="J22" s="60"/>
      <c r="K22" s="107">
        <v>1</v>
      </c>
      <c r="L22" s="60"/>
      <c r="M22" s="60"/>
      <c r="N22" s="109">
        <v>5000</v>
      </c>
      <c r="O22" s="61">
        <f t="shared" si="0"/>
        <v>5000</v>
      </c>
      <c r="P22" s="60"/>
      <c r="Q22" s="60"/>
      <c r="R22" s="62"/>
    </row>
    <row r="23" spans="1:18" s="63" customFormat="1" ht="21" customHeight="1">
      <c r="A23" s="60">
        <v>17</v>
      </c>
      <c r="B23" s="60"/>
      <c r="C23" s="107" t="s">
        <v>212</v>
      </c>
      <c r="D23" s="60"/>
      <c r="E23" s="60"/>
      <c r="F23" s="60"/>
      <c r="G23" s="107" t="s">
        <v>251</v>
      </c>
      <c r="H23" s="60"/>
      <c r="I23" s="60"/>
      <c r="J23" s="60"/>
      <c r="K23" s="107">
        <v>1</v>
      </c>
      <c r="L23" s="60"/>
      <c r="M23" s="60"/>
      <c r="N23" s="109">
        <v>11500</v>
      </c>
      <c r="O23" s="61">
        <f t="shared" si="0"/>
        <v>11500</v>
      </c>
      <c r="P23" s="60"/>
      <c r="Q23" s="60"/>
      <c r="R23" s="62"/>
    </row>
    <row r="24" spans="1:18" s="63" customFormat="1" ht="21" customHeight="1">
      <c r="A24" s="60">
        <v>18</v>
      </c>
      <c r="B24" s="60"/>
      <c r="C24" s="107" t="s">
        <v>213</v>
      </c>
      <c r="D24" s="60"/>
      <c r="E24" s="60"/>
      <c r="F24" s="60"/>
      <c r="G24" s="107" t="s">
        <v>32</v>
      </c>
      <c r="H24" s="60"/>
      <c r="I24" s="60"/>
      <c r="J24" s="60"/>
      <c r="K24" s="107">
        <v>2</v>
      </c>
      <c r="L24" s="60"/>
      <c r="M24" s="60"/>
      <c r="N24" s="109">
        <v>5600</v>
      </c>
      <c r="O24" s="61">
        <f t="shared" si="0"/>
        <v>11200</v>
      </c>
      <c r="P24" s="60"/>
      <c r="Q24" s="60"/>
      <c r="R24" s="62"/>
    </row>
    <row r="25" spans="1:18" s="63" customFormat="1" ht="21" customHeight="1">
      <c r="A25" s="60">
        <v>19</v>
      </c>
      <c r="B25" s="60"/>
      <c r="C25" s="107" t="s">
        <v>214</v>
      </c>
      <c r="D25" s="60"/>
      <c r="E25" s="60"/>
      <c r="F25" s="60"/>
      <c r="G25" s="107" t="s">
        <v>32</v>
      </c>
      <c r="H25" s="60"/>
      <c r="I25" s="60"/>
      <c r="J25" s="60"/>
      <c r="K25" s="107">
        <v>2</v>
      </c>
      <c r="L25" s="60"/>
      <c r="M25" s="60"/>
      <c r="N25" s="109">
        <v>6500</v>
      </c>
      <c r="O25" s="61">
        <f t="shared" si="0"/>
        <v>13000</v>
      </c>
      <c r="P25" s="60"/>
      <c r="Q25" s="60"/>
      <c r="R25" s="62"/>
    </row>
    <row r="26" spans="1:18" s="63" customFormat="1" ht="21" customHeight="1">
      <c r="A26" s="60">
        <v>20</v>
      </c>
      <c r="B26" s="60"/>
      <c r="C26" s="107" t="s">
        <v>215</v>
      </c>
      <c r="D26" s="60"/>
      <c r="E26" s="60"/>
      <c r="F26" s="60"/>
      <c r="G26" s="107" t="s">
        <v>32</v>
      </c>
      <c r="H26" s="60"/>
      <c r="I26" s="60"/>
      <c r="J26" s="60"/>
      <c r="K26" s="107">
        <v>3</v>
      </c>
      <c r="L26" s="60"/>
      <c r="M26" s="60"/>
      <c r="N26" s="109">
        <v>14000</v>
      </c>
      <c r="O26" s="61">
        <f t="shared" si="0"/>
        <v>42000</v>
      </c>
      <c r="P26" s="60"/>
      <c r="Q26" s="60"/>
      <c r="R26" s="62"/>
    </row>
    <row r="27" spans="1:18" s="63" customFormat="1" ht="21" customHeight="1">
      <c r="A27" s="60">
        <v>21</v>
      </c>
      <c r="B27" s="60"/>
      <c r="C27" s="107" t="s">
        <v>216</v>
      </c>
      <c r="D27" s="60"/>
      <c r="E27" s="60"/>
      <c r="F27" s="60"/>
      <c r="G27" s="107" t="s">
        <v>246</v>
      </c>
      <c r="H27" s="60"/>
      <c r="I27" s="60"/>
      <c r="J27" s="60"/>
      <c r="K27" s="107">
        <v>1</v>
      </c>
      <c r="L27" s="60"/>
      <c r="M27" s="60"/>
      <c r="N27" s="109">
        <v>2800</v>
      </c>
      <c r="O27" s="61">
        <f t="shared" si="0"/>
        <v>2800</v>
      </c>
      <c r="P27" s="60"/>
      <c r="Q27" s="60"/>
      <c r="R27" s="62"/>
    </row>
    <row r="28" spans="1:18" s="63" customFormat="1" ht="21" customHeight="1">
      <c r="A28" s="60">
        <v>22</v>
      </c>
      <c r="B28" s="60"/>
      <c r="C28" s="108" t="s">
        <v>217</v>
      </c>
      <c r="D28" s="60"/>
      <c r="E28" s="60"/>
      <c r="F28" s="60"/>
      <c r="G28" s="107" t="s">
        <v>252</v>
      </c>
      <c r="H28" s="60"/>
      <c r="I28" s="60"/>
      <c r="J28" s="60"/>
      <c r="K28" s="107">
        <v>3</v>
      </c>
      <c r="L28" s="60"/>
      <c r="M28" s="60"/>
      <c r="N28" s="109">
        <v>40000</v>
      </c>
      <c r="O28" s="61">
        <f t="shared" si="0"/>
        <v>120000</v>
      </c>
      <c r="P28" s="60"/>
      <c r="Q28" s="60"/>
      <c r="R28" s="62"/>
    </row>
    <row r="29" spans="1:18" s="63" customFormat="1" ht="21" customHeight="1">
      <c r="A29" s="60">
        <v>23</v>
      </c>
      <c r="B29" s="60"/>
      <c r="C29" s="107" t="s">
        <v>218</v>
      </c>
      <c r="D29" s="60"/>
      <c r="E29" s="60"/>
      <c r="F29" s="60"/>
      <c r="G29" s="107" t="s">
        <v>188</v>
      </c>
      <c r="H29" s="60"/>
      <c r="I29" s="60"/>
      <c r="J29" s="60"/>
      <c r="K29" s="107">
        <v>1</v>
      </c>
      <c r="L29" s="60"/>
      <c r="M29" s="60"/>
      <c r="N29" s="109">
        <v>13000</v>
      </c>
      <c r="O29" s="61">
        <f t="shared" si="0"/>
        <v>13000</v>
      </c>
      <c r="P29" s="60"/>
      <c r="Q29" s="60"/>
      <c r="R29" s="62"/>
    </row>
    <row r="30" spans="1:18" s="63" customFormat="1" ht="21" customHeight="1">
      <c r="A30" s="60">
        <v>24</v>
      </c>
      <c r="B30" s="60"/>
      <c r="C30" s="107" t="s">
        <v>219</v>
      </c>
      <c r="D30" s="60"/>
      <c r="E30" s="60"/>
      <c r="F30" s="60"/>
      <c r="G30" s="107" t="s">
        <v>188</v>
      </c>
      <c r="H30" s="60"/>
      <c r="I30" s="60"/>
      <c r="J30" s="60"/>
      <c r="K30" s="107">
        <v>1</v>
      </c>
      <c r="L30" s="60"/>
      <c r="M30" s="60"/>
      <c r="N30" s="109">
        <v>10800</v>
      </c>
      <c r="O30" s="61">
        <f t="shared" si="0"/>
        <v>10800</v>
      </c>
      <c r="P30" s="60"/>
      <c r="Q30" s="60"/>
      <c r="R30" s="62"/>
    </row>
    <row r="31" spans="1:18" s="63" customFormat="1" ht="21" customHeight="1">
      <c r="A31" s="60">
        <v>25</v>
      </c>
      <c r="B31" s="60"/>
      <c r="C31" s="107" t="s">
        <v>220</v>
      </c>
      <c r="D31" s="60"/>
      <c r="E31" s="60"/>
      <c r="F31" s="60"/>
      <c r="G31" s="107" t="s">
        <v>246</v>
      </c>
      <c r="H31" s="60"/>
      <c r="I31" s="60"/>
      <c r="J31" s="60"/>
      <c r="K31" s="107">
        <v>1</v>
      </c>
      <c r="L31" s="60"/>
      <c r="M31" s="60"/>
      <c r="N31" s="109">
        <v>6000</v>
      </c>
      <c r="O31" s="61">
        <f t="shared" si="0"/>
        <v>6000</v>
      </c>
      <c r="P31" s="60"/>
      <c r="Q31" s="60"/>
      <c r="R31" s="62"/>
    </row>
    <row r="32" spans="1:18" s="63" customFormat="1" ht="21" customHeight="1">
      <c r="A32" s="60">
        <v>26</v>
      </c>
      <c r="B32" s="60"/>
      <c r="C32" s="107" t="s">
        <v>221</v>
      </c>
      <c r="D32" s="60"/>
      <c r="E32" s="60"/>
      <c r="F32" s="60"/>
      <c r="G32" s="107" t="s">
        <v>253</v>
      </c>
      <c r="H32" s="60"/>
      <c r="I32" s="60"/>
      <c r="J32" s="60"/>
      <c r="K32" s="107">
        <v>1</v>
      </c>
      <c r="L32" s="60"/>
      <c r="M32" s="60"/>
      <c r="N32" s="109">
        <v>3000</v>
      </c>
      <c r="O32" s="61">
        <f t="shared" si="0"/>
        <v>3000</v>
      </c>
      <c r="P32" s="60"/>
      <c r="Q32" s="60"/>
      <c r="R32" s="62"/>
    </row>
    <row r="33" spans="1:18" s="63" customFormat="1" ht="21" customHeight="1">
      <c r="A33" s="60">
        <v>27</v>
      </c>
      <c r="B33" s="60"/>
      <c r="C33" s="107" t="s">
        <v>222</v>
      </c>
      <c r="D33" s="60"/>
      <c r="E33" s="60"/>
      <c r="F33" s="60"/>
      <c r="G33" s="107" t="s">
        <v>254</v>
      </c>
      <c r="H33" s="60"/>
      <c r="I33" s="60"/>
      <c r="J33" s="60"/>
      <c r="K33" s="107">
        <v>1</v>
      </c>
      <c r="L33" s="60"/>
      <c r="M33" s="60"/>
      <c r="N33" s="109">
        <v>2600</v>
      </c>
      <c r="O33" s="61">
        <f t="shared" si="0"/>
        <v>2600</v>
      </c>
      <c r="P33" s="60"/>
      <c r="Q33" s="60"/>
      <c r="R33" s="62"/>
    </row>
    <row r="34" spans="1:18" s="63" customFormat="1" ht="21" customHeight="1">
      <c r="A34" s="60">
        <v>28</v>
      </c>
      <c r="B34" s="60"/>
      <c r="C34" s="107" t="s">
        <v>223</v>
      </c>
      <c r="D34" s="60"/>
      <c r="E34" s="60"/>
      <c r="F34" s="60"/>
      <c r="G34" s="108" t="s">
        <v>255</v>
      </c>
      <c r="H34" s="60"/>
      <c r="I34" s="60"/>
      <c r="J34" s="60"/>
      <c r="K34" s="107">
        <v>2</v>
      </c>
      <c r="L34" s="60"/>
      <c r="M34" s="60"/>
      <c r="N34" s="109">
        <v>6500</v>
      </c>
      <c r="O34" s="61">
        <f t="shared" si="0"/>
        <v>13000</v>
      </c>
      <c r="P34" s="60"/>
      <c r="Q34" s="60"/>
      <c r="R34" s="62"/>
    </row>
    <row r="35" spans="1:18" s="63" customFormat="1" ht="21" customHeight="1">
      <c r="A35" s="60">
        <v>29</v>
      </c>
      <c r="B35" s="60"/>
      <c r="C35" s="108" t="s">
        <v>224</v>
      </c>
      <c r="D35" s="60"/>
      <c r="E35" s="60"/>
      <c r="F35" s="60"/>
      <c r="G35" s="107" t="s">
        <v>246</v>
      </c>
      <c r="H35" s="60"/>
      <c r="I35" s="60"/>
      <c r="J35" s="60"/>
      <c r="K35" s="107">
        <v>1</v>
      </c>
      <c r="L35" s="60"/>
      <c r="M35" s="60"/>
      <c r="N35" s="109">
        <v>30000</v>
      </c>
      <c r="O35" s="61">
        <f t="shared" si="0"/>
        <v>30000</v>
      </c>
      <c r="P35" s="60"/>
      <c r="Q35" s="60"/>
      <c r="R35" s="62"/>
    </row>
    <row r="36" spans="1:18" s="63" customFormat="1" ht="21" customHeight="1">
      <c r="A36" s="60">
        <v>30</v>
      </c>
      <c r="B36" s="60"/>
      <c r="C36" s="107" t="s">
        <v>225</v>
      </c>
      <c r="D36" s="60"/>
      <c r="E36" s="60"/>
      <c r="F36" s="60"/>
      <c r="G36" s="107" t="s">
        <v>32</v>
      </c>
      <c r="H36" s="60"/>
      <c r="I36" s="60"/>
      <c r="J36" s="60"/>
      <c r="K36" s="107">
        <v>1</v>
      </c>
      <c r="L36" s="60"/>
      <c r="M36" s="60"/>
      <c r="N36" s="109">
        <v>10500</v>
      </c>
      <c r="O36" s="61">
        <f t="shared" si="0"/>
        <v>10500</v>
      </c>
      <c r="P36" s="60"/>
      <c r="Q36" s="60"/>
      <c r="R36" s="62"/>
    </row>
    <row r="37" spans="1:18" s="63" customFormat="1" ht="21" customHeight="1">
      <c r="A37" s="60">
        <v>31</v>
      </c>
      <c r="B37" s="60"/>
      <c r="C37" s="107" t="s">
        <v>226</v>
      </c>
      <c r="D37" s="60"/>
      <c r="E37" s="60"/>
      <c r="F37" s="60"/>
      <c r="G37" s="107" t="s">
        <v>187</v>
      </c>
      <c r="H37" s="60"/>
      <c r="I37" s="60"/>
      <c r="J37" s="60"/>
      <c r="K37" s="107">
        <v>1</v>
      </c>
      <c r="L37" s="60"/>
      <c r="M37" s="60"/>
      <c r="N37" s="109">
        <v>6000</v>
      </c>
      <c r="O37" s="61">
        <f t="shared" si="0"/>
        <v>6000</v>
      </c>
      <c r="P37" s="60"/>
      <c r="Q37" s="60"/>
      <c r="R37" s="62"/>
    </row>
    <row r="38" spans="1:18" s="63" customFormat="1" ht="21" customHeight="1">
      <c r="A38" s="60">
        <v>32</v>
      </c>
      <c r="B38" s="60"/>
      <c r="C38" s="107" t="s">
        <v>227</v>
      </c>
      <c r="D38" s="60"/>
      <c r="E38" s="60"/>
      <c r="F38" s="60"/>
      <c r="G38" s="107" t="s">
        <v>187</v>
      </c>
      <c r="H38" s="60"/>
      <c r="I38" s="60"/>
      <c r="J38" s="60"/>
      <c r="K38" s="107">
        <v>1</v>
      </c>
      <c r="L38" s="60"/>
      <c r="M38" s="60"/>
      <c r="N38" s="109">
        <v>8500</v>
      </c>
      <c r="O38" s="61">
        <f t="shared" si="0"/>
        <v>8500</v>
      </c>
      <c r="P38" s="60"/>
      <c r="Q38" s="60"/>
      <c r="R38" s="62"/>
    </row>
    <row r="39" spans="1:18" s="63" customFormat="1" ht="21" customHeight="1">
      <c r="A39" s="60">
        <v>33</v>
      </c>
      <c r="B39" s="60"/>
      <c r="C39" s="107" t="s">
        <v>228</v>
      </c>
      <c r="D39" s="60"/>
      <c r="E39" s="60"/>
      <c r="F39" s="60"/>
      <c r="G39" s="107" t="s">
        <v>187</v>
      </c>
      <c r="H39" s="60"/>
      <c r="I39" s="60"/>
      <c r="J39" s="60"/>
      <c r="K39" s="107">
        <v>1</v>
      </c>
      <c r="L39" s="60"/>
      <c r="M39" s="60"/>
      <c r="N39" s="109">
        <v>2800</v>
      </c>
      <c r="O39" s="61">
        <f t="shared" si="0"/>
        <v>2800</v>
      </c>
      <c r="P39" s="60"/>
      <c r="Q39" s="60"/>
      <c r="R39" s="62"/>
    </row>
    <row r="40" spans="1:18" s="63" customFormat="1" ht="21" customHeight="1">
      <c r="A40" s="60">
        <v>34</v>
      </c>
      <c r="B40" s="60"/>
      <c r="C40" s="107" t="s">
        <v>229</v>
      </c>
      <c r="D40" s="60"/>
      <c r="E40" s="60"/>
      <c r="F40" s="60"/>
      <c r="G40" s="107" t="s">
        <v>256</v>
      </c>
      <c r="H40" s="60"/>
      <c r="I40" s="60"/>
      <c r="J40" s="60"/>
      <c r="K40" s="107">
        <v>1</v>
      </c>
      <c r="L40" s="60"/>
      <c r="M40" s="60"/>
      <c r="N40" s="109">
        <v>2500</v>
      </c>
      <c r="O40" s="61">
        <f t="shared" si="0"/>
        <v>2500</v>
      </c>
      <c r="P40" s="60"/>
      <c r="Q40" s="60"/>
      <c r="R40" s="62"/>
    </row>
    <row r="41" spans="1:18" s="63" customFormat="1" ht="21" customHeight="1">
      <c r="A41" s="60">
        <v>35</v>
      </c>
      <c r="B41" s="60"/>
      <c r="C41" s="107" t="s">
        <v>230</v>
      </c>
      <c r="D41" s="60"/>
      <c r="E41" s="60"/>
      <c r="F41" s="60"/>
      <c r="G41" s="107" t="s">
        <v>246</v>
      </c>
      <c r="H41" s="60"/>
      <c r="I41" s="60"/>
      <c r="J41" s="60"/>
      <c r="K41" s="107">
        <v>2</v>
      </c>
      <c r="L41" s="60"/>
      <c r="M41" s="60"/>
      <c r="N41" s="109">
        <v>15500</v>
      </c>
      <c r="O41" s="61">
        <f t="shared" si="0"/>
        <v>31000</v>
      </c>
      <c r="P41" s="60"/>
      <c r="Q41" s="60"/>
      <c r="R41" s="62"/>
    </row>
    <row r="42" spans="1:18" s="63" customFormat="1" ht="21" customHeight="1">
      <c r="A42" s="60">
        <v>36</v>
      </c>
      <c r="B42" s="60"/>
      <c r="C42" s="107" t="s">
        <v>231</v>
      </c>
      <c r="D42" s="60"/>
      <c r="E42" s="60"/>
      <c r="F42" s="60"/>
      <c r="G42" s="107" t="s">
        <v>246</v>
      </c>
      <c r="H42" s="60"/>
      <c r="I42" s="60"/>
      <c r="J42" s="60"/>
      <c r="K42" s="107">
        <v>2</v>
      </c>
      <c r="L42" s="60"/>
      <c r="M42" s="60"/>
      <c r="N42" s="109">
        <v>220000</v>
      </c>
      <c r="O42" s="61">
        <f t="shared" si="0"/>
        <v>440000</v>
      </c>
      <c r="P42" s="60"/>
      <c r="Q42" s="60"/>
      <c r="R42" s="62"/>
    </row>
    <row r="43" spans="1:18" s="63" customFormat="1" ht="21" customHeight="1">
      <c r="A43" s="60">
        <v>37</v>
      </c>
      <c r="B43" s="60"/>
      <c r="C43" s="107" t="s">
        <v>232</v>
      </c>
      <c r="D43" s="60"/>
      <c r="E43" s="60"/>
      <c r="F43" s="60"/>
      <c r="G43" s="107" t="s">
        <v>257</v>
      </c>
      <c r="H43" s="60"/>
      <c r="I43" s="60"/>
      <c r="J43" s="60"/>
      <c r="K43" s="107">
        <v>1</v>
      </c>
      <c r="L43" s="60"/>
      <c r="M43" s="60"/>
      <c r="N43" s="109">
        <v>35000</v>
      </c>
      <c r="O43" s="61">
        <f t="shared" si="0"/>
        <v>35000</v>
      </c>
      <c r="P43" s="60"/>
      <c r="Q43" s="60"/>
      <c r="R43" s="62"/>
    </row>
    <row r="44" spans="1:18" s="63" customFormat="1" ht="21" customHeight="1">
      <c r="A44" s="60">
        <v>38</v>
      </c>
      <c r="B44" s="60"/>
      <c r="C44" s="107" t="s">
        <v>233</v>
      </c>
      <c r="D44" s="60"/>
      <c r="E44" s="60"/>
      <c r="F44" s="60"/>
      <c r="G44" s="107" t="s">
        <v>258</v>
      </c>
      <c r="H44" s="60"/>
      <c r="I44" s="60"/>
      <c r="J44" s="60"/>
      <c r="K44" s="107">
        <v>1</v>
      </c>
      <c r="L44" s="60"/>
      <c r="M44" s="60"/>
      <c r="N44" s="109">
        <v>7500</v>
      </c>
      <c r="O44" s="61">
        <f t="shared" si="0"/>
        <v>7500</v>
      </c>
      <c r="P44" s="60"/>
      <c r="Q44" s="60"/>
      <c r="R44" s="62"/>
    </row>
    <row r="45" spans="1:18" s="63" customFormat="1" ht="21" customHeight="1">
      <c r="A45" s="60">
        <v>39</v>
      </c>
      <c r="B45" s="60"/>
      <c r="C45" s="107" t="s">
        <v>234</v>
      </c>
      <c r="D45" s="60"/>
      <c r="E45" s="60"/>
      <c r="F45" s="60"/>
      <c r="G45" s="107" t="s">
        <v>188</v>
      </c>
      <c r="H45" s="60"/>
      <c r="I45" s="60"/>
      <c r="J45" s="60"/>
      <c r="K45" s="107">
        <v>1</v>
      </c>
      <c r="L45" s="60"/>
      <c r="M45" s="60"/>
      <c r="N45" s="109">
        <v>5200</v>
      </c>
      <c r="O45" s="61">
        <f t="shared" si="0"/>
        <v>5200</v>
      </c>
      <c r="P45" s="60"/>
      <c r="Q45" s="60"/>
      <c r="R45" s="62"/>
    </row>
    <row r="46" spans="1:18" s="63" customFormat="1" ht="21" customHeight="1">
      <c r="A46" s="60">
        <v>40</v>
      </c>
      <c r="B46" s="60"/>
      <c r="C46" s="107" t="s">
        <v>235</v>
      </c>
      <c r="D46" s="60"/>
      <c r="E46" s="60"/>
      <c r="F46" s="60"/>
      <c r="G46" s="107" t="s">
        <v>251</v>
      </c>
      <c r="H46" s="60"/>
      <c r="I46" s="60"/>
      <c r="J46" s="60"/>
      <c r="K46" s="107">
        <v>2</v>
      </c>
      <c r="L46" s="60"/>
      <c r="M46" s="60"/>
      <c r="N46" s="109">
        <v>20000</v>
      </c>
      <c r="O46" s="61">
        <f t="shared" si="0"/>
        <v>40000</v>
      </c>
      <c r="P46" s="60"/>
      <c r="Q46" s="60"/>
      <c r="R46" s="62"/>
    </row>
    <row r="47" spans="1:18" s="63" customFormat="1" ht="21" customHeight="1">
      <c r="A47" s="60">
        <v>41</v>
      </c>
      <c r="B47" s="60"/>
      <c r="C47" s="107" t="s">
        <v>236</v>
      </c>
      <c r="D47" s="60"/>
      <c r="E47" s="60"/>
      <c r="F47" s="60"/>
      <c r="G47" s="107" t="s">
        <v>246</v>
      </c>
      <c r="H47" s="60"/>
      <c r="I47" s="60"/>
      <c r="J47" s="60"/>
      <c r="K47" s="107">
        <v>1</v>
      </c>
      <c r="L47" s="60"/>
      <c r="M47" s="60"/>
      <c r="N47" s="109">
        <v>31000</v>
      </c>
      <c r="O47" s="61">
        <f t="shared" si="0"/>
        <v>31000</v>
      </c>
      <c r="P47" s="60"/>
      <c r="Q47" s="60"/>
      <c r="R47" s="62"/>
    </row>
    <row r="48" spans="1:18" s="63" customFormat="1" ht="21" customHeight="1">
      <c r="A48" s="60">
        <v>42</v>
      </c>
      <c r="B48" s="60"/>
      <c r="C48" s="107" t="s">
        <v>237</v>
      </c>
      <c r="D48" s="60"/>
      <c r="E48" s="60"/>
      <c r="F48" s="60"/>
      <c r="G48" s="107" t="s">
        <v>189</v>
      </c>
      <c r="H48" s="60"/>
      <c r="I48" s="60"/>
      <c r="J48" s="60"/>
      <c r="K48" s="107">
        <v>5</v>
      </c>
      <c r="L48" s="60"/>
      <c r="M48" s="60"/>
      <c r="N48" s="109">
        <v>25000</v>
      </c>
      <c r="O48" s="61">
        <f t="shared" si="0"/>
        <v>125000</v>
      </c>
      <c r="P48" s="60"/>
      <c r="Q48" s="60"/>
      <c r="R48" s="62">
        <v>4000</v>
      </c>
    </row>
    <row r="49" spans="1:18" s="63" customFormat="1" ht="21" customHeight="1">
      <c r="A49" s="60">
        <v>43</v>
      </c>
      <c r="B49" s="60"/>
      <c r="C49" s="107" t="s">
        <v>238</v>
      </c>
      <c r="D49" s="60"/>
      <c r="E49" s="60"/>
      <c r="F49" s="60"/>
      <c r="G49" s="107" t="s">
        <v>189</v>
      </c>
      <c r="H49" s="60"/>
      <c r="I49" s="60"/>
      <c r="J49" s="60"/>
      <c r="K49" s="107">
        <v>2</v>
      </c>
      <c r="L49" s="60"/>
      <c r="M49" s="60"/>
      <c r="N49" s="109">
        <v>37000</v>
      </c>
      <c r="O49" s="61">
        <f t="shared" si="0"/>
        <v>74000</v>
      </c>
      <c r="P49" s="60"/>
      <c r="Q49" s="60"/>
      <c r="R49" s="62">
        <f>40000*3</f>
        <v>120000</v>
      </c>
    </row>
    <row r="50" spans="1:18" s="63" customFormat="1" ht="21" customHeight="1">
      <c r="A50" s="60">
        <v>44</v>
      </c>
      <c r="B50" s="60"/>
      <c r="C50" s="107" t="s">
        <v>239</v>
      </c>
      <c r="D50" s="60"/>
      <c r="E50" s="60"/>
      <c r="F50" s="60"/>
      <c r="G50" s="107" t="s">
        <v>189</v>
      </c>
      <c r="H50" s="60"/>
      <c r="I50" s="60"/>
      <c r="J50" s="60"/>
      <c r="K50" s="107">
        <v>5</v>
      </c>
      <c r="L50" s="60"/>
      <c r="M50" s="60"/>
      <c r="N50" s="109">
        <v>4000</v>
      </c>
      <c r="O50" s="61">
        <f t="shared" si="0"/>
        <v>20000</v>
      </c>
      <c r="P50" s="60"/>
      <c r="Q50" s="60"/>
      <c r="R50" s="62">
        <f>2800*10</f>
        <v>28000</v>
      </c>
    </row>
    <row r="51" spans="1:18" s="63" customFormat="1" ht="21" customHeight="1">
      <c r="A51" s="60">
        <v>45</v>
      </c>
      <c r="B51" s="60"/>
      <c r="C51" s="107" t="s">
        <v>240</v>
      </c>
      <c r="D51" s="60"/>
      <c r="E51" s="60"/>
      <c r="F51" s="60"/>
      <c r="G51" s="107" t="s">
        <v>258</v>
      </c>
      <c r="H51" s="60"/>
      <c r="I51" s="60"/>
      <c r="J51" s="60"/>
      <c r="K51" s="107">
        <v>1</v>
      </c>
      <c r="L51" s="60"/>
      <c r="M51" s="60"/>
      <c r="N51" s="109">
        <v>30000</v>
      </c>
      <c r="O51" s="61">
        <f t="shared" si="0"/>
        <v>30000</v>
      </c>
      <c r="P51" s="60"/>
      <c r="Q51" s="60"/>
      <c r="R51" s="62">
        <v>7800</v>
      </c>
    </row>
    <row r="52" spans="1:18" s="63" customFormat="1" ht="21" customHeight="1">
      <c r="A52" s="60">
        <v>46</v>
      </c>
      <c r="B52" s="60"/>
      <c r="C52" s="107" t="s">
        <v>241</v>
      </c>
      <c r="D52" s="60"/>
      <c r="E52" s="60"/>
      <c r="F52" s="60"/>
      <c r="G52" s="107" t="s">
        <v>32</v>
      </c>
      <c r="H52" s="60"/>
      <c r="I52" s="60"/>
      <c r="J52" s="60"/>
      <c r="K52" s="107">
        <v>2</v>
      </c>
      <c r="L52" s="60"/>
      <c r="M52" s="60"/>
      <c r="N52" s="109">
        <v>3000</v>
      </c>
      <c r="O52" s="61">
        <f t="shared" si="0"/>
        <v>6000</v>
      </c>
      <c r="P52" s="60"/>
      <c r="Q52" s="60"/>
      <c r="R52" s="62">
        <v>11500</v>
      </c>
    </row>
    <row r="53" spans="1:18" s="63" customFormat="1" ht="21" customHeight="1">
      <c r="A53" s="60">
        <v>47</v>
      </c>
      <c r="B53" s="60"/>
      <c r="C53" s="107" t="s">
        <v>242</v>
      </c>
      <c r="D53" s="60"/>
      <c r="E53" s="60"/>
      <c r="F53" s="60"/>
      <c r="G53" s="107" t="s">
        <v>246</v>
      </c>
      <c r="H53" s="60"/>
      <c r="I53" s="60"/>
      <c r="J53" s="60"/>
      <c r="K53" s="107">
        <v>1</v>
      </c>
      <c r="L53" s="60"/>
      <c r="M53" s="60"/>
      <c r="N53" s="109">
        <v>35000</v>
      </c>
      <c r="O53" s="61">
        <f t="shared" si="0"/>
        <v>35000</v>
      </c>
      <c r="P53" s="60"/>
      <c r="Q53" s="60"/>
      <c r="R53" s="62">
        <v>15600</v>
      </c>
    </row>
    <row r="54" spans="1:18" s="63" customFormat="1" ht="21" customHeight="1">
      <c r="A54" s="60">
        <v>48</v>
      </c>
      <c r="B54" s="60"/>
      <c r="C54" s="107" t="s">
        <v>243</v>
      </c>
      <c r="D54" s="60"/>
      <c r="E54" s="60"/>
      <c r="F54" s="60"/>
      <c r="G54" s="107" t="s">
        <v>187</v>
      </c>
      <c r="H54" s="60"/>
      <c r="I54" s="60"/>
      <c r="J54" s="60"/>
      <c r="K54" s="107">
        <v>1</v>
      </c>
      <c r="L54" s="60"/>
      <c r="M54" s="60"/>
      <c r="N54" s="109">
        <v>30000</v>
      </c>
      <c r="O54" s="61">
        <f t="shared" si="0"/>
        <v>30000</v>
      </c>
      <c r="P54" s="60"/>
      <c r="Q54" s="60"/>
      <c r="R54" s="62">
        <v>25000</v>
      </c>
    </row>
    <row r="55" spans="1:18" s="63" customFormat="1" ht="21" customHeight="1">
      <c r="A55" s="60">
        <v>49</v>
      </c>
      <c r="B55" s="60"/>
      <c r="C55" s="107" t="s">
        <v>244</v>
      </c>
      <c r="D55" s="60"/>
      <c r="E55" s="60"/>
      <c r="F55" s="60"/>
      <c r="G55" s="107" t="s">
        <v>246</v>
      </c>
      <c r="H55" s="60"/>
      <c r="I55" s="60"/>
      <c r="J55" s="60"/>
      <c r="K55" s="107">
        <v>5</v>
      </c>
      <c r="L55" s="60"/>
      <c r="M55" s="60"/>
      <c r="N55" s="109">
        <v>12000</v>
      </c>
      <c r="O55" s="61">
        <f t="shared" si="0"/>
        <v>60000</v>
      </c>
      <c r="P55" s="60"/>
      <c r="Q55" s="60"/>
      <c r="R55" s="62"/>
    </row>
    <row r="56" spans="1:18" s="63" customFormat="1" ht="21" customHeight="1">
      <c r="A56" s="60">
        <v>50</v>
      </c>
      <c r="B56" s="60"/>
      <c r="C56" s="107" t="s">
        <v>245</v>
      </c>
      <c r="D56" s="60"/>
      <c r="E56" s="60"/>
      <c r="F56" s="60"/>
      <c r="G56" s="107" t="s">
        <v>259</v>
      </c>
      <c r="H56" s="60"/>
      <c r="I56" s="60"/>
      <c r="J56" s="60"/>
      <c r="K56" s="107">
        <v>1</v>
      </c>
      <c r="L56" s="60"/>
      <c r="M56" s="60"/>
      <c r="N56" s="109">
        <v>11000</v>
      </c>
      <c r="O56" s="61">
        <f t="shared" si="0"/>
        <v>11000</v>
      </c>
      <c r="P56" s="60"/>
      <c r="Q56" s="60"/>
      <c r="R56" s="62"/>
    </row>
    <row r="57" spans="1:18" s="63" customFormat="1" ht="21" customHeight="1">
      <c r="A57" s="73">
        <f>+SUM(O7:O56)</f>
        <v>1716800</v>
      </c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5"/>
      <c r="P57" s="60"/>
      <c r="Q57" s="60"/>
      <c r="R57" s="62"/>
    </row>
    <row r="58" spans="1:18" s="65" customFormat="1" ht="21" customHeight="1">
      <c r="A58" s="85" t="s">
        <v>278</v>
      </c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64"/>
    </row>
    <row r="59" spans="1:18" s="68" customFormat="1" ht="21" customHeight="1">
      <c r="A59" s="60">
        <v>1</v>
      </c>
      <c r="B59" s="66"/>
      <c r="C59" s="107" t="s">
        <v>260</v>
      </c>
      <c r="D59" s="66"/>
      <c r="E59" s="66"/>
      <c r="F59" s="66"/>
      <c r="G59" s="107" t="s">
        <v>187</v>
      </c>
      <c r="H59" s="66"/>
      <c r="I59" s="66"/>
      <c r="J59" s="66"/>
      <c r="K59" s="107">
        <v>2</v>
      </c>
      <c r="L59" s="66"/>
      <c r="M59" s="66"/>
      <c r="N59" s="109">
        <v>59000</v>
      </c>
      <c r="O59" s="61">
        <f>+N59*K59</f>
        <v>118000</v>
      </c>
      <c r="P59" s="66"/>
      <c r="Q59" s="66"/>
      <c r="R59" s="67"/>
    </row>
    <row r="60" spans="1:18" s="68" customFormat="1" ht="21" customHeight="1">
      <c r="A60" s="60">
        <v>2</v>
      </c>
      <c r="B60" s="66"/>
      <c r="C60" s="107" t="s">
        <v>261</v>
      </c>
      <c r="D60" s="66"/>
      <c r="E60" s="66"/>
      <c r="F60" s="66"/>
      <c r="G60" s="107" t="s">
        <v>187</v>
      </c>
      <c r="H60" s="66"/>
      <c r="I60" s="66"/>
      <c r="J60" s="66"/>
      <c r="K60" s="107">
        <v>1</v>
      </c>
      <c r="L60" s="66"/>
      <c r="M60" s="66"/>
      <c r="N60" s="109">
        <v>30000</v>
      </c>
      <c r="O60" s="61">
        <f t="shared" ref="O60:O73" si="1">+N60*K60</f>
        <v>30000</v>
      </c>
      <c r="P60" s="66"/>
      <c r="Q60" s="66"/>
      <c r="R60" s="67"/>
    </row>
    <row r="61" spans="1:18" s="68" customFormat="1" ht="21" customHeight="1">
      <c r="A61" s="60">
        <v>3</v>
      </c>
      <c r="B61" s="66"/>
      <c r="C61" s="107" t="s">
        <v>262</v>
      </c>
      <c r="D61" s="66"/>
      <c r="E61" s="66"/>
      <c r="F61" s="66"/>
      <c r="G61" s="107" t="s">
        <v>190</v>
      </c>
      <c r="H61" s="66"/>
      <c r="I61" s="66"/>
      <c r="J61" s="66"/>
      <c r="K61" s="107">
        <v>1</v>
      </c>
      <c r="L61" s="66"/>
      <c r="M61" s="66"/>
      <c r="N61" s="109">
        <v>13500</v>
      </c>
      <c r="O61" s="61">
        <f t="shared" si="1"/>
        <v>13500</v>
      </c>
      <c r="P61" s="66"/>
      <c r="Q61" s="66"/>
      <c r="R61" s="67"/>
    </row>
    <row r="62" spans="1:18" s="68" customFormat="1" ht="21" customHeight="1">
      <c r="A62" s="60">
        <v>4</v>
      </c>
      <c r="B62" s="66"/>
      <c r="C62" s="107" t="s">
        <v>263</v>
      </c>
      <c r="D62" s="66"/>
      <c r="E62" s="66"/>
      <c r="F62" s="66"/>
      <c r="G62" s="107" t="s">
        <v>190</v>
      </c>
      <c r="H62" s="66"/>
      <c r="I62" s="66"/>
      <c r="J62" s="66"/>
      <c r="K62" s="107">
        <v>1</v>
      </c>
      <c r="L62" s="66"/>
      <c r="M62" s="66"/>
      <c r="N62" s="109">
        <v>6000</v>
      </c>
      <c r="O62" s="61">
        <f t="shared" si="1"/>
        <v>6000</v>
      </c>
      <c r="P62" s="66"/>
      <c r="Q62" s="66"/>
      <c r="R62" s="67"/>
    </row>
    <row r="63" spans="1:18" s="68" customFormat="1" ht="21" customHeight="1">
      <c r="A63" s="60">
        <v>5</v>
      </c>
      <c r="B63" s="66"/>
      <c r="C63" s="107" t="s">
        <v>264</v>
      </c>
      <c r="D63" s="66"/>
      <c r="E63" s="66"/>
      <c r="F63" s="66"/>
      <c r="G63" s="107" t="s">
        <v>258</v>
      </c>
      <c r="H63" s="66"/>
      <c r="I63" s="66"/>
      <c r="J63" s="66"/>
      <c r="K63" s="107">
        <v>1</v>
      </c>
      <c r="L63" s="66"/>
      <c r="M63" s="66"/>
      <c r="N63" s="109">
        <v>8500</v>
      </c>
      <c r="O63" s="61">
        <f t="shared" si="1"/>
        <v>8500</v>
      </c>
      <c r="P63" s="66"/>
      <c r="Q63" s="66"/>
      <c r="R63" s="67"/>
    </row>
    <row r="64" spans="1:18" s="68" customFormat="1" ht="21" customHeight="1">
      <c r="A64" s="60">
        <v>6</v>
      </c>
      <c r="B64" s="66"/>
      <c r="C64" s="107" t="s">
        <v>265</v>
      </c>
      <c r="D64" s="66"/>
      <c r="E64" s="66"/>
      <c r="F64" s="66"/>
      <c r="G64" s="107" t="s">
        <v>190</v>
      </c>
      <c r="H64" s="66"/>
      <c r="I64" s="66"/>
      <c r="J64" s="66"/>
      <c r="K64" s="107">
        <v>2</v>
      </c>
      <c r="L64" s="66"/>
      <c r="M64" s="66"/>
      <c r="N64" s="109">
        <v>8000</v>
      </c>
      <c r="O64" s="61">
        <f t="shared" si="1"/>
        <v>16000</v>
      </c>
      <c r="P64" s="66"/>
      <c r="Q64" s="66"/>
      <c r="R64" s="67"/>
    </row>
    <row r="65" spans="1:18" s="68" customFormat="1" ht="21" customHeight="1">
      <c r="A65" s="60">
        <v>7</v>
      </c>
      <c r="B65" s="66"/>
      <c r="C65" s="107" t="s">
        <v>266</v>
      </c>
      <c r="D65" s="66"/>
      <c r="E65" s="66"/>
      <c r="F65" s="66"/>
      <c r="G65" s="107" t="s">
        <v>190</v>
      </c>
      <c r="H65" s="66"/>
      <c r="I65" s="66"/>
      <c r="J65" s="66"/>
      <c r="K65" s="107">
        <v>1</v>
      </c>
      <c r="L65" s="66"/>
      <c r="M65" s="66"/>
      <c r="N65" s="109">
        <v>2500</v>
      </c>
      <c r="O65" s="61">
        <f t="shared" si="1"/>
        <v>2500</v>
      </c>
      <c r="P65" s="66"/>
      <c r="Q65" s="66"/>
      <c r="R65" s="67"/>
    </row>
    <row r="66" spans="1:18" s="68" customFormat="1" ht="21" customHeight="1">
      <c r="A66" s="60">
        <v>8</v>
      </c>
      <c r="B66" s="66"/>
      <c r="C66" s="107" t="s">
        <v>267</v>
      </c>
      <c r="D66" s="66"/>
      <c r="E66" s="66"/>
      <c r="F66" s="66"/>
      <c r="G66" s="107" t="s">
        <v>258</v>
      </c>
      <c r="H66" s="66"/>
      <c r="I66" s="66"/>
      <c r="J66" s="66"/>
      <c r="K66" s="107">
        <v>1</v>
      </c>
      <c r="L66" s="66"/>
      <c r="M66" s="66"/>
      <c r="N66" s="109">
        <v>19500</v>
      </c>
      <c r="O66" s="61">
        <f t="shared" si="1"/>
        <v>19500</v>
      </c>
      <c r="P66" s="66"/>
      <c r="Q66" s="66"/>
      <c r="R66" s="67"/>
    </row>
    <row r="67" spans="1:18" s="68" customFormat="1" ht="21" customHeight="1">
      <c r="A67" s="60">
        <v>9</v>
      </c>
      <c r="B67" s="66"/>
      <c r="C67" s="107" t="s">
        <v>268</v>
      </c>
      <c r="D67" s="66"/>
      <c r="E67" s="66"/>
      <c r="F67" s="66"/>
      <c r="G67" s="107" t="s">
        <v>187</v>
      </c>
      <c r="H67" s="66"/>
      <c r="I67" s="66"/>
      <c r="J67" s="66"/>
      <c r="K67" s="107">
        <v>1</v>
      </c>
      <c r="L67" s="66"/>
      <c r="M67" s="66"/>
      <c r="N67" s="109">
        <v>45600</v>
      </c>
      <c r="O67" s="61">
        <f t="shared" si="1"/>
        <v>45600</v>
      </c>
      <c r="P67" s="66"/>
      <c r="Q67" s="66"/>
      <c r="R67" s="67"/>
    </row>
    <row r="68" spans="1:18" s="68" customFormat="1" ht="21" customHeight="1">
      <c r="A68" s="60">
        <v>10</v>
      </c>
      <c r="B68" s="66"/>
      <c r="C68" s="107" t="s">
        <v>269</v>
      </c>
      <c r="D68" s="66"/>
      <c r="E68" s="66"/>
      <c r="F68" s="66"/>
      <c r="G68" s="107" t="s">
        <v>247</v>
      </c>
      <c r="H68" s="66"/>
      <c r="I68" s="66"/>
      <c r="J68" s="66"/>
      <c r="K68" s="107">
        <v>1</v>
      </c>
      <c r="L68" s="66"/>
      <c r="M68" s="66"/>
      <c r="N68" s="109">
        <v>8500</v>
      </c>
      <c r="O68" s="61">
        <f t="shared" si="1"/>
        <v>8500</v>
      </c>
      <c r="P68" s="66"/>
      <c r="Q68" s="66"/>
      <c r="R68" s="67"/>
    </row>
    <row r="69" spans="1:18" s="68" customFormat="1" ht="21" customHeight="1">
      <c r="A69" s="60">
        <v>11</v>
      </c>
      <c r="B69" s="66"/>
      <c r="C69" s="107" t="s">
        <v>270</v>
      </c>
      <c r="D69" s="66"/>
      <c r="E69" s="66"/>
      <c r="F69" s="66"/>
      <c r="G69" s="107" t="s">
        <v>190</v>
      </c>
      <c r="H69" s="66"/>
      <c r="I69" s="66"/>
      <c r="J69" s="66"/>
      <c r="K69" s="107">
        <v>1</v>
      </c>
      <c r="L69" s="66"/>
      <c r="M69" s="66"/>
      <c r="N69" s="109">
        <v>115000</v>
      </c>
      <c r="O69" s="61">
        <f t="shared" si="1"/>
        <v>115000</v>
      </c>
      <c r="P69" s="66"/>
      <c r="Q69" s="66"/>
      <c r="R69" s="67"/>
    </row>
    <row r="70" spans="1:18" s="68" customFormat="1" ht="21" customHeight="1">
      <c r="A70" s="60">
        <v>12</v>
      </c>
      <c r="B70" s="66"/>
      <c r="C70" s="107" t="s">
        <v>271</v>
      </c>
      <c r="D70" s="66"/>
      <c r="E70" s="66"/>
      <c r="F70" s="66"/>
      <c r="G70" s="107" t="s">
        <v>257</v>
      </c>
      <c r="H70" s="66"/>
      <c r="I70" s="66"/>
      <c r="J70" s="66"/>
      <c r="K70" s="107">
        <v>1</v>
      </c>
      <c r="L70" s="66"/>
      <c r="M70" s="66"/>
      <c r="N70" s="109">
        <v>26500</v>
      </c>
      <c r="O70" s="61">
        <f t="shared" si="1"/>
        <v>26500</v>
      </c>
      <c r="P70" s="66"/>
      <c r="Q70" s="66"/>
      <c r="R70" s="67"/>
    </row>
    <row r="71" spans="1:18" s="68" customFormat="1" ht="21" customHeight="1">
      <c r="A71" s="60">
        <v>13</v>
      </c>
      <c r="B71" s="66"/>
      <c r="C71" s="107" t="s">
        <v>272</v>
      </c>
      <c r="D71" s="66"/>
      <c r="E71" s="66"/>
      <c r="F71" s="66"/>
      <c r="G71" s="107" t="s">
        <v>275</v>
      </c>
      <c r="H71" s="66"/>
      <c r="I71" s="66"/>
      <c r="J71" s="66"/>
      <c r="K71" s="107">
        <v>2</v>
      </c>
      <c r="L71" s="66"/>
      <c r="M71" s="66"/>
      <c r="N71" s="109">
        <v>4000</v>
      </c>
      <c r="O71" s="61">
        <f t="shared" si="1"/>
        <v>8000</v>
      </c>
      <c r="P71" s="66"/>
      <c r="Q71" s="66"/>
      <c r="R71" s="67"/>
    </row>
    <row r="72" spans="1:18" s="68" customFormat="1" ht="21" customHeight="1">
      <c r="A72" s="60">
        <v>14</v>
      </c>
      <c r="B72" s="66"/>
      <c r="C72" s="107" t="s">
        <v>273</v>
      </c>
      <c r="D72" s="66"/>
      <c r="E72" s="66"/>
      <c r="F72" s="66"/>
      <c r="G72" s="107" t="s">
        <v>275</v>
      </c>
      <c r="H72" s="66"/>
      <c r="I72" s="66"/>
      <c r="J72" s="66"/>
      <c r="K72" s="107">
        <v>1</v>
      </c>
      <c r="L72" s="66"/>
      <c r="M72" s="66"/>
      <c r="N72" s="109">
        <v>14500</v>
      </c>
      <c r="O72" s="61">
        <f t="shared" si="1"/>
        <v>14500</v>
      </c>
      <c r="P72" s="66"/>
      <c r="Q72" s="66"/>
      <c r="R72" s="67"/>
    </row>
    <row r="73" spans="1:18" s="68" customFormat="1" ht="21" customHeight="1">
      <c r="A73" s="60">
        <v>15</v>
      </c>
      <c r="B73" s="66"/>
      <c r="C73" s="107" t="s">
        <v>274</v>
      </c>
      <c r="D73" s="66"/>
      <c r="E73" s="66"/>
      <c r="F73" s="66"/>
      <c r="G73" s="107" t="s">
        <v>276</v>
      </c>
      <c r="H73" s="66"/>
      <c r="I73" s="66"/>
      <c r="J73" s="66"/>
      <c r="K73" s="107">
        <v>1</v>
      </c>
      <c r="L73" s="66"/>
      <c r="M73" s="66"/>
      <c r="N73" s="109">
        <v>13500</v>
      </c>
      <c r="O73" s="61">
        <f t="shared" si="1"/>
        <v>13500</v>
      </c>
      <c r="P73" s="66"/>
      <c r="Q73" s="66"/>
      <c r="R73" s="67"/>
    </row>
    <row r="74" spans="1:18" s="68" customFormat="1" ht="1.5" hidden="1" customHeight="1">
      <c r="A74" s="69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66"/>
      <c r="Q74" s="66"/>
      <c r="R74" s="67"/>
    </row>
    <row r="75" spans="1:18" s="68" customFormat="1" ht="21" customHeight="1">
      <c r="A75" s="78" t="s">
        <v>191</v>
      </c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110"/>
      <c r="O75" s="72">
        <f>+SUM(O7:O73)</f>
        <v>2162400</v>
      </c>
      <c r="P75" s="66"/>
      <c r="Q75" s="66"/>
      <c r="R75" s="67"/>
    </row>
    <row r="76" spans="1:18" s="68" customFormat="1" ht="21" customHeight="1">
      <c r="A76" s="78" t="s">
        <v>192</v>
      </c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110"/>
      <c r="O76" s="72">
        <f>10%*O75</f>
        <v>216240</v>
      </c>
      <c r="P76" s="66"/>
      <c r="Q76" s="66"/>
      <c r="R76" s="67"/>
    </row>
    <row r="77" spans="1:18" s="68" customFormat="1" ht="21" customHeight="1">
      <c r="A77" s="78" t="s">
        <v>193</v>
      </c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110"/>
      <c r="O77" s="72">
        <f>+O75+O76</f>
        <v>2378640</v>
      </c>
      <c r="P77" s="66"/>
      <c r="Q77" s="66"/>
      <c r="R77" s="67"/>
    </row>
    <row r="78" spans="1:18" s="2" customFormat="1" ht="21" customHeight="1">
      <c r="A78" s="52"/>
      <c r="B78" s="53"/>
      <c r="C78" s="54"/>
      <c r="D78" s="53"/>
      <c r="E78" s="53"/>
      <c r="F78" s="53"/>
      <c r="G78" s="55"/>
      <c r="H78" s="53"/>
      <c r="I78" s="53"/>
      <c r="J78" s="53"/>
      <c r="K78" s="56"/>
      <c r="L78" s="53"/>
      <c r="M78" s="53"/>
      <c r="N78" s="57"/>
      <c r="O78" s="80" t="s">
        <v>279</v>
      </c>
      <c r="P78" s="80"/>
      <c r="Q78" s="80"/>
      <c r="R78" s="40"/>
    </row>
    <row r="79" spans="1:18" s="2" customFormat="1" ht="21" customHeight="1">
      <c r="A79" s="52"/>
      <c r="B79" s="53"/>
      <c r="C79" s="51" t="s">
        <v>194</v>
      </c>
      <c r="D79" s="53"/>
      <c r="E79" s="53"/>
      <c r="F79" s="53"/>
      <c r="G79" s="55"/>
      <c r="H79" s="77" t="s">
        <v>195</v>
      </c>
      <c r="I79" s="77"/>
      <c r="J79" s="77"/>
      <c r="K79" s="77"/>
      <c r="L79" s="53"/>
      <c r="M79" s="53"/>
      <c r="N79" s="57"/>
      <c r="O79" s="76" t="s">
        <v>14</v>
      </c>
      <c r="P79" s="76"/>
      <c r="Q79" s="76"/>
      <c r="R79" s="40"/>
    </row>
    <row r="80" spans="1:18" s="2" customFormat="1" ht="21" customHeight="1">
      <c r="A80" s="42"/>
      <c r="B80" s="42"/>
      <c r="C80" s="42"/>
      <c r="D80" s="42"/>
      <c r="E80" s="42"/>
      <c r="F80" s="42"/>
      <c r="G80" s="43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0"/>
    </row>
    <row r="81" spans="1:18" s="2" customFormat="1" ht="21" customHeight="1">
      <c r="A81" s="42"/>
      <c r="B81" s="42"/>
      <c r="C81" s="59"/>
      <c r="D81" s="42"/>
      <c r="E81" s="42"/>
      <c r="F81" s="42"/>
      <c r="G81" s="43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0"/>
    </row>
    <row r="82" spans="1:18" s="2" customFormat="1" ht="21" customHeight="1">
      <c r="A82" s="42"/>
      <c r="B82" s="42"/>
      <c r="C82" s="42"/>
      <c r="D82" s="42"/>
      <c r="E82" s="42"/>
      <c r="F82" s="42"/>
      <c r="G82" s="43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0"/>
    </row>
    <row r="83" spans="1:18" ht="16.5" customHeight="1">
      <c r="P83" s="76"/>
      <c r="Q83" s="76"/>
    </row>
  </sheetData>
  <mergeCells count="27">
    <mergeCell ref="P83:Q83"/>
    <mergeCell ref="A3:Q3"/>
    <mergeCell ref="F4:F5"/>
    <mergeCell ref="G4:G5"/>
    <mergeCell ref="H4:H5"/>
    <mergeCell ref="I4:I5"/>
    <mergeCell ref="A4:A5"/>
    <mergeCell ref="B4:B5"/>
    <mergeCell ref="C4:C5"/>
    <mergeCell ref="D4:D5"/>
    <mergeCell ref="E4:E5"/>
    <mergeCell ref="O4:O5"/>
    <mergeCell ref="P4:P5"/>
    <mergeCell ref="Q4:Q5"/>
    <mergeCell ref="J4:J5"/>
    <mergeCell ref="K4:K5"/>
    <mergeCell ref="M4:M5"/>
    <mergeCell ref="A6:Q6"/>
    <mergeCell ref="A58:Q58"/>
    <mergeCell ref="N4:N5"/>
    <mergeCell ref="A57:O57"/>
    <mergeCell ref="A75:N75"/>
    <mergeCell ref="O79:Q79"/>
    <mergeCell ref="H79:K79"/>
    <mergeCell ref="O78:Q78"/>
    <mergeCell ref="A76:N76"/>
    <mergeCell ref="A77:N77"/>
  </mergeCells>
  <printOptions horizontalCentered="1"/>
  <pageMargins left="0.15748031496062992" right="0.15748031496062992" top="0.11811023622047245" bottom="0.15748031496062992" header="0.11811023622047245" footer="0.15748031496062992"/>
  <pageSetup paperSize="9" scale="74" fitToWidth="0" fitToHeight="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4"/>
  <sheetViews>
    <sheetView topLeftCell="A118" workbookViewId="0">
      <selection activeCell="L20" sqref="L20"/>
    </sheetView>
  </sheetViews>
  <sheetFormatPr defaultRowHeight="15"/>
  <cols>
    <col min="1" max="1" width="7" style="12" bestFit="1" customWidth="1"/>
    <col min="2" max="2" width="46.5703125" style="12" customWidth="1"/>
    <col min="3" max="3" width="10.5703125" style="12" customWidth="1"/>
    <col min="4" max="4" width="9" style="12" customWidth="1"/>
    <col min="5" max="5" width="14.140625" style="12" customWidth="1"/>
    <col min="6" max="256" width="9.140625" style="12"/>
    <col min="257" max="257" width="7" style="12" bestFit="1" customWidth="1"/>
    <col min="258" max="258" width="46.5703125" style="12" customWidth="1"/>
    <col min="259" max="259" width="10.5703125" style="12" customWidth="1"/>
    <col min="260" max="260" width="9" style="12" customWidth="1"/>
    <col min="261" max="261" width="14.140625" style="12" customWidth="1"/>
    <col min="262" max="512" width="9.140625" style="12"/>
    <col min="513" max="513" width="7" style="12" bestFit="1" customWidth="1"/>
    <col min="514" max="514" width="46.5703125" style="12" customWidth="1"/>
    <col min="515" max="515" width="10.5703125" style="12" customWidth="1"/>
    <col min="516" max="516" width="9" style="12" customWidth="1"/>
    <col min="517" max="517" width="14.140625" style="12" customWidth="1"/>
    <col min="518" max="768" width="9.140625" style="12"/>
    <col min="769" max="769" width="7" style="12" bestFit="1" customWidth="1"/>
    <col min="770" max="770" width="46.5703125" style="12" customWidth="1"/>
    <col min="771" max="771" width="10.5703125" style="12" customWidth="1"/>
    <col min="772" max="772" width="9" style="12" customWidth="1"/>
    <col min="773" max="773" width="14.140625" style="12" customWidth="1"/>
    <col min="774" max="1024" width="9.140625" style="12"/>
    <col min="1025" max="1025" width="7" style="12" bestFit="1" customWidth="1"/>
    <col min="1026" max="1026" width="46.5703125" style="12" customWidth="1"/>
    <col min="1027" max="1027" width="10.5703125" style="12" customWidth="1"/>
    <col min="1028" max="1028" width="9" style="12" customWidth="1"/>
    <col min="1029" max="1029" width="14.140625" style="12" customWidth="1"/>
    <col min="1030" max="1280" width="9.140625" style="12"/>
    <col min="1281" max="1281" width="7" style="12" bestFit="1" customWidth="1"/>
    <col min="1282" max="1282" width="46.5703125" style="12" customWidth="1"/>
    <col min="1283" max="1283" width="10.5703125" style="12" customWidth="1"/>
    <col min="1284" max="1284" width="9" style="12" customWidth="1"/>
    <col min="1285" max="1285" width="14.140625" style="12" customWidth="1"/>
    <col min="1286" max="1536" width="9.140625" style="12"/>
    <col min="1537" max="1537" width="7" style="12" bestFit="1" customWidth="1"/>
    <col min="1538" max="1538" width="46.5703125" style="12" customWidth="1"/>
    <col min="1539" max="1539" width="10.5703125" style="12" customWidth="1"/>
    <col min="1540" max="1540" width="9" style="12" customWidth="1"/>
    <col min="1541" max="1541" width="14.140625" style="12" customWidth="1"/>
    <col min="1542" max="1792" width="9.140625" style="12"/>
    <col min="1793" max="1793" width="7" style="12" bestFit="1" customWidth="1"/>
    <col min="1794" max="1794" width="46.5703125" style="12" customWidth="1"/>
    <col min="1795" max="1795" width="10.5703125" style="12" customWidth="1"/>
    <col min="1796" max="1796" width="9" style="12" customWidth="1"/>
    <col min="1797" max="1797" width="14.140625" style="12" customWidth="1"/>
    <col min="1798" max="2048" width="9.140625" style="12"/>
    <col min="2049" max="2049" width="7" style="12" bestFit="1" customWidth="1"/>
    <col min="2050" max="2050" width="46.5703125" style="12" customWidth="1"/>
    <col min="2051" max="2051" width="10.5703125" style="12" customWidth="1"/>
    <col min="2052" max="2052" width="9" style="12" customWidth="1"/>
    <col min="2053" max="2053" width="14.140625" style="12" customWidth="1"/>
    <col min="2054" max="2304" width="9.140625" style="12"/>
    <col min="2305" max="2305" width="7" style="12" bestFit="1" customWidth="1"/>
    <col min="2306" max="2306" width="46.5703125" style="12" customWidth="1"/>
    <col min="2307" max="2307" width="10.5703125" style="12" customWidth="1"/>
    <col min="2308" max="2308" width="9" style="12" customWidth="1"/>
    <col min="2309" max="2309" width="14.140625" style="12" customWidth="1"/>
    <col min="2310" max="2560" width="9.140625" style="12"/>
    <col min="2561" max="2561" width="7" style="12" bestFit="1" customWidth="1"/>
    <col min="2562" max="2562" width="46.5703125" style="12" customWidth="1"/>
    <col min="2563" max="2563" width="10.5703125" style="12" customWidth="1"/>
    <col min="2564" max="2564" width="9" style="12" customWidth="1"/>
    <col min="2565" max="2565" width="14.140625" style="12" customWidth="1"/>
    <col min="2566" max="2816" width="9.140625" style="12"/>
    <col min="2817" max="2817" width="7" style="12" bestFit="1" customWidth="1"/>
    <col min="2818" max="2818" width="46.5703125" style="12" customWidth="1"/>
    <col min="2819" max="2819" width="10.5703125" style="12" customWidth="1"/>
    <col min="2820" max="2820" width="9" style="12" customWidth="1"/>
    <col min="2821" max="2821" width="14.140625" style="12" customWidth="1"/>
    <col min="2822" max="3072" width="9.140625" style="12"/>
    <col min="3073" max="3073" width="7" style="12" bestFit="1" customWidth="1"/>
    <col min="3074" max="3074" width="46.5703125" style="12" customWidth="1"/>
    <col min="3075" max="3075" width="10.5703125" style="12" customWidth="1"/>
    <col min="3076" max="3076" width="9" style="12" customWidth="1"/>
    <col min="3077" max="3077" width="14.140625" style="12" customWidth="1"/>
    <col min="3078" max="3328" width="9.140625" style="12"/>
    <col min="3329" max="3329" width="7" style="12" bestFit="1" customWidth="1"/>
    <col min="3330" max="3330" width="46.5703125" style="12" customWidth="1"/>
    <col min="3331" max="3331" width="10.5703125" style="12" customWidth="1"/>
    <col min="3332" max="3332" width="9" style="12" customWidth="1"/>
    <col min="3333" max="3333" width="14.140625" style="12" customWidth="1"/>
    <col min="3334" max="3584" width="9.140625" style="12"/>
    <col min="3585" max="3585" width="7" style="12" bestFit="1" customWidth="1"/>
    <col min="3586" max="3586" width="46.5703125" style="12" customWidth="1"/>
    <col min="3587" max="3587" width="10.5703125" style="12" customWidth="1"/>
    <col min="3588" max="3588" width="9" style="12" customWidth="1"/>
    <col min="3589" max="3589" width="14.140625" style="12" customWidth="1"/>
    <col min="3590" max="3840" width="9.140625" style="12"/>
    <col min="3841" max="3841" width="7" style="12" bestFit="1" customWidth="1"/>
    <col min="3842" max="3842" width="46.5703125" style="12" customWidth="1"/>
    <col min="3843" max="3843" width="10.5703125" style="12" customWidth="1"/>
    <col min="3844" max="3844" width="9" style="12" customWidth="1"/>
    <col min="3845" max="3845" width="14.140625" style="12" customWidth="1"/>
    <col min="3846" max="4096" width="9.140625" style="12"/>
    <col min="4097" max="4097" width="7" style="12" bestFit="1" customWidth="1"/>
    <col min="4098" max="4098" width="46.5703125" style="12" customWidth="1"/>
    <col min="4099" max="4099" width="10.5703125" style="12" customWidth="1"/>
    <col min="4100" max="4100" width="9" style="12" customWidth="1"/>
    <col min="4101" max="4101" width="14.140625" style="12" customWidth="1"/>
    <col min="4102" max="4352" width="9.140625" style="12"/>
    <col min="4353" max="4353" width="7" style="12" bestFit="1" customWidth="1"/>
    <col min="4354" max="4354" width="46.5703125" style="12" customWidth="1"/>
    <col min="4355" max="4355" width="10.5703125" style="12" customWidth="1"/>
    <col min="4356" max="4356" width="9" style="12" customWidth="1"/>
    <col min="4357" max="4357" width="14.140625" style="12" customWidth="1"/>
    <col min="4358" max="4608" width="9.140625" style="12"/>
    <col min="4609" max="4609" width="7" style="12" bestFit="1" customWidth="1"/>
    <col min="4610" max="4610" width="46.5703125" style="12" customWidth="1"/>
    <col min="4611" max="4611" width="10.5703125" style="12" customWidth="1"/>
    <col min="4612" max="4612" width="9" style="12" customWidth="1"/>
    <col min="4613" max="4613" width="14.140625" style="12" customWidth="1"/>
    <col min="4614" max="4864" width="9.140625" style="12"/>
    <col min="4865" max="4865" width="7" style="12" bestFit="1" customWidth="1"/>
    <col min="4866" max="4866" width="46.5703125" style="12" customWidth="1"/>
    <col min="4867" max="4867" width="10.5703125" style="12" customWidth="1"/>
    <col min="4868" max="4868" width="9" style="12" customWidth="1"/>
    <col min="4869" max="4869" width="14.140625" style="12" customWidth="1"/>
    <col min="4870" max="5120" width="9.140625" style="12"/>
    <col min="5121" max="5121" width="7" style="12" bestFit="1" customWidth="1"/>
    <col min="5122" max="5122" width="46.5703125" style="12" customWidth="1"/>
    <col min="5123" max="5123" width="10.5703125" style="12" customWidth="1"/>
    <col min="5124" max="5124" width="9" style="12" customWidth="1"/>
    <col min="5125" max="5125" width="14.140625" style="12" customWidth="1"/>
    <col min="5126" max="5376" width="9.140625" style="12"/>
    <col min="5377" max="5377" width="7" style="12" bestFit="1" customWidth="1"/>
    <col min="5378" max="5378" width="46.5703125" style="12" customWidth="1"/>
    <col min="5379" max="5379" width="10.5703125" style="12" customWidth="1"/>
    <col min="5380" max="5380" width="9" style="12" customWidth="1"/>
    <col min="5381" max="5381" width="14.140625" style="12" customWidth="1"/>
    <col min="5382" max="5632" width="9.140625" style="12"/>
    <col min="5633" max="5633" width="7" style="12" bestFit="1" customWidth="1"/>
    <col min="5634" max="5634" width="46.5703125" style="12" customWidth="1"/>
    <col min="5635" max="5635" width="10.5703125" style="12" customWidth="1"/>
    <col min="5636" max="5636" width="9" style="12" customWidth="1"/>
    <col min="5637" max="5637" width="14.140625" style="12" customWidth="1"/>
    <col min="5638" max="5888" width="9.140625" style="12"/>
    <col min="5889" max="5889" width="7" style="12" bestFit="1" customWidth="1"/>
    <col min="5890" max="5890" width="46.5703125" style="12" customWidth="1"/>
    <col min="5891" max="5891" width="10.5703125" style="12" customWidth="1"/>
    <col min="5892" max="5892" width="9" style="12" customWidth="1"/>
    <col min="5893" max="5893" width="14.140625" style="12" customWidth="1"/>
    <col min="5894" max="6144" width="9.140625" style="12"/>
    <col min="6145" max="6145" width="7" style="12" bestFit="1" customWidth="1"/>
    <col min="6146" max="6146" width="46.5703125" style="12" customWidth="1"/>
    <col min="6147" max="6147" width="10.5703125" style="12" customWidth="1"/>
    <col min="6148" max="6148" width="9" style="12" customWidth="1"/>
    <col min="6149" max="6149" width="14.140625" style="12" customWidth="1"/>
    <col min="6150" max="6400" width="9.140625" style="12"/>
    <col min="6401" max="6401" width="7" style="12" bestFit="1" customWidth="1"/>
    <col min="6402" max="6402" width="46.5703125" style="12" customWidth="1"/>
    <col min="6403" max="6403" width="10.5703125" style="12" customWidth="1"/>
    <col min="6404" max="6404" width="9" style="12" customWidth="1"/>
    <col min="6405" max="6405" width="14.140625" style="12" customWidth="1"/>
    <col min="6406" max="6656" width="9.140625" style="12"/>
    <col min="6657" max="6657" width="7" style="12" bestFit="1" customWidth="1"/>
    <col min="6658" max="6658" width="46.5703125" style="12" customWidth="1"/>
    <col min="6659" max="6659" width="10.5703125" style="12" customWidth="1"/>
    <col min="6660" max="6660" width="9" style="12" customWidth="1"/>
    <col min="6661" max="6661" width="14.140625" style="12" customWidth="1"/>
    <col min="6662" max="6912" width="9.140625" style="12"/>
    <col min="6913" max="6913" width="7" style="12" bestFit="1" customWidth="1"/>
    <col min="6914" max="6914" width="46.5703125" style="12" customWidth="1"/>
    <col min="6915" max="6915" width="10.5703125" style="12" customWidth="1"/>
    <col min="6916" max="6916" width="9" style="12" customWidth="1"/>
    <col min="6917" max="6917" width="14.140625" style="12" customWidth="1"/>
    <col min="6918" max="7168" width="9.140625" style="12"/>
    <col min="7169" max="7169" width="7" style="12" bestFit="1" customWidth="1"/>
    <col min="7170" max="7170" width="46.5703125" style="12" customWidth="1"/>
    <col min="7171" max="7171" width="10.5703125" style="12" customWidth="1"/>
    <col min="7172" max="7172" width="9" style="12" customWidth="1"/>
    <col min="7173" max="7173" width="14.140625" style="12" customWidth="1"/>
    <col min="7174" max="7424" width="9.140625" style="12"/>
    <col min="7425" max="7425" width="7" style="12" bestFit="1" customWidth="1"/>
    <col min="7426" max="7426" width="46.5703125" style="12" customWidth="1"/>
    <col min="7427" max="7427" width="10.5703125" style="12" customWidth="1"/>
    <col min="7428" max="7428" width="9" style="12" customWidth="1"/>
    <col min="7429" max="7429" width="14.140625" style="12" customWidth="1"/>
    <col min="7430" max="7680" width="9.140625" style="12"/>
    <col min="7681" max="7681" width="7" style="12" bestFit="1" customWidth="1"/>
    <col min="7682" max="7682" width="46.5703125" style="12" customWidth="1"/>
    <col min="7683" max="7683" width="10.5703125" style="12" customWidth="1"/>
    <col min="7684" max="7684" width="9" style="12" customWidth="1"/>
    <col min="7685" max="7685" width="14.140625" style="12" customWidth="1"/>
    <col min="7686" max="7936" width="9.140625" style="12"/>
    <col min="7937" max="7937" width="7" style="12" bestFit="1" customWidth="1"/>
    <col min="7938" max="7938" width="46.5703125" style="12" customWidth="1"/>
    <col min="7939" max="7939" width="10.5703125" style="12" customWidth="1"/>
    <col min="7940" max="7940" width="9" style="12" customWidth="1"/>
    <col min="7941" max="7941" width="14.140625" style="12" customWidth="1"/>
    <col min="7942" max="8192" width="9.140625" style="12"/>
    <col min="8193" max="8193" width="7" style="12" bestFit="1" customWidth="1"/>
    <col min="8194" max="8194" width="46.5703125" style="12" customWidth="1"/>
    <col min="8195" max="8195" width="10.5703125" style="12" customWidth="1"/>
    <col min="8196" max="8196" width="9" style="12" customWidth="1"/>
    <col min="8197" max="8197" width="14.140625" style="12" customWidth="1"/>
    <col min="8198" max="8448" width="9.140625" style="12"/>
    <col min="8449" max="8449" width="7" style="12" bestFit="1" customWidth="1"/>
    <col min="8450" max="8450" width="46.5703125" style="12" customWidth="1"/>
    <col min="8451" max="8451" width="10.5703125" style="12" customWidth="1"/>
    <col min="8452" max="8452" width="9" style="12" customWidth="1"/>
    <col min="8453" max="8453" width="14.140625" style="12" customWidth="1"/>
    <col min="8454" max="8704" width="9.140625" style="12"/>
    <col min="8705" max="8705" width="7" style="12" bestFit="1" customWidth="1"/>
    <col min="8706" max="8706" width="46.5703125" style="12" customWidth="1"/>
    <col min="8707" max="8707" width="10.5703125" style="12" customWidth="1"/>
    <col min="8708" max="8708" width="9" style="12" customWidth="1"/>
    <col min="8709" max="8709" width="14.140625" style="12" customWidth="1"/>
    <col min="8710" max="8960" width="9.140625" style="12"/>
    <col min="8961" max="8961" width="7" style="12" bestFit="1" customWidth="1"/>
    <col min="8962" max="8962" width="46.5703125" style="12" customWidth="1"/>
    <col min="8963" max="8963" width="10.5703125" style="12" customWidth="1"/>
    <col min="8964" max="8964" width="9" style="12" customWidth="1"/>
    <col min="8965" max="8965" width="14.140625" style="12" customWidth="1"/>
    <col min="8966" max="9216" width="9.140625" style="12"/>
    <col min="9217" max="9217" width="7" style="12" bestFit="1" customWidth="1"/>
    <col min="9218" max="9218" width="46.5703125" style="12" customWidth="1"/>
    <col min="9219" max="9219" width="10.5703125" style="12" customWidth="1"/>
    <col min="9220" max="9220" width="9" style="12" customWidth="1"/>
    <col min="9221" max="9221" width="14.140625" style="12" customWidth="1"/>
    <col min="9222" max="9472" width="9.140625" style="12"/>
    <col min="9473" max="9473" width="7" style="12" bestFit="1" customWidth="1"/>
    <col min="9474" max="9474" width="46.5703125" style="12" customWidth="1"/>
    <col min="9475" max="9475" width="10.5703125" style="12" customWidth="1"/>
    <col min="9476" max="9476" width="9" style="12" customWidth="1"/>
    <col min="9477" max="9477" width="14.140625" style="12" customWidth="1"/>
    <col min="9478" max="9728" width="9.140625" style="12"/>
    <col min="9729" max="9729" width="7" style="12" bestFit="1" customWidth="1"/>
    <col min="9730" max="9730" width="46.5703125" style="12" customWidth="1"/>
    <col min="9731" max="9731" width="10.5703125" style="12" customWidth="1"/>
    <col min="9732" max="9732" width="9" style="12" customWidth="1"/>
    <col min="9733" max="9733" width="14.140625" style="12" customWidth="1"/>
    <col min="9734" max="9984" width="9.140625" style="12"/>
    <col min="9985" max="9985" width="7" style="12" bestFit="1" customWidth="1"/>
    <col min="9986" max="9986" width="46.5703125" style="12" customWidth="1"/>
    <col min="9987" max="9987" width="10.5703125" style="12" customWidth="1"/>
    <col min="9988" max="9988" width="9" style="12" customWidth="1"/>
    <col min="9989" max="9989" width="14.140625" style="12" customWidth="1"/>
    <col min="9990" max="10240" width="9.140625" style="12"/>
    <col min="10241" max="10241" width="7" style="12" bestFit="1" customWidth="1"/>
    <col min="10242" max="10242" width="46.5703125" style="12" customWidth="1"/>
    <col min="10243" max="10243" width="10.5703125" style="12" customWidth="1"/>
    <col min="10244" max="10244" width="9" style="12" customWidth="1"/>
    <col min="10245" max="10245" width="14.140625" style="12" customWidth="1"/>
    <col min="10246" max="10496" width="9.140625" style="12"/>
    <col min="10497" max="10497" width="7" style="12" bestFit="1" customWidth="1"/>
    <col min="10498" max="10498" width="46.5703125" style="12" customWidth="1"/>
    <col min="10499" max="10499" width="10.5703125" style="12" customWidth="1"/>
    <col min="10500" max="10500" width="9" style="12" customWidth="1"/>
    <col min="10501" max="10501" width="14.140625" style="12" customWidth="1"/>
    <col min="10502" max="10752" width="9.140625" style="12"/>
    <col min="10753" max="10753" width="7" style="12" bestFit="1" customWidth="1"/>
    <col min="10754" max="10754" width="46.5703125" style="12" customWidth="1"/>
    <col min="10755" max="10755" width="10.5703125" style="12" customWidth="1"/>
    <col min="10756" max="10756" width="9" style="12" customWidth="1"/>
    <col min="10757" max="10757" width="14.140625" style="12" customWidth="1"/>
    <col min="10758" max="11008" width="9.140625" style="12"/>
    <col min="11009" max="11009" width="7" style="12" bestFit="1" customWidth="1"/>
    <col min="11010" max="11010" width="46.5703125" style="12" customWidth="1"/>
    <col min="11011" max="11011" width="10.5703125" style="12" customWidth="1"/>
    <col min="11012" max="11012" width="9" style="12" customWidth="1"/>
    <col min="11013" max="11013" width="14.140625" style="12" customWidth="1"/>
    <col min="11014" max="11264" width="9.140625" style="12"/>
    <col min="11265" max="11265" width="7" style="12" bestFit="1" customWidth="1"/>
    <col min="11266" max="11266" width="46.5703125" style="12" customWidth="1"/>
    <col min="11267" max="11267" width="10.5703125" style="12" customWidth="1"/>
    <col min="11268" max="11268" width="9" style="12" customWidth="1"/>
    <col min="11269" max="11269" width="14.140625" style="12" customWidth="1"/>
    <col min="11270" max="11520" width="9.140625" style="12"/>
    <col min="11521" max="11521" width="7" style="12" bestFit="1" customWidth="1"/>
    <col min="11522" max="11522" width="46.5703125" style="12" customWidth="1"/>
    <col min="11523" max="11523" width="10.5703125" style="12" customWidth="1"/>
    <col min="11524" max="11524" width="9" style="12" customWidth="1"/>
    <col min="11525" max="11525" width="14.140625" style="12" customWidth="1"/>
    <col min="11526" max="11776" width="9.140625" style="12"/>
    <col min="11777" max="11777" width="7" style="12" bestFit="1" customWidth="1"/>
    <col min="11778" max="11778" width="46.5703125" style="12" customWidth="1"/>
    <col min="11779" max="11779" width="10.5703125" style="12" customWidth="1"/>
    <col min="11780" max="11780" width="9" style="12" customWidth="1"/>
    <col min="11781" max="11781" width="14.140625" style="12" customWidth="1"/>
    <col min="11782" max="12032" width="9.140625" style="12"/>
    <col min="12033" max="12033" width="7" style="12" bestFit="1" customWidth="1"/>
    <col min="12034" max="12034" width="46.5703125" style="12" customWidth="1"/>
    <col min="12035" max="12035" width="10.5703125" style="12" customWidth="1"/>
    <col min="12036" max="12036" width="9" style="12" customWidth="1"/>
    <col min="12037" max="12037" width="14.140625" style="12" customWidth="1"/>
    <col min="12038" max="12288" width="9.140625" style="12"/>
    <col min="12289" max="12289" width="7" style="12" bestFit="1" customWidth="1"/>
    <col min="12290" max="12290" width="46.5703125" style="12" customWidth="1"/>
    <col min="12291" max="12291" width="10.5703125" style="12" customWidth="1"/>
    <col min="12292" max="12292" width="9" style="12" customWidth="1"/>
    <col min="12293" max="12293" width="14.140625" style="12" customWidth="1"/>
    <col min="12294" max="12544" width="9.140625" style="12"/>
    <col min="12545" max="12545" width="7" style="12" bestFit="1" customWidth="1"/>
    <col min="12546" max="12546" width="46.5703125" style="12" customWidth="1"/>
    <col min="12547" max="12547" width="10.5703125" style="12" customWidth="1"/>
    <col min="12548" max="12548" width="9" style="12" customWidth="1"/>
    <col min="12549" max="12549" width="14.140625" style="12" customWidth="1"/>
    <col min="12550" max="12800" width="9.140625" style="12"/>
    <col min="12801" max="12801" width="7" style="12" bestFit="1" customWidth="1"/>
    <col min="12802" max="12802" width="46.5703125" style="12" customWidth="1"/>
    <col min="12803" max="12803" width="10.5703125" style="12" customWidth="1"/>
    <col min="12804" max="12804" width="9" style="12" customWidth="1"/>
    <col min="12805" max="12805" width="14.140625" style="12" customWidth="1"/>
    <col min="12806" max="13056" width="9.140625" style="12"/>
    <col min="13057" max="13057" width="7" style="12" bestFit="1" customWidth="1"/>
    <col min="13058" max="13058" width="46.5703125" style="12" customWidth="1"/>
    <col min="13059" max="13059" width="10.5703125" style="12" customWidth="1"/>
    <col min="13060" max="13060" width="9" style="12" customWidth="1"/>
    <col min="13061" max="13061" width="14.140625" style="12" customWidth="1"/>
    <col min="13062" max="13312" width="9.140625" style="12"/>
    <col min="13313" max="13313" width="7" style="12" bestFit="1" customWidth="1"/>
    <col min="13314" max="13314" width="46.5703125" style="12" customWidth="1"/>
    <col min="13315" max="13315" width="10.5703125" style="12" customWidth="1"/>
    <col min="13316" max="13316" width="9" style="12" customWidth="1"/>
    <col min="13317" max="13317" width="14.140625" style="12" customWidth="1"/>
    <col min="13318" max="13568" width="9.140625" style="12"/>
    <col min="13569" max="13569" width="7" style="12" bestFit="1" customWidth="1"/>
    <col min="13570" max="13570" width="46.5703125" style="12" customWidth="1"/>
    <col min="13571" max="13571" width="10.5703125" style="12" customWidth="1"/>
    <col min="13572" max="13572" width="9" style="12" customWidth="1"/>
    <col min="13573" max="13573" width="14.140625" style="12" customWidth="1"/>
    <col min="13574" max="13824" width="9.140625" style="12"/>
    <col min="13825" max="13825" width="7" style="12" bestFit="1" customWidth="1"/>
    <col min="13826" max="13826" width="46.5703125" style="12" customWidth="1"/>
    <col min="13827" max="13827" width="10.5703125" style="12" customWidth="1"/>
    <col min="13828" max="13828" width="9" style="12" customWidth="1"/>
    <col min="13829" max="13829" width="14.140625" style="12" customWidth="1"/>
    <col min="13830" max="14080" width="9.140625" style="12"/>
    <col min="14081" max="14081" width="7" style="12" bestFit="1" customWidth="1"/>
    <col min="14082" max="14082" width="46.5703125" style="12" customWidth="1"/>
    <col min="14083" max="14083" width="10.5703125" style="12" customWidth="1"/>
    <col min="14084" max="14084" width="9" style="12" customWidth="1"/>
    <col min="14085" max="14085" width="14.140625" style="12" customWidth="1"/>
    <col min="14086" max="14336" width="9.140625" style="12"/>
    <col min="14337" max="14337" width="7" style="12" bestFit="1" customWidth="1"/>
    <col min="14338" max="14338" width="46.5703125" style="12" customWidth="1"/>
    <col min="14339" max="14339" width="10.5703125" style="12" customWidth="1"/>
    <col min="14340" max="14340" width="9" style="12" customWidth="1"/>
    <col min="14341" max="14341" width="14.140625" style="12" customWidth="1"/>
    <col min="14342" max="14592" width="9.140625" style="12"/>
    <col min="14593" max="14593" width="7" style="12" bestFit="1" customWidth="1"/>
    <col min="14594" max="14594" width="46.5703125" style="12" customWidth="1"/>
    <col min="14595" max="14595" width="10.5703125" style="12" customWidth="1"/>
    <col min="14596" max="14596" width="9" style="12" customWidth="1"/>
    <col min="14597" max="14597" width="14.140625" style="12" customWidth="1"/>
    <col min="14598" max="14848" width="9.140625" style="12"/>
    <col min="14849" max="14849" width="7" style="12" bestFit="1" customWidth="1"/>
    <col min="14850" max="14850" width="46.5703125" style="12" customWidth="1"/>
    <col min="14851" max="14851" width="10.5703125" style="12" customWidth="1"/>
    <col min="14852" max="14852" width="9" style="12" customWidth="1"/>
    <col min="14853" max="14853" width="14.140625" style="12" customWidth="1"/>
    <col min="14854" max="15104" width="9.140625" style="12"/>
    <col min="15105" max="15105" width="7" style="12" bestFit="1" customWidth="1"/>
    <col min="15106" max="15106" width="46.5703125" style="12" customWidth="1"/>
    <col min="15107" max="15107" width="10.5703125" style="12" customWidth="1"/>
    <col min="15108" max="15108" width="9" style="12" customWidth="1"/>
    <col min="15109" max="15109" width="14.140625" style="12" customWidth="1"/>
    <col min="15110" max="15360" width="9.140625" style="12"/>
    <col min="15361" max="15361" width="7" style="12" bestFit="1" customWidth="1"/>
    <col min="15362" max="15362" width="46.5703125" style="12" customWidth="1"/>
    <col min="15363" max="15363" width="10.5703125" style="12" customWidth="1"/>
    <col min="15364" max="15364" width="9" style="12" customWidth="1"/>
    <col min="15365" max="15365" width="14.140625" style="12" customWidth="1"/>
    <col min="15366" max="15616" width="9.140625" style="12"/>
    <col min="15617" max="15617" width="7" style="12" bestFit="1" customWidth="1"/>
    <col min="15618" max="15618" width="46.5703125" style="12" customWidth="1"/>
    <col min="15619" max="15619" width="10.5703125" style="12" customWidth="1"/>
    <col min="15620" max="15620" width="9" style="12" customWidth="1"/>
    <col min="15621" max="15621" width="14.140625" style="12" customWidth="1"/>
    <col min="15622" max="15872" width="9.140625" style="12"/>
    <col min="15873" max="15873" width="7" style="12" bestFit="1" customWidth="1"/>
    <col min="15874" max="15874" width="46.5703125" style="12" customWidth="1"/>
    <col min="15875" max="15875" width="10.5703125" style="12" customWidth="1"/>
    <col min="15876" max="15876" width="9" style="12" customWidth="1"/>
    <col min="15877" max="15877" width="14.140625" style="12" customWidth="1"/>
    <col min="15878" max="16128" width="9.140625" style="12"/>
    <col min="16129" max="16129" width="7" style="12" bestFit="1" customWidth="1"/>
    <col min="16130" max="16130" width="46.5703125" style="12" customWidth="1"/>
    <col min="16131" max="16131" width="10.5703125" style="12" customWidth="1"/>
    <col min="16132" max="16132" width="9" style="12" customWidth="1"/>
    <col min="16133" max="16133" width="14.140625" style="12" customWidth="1"/>
    <col min="16134" max="16384" width="9.140625" style="12"/>
  </cols>
  <sheetData>
    <row r="1" spans="1:6" s="9" customFormat="1" ht="16.5">
      <c r="A1" s="8"/>
      <c r="B1" s="102" t="s">
        <v>33</v>
      </c>
      <c r="C1" s="102"/>
      <c r="D1" s="102"/>
      <c r="E1" s="102"/>
    </row>
    <row r="2" spans="1:6" s="9" customFormat="1" ht="16.5">
      <c r="A2" s="8"/>
      <c r="B2" s="10" t="s">
        <v>34</v>
      </c>
      <c r="C2" s="11"/>
      <c r="D2" s="11"/>
      <c r="E2" s="11"/>
    </row>
    <row r="3" spans="1:6" s="9" customFormat="1" ht="34.5" customHeight="1">
      <c r="A3" s="8"/>
      <c r="B3" s="103" t="s">
        <v>35</v>
      </c>
      <c r="C3" s="103"/>
      <c r="D3" s="103"/>
      <c r="E3" s="103"/>
      <c r="F3" s="103"/>
    </row>
    <row r="4" spans="1:6" ht="17.25" customHeight="1"/>
    <row r="6" spans="1:6" ht="20.25">
      <c r="A6" s="104" t="s">
        <v>36</v>
      </c>
      <c r="B6" s="104"/>
      <c r="C6" s="104"/>
      <c r="D6" s="104"/>
      <c r="E6" s="104"/>
    </row>
    <row r="7" spans="1:6" ht="15.75">
      <c r="A7" s="105"/>
      <c r="B7" s="105"/>
      <c r="C7" s="105"/>
      <c r="D7" s="105"/>
      <c r="E7" s="105"/>
    </row>
    <row r="8" spans="1:6">
      <c r="C8" s="13" t="s">
        <v>37</v>
      </c>
    </row>
    <row r="10" spans="1:6" ht="15.75">
      <c r="A10" s="14" t="s">
        <v>38</v>
      </c>
    </row>
    <row r="11" spans="1:6" ht="15.75">
      <c r="A11" s="14" t="s">
        <v>39</v>
      </c>
    </row>
    <row r="12" spans="1:6" ht="15.75">
      <c r="A12" s="14" t="s">
        <v>40</v>
      </c>
    </row>
    <row r="13" spans="1:6" ht="15.75">
      <c r="A13" s="14" t="s">
        <v>41</v>
      </c>
    </row>
    <row r="14" spans="1:6" ht="18" customHeight="1">
      <c r="A14" s="14" t="s">
        <v>42</v>
      </c>
    </row>
    <row r="15" spans="1:6" ht="9" customHeight="1">
      <c r="A15" s="15"/>
    </row>
    <row r="16" spans="1:6" ht="15.75">
      <c r="A16" s="16" t="s">
        <v>0</v>
      </c>
      <c r="B16" s="16" t="s">
        <v>2</v>
      </c>
      <c r="C16" s="16" t="s">
        <v>6</v>
      </c>
      <c r="D16" s="16" t="s">
        <v>43</v>
      </c>
      <c r="E16" s="16" t="s">
        <v>44</v>
      </c>
    </row>
    <row r="17" spans="1:6">
      <c r="A17" s="7">
        <v>1</v>
      </c>
      <c r="B17" s="3" t="s">
        <v>45</v>
      </c>
      <c r="C17" s="7" t="s">
        <v>21</v>
      </c>
      <c r="D17" s="7">
        <v>1</v>
      </c>
      <c r="E17" s="17">
        <v>13500</v>
      </c>
    </row>
    <row r="18" spans="1:6">
      <c r="A18" s="7">
        <v>2</v>
      </c>
      <c r="B18" s="3" t="s">
        <v>46</v>
      </c>
      <c r="C18" s="7" t="s">
        <v>20</v>
      </c>
      <c r="D18" s="7">
        <v>1</v>
      </c>
      <c r="E18" s="17">
        <v>33000</v>
      </c>
    </row>
    <row r="19" spans="1:6">
      <c r="A19" s="7">
        <v>3</v>
      </c>
      <c r="B19" s="3" t="s">
        <v>47</v>
      </c>
      <c r="C19" s="7" t="s">
        <v>20</v>
      </c>
      <c r="D19" s="7">
        <v>1</v>
      </c>
      <c r="E19" s="17">
        <v>24000</v>
      </c>
    </row>
    <row r="20" spans="1:6">
      <c r="A20" s="7">
        <v>4</v>
      </c>
      <c r="B20" s="4" t="s">
        <v>48</v>
      </c>
      <c r="C20" s="18" t="s">
        <v>20</v>
      </c>
      <c r="D20" s="7">
        <v>1</v>
      </c>
      <c r="E20" s="17">
        <v>55000</v>
      </c>
    </row>
    <row r="21" spans="1:6">
      <c r="A21" s="7">
        <v>5</v>
      </c>
      <c r="B21" s="3" t="s">
        <v>49</v>
      </c>
      <c r="C21" s="7" t="s">
        <v>20</v>
      </c>
      <c r="D21" s="7">
        <v>1</v>
      </c>
      <c r="E21" s="17">
        <v>7500</v>
      </c>
    </row>
    <row r="22" spans="1:6">
      <c r="A22" s="7">
        <v>6</v>
      </c>
      <c r="B22" s="4" t="s">
        <v>50</v>
      </c>
      <c r="C22" s="18" t="s">
        <v>20</v>
      </c>
      <c r="D22" s="7">
        <v>1</v>
      </c>
      <c r="E22" s="17">
        <v>3200</v>
      </c>
    </row>
    <row r="23" spans="1:6">
      <c r="A23" s="7">
        <v>7</v>
      </c>
      <c r="B23" s="3" t="s">
        <v>30</v>
      </c>
      <c r="C23" s="7" t="s">
        <v>26</v>
      </c>
      <c r="D23" s="7">
        <v>1</v>
      </c>
      <c r="E23" s="17">
        <v>1600</v>
      </c>
    </row>
    <row r="24" spans="1:6">
      <c r="A24" s="7">
        <v>8</v>
      </c>
      <c r="B24" s="3" t="s">
        <v>51</v>
      </c>
      <c r="C24" s="7" t="s">
        <v>26</v>
      </c>
      <c r="D24" s="7">
        <v>1</v>
      </c>
      <c r="E24" s="17">
        <v>3800</v>
      </c>
    </row>
    <row r="25" spans="1:6">
      <c r="A25" s="7">
        <v>9</v>
      </c>
      <c r="B25" s="3" t="s">
        <v>52</v>
      </c>
      <c r="C25" s="7" t="s">
        <v>26</v>
      </c>
      <c r="D25" s="7">
        <v>1</v>
      </c>
      <c r="E25" s="17">
        <v>9500</v>
      </c>
    </row>
    <row r="26" spans="1:6">
      <c r="A26" s="7">
        <v>10</v>
      </c>
      <c r="B26" s="4" t="s">
        <v>53</v>
      </c>
      <c r="C26" s="7" t="s">
        <v>26</v>
      </c>
      <c r="D26" s="7">
        <v>1</v>
      </c>
      <c r="E26" s="17">
        <v>12000</v>
      </c>
    </row>
    <row r="27" spans="1:6">
      <c r="A27" s="7">
        <v>11</v>
      </c>
      <c r="B27" s="3" t="s">
        <v>54</v>
      </c>
      <c r="C27" s="7" t="s">
        <v>26</v>
      </c>
      <c r="D27" s="7">
        <v>1</v>
      </c>
      <c r="E27" s="17">
        <v>1100</v>
      </c>
    </row>
    <row r="28" spans="1:6">
      <c r="A28" s="7">
        <v>12</v>
      </c>
      <c r="B28" s="3" t="s">
        <v>55</v>
      </c>
      <c r="C28" s="7" t="s">
        <v>26</v>
      </c>
      <c r="D28" s="7">
        <v>1</v>
      </c>
      <c r="E28" s="17">
        <v>9500</v>
      </c>
    </row>
    <row r="29" spans="1:6">
      <c r="A29" s="7">
        <v>13</v>
      </c>
      <c r="B29" s="4" t="s">
        <v>56</v>
      </c>
      <c r="C29" s="7" t="s">
        <v>20</v>
      </c>
      <c r="D29" s="7">
        <v>1</v>
      </c>
      <c r="E29" s="17">
        <v>2600</v>
      </c>
      <c r="F29" s="12">
        <f>E29*3</f>
        <v>7800</v>
      </c>
    </row>
    <row r="30" spans="1:6">
      <c r="A30" s="7">
        <v>14</v>
      </c>
      <c r="B30" s="4" t="s">
        <v>57</v>
      </c>
      <c r="C30" s="7" t="s">
        <v>20</v>
      </c>
      <c r="D30" s="7">
        <v>1</v>
      </c>
      <c r="E30" s="17">
        <v>2300</v>
      </c>
      <c r="F30" s="12">
        <f>E30*5</f>
        <v>11500</v>
      </c>
    </row>
    <row r="31" spans="1:6">
      <c r="A31" s="7">
        <v>15</v>
      </c>
      <c r="B31" s="19" t="s">
        <v>58</v>
      </c>
      <c r="C31" s="7" t="s">
        <v>20</v>
      </c>
      <c r="D31" s="7">
        <v>1</v>
      </c>
      <c r="E31" s="17">
        <v>7500</v>
      </c>
    </row>
    <row r="32" spans="1:6">
      <c r="A32" s="7">
        <v>16</v>
      </c>
      <c r="B32" s="3" t="s">
        <v>59</v>
      </c>
      <c r="C32" s="7" t="s">
        <v>20</v>
      </c>
      <c r="D32" s="7">
        <v>1</v>
      </c>
      <c r="E32" s="17">
        <v>9000</v>
      </c>
    </row>
    <row r="33" spans="1:5">
      <c r="A33" s="7">
        <v>17</v>
      </c>
      <c r="B33" s="3" t="s">
        <v>60</v>
      </c>
      <c r="C33" s="7" t="s">
        <v>20</v>
      </c>
      <c r="D33" s="7">
        <v>1</v>
      </c>
      <c r="E33" s="17">
        <v>42000</v>
      </c>
    </row>
    <row r="34" spans="1:5">
      <c r="A34" s="7">
        <v>18</v>
      </c>
      <c r="B34" s="3" t="s">
        <v>61</v>
      </c>
      <c r="C34" s="7" t="s">
        <v>20</v>
      </c>
      <c r="D34" s="7">
        <v>1</v>
      </c>
      <c r="E34" s="17">
        <v>44000</v>
      </c>
    </row>
    <row r="35" spans="1:5">
      <c r="A35" s="7">
        <v>19</v>
      </c>
      <c r="B35" s="4" t="s">
        <v>29</v>
      </c>
      <c r="C35" s="7" t="s">
        <v>20</v>
      </c>
      <c r="D35" s="7">
        <v>1</v>
      </c>
      <c r="E35" s="17">
        <v>44000</v>
      </c>
    </row>
    <row r="36" spans="1:5">
      <c r="A36" s="7">
        <v>20</v>
      </c>
      <c r="B36" s="4" t="s">
        <v>62</v>
      </c>
      <c r="C36" s="7" t="s">
        <v>20</v>
      </c>
      <c r="D36" s="7">
        <v>1</v>
      </c>
      <c r="E36" s="17">
        <v>44000</v>
      </c>
    </row>
    <row r="37" spans="1:5">
      <c r="A37" s="7">
        <v>21</v>
      </c>
      <c r="B37" s="3" t="s">
        <v>63</v>
      </c>
      <c r="C37" s="7" t="s">
        <v>18</v>
      </c>
      <c r="D37" s="7">
        <v>1</v>
      </c>
      <c r="E37" s="17">
        <v>60000</v>
      </c>
    </row>
    <row r="38" spans="1:5">
      <c r="A38" s="7">
        <v>22</v>
      </c>
      <c r="B38" s="3" t="s">
        <v>64</v>
      </c>
      <c r="C38" s="7" t="s">
        <v>20</v>
      </c>
      <c r="D38" s="7">
        <v>1</v>
      </c>
      <c r="E38" s="17">
        <v>1600</v>
      </c>
    </row>
    <row r="39" spans="1:5">
      <c r="A39" s="7">
        <v>23</v>
      </c>
      <c r="B39" s="3" t="s">
        <v>23</v>
      </c>
      <c r="C39" s="7" t="s">
        <v>18</v>
      </c>
      <c r="D39" s="7">
        <v>1</v>
      </c>
      <c r="E39" s="17">
        <v>37000</v>
      </c>
    </row>
    <row r="40" spans="1:5">
      <c r="A40" s="7">
        <v>24</v>
      </c>
      <c r="B40" s="4" t="s">
        <v>65</v>
      </c>
      <c r="C40" s="18" t="s">
        <v>20</v>
      </c>
      <c r="D40" s="7">
        <v>1</v>
      </c>
      <c r="E40" s="17">
        <v>700</v>
      </c>
    </row>
    <row r="41" spans="1:5">
      <c r="A41" s="7">
        <v>25</v>
      </c>
      <c r="B41" s="3" t="s">
        <v>66</v>
      </c>
      <c r="C41" s="7" t="s">
        <v>18</v>
      </c>
      <c r="D41" s="7">
        <v>1</v>
      </c>
      <c r="E41" s="17">
        <v>8000</v>
      </c>
    </row>
    <row r="42" spans="1:5">
      <c r="A42" s="7">
        <v>26</v>
      </c>
      <c r="B42" s="3" t="s">
        <v>67</v>
      </c>
      <c r="C42" s="7" t="s">
        <v>18</v>
      </c>
      <c r="D42" s="7">
        <v>1</v>
      </c>
      <c r="E42" s="17">
        <v>38000</v>
      </c>
    </row>
    <row r="43" spans="1:5">
      <c r="A43" s="7">
        <v>27</v>
      </c>
      <c r="B43" s="3" t="s">
        <v>68</v>
      </c>
      <c r="C43" s="7" t="s">
        <v>20</v>
      </c>
      <c r="D43" s="7">
        <v>1</v>
      </c>
      <c r="E43" s="17">
        <v>27000</v>
      </c>
    </row>
    <row r="44" spans="1:5">
      <c r="A44" s="7">
        <v>28</v>
      </c>
      <c r="B44" s="3" t="s">
        <v>69</v>
      </c>
      <c r="C44" s="7" t="s">
        <v>20</v>
      </c>
      <c r="D44" s="7">
        <v>1</v>
      </c>
      <c r="E44" s="17">
        <v>22000</v>
      </c>
    </row>
    <row r="45" spans="1:5">
      <c r="A45" s="7">
        <v>29</v>
      </c>
      <c r="B45" s="3" t="s">
        <v>70</v>
      </c>
      <c r="C45" s="7" t="s">
        <v>17</v>
      </c>
      <c r="D45" s="7">
        <v>1</v>
      </c>
      <c r="E45" s="17">
        <v>2100</v>
      </c>
    </row>
    <row r="46" spans="1:5">
      <c r="A46" s="7">
        <v>30</v>
      </c>
      <c r="B46" s="4" t="s">
        <v>71</v>
      </c>
      <c r="C46" s="7" t="s">
        <v>17</v>
      </c>
      <c r="D46" s="7">
        <v>1</v>
      </c>
      <c r="E46" s="17">
        <v>5500</v>
      </c>
    </row>
    <row r="47" spans="1:5">
      <c r="A47" s="7">
        <v>31</v>
      </c>
      <c r="B47" s="3" t="s">
        <v>72</v>
      </c>
      <c r="C47" s="7" t="s">
        <v>17</v>
      </c>
      <c r="D47" s="7">
        <v>1</v>
      </c>
      <c r="E47" s="17">
        <v>6800</v>
      </c>
    </row>
    <row r="48" spans="1:5">
      <c r="A48" s="7">
        <v>32</v>
      </c>
      <c r="B48" s="4" t="s">
        <v>73</v>
      </c>
      <c r="C48" s="18" t="s">
        <v>17</v>
      </c>
      <c r="D48" s="7">
        <v>1</v>
      </c>
      <c r="E48" s="17">
        <v>2000</v>
      </c>
    </row>
    <row r="49" spans="1:5">
      <c r="A49" s="7">
        <v>33</v>
      </c>
      <c r="B49" s="3" t="s">
        <v>74</v>
      </c>
      <c r="C49" s="7" t="s">
        <v>17</v>
      </c>
      <c r="D49" s="7">
        <v>1</v>
      </c>
      <c r="E49" s="17">
        <v>11000</v>
      </c>
    </row>
    <row r="50" spans="1:5">
      <c r="A50" s="7">
        <v>34</v>
      </c>
      <c r="B50" s="3" t="s">
        <v>75</v>
      </c>
      <c r="C50" s="7" t="s">
        <v>17</v>
      </c>
      <c r="D50" s="7">
        <v>1</v>
      </c>
      <c r="E50" s="17">
        <v>3000</v>
      </c>
    </row>
    <row r="51" spans="1:5">
      <c r="A51" s="7">
        <v>35</v>
      </c>
      <c r="B51" s="3" t="s">
        <v>76</v>
      </c>
      <c r="C51" s="7" t="s">
        <v>17</v>
      </c>
      <c r="D51" s="7">
        <v>1</v>
      </c>
      <c r="E51" s="17">
        <v>5000</v>
      </c>
    </row>
    <row r="52" spans="1:5">
      <c r="A52" s="7">
        <v>36</v>
      </c>
      <c r="B52" s="3" t="s">
        <v>77</v>
      </c>
      <c r="C52" s="7" t="s">
        <v>17</v>
      </c>
      <c r="D52" s="7">
        <v>1</v>
      </c>
      <c r="E52" s="17">
        <v>3000</v>
      </c>
    </row>
    <row r="53" spans="1:5">
      <c r="A53" s="7">
        <v>37</v>
      </c>
      <c r="B53" s="3" t="s">
        <v>78</v>
      </c>
      <c r="C53" s="7" t="s">
        <v>17</v>
      </c>
      <c r="D53" s="7">
        <v>1</v>
      </c>
      <c r="E53" s="17">
        <v>5600</v>
      </c>
    </row>
    <row r="54" spans="1:5">
      <c r="A54" s="7">
        <v>38</v>
      </c>
      <c r="B54" s="3" t="s">
        <v>79</v>
      </c>
      <c r="C54" s="7" t="s">
        <v>17</v>
      </c>
      <c r="D54" s="7">
        <v>1</v>
      </c>
      <c r="E54" s="17">
        <v>6500</v>
      </c>
    </row>
    <row r="55" spans="1:5">
      <c r="A55" s="7">
        <v>39</v>
      </c>
      <c r="B55" s="3" t="s">
        <v>80</v>
      </c>
      <c r="C55" s="7" t="s">
        <v>17</v>
      </c>
      <c r="D55" s="7">
        <v>1</v>
      </c>
      <c r="E55" s="17">
        <v>6500</v>
      </c>
    </row>
    <row r="56" spans="1:5">
      <c r="A56" s="7">
        <v>40</v>
      </c>
      <c r="B56" s="3" t="s">
        <v>81</v>
      </c>
      <c r="C56" s="7" t="s">
        <v>17</v>
      </c>
      <c r="D56" s="7">
        <v>1</v>
      </c>
      <c r="E56" s="17">
        <v>14000</v>
      </c>
    </row>
    <row r="57" spans="1:5">
      <c r="A57" s="7">
        <v>41</v>
      </c>
      <c r="B57" s="4" t="s">
        <v>82</v>
      </c>
      <c r="C57" s="7" t="s">
        <v>17</v>
      </c>
      <c r="D57" s="7">
        <v>1</v>
      </c>
      <c r="E57" s="17">
        <v>16000</v>
      </c>
    </row>
    <row r="58" spans="1:5">
      <c r="A58" s="7">
        <v>42</v>
      </c>
      <c r="B58" s="3" t="s">
        <v>83</v>
      </c>
      <c r="C58" s="7" t="s">
        <v>20</v>
      </c>
      <c r="D58" s="7">
        <v>1</v>
      </c>
      <c r="E58" s="17">
        <v>9500</v>
      </c>
    </row>
    <row r="59" spans="1:5">
      <c r="A59" s="7">
        <v>43</v>
      </c>
      <c r="B59" s="3" t="s">
        <v>84</v>
      </c>
      <c r="C59" s="7" t="s">
        <v>20</v>
      </c>
      <c r="D59" s="7">
        <v>1</v>
      </c>
      <c r="E59" s="17">
        <v>36000</v>
      </c>
    </row>
    <row r="60" spans="1:5">
      <c r="A60" s="7">
        <v>44</v>
      </c>
      <c r="B60" s="4" t="s">
        <v>85</v>
      </c>
      <c r="C60" s="18" t="s">
        <v>86</v>
      </c>
      <c r="D60" s="7">
        <v>1</v>
      </c>
      <c r="E60" s="17">
        <v>55500</v>
      </c>
    </row>
    <row r="61" spans="1:5">
      <c r="A61" s="7">
        <v>45</v>
      </c>
      <c r="B61" s="3" t="s">
        <v>87</v>
      </c>
      <c r="C61" s="7" t="s">
        <v>17</v>
      </c>
      <c r="D61" s="7">
        <v>1</v>
      </c>
      <c r="E61" s="17">
        <v>82000</v>
      </c>
    </row>
    <row r="62" spans="1:5">
      <c r="A62" s="7">
        <v>46</v>
      </c>
      <c r="B62" s="3" t="s">
        <v>88</v>
      </c>
      <c r="C62" s="7" t="s">
        <v>17</v>
      </c>
      <c r="D62" s="7">
        <v>1</v>
      </c>
      <c r="E62" s="17">
        <v>25000</v>
      </c>
    </row>
    <row r="63" spans="1:5">
      <c r="A63" s="7">
        <v>47</v>
      </c>
      <c r="B63" s="19" t="s">
        <v>89</v>
      </c>
      <c r="C63" s="20" t="s">
        <v>17</v>
      </c>
      <c r="D63" s="7">
        <v>1</v>
      </c>
      <c r="E63" s="17">
        <v>25000</v>
      </c>
    </row>
    <row r="64" spans="1:5">
      <c r="A64" s="7">
        <v>48</v>
      </c>
      <c r="B64" s="3" t="s">
        <v>90</v>
      </c>
      <c r="C64" s="7" t="s">
        <v>20</v>
      </c>
      <c r="D64" s="7">
        <v>1</v>
      </c>
      <c r="E64" s="17">
        <v>2800</v>
      </c>
    </row>
    <row r="65" spans="1:5">
      <c r="A65" s="7">
        <v>49</v>
      </c>
      <c r="B65" s="4" t="s">
        <v>91</v>
      </c>
      <c r="C65" s="18" t="s">
        <v>92</v>
      </c>
      <c r="D65" s="7">
        <v>1</v>
      </c>
      <c r="E65" s="17">
        <v>26000</v>
      </c>
    </row>
    <row r="66" spans="1:5">
      <c r="A66" s="7">
        <v>50</v>
      </c>
      <c r="B66" s="3" t="s">
        <v>93</v>
      </c>
      <c r="C66" s="7" t="s">
        <v>94</v>
      </c>
      <c r="D66" s="7">
        <v>1</v>
      </c>
      <c r="E66" s="17">
        <v>2700</v>
      </c>
    </row>
    <row r="67" spans="1:5">
      <c r="A67" s="7">
        <v>51</v>
      </c>
      <c r="B67" s="3" t="s">
        <v>95</v>
      </c>
      <c r="C67" s="7" t="s">
        <v>17</v>
      </c>
      <c r="D67" s="7">
        <v>1</v>
      </c>
      <c r="E67" s="17">
        <v>17000</v>
      </c>
    </row>
    <row r="68" spans="1:5">
      <c r="A68" s="7">
        <v>52</v>
      </c>
      <c r="B68" s="3" t="s">
        <v>96</v>
      </c>
      <c r="C68" s="7" t="s">
        <v>17</v>
      </c>
      <c r="D68" s="7">
        <v>1</v>
      </c>
      <c r="E68" s="17">
        <v>6800</v>
      </c>
    </row>
    <row r="69" spans="1:5">
      <c r="A69" s="7">
        <v>53</v>
      </c>
      <c r="B69" s="3" t="s">
        <v>97</v>
      </c>
      <c r="C69" s="7" t="s">
        <v>17</v>
      </c>
      <c r="D69" s="7">
        <v>1</v>
      </c>
      <c r="E69" s="17">
        <v>11000</v>
      </c>
    </row>
    <row r="70" spans="1:5">
      <c r="A70" s="7">
        <v>54</v>
      </c>
      <c r="B70" s="4" t="s">
        <v>98</v>
      </c>
      <c r="C70" s="18" t="s">
        <v>21</v>
      </c>
      <c r="D70" s="7">
        <v>1</v>
      </c>
      <c r="E70" s="17">
        <v>12000</v>
      </c>
    </row>
    <row r="71" spans="1:5">
      <c r="A71" s="7">
        <v>55</v>
      </c>
      <c r="B71" s="4" t="s">
        <v>99</v>
      </c>
      <c r="C71" s="18" t="s">
        <v>21</v>
      </c>
      <c r="D71" s="7">
        <v>1</v>
      </c>
      <c r="E71" s="17">
        <v>7000</v>
      </c>
    </row>
    <row r="72" spans="1:5">
      <c r="A72" s="7">
        <v>56</v>
      </c>
      <c r="B72" s="3" t="s">
        <v>100</v>
      </c>
      <c r="C72" s="7" t="s">
        <v>20</v>
      </c>
      <c r="D72" s="7">
        <v>1</v>
      </c>
      <c r="E72" s="17">
        <v>50000</v>
      </c>
    </row>
    <row r="73" spans="1:5">
      <c r="A73" s="7">
        <v>57</v>
      </c>
      <c r="B73" s="4" t="s">
        <v>101</v>
      </c>
      <c r="C73" s="7" t="s">
        <v>20</v>
      </c>
      <c r="D73" s="7">
        <v>1</v>
      </c>
      <c r="E73" s="17">
        <v>57000</v>
      </c>
    </row>
    <row r="74" spans="1:5">
      <c r="A74" s="7">
        <v>58</v>
      </c>
      <c r="B74" s="4" t="s">
        <v>102</v>
      </c>
      <c r="C74" s="7" t="s">
        <v>20</v>
      </c>
      <c r="D74" s="7">
        <v>1</v>
      </c>
      <c r="E74" s="17">
        <v>98000</v>
      </c>
    </row>
    <row r="75" spans="1:5">
      <c r="A75" s="7">
        <v>59</v>
      </c>
      <c r="B75" s="3" t="s">
        <v>103</v>
      </c>
      <c r="C75" s="7" t="s">
        <v>104</v>
      </c>
      <c r="D75" s="7">
        <v>1</v>
      </c>
      <c r="E75" s="17">
        <v>30000</v>
      </c>
    </row>
    <row r="76" spans="1:5">
      <c r="A76" s="7">
        <v>60</v>
      </c>
      <c r="B76" s="3" t="s">
        <v>105</v>
      </c>
      <c r="C76" s="7" t="s">
        <v>20</v>
      </c>
      <c r="D76" s="7">
        <v>1</v>
      </c>
      <c r="E76" s="17">
        <v>15000</v>
      </c>
    </row>
    <row r="77" spans="1:5">
      <c r="A77" s="7">
        <v>61</v>
      </c>
      <c r="B77" s="4" t="s">
        <v>106</v>
      </c>
      <c r="C77" s="18" t="s">
        <v>20</v>
      </c>
      <c r="D77" s="7">
        <v>1</v>
      </c>
      <c r="E77" s="17">
        <v>175000</v>
      </c>
    </row>
    <row r="78" spans="1:5">
      <c r="A78" s="7">
        <v>62</v>
      </c>
      <c r="B78" s="3" t="s">
        <v>107</v>
      </c>
      <c r="C78" s="7" t="s">
        <v>20</v>
      </c>
      <c r="D78" s="7">
        <v>1</v>
      </c>
      <c r="E78" s="17">
        <v>11800</v>
      </c>
    </row>
    <row r="79" spans="1:5">
      <c r="A79" s="7">
        <v>63</v>
      </c>
      <c r="B79" s="3" t="s">
        <v>108</v>
      </c>
      <c r="C79" s="7" t="s">
        <v>20</v>
      </c>
      <c r="D79" s="7">
        <v>1</v>
      </c>
      <c r="E79" s="17">
        <v>31000</v>
      </c>
    </row>
    <row r="80" spans="1:5">
      <c r="A80" s="7">
        <v>64</v>
      </c>
      <c r="B80" s="3" t="s">
        <v>109</v>
      </c>
      <c r="C80" s="7" t="s">
        <v>26</v>
      </c>
      <c r="D80" s="7">
        <v>1</v>
      </c>
      <c r="E80" s="17">
        <v>55000</v>
      </c>
    </row>
    <row r="81" spans="1:5">
      <c r="A81" s="7">
        <v>65</v>
      </c>
      <c r="B81" s="3" t="s">
        <v>110</v>
      </c>
      <c r="C81" s="7" t="s">
        <v>111</v>
      </c>
      <c r="D81" s="7">
        <v>1</v>
      </c>
      <c r="E81" s="17">
        <v>16000</v>
      </c>
    </row>
    <row r="82" spans="1:5">
      <c r="A82" s="7">
        <v>66</v>
      </c>
      <c r="B82" s="4" t="s">
        <v>112</v>
      </c>
      <c r="C82" s="7" t="s">
        <v>111</v>
      </c>
      <c r="D82" s="7">
        <v>1</v>
      </c>
      <c r="E82" s="17">
        <v>3400</v>
      </c>
    </row>
    <row r="83" spans="1:5">
      <c r="A83" s="7">
        <v>67</v>
      </c>
      <c r="B83" s="4" t="s">
        <v>113</v>
      </c>
      <c r="C83" s="18" t="s">
        <v>18</v>
      </c>
      <c r="D83" s="7">
        <v>1</v>
      </c>
      <c r="E83" s="17">
        <v>140000</v>
      </c>
    </row>
    <row r="84" spans="1:5">
      <c r="A84" s="7">
        <v>68</v>
      </c>
      <c r="B84" s="3" t="s">
        <v>114</v>
      </c>
      <c r="C84" s="7" t="s">
        <v>18</v>
      </c>
      <c r="D84" s="7">
        <v>1</v>
      </c>
      <c r="E84" s="17">
        <v>62000</v>
      </c>
    </row>
    <row r="85" spans="1:5">
      <c r="A85" s="7">
        <v>69</v>
      </c>
      <c r="B85" s="3" t="s">
        <v>115</v>
      </c>
      <c r="C85" s="7" t="s">
        <v>116</v>
      </c>
      <c r="D85" s="7">
        <v>1</v>
      </c>
      <c r="E85" s="17">
        <v>11000</v>
      </c>
    </row>
    <row r="86" spans="1:5">
      <c r="A86" s="7">
        <v>70</v>
      </c>
      <c r="B86" s="4" t="s">
        <v>117</v>
      </c>
      <c r="C86" s="18" t="s">
        <v>18</v>
      </c>
      <c r="D86" s="7">
        <v>1</v>
      </c>
      <c r="E86" s="17">
        <v>13000</v>
      </c>
    </row>
    <row r="87" spans="1:5" ht="12" customHeight="1">
      <c r="A87" s="7">
        <v>71</v>
      </c>
      <c r="B87" s="3" t="s">
        <v>118</v>
      </c>
      <c r="C87" s="7" t="s">
        <v>119</v>
      </c>
      <c r="D87" s="7">
        <v>1</v>
      </c>
      <c r="E87" s="17">
        <v>5200</v>
      </c>
    </row>
    <row r="88" spans="1:5">
      <c r="A88" s="7">
        <v>72</v>
      </c>
      <c r="B88" s="3" t="s">
        <v>120</v>
      </c>
      <c r="C88" s="7" t="s">
        <v>121</v>
      </c>
      <c r="D88" s="7">
        <v>1</v>
      </c>
      <c r="E88" s="17">
        <v>267000</v>
      </c>
    </row>
    <row r="89" spans="1:5">
      <c r="A89" s="7">
        <v>73</v>
      </c>
      <c r="B89" s="3" t="s">
        <v>122</v>
      </c>
      <c r="C89" s="7" t="s">
        <v>121</v>
      </c>
      <c r="D89" s="7">
        <v>1</v>
      </c>
      <c r="E89" s="17">
        <v>267000</v>
      </c>
    </row>
    <row r="90" spans="1:5">
      <c r="A90" s="7">
        <v>74</v>
      </c>
      <c r="B90" s="3" t="s">
        <v>123</v>
      </c>
      <c r="C90" s="7" t="s">
        <v>121</v>
      </c>
      <c r="D90" s="7">
        <v>1</v>
      </c>
      <c r="E90" s="17">
        <v>267000</v>
      </c>
    </row>
    <row r="91" spans="1:5">
      <c r="A91" s="7">
        <v>75</v>
      </c>
      <c r="B91" s="3" t="s">
        <v>124</v>
      </c>
      <c r="C91" s="7" t="s">
        <v>21</v>
      </c>
      <c r="D91" s="7">
        <v>1</v>
      </c>
      <c r="E91" s="17">
        <v>55000</v>
      </c>
    </row>
    <row r="92" spans="1:5">
      <c r="A92" s="7">
        <v>76</v>
      </c>
      <c r="B92" s="3" t="s">
        <v>31</v>
      </c>
      <c r="C92" s="7" t="s">
        <v>19</v>
      </c>
      <c r="D92" s="7">
        <v>1</v>
      </c>
      <c r="E92" s="17">
        <v>40000</v>
      </c>
    </row>
    <row r="93" spans="1:5">
      <c r="A93" s="7">
        <v>77</v>
      </c>
      <c r="B93" s="3" t="s">
        <v>24</v>
      </c>
      <c r="C93" s="7" t="s">
        <v>19</v>
      </c>
      <c r="D93" s="7">
        <v>1</v>
      </c>
      <c r="E93" s="17">
        <v>49000</v>
      </c>
    </row>
    <row r="94" spans="1:5">
      <c r="A94" s="7">
        <v>78</v>
      </c>
      <c r="B94" s="3" t="s">
        <v>125</v>
      </c>
      <c r="C94" s="7" t="s">
        <v>20</v>
      </c>
      <c r="D94" s="7">
        <v>1</v>
      </c>
      <c r="E94" s="17">
        <v>6000</v>
      </c>
    </row>
    <row r="95" spans="1:5">
      <c r="A95" s="7">
        <v>79</v>
      </c>
      <c r="B95" s="3" t="s">
        <v>126</v>
      </c>
      <c r="C95" s="7" t="s">
        <v>127</v>
      </c>
      <c r="D95" s="7">
        <v>1</v>
      </c>
      <c r="E95" s="17">
        <v>3000</v>
      </c>
    </row>
    <row r="96" spans="1:5">
      <c r="A96" s="7">
        <v>80</v>
      </c>
      <c r="B96" s="3" t="s">
        <v>128</v>
      </c>
      <c r="C96" s="7" t="s">
        <v>129</v>
      </c>
      <c r="D96" s="7">
        <v>1</v>
      </c>
      <c r="E96" s="17">
        <v>10000</v>
      </c>
    </row>
    <row r="97" spans="1:5">
      <c r="A97" s="7">
        <v>81</v>
      </c>
      <c r="B97" s="3" t="s">
        <v>130</v>
      </c>
      <c r="C97" s="7" t="s">
        <v>20</v>
      </c>
      <c r="D97" s="7">
        <v>1</v>
      </c>
      <c r="E97" s="17">
        <v>30000</v>
      </c>
    </row>
    <row r="98" spans="1:5">
      <c r="A98" s="7">
        <v>82</v>
      </c>
      <c r="B98" s="3" t="s">
        <v>131</v>
      </c>
      <c r="C98" s="7" t="s">
        <v>20</v>
      </c>
      <c r="D98" s="7">
        <v>1</v>
      </c>
      <c r="E98" s="17">
        <v>8000</v>
      </c>
    </row>
    <row r="99" spans="1:5">
      <c r="A99" s="7">
        <v>83</v>
      </c>
      <c r="B99" s="3" t="s">
        <v>132</v>
      </c>
      <c r="C99" s="7" t="s">
        <v>17</v>
      </c>
      <c r="D99" s="7">
        <v>1</v>
      </c>
      <c r="E99" s="17">
        <v>22000</v>
      </c>
    </row>
    <row r="100" spans="1:5">
      <c r="A100" s="7">
        <v>84</v>
      </c>
      <c r="B100" s="3" t="s">
        <v>133</v>
      </c>
      <c r="C100" s="7" t="s">
        <v>134</v>
      </c>
      <c r="D100" s="7">
        <v>1</v>
      </c>
      <c r="E100" s="17">
        <v>2600</v>
      </c>
    </row>
    <row r="101" spans="1:5">
      <c r="A101" s="7">
        <v>85</v>
      </c>
      <c r="B101" s="3" t="s">
        <v>135</v>
      </c>
      <c r="C101" s="7" t="s">
        <v>17</v>
      </c>
      <c r="D101" s="7">
        <v>1</v>
      </c>
      <c r="E101" s="17">
        <v>10500</v>
      </c>
    </row>
    <row r="102" spans="1:5">
      <c r="A102" s="7">
        <v>86</v>
      </c>
      <c r="B102" s="3" t="s">
        <v>22</v>
      </c>
      <c r="C102" s="7" t="s">
        <v>21</v>
      </c>
      <c r="D102" s="7">
        <v>1</v>
      </c>
      <c r="E102" s="17">
        <v>3500</v>
      </c>
    </row>
    <row r="103" spans="1:5">
      <c r="A103" s="7">
        <v>87</v>
      </c>
      <c r="B103" s="3" t="s">
        <v>136</v>
      </c>
      <c r="C103" s="7" t="s">
        <v>21</v>
      </c>
      <c r="D103" s="7">
        <v>1</v>
      </c>
      <c r="E103" s="17">
        <v>6000</v>
      </c>
    </row>
    <row r="104" spans="1:5">
      <c r="A104" s="7">
        <v>88</v>
      </c>
      <c r="B104" s="3" t="s">
        <v>137</v>
      </c>
      <c r="C104" s="7" t="s">
        <v>21</v>
      </c>
      <c r="D104" s="7">
        <v>1</v>
      </c>
      <c r="E104" s="17">
        <v>8500</v>
      </c>
    </row>
    <row r="105" spans="1:5">
      <c r="A105" s="7">
        <v>89</v>
      </c>
      <c r="B105" s="3" t="s">
        <v>138</v>
      </c>
      <c r="C105" s="7" t="s">
        <v>21</v>
      </c>
      <c r="D105" s="7">
        <v>1</v>
      </c>
      <c r="E105" s="17">
        <v>13000</v>
      </c>
    </row>
    <row r="106" spans="1:5">
      <c r="A106" s="7">
        <v>90</v>
      </c>
      <c r="B106" s="3" t="s">
        <v>139</v>
      </c>
      <c r="C106" s="7" t="s">
        <v>21</v>
      </c>
      <c r="D106" s="7">
        <v>1</v>
      </c>
      <c r="E106" s="17">
        <v>19000</v>
      </c>
    </row>
    <row r="107" spans="1:5">
      <c r="A107" s="7">
        <v>91</v>
      </c>
      <c r="B107" s="3" t="s">
        <v>140</v>
      </c>
      <c r="C107" s="7" t="s">
        <v>21</v>
      </c>
      <c r="D107" s="7">
        <v>1</v>
      </c>
      <c r="E107" s="17">
        <v>2500</v>
      </c>
    </row>
    <row r="108" spans="1:5">
      <c r="A108" s="7">
        <v>92</v>
      </c>
      <c r="B108" s="3" t="s">
        <v>141</v>
      </c>
      <c r="C108" s="7" t="s">
        <v>21</v>
      </c>
      <c r="D108" s="7">
        <v>1</v>
      </c>
      <c r="E108" s="17">
        <v>19500</v>
      </c>
    </row>
    <row r="109" spans="1:5">
      <c r="A109" s="7">
        <v>93</v>
      </c>
      <c r="B109" s="3" t="s">
        <v>142</v>
      </c>
      <c r="C109" s="7" t="s">
        <v>20</v>
      </c>
      <c r="D109" s="7">
        <v>1</v>
      </c>
      <c r="E109" s="17">
        <v>3500</v>
      </c>
    </row>
    <row r="110" spans="1:5">
      <c r="A110" s="7">
        <v>94</v>
      </c>
      <c r="B110" s="3" t="s">
        <v>143</v>
      </c>
      <c r="C110" s="7" t="s">
        <v>21</v>
      </c>
      <c r="D110" s="7">
        <v>1</v>
      </c>
      <c r="E110" s="17">
        <v>30000</v>
      </c>
    </row>
    <row r="111" spans="1:5">
      <c r="A111" s="7">
        <v>95</v>
      </c>
      <c r="B111" s="3" t="s">
        <v>144</v>
      </c>
      <c r="C111" s="7" t="s">
        <v>20</v>
      </c>
      <c r="D111" s="7">
        <v>1</v>
      </c>
      <c r="E111" s="17">
        <v>125000</v>
      </c>
    </row>
    <row r="112" spans="1:5">
      <c r="A112" s="7">
        <v>96</v>
      </c>
      <c r="B112" s="3" t="s">
        <v>25</v>
      </c>
      <c r="C112" s="7" t="s">
        <v>21</v>
      </c>
      <c r="D112" s="7">
        <v>1</v>
      </c>
      <c r="E112" s="17">
        <v>2800</v>
      </c>
    </row>
    <row r="113" spans="1:5">
      <c r="A113" s="7">
        <v>97</v>
      </c>
      <c r="B113" s="4" t="s">
        <v>145</v>
      </c>
      <c r="C113" s="7" t="s">
        <v>21</v>
      </c>
      <c r="D113" s="7">
        <v>1</v>
      </c>
      <c r="E113" s="17">
        <v>4500</v>
      </c>
    </row>
    <row r="114" spans="1:5">
      <c r="A114" s="7">
        <v>98</v>
      </c>
      <c r="B114" s="3" t="s">
        <v>146</v>
      </c>
      <c r="C114" s="7" t="s">
        <v>21</v>
      </c>
      <c r="D114" s="7">
        <v>1</v>
      </c>
      <c r="E114" s="17">
        <v>14000</v>
      </c>
    </row>
    <row r="115" spans="1:5">
      <c r="A115" s="7">
        <v>99</v>
      </c>
      <c r="B115" s="3" t="s">
        <v>147</v>
      </c>
      <c r="C115" s="7" t="s">
        <v>21</v>
      </c>
      <c r="D115" s="7">
        <v>1</v>
      </c>
      <c r="E115" s="17">
        <v>12500</v>
      </c>
    </row>
    <row r="116" spans="1:5">
      <c r="A116" s="7">
        <v>100</v>
      </c>
      <c r="B116" s="3" t="s">
        <v>148</v>
      </c>
      <c r="C116" s="7" t="s">
        <v>20</v>
      </c>
      <c r="D116" s="7">
        <v>1</v>
      </c>
      <c r="E116" s="17">
        <v>26000</v>
      </c>
    </row>
    <row r="117" spans="1:5">
      <c r="A117" s="7">
        <v>101</v>
      </c>
      <c r="B117" s="4" t="s">
        <v>149</v>
      </c>
      <c r="C117" s="18" t="s">
        <v>134</v>
      </c>
      <c r="D117" s="7">
        <v>1</v>
      </c>
      <c r="E117" s="17">
        <v>19500</v>
      </c>
    </row>
    <row r="118" spans="1:5">
      <c r="A118" s="7">
        <v>102</v>
      </c>
      <c r="B118" s="3" t="s">
        <v>150</v>
      </c>
      <c r="C118" s="7" t="s">
        <v>18</v>
      </c>
      <c r="D118" s="7">
        <v>1</v>
      </c>
      <c r="E118" s="17">
        <v>7500</v>
      </c>
    </row>
    <row r="119" spans="1:5">
      <c r="A119" s="7">
        <v>103</v>
      </c>
      <c r="B119" s="3" t="s">
        <v>151</v>
      </c>
      <c r="C119" s="7" t="s">
        <v>20</v>
      </c>
      <c r="D119" s="7">
        <v>1</v>
      </c>
      <c r="E119" s="17">
        <v>220000</v>
      </c>
    </row>
    <row r="120" spans="1:5">
      <c r="A120" s="7">
        <v>104</v>
      </c>
      <c r="B120" s="19" t="s">
        <v>152</v>
      </c>
      <c r="C120" s="7" t="s">
        <v>20</v>
      </c>
      <c r="D120" s="7">
        <v>1</v>
      </c>
      <c r="E120" s="17">
        <v>79000</v>
      </c>
    </row>
    <row r="121" spans="1:5">
      <c r="A121" s="7">
        <v>105</v>
      </c>
      <c r="B121" s="3" t="s">
        <v>153</v>
      </c>
      <c r="C121" s="7" t="s">
        <v>134</v>
      </c>
      <c r="D121" s="7">
        <v>1</v>
      </c>
      <c r="E121" s="17">
        <v>35000</v>
      </c>
    </row>
    <row r="122" spans="1:5">
      <c r="A122" s="7">
        <v>106</v>
      </c>
      <c r="B122" s="3" t="s">
        <v>150</v>
      </c>
      <c r="C122" s="7" t="s">
        <v>18</v>
      </c>
      <c r="D122" s="7">
        <v>1</v>
      </c>
      <c r="E122" s="17">
        <v>7500</v>
      </c>
    </row>
    <row r="123" spans="1:5">
      <c r="A123" s="7">
        <v>107</v>
      </c>
      <c r="B123" s="19" t="s">
        <v>154</v>
      </c>
      <c r="C123" s="20" t="s">
        <v>155</v>
      </c>
      <c r="D123" s="7">
        <v>1</v>
      </c>
      <c r="E123" s="17">
        <v>88000</v>
      </c>
    </row>
    <row r="124" spans="1:5">
      <c r="A124" s="7">
        <v>108</v>
      </c>
      <c r="B124" s="3" t="s">
        <v>156</v>
      </c>
      <c r="C124" s="7" t="s">
        <v>18</v>
      </c>
      <c r="D124" s="7">
        <v>1</v>
      </c>
      <c r="E124" s="17">
        <v>10800</v>
      </c>
    </row>
    <row r="125" spans="1:5">
      <c r="A125" s="7">
        <v>109</v>
      </c>
      <c r="B125" s="19" t="s">
        <v>157</v>
      </c>
      <c r="C125" s="7" t="s">
        <v>129</v>
      </c>
      <c r="D125" s="7">
        <v>1</v>
      </c>
      <c r="E125" s="17">
        <v>19500</v>
      </c>
    </row>
    <row r="126" spans="1:5">
      <c r="A126" s="7">
        <v>110</v>
      </c>
      <c r="B126" s="3" t="s">
        <v>158</v>
      </c>
      <c r="C126" s="7" t="s">
        <v>159</v>
      </c>
      <c r="D126" s="7">
        <v>1</v>
      </c>
      <c r="E126" s="17">
        <v>1150</v>
      </c>
    </row>
    <row r="127" spans="1:5">
      <c r="A127" s="7">
        <v>111</v>
      </c>
      <c r="B127" s="19" t="s">
        <v>160</v>
      </c>
      <c r="C127" s="7" t="s">
        <v>159</v>
      </c>
      <c r="D127" s="7">
        <v>1</v>
      </c>
      <c r="E127" s="17">
        <v>2000</v>
      </c>
    </row>
    <row r="128" spans="1:5">
      <c r="A128" s="7">
        <v>112</v>
      </c>
      <c r="B128" s="3" t="s">
        <v>161</v>
      </c>
      <c r="C128" s="7" t="s">
        <v>127</v>
      </c>
      <c r="D128" s="7">
        <v>1</v>
      </c>
      <c r="E128" s="17">
        <v>2500</v>
      </c>
    </row>
    <row r="129" spans="1:6">
      <c r="A129" s="7">
        <v>113</v>
      </c>
      <c r="B129" s="3" t="s">
        <v>162</v>
      </c>
      <c r="C129" s="7" t="s">
        <v>163</v>
      </c>
      <c r="D129" s="7">
        <v>1</v>
      </c>
      <c r="E129" s="17">
        <v>20000</v>
      </c>
    </row>
    <row r="130" spans="1:6">
      <c r="A130" s="7">
        <v>114</v>
      </c>
      <c r="B130" s="4" t="s">
        <v>164</v>
      </c>
      <c r="C130" s="18" t="s">
        <v>127</v>
      </c>
      <c r="D130" s="7">
        <v>1</v>
      </c>
      <c r="E130" s="17">
        <v>2000</v>
      </c>
    </row>
    <row r="131" spans="1:6">
      <c r="A131" s="7">
        <v>115</v>
      </c>
      <c r="B131" s="3" t="s">
        <v>165</v>
      </c>
      <c r="C131" s="7" t="s">
        <v>20</v>
      </c>
      <c r="D131" s="7">
        <v>1</v>
      </c>
      <c r="E131" s="17">
        <v>64000</v>
      </c>
      <c r="F131" s="21" t="s">
        <v>166</v>
      </c>
    </row>
    <row r="132" spans="1:6">
      <c r="A132" s="7">
        <v>116</v>
      </c>
      <c r="B132" s="3" t="s">
        <v>167</v>
      </c>
      <c r="C132" s="7" t="s">
        <v>21</v>
      </c>
      <c r="D132" s="7">
        <v>1</v>
      </c>
      <c r="E132" s="17">
        <v>3000</v>
      </c>
    </row>
    <row r="133" spans="1:6">
      <c r="A133" s="7">
        <v>117</v>
      </c>
      <c r="B133" s="41" t="s">
        <v>168</v>
      </c>
      <c r="C133" s="7" t="s">
        <v>20</v>
      </c>
      <c r="D133" s="7">
        <v>1</v>
      </c>
      <c r="E133" s="17">
        <v>60000</v>
      </c>
    </row>
    <row r="134" spans="1:6">
      <c r="A134" s="7">
        <v>118</v>
      </c>
      <c r="B134" s="3" t="s">
        <v>169</v>
      </c>
      <c r="C134" s="7" t="s">
        <v>129</v>
      </c>
      <c r="D134" s="7">
        <v>1</v>
      </c>
      <c r="E134" s="17">
        <v>18000</v>
      </c>
    </row>
    <row r="135" spans="1:6">
      <c r="A135" s="7">
        <v>119</v>
      </c>
      <c r="B135" s="19" t="s">
        <v>170</v>
      </c>
      <c r="C135" s="20" t="s">
        <v>94</v>
      </c>
      <c r="D135" s="7">
        <v>1</v>
      </c>
      <c r="E135" s="17">
        <v>27000</v>
      </c>
    </row>
    <row r="136" spans="1:6">
      <c r="A136" s="7">
        <v>120</v>
      </c>
      <c r="B136" s="19" t="s">
        <v>171</v>
      </c>
      <c r="C136" s="20" t="s">
        <v>20</v>
      </c>
      <c r="D136" s="7">
        <v>1</v>
      </c>
      <c r="E136" s="17">
        <v>48000</v>
      </c>
    </row>
    <row r="137" spans="1:6">
      <c r="A137" s="7">
        <v>121</v>
      </c>
      <c r="B137" s="3" t="s">
        <v>172</v>
      </c>
      <c r="C137" s="7" t="s">
        <v>129</v>
      </c>
      <c r="D137" s="7">
        <v>1</v>
      </c>
      <c r="E137" s="17">
        <v>8000</v>
      </c>
    </row>
    <row r="138" spans="1:6">
      <c r="A138" s="7">
        <v>122</v>
      </c>
      <c r="B138" s="3" t="s">
        <v>173</v>
      </c>
      <c r="C138" s="7" t="s">
        <v>129</v>
      </c>
      <c r="D138" s="7">
        <v>1</v>
      </c>
      <c r="E138" s="17">
        <v>4000</v>
      </c>
    </row>
    <row r="139" spans="1:6">
      <c r="A139" s="7">
        <v>123</v>
      </c>
      <c r="B139" s="3" t="s">
        <v>174</v>
      </c>
      <c r="C139" s="7" t="s">
        <v>17</v>
      </c>
      <c r="D139" s="7">
        <v>1</v>
      </c>
      <c r="E139" s="17">
        <v>3300</v>
      </c>
    </row>
    <row r="140" spans="1:6">
      <c r="A140" s="7">
        <v>124</v>
      </c>
      <c r="B140" s="3" t="s">
        <v>175</v>
      </c>
      <c r="C140" s="7" t="s">
        <v>17</v>
      </c>
      <c r="D140" s="7">
        <v>1</v>
      </c>
      <c r="E140" s="17">
        <v>2500</v>
      </c>
    </row>
    <row r="141" spans="1:6">
      <c r="A141" s="7">
        <v>125</v>
      </c>
      <c r="B141" s="22" t="s">
        <v>176</v>
      </c>
      <c r="C141" s="23" t="s">
        <v>20</v>
      </c>
      <c r="D141" s="23">
        <v>1</v>
      </c>
      <c r="E141" s="24">
        <v>75000</v>
      </c>
    </row>
    <row r="142" spans="1:6">
      <c r="A142" s="7">
        <v>126</v>
      </c>
      <c r="B142" s="25" t="s">
        <v>177</v>
      </c>
      <c r="C142" s="26" t="s">
        <v>20</v>
      </c>
      <c r="D142" s="27">
        <v>1</v>
      </c>
      <c r="E142" s="28">
        <v>12000</v>
      </c>
    </row>
    <row r="145" spans="1:5" s="33" customFormat="1" ht="18" customHeight="1">
      <c r="A145" s="29"/>
      <c r="B145" s="30" t="s">
        <v>178</v>
      </c>
      <c r="C145" s="31"/>
      <c r="D145" s="29"/>
      <c r="E145" s="32"/>
    </row>
    <row r="146" spans="1:5" s="33" customFormat="1" ht="18" customHeight="1">
      <c r="A146" s="106" t="s">
        <v>179</v>
      </c>
      <c r="B146" s="106"/>
      <c r="C146" s="106"/>
      <c r="D146" s="106"/>
      <c r="E146" s="106"/>
    </row>
    <row r="147" spans="1:5" s="33" customFormat="1" ht="18" customHeight="1">
      <c r="A147" s="34" t="s">
        <v>180</v>
      </c>
      <c r="B147" s="34"/>
      <c r="C147" s="35"/>
      <c r="D147" s="34"/>
      <c r="E147" s="34"/>
    </row>
    <row r="148" spans="1:5" s="33" customFormat="1" ht="18" customHeight="1">
      <c r="A148" s="106" t="s">
        <v>181</v>
      </c>
      <c r="B148" s="106"/>
      <c r="C148" s="106"/>
      <c r="D148" s="106"/>
      <c r="E148" s="106"/>
    </row>
    <row r="149" spans="1:5" s="33" customFormat="1" ht="18" customHeight="1">
      <c r="A149" s="34" t="s">
        <v>182</v>
      </c>
      <c r="B149" s="34"/>
      <c r="C149" s="35"/>
      <c r="D149" s="34"/>
      <c r="E149" s="34"/>
    </row>
    <row r="150" spans="1:5" s="33" customFormat="1" ht="18" customHeight="1">
      <c r="A150" s="36" t="s">
        <v>183</v>
      </c>
      <c r="B150" s="37"/>
      <c r="C150" s="38"/>
      <c r="D150" s="36"/>
      <c r="E150" s="36"/>
    </row>
    <row r="151" spans="1:5" s="33" customFormat="1" ht="18" customHeight="1">
      <c r="A151" s="36" t="s">
        <v>184</v>
      </c>
      <c r="B151" s="37"/>
      <c r="C151" s="38"/>
      <c r="D151" s="36"/>
      <c r="E151" s="36"/>
    </row>
    <row r="152" spans="1:5" s="33" customFormat="1" ht="18" customHeight="1">
      <c r="A152" s="98" t="s">
        <v>185</v>
      </c>
      <c r="B152" s="98"/>
      <c r="C152" s="98"/>
      <c r="D152" s="98"/>
      <c r="E152" s="98"/>
    </row>
    <row r="153" spans="1:5" s="33" customFormat="1" ht="21" customHeight="1">
      <c r="A153" s="99"/>
      <c r="B153" s="99"/>
      <c r="C153" s="99"/>
      <c r="D153" s="99"/>
      <c r="E153" s="99"/>
    </row>
    <row r="154" spans="1:5" s="33" customFormat="1" ht="18.75" customHeight="1">
      <c r="A154" s="100"/>
      <c r="B154" s="100"/>
      <c r="C154" s="100"/>
      <c r="D154" s="100"/>
      <c r="E154" s="100"/>
    </row>
    <row r="155" spans="1:5" s="33" customFormat="1" ht="16.5" customHeight="1"/>
    <row r="184" spans="1:5" ht="20.25">
      <c r="A184" s="101" t="s">
        <v>186</v>
      </c>
      <c r="B184" s="101"/>
      <c r="C184" s="101"/>
      <c r="D184" s="101"/>
      <c r="E184" s="101"/>
    </row>
  </sheetData>
  <mergeCells count="10">
    <mergeCell ref="A152:E152"/>
    <mergeCell ref="A153:E153"/>
    <mergeCell ref="A154:E154"/>
    <mergeCell ref="A184:E184"/>
    <mergeCell ref="B1:E1"/>
    <mergeCell ref="B3:F3"/>
    <mergeCell ref="A6:E6"/>
    <mergeCell ref="A7:E7"/>
    <mergeCell ref="A146:E146"/>
    <mergeCell ref="A148:E14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H13:K16"/>
  <sheetViews>
    <sheetView workbookViewId="0">
      <selection activeCell="K16" sqref="K16"/>
    </sheetView>
  </sheetViews>
  <sheetFormatPr defaultRowHeight="15"/>
  <cols>
    <col min="8" max="8" width="13.140625" style="5" customWidth="1"/>
    <col min="10" max="11" width="13.140625" style="5" customWidth="1"/>
  </cols>
  <sheetData>
    <row r="13" spans="8:10">
      <c r="H13" s="5">
        <f>4270000/26/8</f>
        <v>20528.846153846152</v>
      </c>
      <c r="J13" s="5">
        <f>+H13*8*1.5</f>
        <v>246346.15384615381</v>
      </c>
    </row>
    <row r="14" spans="8:10">
      <c r="H14" s="5">
        <f>H13*3</f>
        <v>61586.538461538454</v>
      </c>
      <c r="J14" s="5">
        <f>+J13+J13</f>
        <v>492692.30769230763</v>
      </c>
    </row>
    <row r="15" spans="8:10">
      <c r="H15" s="5">
        <f>H14*8</f>
        <v>492692.30769230763</v>
      </c>
      <c r="J15" s="5">
        <f>+H16+J14</f>
        <v>2463461.538461538</v>
      </c>
    </row>
    <row r="16" spans="8:10">
      <c r="H16" s="5">
        <f>4*H15</f>
        <v>1970769.2307692305</v>
      </c>
      <c r="I16" s="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THÁNG 01-2017</vt:lpstr>
      <vt:lpstr>Sheet2</vt:lpstr>
      <vt:lpstr>Sheet3</vt:lpstr>
      <vt:lpstr>'THÁNG 01-2017'!Print_Titles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chieu.nguyen</dc:creator>
  <cp:lastModifiedBy>ly</cp:lastModifiedBy>
  <cp:lastPrinted>2016-12-28T03:34:36Z</cp:lastPrinted>
  <dcterms:created xsi:type="dcterms:W3CDTF">2016-11-04T08:34:06Z</dcterms:created>
  <dcterms:modified xsi:type="dcterms:W3CDTF">2017-02-10T04:21:41Z</dcterms:modified>
</cp:coreProperties>
</file>