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95" windowWidth="19320" windowHeight="7110"/>
  </bookViews>
  <sheets>
    <sheet name="THÁNG 01-2017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'THÁNG 01-2017'!$A$4:$Q$100</definedName>
    <definedName name="_xlnm.Print_Titles" localSheetId="0">'THÁNG 01-2017'!$4:$5</definedName>
  </definedNames>
  <calcPr calcId="124519"/>
</workbook>
</file>

<file path=xl/calcChain.xml><?xml version="1.0" encoding="utf-8"?>
<calcChain xmlns="http://schemas.openxmlformats.org/spreadsheetml/2006/main">
  <c r="O99" i="1"/>
  <c r="O80" l="1"/>
  <c r="O76"/>
  <c r="O75"/>
  <c r="O84"/>
  <c r="O85"/>
  <c r="O86"/>
  <c r="O87"/>
  <c r="O88"/>
  <c r="O89"/>
  <c r="O90"/>
  <c r="O91"/>
  <c r="O92"/>
  <c r="O93"/>
  <c r="O94"/>
  <c r="O95"/>
  <c r="O96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35"/>
  <c r="O36"/>
  <c r="O37"/>
  <c r="O38"/>
  <c r="O39"/>
  <c r="O40"/>
  <c r="O41"/>
  <c r="O42"/>
  <c r="O43"/>
  <c r="O44"/>
  <c r="O45"/>
  <c r="O46"/>
  <c r="O47"/>
  <c r="O48"/>
  <c r="O49"/>
  <c r="O8"/>
  <c r="O9"/>
  <c r="O10"/>
  <c r="O11"/>
  <c r="O12"/>
  <c r="O13"/>
  <c r="O14"/>
  <c r="O15"/>
  <c r="O16"/>
  <c r="O20" l="1"/>
  <c r="O21"/>
  <c r="F29" i="2"/>
  <c r="Q17" i="1"/>
  <c r="O29"/>
  <c r="O54"/>
  <c r="O30"/>
  <c r="O24"/>
  <c r="O19"/>
  <c r="A22" s="1"/>
  <c r="O83"/>
  <c r="O28"/>
  <c r="O53"/>
  <c r="O25"/>
  <c r="O7"/>
  <c r="O52"/>
  <c r="O34"/>
  <c r="A50" s="1"/>
  <c r="O27"/>
  <c r="O26"/>
  <c r="O31"/>
  <c r="A73" l="1"/>
  <c r="O98"/>
  <c r="O100" s="1"/>
  <c r="A17"/>
  <c r="A32"/>
  <c r="F30" i="2"/>
  <c r="R10" i="1"/>
  <c r="R9"/>
  <c r="J15" i="3" l="1"/>
  <c r="J14"/>
  <c r="J13"/>
  <c r="H15"/>
  <c r="H14"/>
  <c r="H16" l="1"/>
  <c r="H13"/>
</calcChain>
</file>

<file path=xl/sharedStrings.xml><?xml version="1.0" encoding="utf-8"?>
<sst xmlns="http://schemas.openxmlformats.org/spreadsheetml/2006/main" count="465" uniqueCount="241">
  <si>
    <t>STT</t>
  </si>
  <si>
    <t>Mã hàng</t>
  </si>
  <si>
    <t>Tên hàng</t>
  </si>
  <si>
    <t>Mã NCC</t>
  </si>
  <si>
    <t>Tên Nhà Cung cấp</t>
  </si>
  <si>
    <t>Quy cách</t>
  </si>
  <si>
    <t>ĐVT</t>
  </si>
  <si>
    <t>SL đặt tối thiểu NCC</t>
  </si>
  <si>
    <t>Tồn kho quy định Cty</t>
  </si>
  <si>
    <t>Tồn kho thực tế</t>
  </si>
  <si>
    <t>Đơn giá (chưa VAT)</t>
  </si>
  <si>
    <t>Thành Tiền</t>
  </si>
  <si>
    <t>Thời hạn thanh toán</t>
  </si>
  <si>
    <t>Ghi chú</t>
  </si>
  <si>
    <t>Người lập</t>
  </si>
  <si>
    <t>Thời hạn cung cấp</t>
  </si>
  <si>
    <t>Số lượng
đặt dự kiến từ Thu mua</t>
  </si>
  <si>
    <t>Cây</t>
  </si>
  <si>
    <t>P. Nhân Sự</t>
  </si>
  <si>
    <t>Xấp</t>
  </si>
  <si>
    <t>Ram</t>
  </si>
  <si>
    <t>Cái</t>
  </si>
  <si>
    <t>Hộp</t>
  </si>
  <si>
    <t>Kẹp Bướm 15 mm</t>
  </si>
  <si>
    <t>Bìa lỗ A4 (4.5)</t>
  </si>
  <si>
    <t>Bút bi TL 027 ( xanh)</t>
  </si>
  <si>
    <t>FAST FOOD</t>
  </si>
  <si>
    <t>Giấy trắng A4 82 Excel</t>
  </si>
  <si>
    <t>Kim bấm N.10 Plus</t>
  </si>
  <si>
    <t>SIÊU THỊ</t>
  </si>
  <si>
    <t>PHÒNG KẾ TOÁN</t>
  </si>
  <si>
    <t>Cuộn</t>
  </si>
  <si>
    <t>Tổng số lượng đặt  hàng</t>
  </si>
  <si>
    <t>PHIẾU ĐỀ NGHỊ VĂN PHÒNG PHẨM THÁNG 01 NĂM 2017</t>
  </si>
  <si>
    <t>Bìa còng bật 2 mặt 5P F4 KingStar</t>
  </si>
  <si>
    <t>Giấy ghi chú Pronoti 3 x 3</t>
  </si>
  <si>
    <t>Băng keo 2 mặt 12m/m x 9Y</t>
  </si>
  <si>
    <t>Giấy trắng A4 72 Excel</t>
  </si>
  <si>
    <t>cây</t>
  </si>
  <si>
    <t xml:space="preserve">(Ban hỗ trợ TGĐ:5g, Fasfood: 2g) </t>
  </si>
  <si>
    <t>Bút bi TL 027 ( xanh )</t>
  </si>
  <si>
    <t>Bút bi vâng thiên (xanh)</t>
  </si>
  <si>
    <t>Gram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</si>
  <si>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</si>
  <si>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</si>
  <si>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</si>
  <si>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 PHƯƠNG NAM</t>
  </si>
  <si>
    <t>TP HCM, Ngày 16 Tháng 11 Năm 2016</t>
  </si>
  <si>
    <t xml:space="preserve">Tên đơn vị: Công Ty Cổ Phần Chế Biến Thực Phẩm Tân Việt Sin </t>
  </si>
  <si>
    <t xml:space="preserve">Điạ chỉ: A27/ 12  Quốc Lộ 50, Ấp 1, Xã Bình Hưng, H. Bình Chánh, Tp.HCM </t>
  </si>
  <si>
    <t xml:space="preserve">Điện thoại :  37580995 </t>
  </si>
  <si>
    <t>Người nhận: Chị Mai/Quỳnh</t>
  </si>
  <si>
    <t xml:space="preserve">Công ty VPP Phương Nam xin gửi đến Qúy hàng bảng báo giá như sau: </t>
  </si>
  <si>
    <t>SL</t>
  </si>
  <si>
    <t>Đơn giá</t>
  </si>
  <si>
    <t xml:space="preserve">Accor nhựa UNC </t>
  </si>
  <si>
    <t>Bấm 2 lỗ Eagle 837 (20 tờ)</t>
  </si>
  <si>
    <t>Bấm kim PS 10 E  Plus</t>
  </si>
  <si>
    <t>Bấm kim No.3 SDI</t>
  </si>
  <si>
    <t xml:space="preserve">Bàn chải chà sàn lớn </t>
  </si>
  <si>
    <t>Bìa cây đục</t>
  </si>
  <si>
    <t>Băng keo 2 mặt 24m/m x 18ya</t>
  </si>
  <si>
    <t>Băng keo si  3.5p</t>
  </si>
  <si>
    <t>Băng keo si  5p</t>
  </si>
  <si>
    <t>Băng keo trong 18m/m x 20Y</t>
  </si>
  <si>
    <t>Băng keo trong 48m/m x 80Y</t>
  </si>
  <si>
    <t>Bìa 1 nút My Clear khổ F4</t>
  </si>
  <si>
    <t>Bìa 1 nút My Clear khổ A5</t>
  </si>
  <si>
    <t xml:space="preserve">Bìa 3 dây giấy góc 10F </t>
  </si>
  <si>
    <t>Bìa 3 dây giấy góc 20F</t>
  </si>
  <si>
    <t>Bìa 60 lá nhựa A TL</t>
  </si>
  <si>
    <t>Bìa còng bật 2 mặt 7P F4 KingStar</t>
  </si>
  <si>
    <t>Bìa còng bật 2 mặt 7P F4Kokuyo</t>
  </si>
  <si>
    <t>Bìa kiếng A-M</t>
  </si>
  <si>
    <t>Bìa lá A4 Plus M</t>
  </si>
  <si>
    <t>Bảng tên dẻo ngang</t>
  </si>
  <si>
    <t xml:space="preserve">Bìa phân trang nhựa 12 số   T- L </t>
  </si>
  <si>
    <t>Bìa Thái A4 ( Xanh dương, x lá, vàng, hồng)</t>
  </si>
  <si>
    <t>Bìa trình ký đôi  A  GP ( XD, XL, Do, )</t>
  </si>
  <si>
    <t>Bìa trình ký đơn A4 simili GP</t>
  </si>
  <si>
    <t>Bút bi TL 027 ( xanh, đỏ, đen )</t>
  </si>
  <si>
    <t>Bút bi TL 031 ( xanh, đỏ, đen )</t>
  </si>
  <si>
    <t>Bút bi TL-036 Metal Grip TL (xanh,đỏ,đen)</t>
  </si>
  <si>
    <t>Bút bi vâng thiên</t>
  </si>
  <si>
    <t>Bút chì bấm Pentel A125 T</t>
  </si>
  <si>
    <t xml:space="preserve">Bút chì gỗ Staedtler 134   2 B </t>
  </si>
  <si>
    <t>Bút dạ quang Toyo vỏ trong (vàng,cam,hồng,xanh,lá)</t>
  </si>
  <si>
    <t>Bút gel mini 0.5 ( xanh. đỏ,  đen )</t>
  </si>
  <si>
    <t>Bút lông bảng WB-03 (xanh,đỏ,đen)</t>
  </si>
  <si>
    <t>Bút lông dầu nhỏ PM-04 CeeDee TL (xanh,đỏ,đen)</t>
  </si>
  <si>
    <t>Bút lông dầu PM-09 (Hộp 10 cây) TL (xanh,đỏ,đen)</t>
  </si>
  <si>
    <t>Bút xóa nước CP02-TL 12ml</t>
  </si>
  <si>
    <t>Bút xóa kéo Plus</t>
  </si>
  <si>
    <t xml:space="preserve">Ca nhựa múc nước lớn </t>
  </si>
  <si>
    <t xml:space="preserve">Cặp 12 ngăn  móc thun TQ </t>
  </si>
  <si>
    <t>Chlorine Hi-Chlon 70 Nhật bản (1thùng =45kg)</t>
  </si>
  <si>
    <t>Kg</t>
  </si>
  <si>
    <t xml:space="preserve">Cây lau nhà tròn Mỹ Phong </t>
  </si>
  <si>
    <t>Chổi nhựa quét nước</t>
  </si>
  <si>
    <t>Chổi cỏ</t>
  </si>
  <si>
    <t>Chuốt chì TL</t>
  </si>
  <si>
    <t>Cồn 70độ</t>
  </si>
  <si>
    <t>Lít</t>
  </si>
  <si>
    <t>Cùi xé 2 liên nhỏ 5.7cmx9cm</t>
  </si>
  <si>
    <t>Cuốn</t>
  </si>
  <si>
    <t>Dao rọc giấy lớn 0423 SDI (3 lưỡi)</t>
  </si>
  <si>
    <t>Dao rọc giấy nhỏ 0411 SDI (1 lưỡi)</t>
  </si>
  <si>
    <t>Dao rọc giấy nhỏ 0404 SDI ( 3 lưỡi)</t>
  </si>
  <si>
    <t>Lưỡi dao lớn SDI 1404</t>
  </si>
  <si>
    <t>Lưỡi dao nhỏ SDI 1403</t>
  </si>
  <si>
    <t>Dấu hộp Shiny S852 ( 1 dòng)</t>
  </si>
  <si>
    <t>Dấu hộp Shiny S852 ( 2 dòng)</t>
  </si>
  <si>
    <t>Dấu hộp Shiny S854</t>
  </si>
  <si>
    <t xml:space="preserve">Dây thun XK </t>
  </si>
  <si>
    <t>Bịch</t>
  </si>
  <si>
    <t>Đồ hốt rác cán lớn</t>
  </si>
  <si>
    <t>Hộp nhựa đựng xà bông treo tường</t>
  </si>
  <si>
    <t>File rổ nhựa 1 ngăn</t>
  </si>
  <si>
    <t>File rỗ nhựa 3 ngăn</t>
  </si>
  <si>
    <t>Film Fax panasonic 57E</t>
  </si>
  <si>
    <t xml:space="preserve">Găng tay cao su dài cầu vòng </t>
  </si>
  <si>
    <t xml:space="preserve">Đôi </t>
  </si>
  <si>
    <t>Găng tay len</t>
  </si>
  <si>
    <t>Giấy lót xửng</t>
  </si>
  <si>
    <t>Giấy decal A4 (đế xanh)</t>
  </si>
  <si>
    <t>Giấy decal niêm phong A4</t>
  </si>
  <si>
    <t>Tờ</t>
  </si>
  <si>
    <t>Giấy  niêm phong A4</t>
  </si>
  <si>
    <t xml:space="preserve">Giấy ghi chú Pronoti 3 x 3 </t>
  </si>
  <si>
    <t xml:space="preserve">Xấp </t>
  </si>
  <si>
    <t>Giấy liên tục 2 liên 210 *297/2  W. P</t>
  </si>
  <si>
    <t>Thùng</t>
  </si>
  <si>
    <t>Giấy liên tục 3 liên 210 * 297/2 W, P, B</t>
  </si>
  <si>
    <t>Giấy liên tục 4 liên 210 * 297 /2</t>
  </si>
  <si>
    <t>Giấy than Kokusai xanh</t>
  </si>
  <si>
    <t xml:space="preserve">Gỡ Kim KWtrio </t>
  </si>
  <si>
    <t>Gôm E09 TL</t>
  </si>
  <si>
    <t>Cục</t>
  </si>
  <si>
    <t>Hoá đơn bán lẻ 3liên</t>
  </si>
  <si>
    <t>Quyển</t>
  </si>
  <si>
    <t>Hộp bút XK 179</t>
  </si>
  <si>
    <t>Keo 502 lớn 100g</t>
  </si>
  <si>
    <t>Kéo lớn VP K 20</t>
  </si>
  <si>
    <t xml:space="preserve">Keo nước TL G 08 30 ml </t>
  </si>
  <si>
    <t>Chai</t>
  </si>
  <si>
    <t xml:space="preserve">Kéo VP S108 </t>
  </si>
  <si>
    <t>Kẹp bướm 25 mm</t>
  </si>
  <si>
    <t>Kẹp bướm 32 mm</t>
  </si>
  <si>
    <t>Kẹp bướm 41 mm</t>
  </si>
  <si>
    <t>Kẹp bướm Echo 51 mm (12c/h)</t>
  </si>
  <si>
    <t>Kẹp giấy  C62</t>
  </si>
  <si>
    <t>Khăn hộp Puply New Supreme 180sh</t>
  </si>
  <si>
    <t>Khăn lau bàn 30*30</t>
  </si>
  <si>
    <t>Khẩu trang y tế</t>
  </si>
  <si>
    <t>Khay 3 tầng mica XK 169</t>
  </si>
  <si>
    <t>Kim bấm N.3 SDI</t>
  </si>
  <si>
    <t>Kim bấm K - W Tri O 23/17</t>
  </si>
  <si>
    <t xml:space="preserve">Kim bấm W Tri O 23/10 </t>
  </si>
  <si>
    <t>Kiềm gỡ kim Eagle</t>
  </si>
  <si>
    <t>Lau kính Gift 570ml</t>
  </si>
  <si>
    <t>Nhãn có keo dán đủ cỡ Tomy 105</t>
  </si>
  <si>
    <t>Máy tính Casio DX-12B</t>
  </si>
  <si>
    <t>Máy tính Casio LC -403TV</t>
  </si>
  <si>
    <t>Mực dấu Shindy ( xanh,đỏ, đen)</t>
  </si>
  <si>
    <t>Nước rửa chén Sunlight 3.8L</t>
  </si>
  <si>
    <t>Can</t>
  </si>
  <si>
    <t>Note đánh dấu 5 màu mũi tên pronoti</t>
  </si>
  <si>
    <t>Phiếu Xuất / Nhập 3 liên dày TT</t>
  </si>
  <si>
    <t>Pin 3A Toshiba ( 1hộp - 40viên)</t>
  </si>
  <si>
    <t>Viên</t>
  </si>
  <si>
    <t>Pin 1.5V Camelion( 1hộp - 40viên)</t>
  </si>
  <si>
    <t>Pin Maxell 2A</t>
  </si>
  <si>
    <t>Pin Panasonic 2A</t>
  </si>
  <si>
    <t>Vỹ</t>
  </si>
  <si>
    <t>Pin AG 10</t>
  </si>
  <si>
    <t>Ribbon Epson 310 WIN C</t>
  </si>
  <si>
    <t>10cái trở lên :62.000đ/cái</t>
  </si>
  <si>
    <t>Ruột chì tốt 5280 Yoyo</t>
  </si>
  <si>
    <t xml:space="preserve">Ruy băng LQ 300 hồng </t>
  </si>
  <si>
    <t>Sổ CK 7 D - TP</t>
  </si>
  <si>
    <t>Sổ caro 25x35cm</t>
  </si>
  <si>
    <t>Sọt Duy Tân H207</t>
  </si>
  <si>
    <t>Tập VT 200T</t>
  </si>
  <si>
    <t xml:space="preserve">Tập VT 96T </t>
  </si>
  <si>
    <t>Thước mica cứng TL 30cm</t>
  </si>
  <si>
    <t>Thước mica dẻo 20cm</t>
  </si>
  <si>
    <t>Thước sắt 7.5m</t>
  </si>
  <si>
    <t>Ruột xóa Plus</t>
  </si>
  <si>
    <t>Ghi chú:</t>
  </si>
  <si>
    <t xml:space="preserve"> - Đơn giá trên chưa bao gồm thuế giá trị gia tăng</t>
  </si>
  <si>
    <t xml:space="preserve"> - Giao hàng tận nơi trong Tp.HCM </t>
  </si>
  <si>
    <t xml:space="preserve"> - Ngoài ra, Phương Nam còn cung cấp những mặt hàng vệ sinh phẩm…</t>
  </si>
  <si>
    <t xml:space="preserve"> - Bảng giá trên có thể thay đổi tuỳ theo biến động giá trên thị trường.</t>
  </si>
  <si>
    <t xml:space="preserve"> - Nhận in ấn biểu mẫu, namecard, prosure…</t>
  </si>
  <si>
    <t xml:space="preserve"> - Cung cấp Mực in Hp, Epson, Canon, Mực Fax, Rubang các loại…</t>
  </si>
  <si>
    <t xml:space="preserve"> - Vui lòng liên hệ PKD: (08)3758.3302, (08)3758.4761 Kim Anh - Trúc Ly</t>
  </si>
  <si>
    <t>Rất mong nhận được sự quan tâm hợp tác của Quý Khách Hàng</t>
  </si>
  <si>
    <t>Cho Anh Bình</t>
  </si>
  <si>
    <t>Kẹp bướm 15 mm</t>
  </si>
  <si>
    <t>Kẹp ghim C62</t>
  </si>
  <si>
    <t>Bút lông dầu PM-09  TL (xanh)</t>
  </si>
  <si>
    <t>VĂN PHÒNG NHÀ MÁY</t>
  </si>
  <si>
    <t>Bút bi TL 027  xanh</t>
  </si>
  <si>
    <t>Bút bi TL 027  đỏ</t>
  </si>
  <si>
    <t>Bút gel mini 0.5 ( xanh)</t>
  </si>
  <si>
    <t>Bút lông bảng WB-03 (xanh)</t>
  </si>
  <si>
    <t>Bìa Thái A4 ( hồng)</t>
  </si>
  <si>
    <t>Thước mica cứng TL 30cm(màu trắng)</t>
  </si>
  <si>
    <t>Dây ruy băng máy Epson LQ 310</t>
  </si>
  <si>
    <t>hộp</t>
  </si>
  <si>
    <t>xấp</t>
  </si>
  <si>
    <t>quyển</t>
  </si>
  <si>
    <t>chai</t>
  </si>
  <si>
    <t>dây</t>
  </si>
  <si>
    <t>thùng</t>
  </si>
  <si>
    <t>Bộ Phận Đóng gói</t>
  </si>
  <si>
    <t>ORDER</t>
  </si>
  <si>
    <t>Giấy A4 ( loại 80 )</t>
  </si>
  <si>
    <t>Giấy A4 ( loại 70 )</t>
  </si>
  <si>
    <t>Giấy 4 liên</t>
  </si>
  <si>
    <t>Rubang ( máy in 310-xanh)</t>
  </si>
  <si>
    <t xml:space="preserve">Cây </t>
  </si>
  <si>
    <t>Bút bi dài Vâng Thiên</t>
  </si>
  <si>
    <t>Tập 200 trang</t>
  </si>
  <si>
    <t>Ghim kẹp C62</t>
  </si>
  <si>
    <t>Khăn</t>
  </si>
  <si>
    <t>Bút bi TL 027 ( đỏ )</t>
  </si>
  <si>
    <t>Bút lông dầu PM-09 TL (đen)</t>
  </si>
  <si>
    <t>Phiếu Xuất kho 2 liên</t>
  </si>
  <si>
    <t>Bút dạ quang ( Vàng )</t>
  </si>
  <si>
    <t>Hộp nhỏ</t>
  </si>
  <si>
    <t>Kẹp Bướm 32mm</t>
  </si>
  <si>
    <t>CỘNG</t>
  </si>
  <si>
    <t>THUẾ VAT 10%</t>
  </si>
  <si>
    <t>TỔNG CỘNG</t>
  </si>
  <si>
    <t>PHÒNG THU MUA</t>
  </si>
  <si>
    <t>PHÒNG TỔNG GIÁM ĐỐC</t>
  </si>
  <si>
    <t>Tân Việt Sin,28/12/2016</t>
  </si>
  <si>
    <t>Ban giám đốc</t>
  </si>
  <si>
    <t>Trưởng bộ phận</t>
  </si>
  <si>
    <r>
      <rPr>
        <sz val="12"/>
        <color theme="1"/>
        <rFont val="Cambria"/>
        <family val="1"/>
        <charset val="163"/>
        <scheme val="major"/>
      </rPr>
      <t xml:space="preserve">Kéo cắt giấy </t>
    </r>
    <r>
      <rPr>
        <sz val="12"/>
        <color rgb="FFFF0000"/>
        <rFont val="Cambria"/>
        <family val="1"/>
        <charset val="163"/>
        <scheme val="major"/>
      </rPr>
      <t xml:space="preserve"> 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</si>
</sst>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#,###"/>
    <numFmt numFmtId="167" formatCode="_(* #,##0_);_(* \(#,##0\);_(* &quot;-&quot;??_);_(@_)"/>
  </numFmts>
  <fonts count="4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2"/>
      <name val="Times New Roman"/>
      <family val="1"/>
    </font>
    <font>
      <b/>
      <i/>
      <u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i/>
      <sz val="12"/>
      <name val="Times New Roman"/>
      <family val="1"/>
    </font>
    <font>
      <i/>
      <sz val="12"/>
      <color indexed="20"/>
      <name val="Times New Roman"/>
      <family val="1"/>
    </font>
    <font>
      <b/>
      <i/>
      <sz val="12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12"/>
      <color indexed="12"/>
      <name val="Times New Roman"/>
      <family val="1"/>
    </font>
    <font>
      <b/>
      <i/>
      <sz val="16"/>
      <color indexed="8"/>
      <name val="Times New Roman"/>
      <family val="1"/>
    </font>
    <font>
      <b/>
      <sz val="14"/>
      <color theme="0"/>
      <name val="Cambria"/>
      <family val="1"/>
      <charset val="163"/>
      <scheme val="major"/>
    </font>
    <font>
      <sz val="11"/>
      <color theme="0"/>
      <name val="Cambria"/>
      <family val="1"/>
      <charset val="163"/>
      <scheme val="major"/>
    </font>
    <font>
      <sz val="10"/>
      <name val="Arial"/>
      <family val="2"/>
      <charset val="163"/>
    </font>
    <font>
      <b/>
      <sz val="20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2"/>
      <color theme="0"/>
      <name val="Cambria"/>
      <family val="1"/>
      <charset val="163"/>
      <scheme val="major"/>
    </font>
    <font>
      <b/>
      <sz val="13"/>
      <color theme="0"/>
      <name val="Cambria"/>
      <family val="1"/>
      <charset val="163"/>
      <scheme val="major"/>
    </font>
    <font>
      <b/>
      <sz val="16"/>
      <color theme="0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2"/>
      <color theme="0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43" fontId="35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2" xfId="0" applyNumberFormat="1" applyFont="1" applyFill="1" applyBorder="1" applyAlignment="1">
      <alignment horizontal="left"/>
    </xf>
    <xf numFmtId="0" fontId="0" fillId="0" borderId="12" xfId="0" applyNumberFormat="1" applyFill="1" applyBorder="1" applyAlignment="1">
      <alignment horizontal="left"/>
    </xf>
    <xf numFmtId="3" fontId="0" fillId="0" borderId="0" xfId="0" applyNumberFormat="1"/>
    <xf numFmtId="16" fontId="0" fillId="0" borderId="0" xfId="0" applyNumberFormat="1"/>
    <xf numFmtId="0" fontId="0" fillId="0" borderId="1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/>
    <xf numFmtId="0" fontId="8" fillId="0" borderId="0" xfId="0" applyFont="1" applyBorder="1" applyAlignment="1"/>
    <xf numFmtId="0" fontId="9" fillId="0" borderId="0" xfId="0" applyFont="1" applyBorder="1" applyAlignment="1"/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6" borderId="12" xfId="0" applyNumberFormat="1" applyFont="1" applyFill="1" applyBorder="1" applyAlignment="1">
      <alignment horizontal="center" wrapText="1"/>
    </xf>
    <xf numFmtId="166" fontId="0" fillId="4" borderId="12" xfId="0" applyNumberFormat="1" applyFont="1" applyFill="1" applyBorder="1" applyAlignment="1">
      <alignment horizontal="right"/>
    </xf>
    <xf numFmtId="0" fontId="0" fillId="0" borderId="12" xfId="0" applyNumberForma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left"/>
    </xf>
    <xf numFmtId="0" fontId="2" fillId="0" borderId="12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/>
    <xf numFmtId="0" fontId="0" fillId="0" borderId="13" xfId="0" applyNumberFormat="1" applyFont="1" applyFill="1" applyBorder="1" applyAlignment="1">
      <alignment horizontal="left"/>
    </xf>
    <xf numFmtId="0" fontId="0" fillId="0" borderId="13" xfId="0" applyNumberFormat="1" applyFont="1" applyFill="1" applyBorder="1" applyAlignment="1">
      <alignment horizontal="center"/>
    </xf>
    <xf numFmtId="166" fontId="0" fillId="4" borderId="13" xfId="0" applyNumberFormat="1" applyFont="1" applyFill="1" applyBorder="1" applyAlignment="1">
      <alignment horizontal="right"/>
    </xf>
    <xf numFmtId="0" fontId="0" fillId="0" borderId="7" xfId="0" applyNumberFormat="1" applyFill="1" applyBorder="1" applyAlignment="1"/>
    <xf numFmtId="0" fontId="0" fillId="0" borderId="7" xfId="0" applyNumberForma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/>
    <xf numFmtId="0" fontId="18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3" fontId="26" fillId="0" borderId="0" xfId="0" applyNumberFormat="1" applyFont="1" applyAlignment="1">
      <alignment horizontal="center" vertical="center"/>
    </xf>
    <xf numFmtId="3" fontId="27" fillId="0" borderId="0" xfId="0" applyNumberFormat="1" applyFont="1" applyFill="1" applyAlignment="1">
      <alignment vertical="center"/>
    </xf>
    <xf numFmtId="0" fontId="0" fillId="5" borderId="12" xfId="0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27" fillId="0" borderId="0" xfId="0" applyNumberFormat="1" applyFont="1" applyAlignment="1">
      <alignment vertical="center"/>
    </xf>
    <xf numFmtId="3" fontId="30" fillId="0" borderId="0" xfId="1" applyNumberFormat="1" applyFont="1" applyAlignment="1">
      <alignment vertical="center"/>
    </xf>
    <xf numFmtId="0" fontId="32" fillId="2" borderId="7" xfId="1" applyFont="1" applyFill="1" applyBorder="1" applyAlignment="1" applyProtection="1">
      <alignment horizontal="center" vertical="center" wrapText="1"/>
      <protection locked="0"/>
    </xf>
    <xf numFmtId="3" fontId="34" fillId="0" borderId="0" xfId="1" applyNumberFormat="1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49" fontId="32" fillId="2" borderId="4" xfId="1" applyNumberFormat="1" applyFont="1" applyFill="1" applyBorder="1" applyAlignment="1" applyProtection="1">
      <alignment horizontal="center" vertical="center" wrapText="1"/>
      <protection locked="0"/>
    </xf>
    <xf numFmtId="3" fontId="27" fillId="0" borderId="9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4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/>
    </xf>
    <xf numFmtId="167" fontId="3" fillId="4" borderId="0" xfId="13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36" fillId="0" borderId="0" xfId="0" applyFont="1" applyAlignment="1">
      <alignment vertical="center"/>
    </xf>
    <xf numFmtId="0" fontId="37" fillId="0" borderId="7" xfId="0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left" vertical="center"/>
    </xf>
    <xf numFmtId="0" fontId="38" fillId="0" borderId="7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/>
    </xf>
    <xf numFmtId="167" fontId="36" fillId="4" borderId="7" xfId="13" applyNumberFormat="1" applyFont="1" applyFill="1" applyBorder="1" applyAlignment="1">
      <alignment horizontal="center" vertical="center"/>
    </xf>
    <xf numFmtId="3" fontId="32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6" fillId="0" borderId="7" xfId="0" applyFont="1" applyFill="1" applyBorder="1" applyAlignment="1">
      <alignment vertical="center"/>
    </xf>
    <xf numFmtId="0" fontId="36" fillId="0" borderId="7" xfId="0" applyNumberFormat="1" applyFont="1" applyFill="1" applyBorder="1" applyAlignment="1">
      <alignment horizontal="left" vertical="center"/>
    </xf>
    <xf numFmtId="0" fontId="36" fillId="4" borderId="7" xfId="0" applyNumberFormat="1" applyFont="1" applyFill="1" applyBorder="1" applyAlignment="1">
      <alignment horizontal="center" vertical="center" wrapText="1"/>
    </xf>
    <xf numFmtId="165" fontId="37" fillId="0" borderId="7" xfId="0" applyNumberFormat="1" applyFont="1" applyFill="1" applyBorder="1" applyAlignment="1">
      <alignment horizontal="center" vertical="center"/>
    </xf>
    <xf numFmtId="167" fontId="36" fillId="4" borderId="7" xfId="13" applyNumberFormat="1" applyFont="1" applyFill="1" applyBorder="1" applyAlignment="1">
      <alignment vertical="center"/>
    </xf>
    <xf numFmtId="3" fontId="40" fillId="0" borderId="0" xfId="0" applyNumberFormat="1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7" xfId="0" applyFont="1" applyFill="1" applyBorder="1" applyAlignment="1">
      <alignment horizontal="center" vertical="center" wrapText="1"/>
    </xf>
    <xf numFmtId="0" fontId="38" fillId="4" borderId="7" xfId="0" applyNumberFormat="1" applyFont="1" applyFill="1" applyBorder="1" applyAlignment="1">
      <alignment horizontal="left" vertical="center"/>
    </xf>
    <xf numFmtId="0" fontId="36" fillId="0" borderId="7" xfId="0" applyNumberFormat="1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vertical="center"/>
    </xf>
    <xf numFmtId="167" fontId="39" fillId="5" borderId="14" xfId="0" applyNumberFormat="1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36" fillId="5" borderId="15" xfId="0" applyFont="1" applyFill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167" fontId="41" fillId="0" borderId="14" xfId="0" applyNumberFormat="1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167" fontId="37" fillId="0" borderId="7" xfId="0" applyNumberFormat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42" fillId="0" borderId="7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center" vertical="center"/>
    </xf>
    <xf numFmtId="3" fontId="36" fillId="0" borderId="7" xfId="0" applyNumberFormat="1" applyFont="1" applyFill="1" applyBorder="1" applyAlignment="1">
      <alignment horizontal="right" vertical="center"/>
    </xf>
    <xf numFmtId="0" fontId="36" fillId="0" borderId="15" xfId="0" applyFont="1" applyFill="1" applyBorder="1" applyAlignment="1">
      <alignment vertical="center"/>
    </xf>
    <xf numFmtId="0" fontId="37" fillId="5" borderId="14" xfId="0" applyFont="1" applyFill="1" applyBorder="1" applyAlignment="1">
      <alignment horizontal="center" vertical="center"/>
    </xf>
    <xf numFmtId="0" fontId="37" fillId="5" borderId="16" xfId="0" applyFont="1" applyFill="1" applyBorder="1" applyAlignment="1">
      <alignment horizontal="center" vertical="center"/>
    </xf>
    <xf numFmtId="167" fontId="39" fillId="0" borderId="17" xfId="0" applyNumberFormat="1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167" fontId="37" fillId="0" borderId="7" xfId="13" applyNumberFormat="1" applyFont="1" applyFill="1" applyBorder="1" applyAlignment="1">
      <alignment horizontal="center" vertical="center"/>
    </xf>
    <xf numFmtId="167" fontId="39" fillId="0" borderId="14" xfId="0" applyNumberFormat="1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7" fillId="5" borderId="14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37" fillId="5" borderId="16" xfId="0" applyFont="1" applyFill="1" applyBorder="1" applyAlignment="1">
      <alignment horizontal="center" vertical="center"/>
    </xf>
    <xf numFmtId="0" fontId="30" fillId="2" borderId="1" xfId="0" applyFont="1" applyFill="1" applyBorder="1" applyAlignment="1" applyProtection="1">
      <alignment horizontal="center" vertical="center" wrapText="1"/>
      <protection locked="0"/>
    </xf>
    <xf numFmtId="0" fontId="30" fillId="2" borderId="8" xfId="0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vertical="center"/>
    </xf>
    <xf numFmtId="0" fontId="29" fillId="0" borderId="0" xfId="1" applyFont="1" applyBorder="1" applyAlignment="1">
      <alignment horizontal="center" vertical="center" wrapText="1"/>
    </xf>
    <xf numFmtId="0" fontId="31" fillId="2" borderId="1" xfId="1" applyFont="1" applyFill="1" applyBorder="1" applyAlignment="1" applyProtection="1">
      <alignment horizontal="center" vertical="center" wrapText="1"/>
      <protection locked="0"/>
    </xf>
    <xf numFmtId="0" fontId="31" fillId="2" borderId="4" xfId="1" applyFont="1" applyFill="1" applyBorder="1" applyAlignment="1" applyProtection="1">
      <alignment horizontal="center" vertical="center" wrapText="1"/>
      <protection locked="0"/>
    </xf>
    <xf numFmtId="0" fontId="32" fillId="3" borderId="3" xfId="1" applyFont="1" applyFill="1" applyBorder="1" applyAlignment="1" applyProtection="1">
      <alignment horizontal="center" vertical="center" wrapText="1"/>
      <protection locked="0"/>
    </xf>
    <xf numFmtId="0" fontId="32" fillId="3" borderId="6" xfId="1" applyFont="1" applyFill="1" applyBorder="1" applyAlignment="1" applyProtection="1">
      <alignment horizontal="center" vertical="center" wrapText="1"/>
      <protection locked="0"/>
    </xf>
    <xf numFmtId="0" fontId="30" fillId="2" borderId="2" xfId="0" applyFont="1" applyFill="1" applyBorder="1" applyAlignment="1" applyProtection="1">
      <alignment horizontal="center" vertical="center" wrapText="1"/>
      <protection locked="0"/>
    </xf>
    <xf numFmtId="0" fontId="30" fillId="2" borderId="5" xfId="0" applyFont="1" applyFill="1" applyBorder="1" applyAlignment="1" applyProtection="1">
      <alignment horizontal="center" vertical="center" wrapText="1"/>
      <protection locked="0"/>
    </xf>
    <xf numFmtId="0" fontId="33" fillId="2" borderId="1" xfId="1" applyFont="1" applyFill="1" applyBorder="1" applyAlignment="1" applyProtection="1">
      <alignment horizontal="center" vertical="center" wrapText="1"/>
      <protection locked="0"/>
    </xf>
    <xf numFmtId="0" fontId="33" fillId="2" borderId="4" xfId="1" applyFont="1" applyFill="1" applyBorder="1" applyAlignment="1" applyProtection="1">
      <alignment horizontal="center" vertical="center" wrapText="1"/>
      <protection locked="0"/>
    </xf>
    <xf numFmtId="0" fontId="32" fillId="2" borderId="10" xfId="1" applyFont="1" applyFill="1" applyBorder="1" applyAlignment="1" applyProtection="1">
      <alignment horizontal="center" vertical="center" wrapText="1"/>
      <protection locked="0"/>
    </xf>
    <xf numFmtId="0" fontId="32" fillId="2" borderId="11" xfId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20" fillId="0" borderId="0" xfId="0" applyFont="1" applyBorder="1" applyAlignment="1">
      <alignment horizontal="left"/>
    </xf>
    <xf numFmtId="3" fontId="42" fillId="0" borderId="14" xfId="0" applyNumberFormat="1" applyFont="1" applyFill="1" applyBorder="1" applyAlignment="1">
      <alignment horizontal="right" vertical="center"/>
    </xf>
    <xf numFmtId="3" fontId="42" fillId="0" borderId="15" xfId="0" applyNumberFormat="1" applyFont="1" applyFill="1" applyBorder="1" applyAlignment="1">
      <alignment horizontal="right" vertical="center"/>
    </xf>
    <xf numFmtId="3" fontId="42" fillId="0" borderId="16" xfId="0" applyNumberFormat="1" applyFont="1" applyFill="1" applyBorder="1" applyAlignment="1">
      <alignment horizontal="right" vertical="center"/>
    </xf>
    <xf numFmtId="167" fontId="42" fillId="4" borderId="14" xfId="13" applyNumberFormat="1" applyFont="1" applyFill="1" applyBorder="1" applyAlignment="1">
      <alignment horizontal="center" vertical="center"/>
    </xf>
    <xf numFmtId="167" fontId="42" fillId="4" borderId="15" xfId="13" applyNumberFormat="1" applyFont="1" applyFill="1" applyBorder="1" applyAlignment="1">
      <alignment horizontal="center" vertical="center"/>
    </xf>
    <xf numFmtId="167" fontId="42" fillId="4" borderId="16" xfId="13" applyNumberFormat="1" applyFont="1" applyFill="1" applyBorder="1" applyAlignment="1">
      <alignment horizontal="center" vertical="center"/>
    </xf>
  </cellXfs>
  <cellStyles count="14">
    <cellStyle name="Comma" xfId="13" builtinId="3"/>
    <cellStyle name="Comma 2" xfId="3"/>
    <cellStyle name="Normal" xfId="0" builtinId="0"/>
    <cellStyle name="Normal 11" xfId="7"/>
    <cellStyle name="Normal 14" xfId="8"/>
    <cellStyle name="Normal 16" xfId="9"/>
    <cellStyle name="Normal 19" xfId="10"/>
    <cellStyle name="Normal 2" xfId="1"/>
    <cellStyle name="Normal 2 2" xfId="2"/>
    <cellStyle name="Normal 23" xfId="11"/>
    <cellStyle name="Normal 24" xfId="12"/>
    <cellStyle name="Normal 5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169332</xdr:colOff>
      <xdr:row>0</xdr:row>
      <xdr:rowOff>34773</xdr:rowOff>
    </xdr:from>
    <xdr:to>
      <xdr:col>14</xdr:col>
      <xdr:colOff>1473654</xdr:colOff>
      <xdr:row>1</xdr:row>
      <xdr:rowOff>285749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49" y="394606"/>
          <a:ext cx="3928989" cy="4308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1608666</xdr:colOff>
      <xdr:row>0</xdr:row>
      <xdr:rowOff>0</xdr:rowOff>
    </xdr:from>
    <xdr:to>
      <xdr:col>5</xdr:col>
      <xdr:colOff>318558</xdr:colOff>
      <xdr:row>2</xdr:row>
      <xdr:rowOff>392642</xdr:rowOff>
    </xdr:to>
    <xdr:pic>
      <xdr:nvPicPr>
        <xdr:cNvPr id="5" name="Picture 4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38916" y="264583"/>
          <a:ext cx="1640417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1</xdr:col>
      <xdr:colOff>95250</xdr:colOff>
      <xdr:row>2</xdr:row>
      <xdr:rowOff>247650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oc%20Quynh\c&#244;ng%20ty\2016\van%20phong%20pham\B&#193;O%20GI&#193;%20VP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BG TONG HOP"/>
    </sheetNames>
    <sheetDataSet>
      <sheetData sheetId="0">
        <row r="17">
          <cell r="B17" t="str">
            <v xml:space="preserve">Accor nhựa UNC </v>
          </cell>
          <cell r="C17" t="str">
            <v>Hộp</v>
          </cell>
          <cell r="D17">
            <v>1</v>
          </cell>
          <cell r="E17">
            <v>13500</v>
          </cell>
        </row>
        <row r="18">
          <cell r="B18" t="str">
            <v>Bấm 2 lỗ Eagle 837 (20 tờ)</v>
          </cell>
          <cell r="C18" t="str">
            <v>Cái</v>
          </cell>
          <cell r="D18">
            <v>1</v>
          </cell>
          <cell r="E18">
            <v>33000</v>
          </cell>
        </row>
        <row r="19">
          <cell r="B19" t="str">
            <v>Bấm kim PS 10 E  Plus</v>
          </cell>
          <cell r="C19" t="str">
            <v>Cái</v>
          </cell>
          <cell r="D19">
            <v>1</v>
          </cell>
          <cell r="E19">
            <v>24000</v>
          </cell>
        </row>
        <row r="20">
          <cell r="B20" t="str">
            <v>Bấm kim No.3 SDI</v>
          </cell>
          <cell r="C20" t="str">
            <v>Cái</v>
          </cell>
          <cell r="D20">
            <v>1</v>
          </cell>
          <cell r="E20">
            <v>55000</v>
          </cell>
        </row>
        <row r="21">
          <cell r="B21" t="str">
            <v xml:space="preserve">Bàn chải chà sàn lớn </v>
          </cell>
          <cell r="C21" t="str">
            <v>Cái</v>
          </cell>
          <cell r="D21">
            <v>1</v>
          </cell>
          <cell r="E21">
            <v>7500</v>
          </cell>
        </row>
        <row r="22">
          <cell r="B22" t="str">
            <v>Bìa cây đục</v>
          </cell>
          <cell r="C22" t="str">
            <v>Cái</v>
          </cell>
          <cell r="D22">
            <v>1</v>
          </cell>
          <cell r="E22">
            <v>3200</v>
          </cell>
        </row>
        <row r="23">
          <cell r="B23" t="str">
            <v>Băng keo 2 mặt 12m/m x 9Y</v>
          </cell>
          <cell r="C23" t="str">
            <v>Cuộn</v>
          </cell>
          <cell r="D23">
            <v>1</v>
          </cell>
          <cell r="E23">
            <v>1600</v>
          </cell>
        </row>
        <row r="24">
          <cell r="B24" t="str">
            <v>Băng keo 2 mặt 24m/m x 18ya</v>
          </cell>
          <cell r="C24" t="str">
            <v>Cuộn</v>
          </cell>
          <cell r="D24">
            <v>1</v>
          </cell>
          <cell r="E24">
            <v>3800</v>
          </cell>
        </row>
        <row r="25">
          <cell r="B25" t="str">
            <v>Băng keo si  3.5p</v>
          </cell>
          <cell r="C25" t="str">
            <v>Cuộn</v>
          </cell>
          <cell r="D25">
            <v>1</v>
          </cell>
          <cell r="E25">
            <v>9500</v>
          </cell>
        </row>
        <row r="26">
          <cell r="B26" t="str">
            <v>Băng keo si  5p</v>
          </cell>
          <cell r="C26" t="str">
            <v>Cuộn</v>
          </cell>
          <cell r="D26">
            <v>1</v>
          </cell>
          <cell r="E26">
            <v>12000</v>
          </cell>
        </row>
        <row r="27">
          <cell r="B27" t="str">
            <v>Băng keo trong 18m/m x 20Y</v>
          </cell>
          <cell r="C27" t="str">
            <v>Cuộn</v>
          </cell>
          <cell r="D27">
            <v>1</v>
          </cell>
          <cell r="E27">
            <v>1100</v>
          </cell>
        </row>
        <row r="28">
          <cell r="B28" t="str">
            <v>Băng keo trong 48m/m x 80Y</v>
          </cell>
          <cell r="C28" t="str">
            <v>Cuộn</v>
          </cell>
          <cell r="D28">
            <v>1</v>
          </cell>
          <cell r="E28">
            <v>9500</v>
          </cell>
        </row>
        <row r="29">
          <cell r="B29" t="str">
            <v>Bìa 1 nút My Clear khổ F4</v>
          </cell>
          <cell r="C29" t="str">
            <v>Cái</v>
          </cell>
          <cell r="D29">
            <v>1</v>
          </cell>
          <cell r="E29">
            <v>2600</v>
          </cell>
        </row>
        <row r="30">
          <cell r="B30" t="str">
            <v>Bìa 1 nút My Clear khổ A5</v>
          </cell>
          <cell r="C30" t="str">
            <v>Cái</v>
          </cell>
          <cell r="D30">
            <v>1</v>
          </cell>
          <cell r="E30">
            <v>2300</v>
          </cell>
        </row>
        <row r="31">
          <cell r="B31" t="str">
            <v xml:space="preserve">Bìa 3 dây giấy góc 10F </v>
          </cell>
          <cell r="C31" t="str">
            <v>Cái</v>
          </cell>
          <cell r="D31">
            <v>1</v>
          </cell>
          <cell r="E31">
            <v>7500</v>
          </cell>
        </row>
        <row r="32">
          <cell r="B32" t="str">
            <v>Bìa 3 dây giấy góc 20F</v>
          </cell>
          <cell r="C32" t="str">
            <v>Cái</v>
          </cell>
          <cell r="D32">
            <v>1</v>
          </cell>
          <cell r="E32">
            <v>9000</v>
          </cell>
        </row>
        <row r="33">
          <cell r="B33" t="str">
            <v>Bìa 60 lá nhựa A TL</v>
          </cell>
          <cell r="C33" t="str">
            <v>Cái</v>
          </cell>
          <cell r="D33">
            <v>1</v>
          </cell>
          <cell r="E33">
            <v>42000</v>
          </cell>
        </row>
        <row r="34">
          <cell r="B34" t="str">
            <v>Bìa còng bật 2 mặt 7P F4 KingStar</v>
          </cell>
          <cell r="C34" t="str">
            <v>Cái</v>
          </cell>
          <cell r="D34">
            <v>1</v>
          </cell>
          <cell r="E34">
            <v>44000</v>
          </cell>
        </row>
        <row r="35">
          <cell r="B35" t="str">
            <v>Bìa còng bật 2 mặt 5P F4 KingStar</v>
          </cell>
          <cell r="C35" t="str">
            <v>Cái</v>
          </cell>
          <cell r="D35">
            <v>1</v>
          </cell>
          <cell r="E35">
            <v>44000</v>
          </cell>
        </row>
        <row r="36">
          <cell r="B36" t="str">
            <v>Bìa còng bật 2 mặt 7P F4Kokuyo</v>
          </cell>
          <cell r="C36" t="str">
            <v>Cái</v>
          </cell>
          <cell r="D36">
            <v>1</v>
          </cell>
          <cell r="E36">
            <v>44000</v>
          </cell>
        </row>
        <row r="37">
          <cell r="B37" t="str">
            <v>Bìa kiếng A-M</v>
          </cell>
          <cell r="C37" t="str">
            <v>Xấp</v>
          </cell>
          <cell r="D37">
            <v>1</v>
          </cell>
          <cell r="E37">
            <v>60000</v>
          </cell>
        </row>
        <row r="38">
          <cell r="B38" t="str">
            <v>Bìa lá A4 Plus M</v>
          </cell>
          <cell r="C38" t="str">
            <v>Cái</v>
          </cell>
          <cell r="D38">
            <v>1</v>
          </cell>
          <cell r="E38">
            <v>1600</v>
          </cell>
        </row>
        <row r="39">
          <cell r="B39" t="str">
            <v>Bìa lỗ A4 (4.5)</v>
          </cell>
          <cell r="C39" t="str">
            <v>Xấp</v>
          </cell>
          <cell r="D39">
            <v>1</v>
          </cell>
          <cell r="E39">
            <v>37000</v>
          </cell>
        </row>
        <row r="40">
          <cell r="B40" t="str">
            <v>Bảng tên dẻo ngang</v>
          </cell>
          <cell r="C40" t="str">
            <v>Cái</v>
          </cell>
          <cell r="D40">
            <v>1</v>
          </cell>
          <cell r="E40">
            <v>700</v>
          </cell>
        </row>
        <row r="41">
          <cell r="B41" t="str">
            <v xml:space="preserve">Bìa phân trang nhựa 12 số   T- L </v>
          </cell>
          <cell r="C41" t="str">
            <v>Xấp</v>
          </cell>
          <cell r="D41">
            <v>1</v>
          </cell>
          <cell r="E41">
            <v>8000</v>
          </cell>
        </row>
        <row r="42">
          <cell r="B42" t="str">
            <v>Bìa Thái A4 ( Xanh dương, x lá, vàng, hồng)</v>
          </cell>
          <cell r="C42" t="str">
            <v>Xấp</v>
          </cell>
          <cell r="D42">
            <v>1</v>
          </cell>
          <cell r="E42">
            <v>38000</v>
          </cell>
        </row>
        <row r="43">
          <cell r="B43" t="str">
            <v>Bìa trình ký đôi  A  GP ( XD, XL, Do, )</v>
          </cell>
          <cell r="C43" t="str">
            <v>Cái</v>
          </cell>
          <cell r="D43">
            <v>1</v>
          </cell>
          <cell r="E43">
            <v>27000</v>
          </cell>
        </row>
        <row r="44">
          <cell r="B44" t="str">
            <v>Bìa trình ký đơn A4 simili GP</v>
          </cell>
          <cell r="C44" t="str">
            <v>Cái</v>
          </cell>
          <cell r="D44">
            <v>1</v>
          </cell>
          <cell r="E44">
            <v>22000</v>
          </cell>
        </row>
        <row r="45">
          <cell r="B45" t="str">
            <v>Bút bi TL 027 ( xanh )</v>
          </cell>
          <cell r="C45" t="str">
            <v>Cây</v>
          </cell>
          <cell r="D45">
            <v>1</v>
          </cell>
          <cell r="E45">
            <v>2100</v>
          </cell>
        </row>
        <row r="46">
          <cell r="B46" t="str">
            <v>Bút bi TL 031 ( xanh)</v>
          </cell>
          <cell r="C46" t="str">
            <v>Cây</v>
          </cell>
          <cell r="D46">
            <v>1</v>
          </cell>
          <cell r="E46">
            <v>5500</v>
          </cell>
        </row>
        <row r="47">
          <cell r="B47" t="str">
            <v>Bút bi TL-036 Metal Grip TL (xanh,đỏ,đen)</v>
          </cell>
          <cell r="C47" t="str">
            <v>Cây</v>
          </cell>
          <cell r="D47">
            <v>1</v>
          </cell>
          <cell r="E47">
            <v>6800</v>
          </cell>
        </row>
        <row r="48">
          <cell r="B48" t="str">
            <v>Bút bi vâng thiên (xanh)</v>
          </cell>
          <cell r="C48" t="str">
            <v>Cây</v>
          </cell>
          <cell r="D48">
            <v>1</v>
          </cell>
          <cell r="E48">
            <v>2000</v>
          </cell>
        </row>
        <row r="49">
          <cell r="B49" t="str">
            <v>Bút chì bấm Pentel A125 T</v>
          </cell>
          <cell r="C49" t="str">
            <v>Cây</v>
          </cell>
          <cell r="D49">
            <v>1</v>
          </cell>
          <cell r="E49">
            <v>11000</v>
          </cell>
        </row>
        <row r="50">
          <cell r="B50" t="str">
            <v xml:space="preserve">Bút chì gỗ Staedtler 134   2 B </v>
          </cell>
          <cell r="C50" t="str">
            <v>Cây</v>
          </cell>
          <cell r="D50">
            <v>1</v>
          </cell>
          <cell r="E50">
            <v>3000</v>
          </cell>
        </row>
        <row r="51">
          <cell r="B51" t="str">
            <v>Bút dạ quang Toyo vỏ trong (vàng,cam,hồng,xanh,lá)</v>
          </cell>
          <cell r="C51" t="str">
            <v>Cây</v>
          </cell>
          <cell r="D51">
            <v>1</v>
          </cell>
          <cell r="E51">
            <v>5000</v>
          </cell>
        </row>
        <row r="52">
          <cell r="B52" t="str">
            <v>Bút gel mini 0.5 ( xanh. đỏ,  đen )</v>
          </cell>
          <cell r="C52" t="str">
            <v>Cây</v>
          </cell>
          <cell r="D52">
            <v>1</v>
          </cell>
          <cell r="E52">
            <v>3000</v>
          </cell>
        </row>
        <row r="53">
          <cell r="B53" t="str">
            <v>Bút lông bảng WB-03 (xanh,đỏ,đen)</v>
          </cell>
          <cell r="C53" t="str">
            <v>Cây</v>
          </cell>
          <cell r="D53">
            <v>1</v>
          </cell>
          <cell r="E53">
            <v>5600</v>
          </cell>
        </row>
        <row r="54">
          <cell r="B54" t="str">
            <v>Bút lông dầu nhỏ PM-04 CeeDee TL (xanh,đỏ,đen)</v>
          </cell>
          <cell r="C54" t="str">
            <v>Cây</v>
          </cell>
          <cell r="D54">
            <v>1</v>
          </cell>
          <cell r="E54">
            <v>6500</v>
          </cell>
        </row>
        <row r="55">
          <cell r="B55" t="str">
            <v>Bút lông dầu PM-09 (Hộp 10 cây) TL (xanh,đỏ,đen)</v>
          </cell>
          <cell r="C55" t="str">
            <v>Cây</v>
          </cell>
          <cell r="D55">
            <v>1</v>
          </cell>
          <cell r="E55">
            <v>6500</v>
          </cell>
        </row>
        <row r="56">
          <cell r="B56" t="str">
            <v>Bút xóa nước CP02-TL 12ml</v>
          </cell>
          <cell r="C56" t="str">
            <v>Cây</v>
          </cell>
          <cell r="D56">
            <v>1</v>
          </cell>
          <cell r="E56">
            <v>14000</v>
          </cell>
        </row>
        <row r="57">
          <cell r="B57" t="str">
            <v>Bút xóa kéo Plus</v>
          </cell>
          <cell r="C57" t="str">
            <v>Cây</v>
          </cell>
          <cell r="D57">
            <v>1</v>
          </cell>
          <cell r="E57">
            <v>16000</v>
          </cell>
        </row>
        <row r="58">
          <cell r="B58" t="str">
            <v xml:space="preserve">Ca nhựa múc nước lớn </v>
          </cell>
          <cell r="C58" t="str">
            <v>Cái</v>
          </cell>
          <cell r="D58">
            <v>1</v>
          </cell>
          <cell r="E58">
            <v>9500</v>
          </cell>
        </row>
        <row r="59">
          <cell r="B59" t="str">
            <v xml:space="preserve">Cặp 12 ngăn  móc thun TQ </v>
          </cell>
          <cell r="C59" t="str">
            <v>Cái</v>
          </cell>
          <cell r="D59">
            <v>1</v>
          </cell>
          <cell r="E59">
            <v>36000</v>
          </cell>
        </row>
        <row r="60">
          <cell r="B60" t="str">
            <v>Chlorine Hi-Chlon 70 Nhật bản (1thùng =45kg)</v>
          </cell>
          <cell r="C60" t="str">
            <v>Kg</v>
          </cell>
          <cell r="D60">
            <v>1</v>
          </cell>
          <cell r="E60">
            <v>55500</v>
          </cell>
        </row>
        <row r="61">
          <cell r="B61" t="str">
            <v xml:space="preserve">Cây lau nhà tròn Mỹ Phong </v>
          </cell>
          <cell r="C61" t="str">
            <v>Cây</v>
          </cell>
          <cell r="D61">
            <v>1</v>
          </cell>
          <cell r="E61">
            <v>82000</v>
          </cell>
        </row>
        <row r="62">
          <cell r="B62" t="str">
            <v>Chổi nhựa quét nước</v>
          </cell>
          <cell r="C62" t="str">
            <v>Cây</v>
          </cell>
          <cell r="D62">
            <v>1</v>
          </cell>
          <cell r="E62">
            <v>25000</v>
          </cell>
        </row>
        <row r="63">
          <cell r="B63" t="str">
            <v>Chổi cỏ</v>
          </cell>
          <cell r="C63" t="str">
            <v>Cây</v>
          </cell>
          <cell r="D63">
            <v>1</v>
          </cell>
          <cell r="E63">
            <v>25000</v>
          </cell>
        </row>
        <row r="64">
          <cell r="B64" t="str">
            <v>Chuốt chì TL</v>
          </cell>
          <cell r="C64" t="str">
            <v>Cái</v>
          </cell>
          <cell r="D64">
            <v>1</v>
          </cell>
          <cell r="E64">
            <v>2800</v>
          </cell>
        </row>
        <row r="65">
          <cell r="B65" t="str">
            <v>Cồn 70độ</v>
          </cell>
          <cell r="C65" t="str">
            <v>Lít</v>
          </cell>
          <cell r="D65">
            <v>1</v>
          </cell>
          <cell r="E65">
            <v>26000</v>
          </cell>
        </row>
        <row r="66">
          <cell r="B66" t="str">
            <v>Cùi xé 2 liên nhỏ 5.7cmx9cm</v>
          </cell>
          <cell r="C66" t="str">
            <v>Cuốn</v>
          </cell>
          <cell r="D66">
            <v>1</v>
          </cell>
          <cell r="E66">
            <v>2700</v>
          </cell>
        </row>
        <row r="67">
          <cell r="B67" t="str">
            <v>Dao rọc giấy lớn 0423 SDI (3 lưỡi)</v>
          </cell>
          <cell r="C67" t="str">
            <v>Cây</v>
          </cell>
          <cell r="D67">
            <v>1</v>
          </cell>
          <cell r="E67">
            <v>17000</v>
          </cell>
        </row>
        <row r="68">
          <cell r="B68" t="str">
            <v>Dao rọc giấy nhỏ 0411 SDI (1 lưỡi)</v>
          </cell>
          <cell r="C68" t="str">
            <v>Cây</v>
          </cell>
          <cell r="D68">
            <v>1</v>
          </cell>
          <cell r="E68">
            <v>6800</v>
          </cell>
        </row>
        <row r="69">
          <cell r="B69" t="str">
            <v>Dao rọc giấy nhỏ 0404 SDI ( 3 lưỡi)</v>
          </cell>
          <cell r="C69" t="str">
            <v>Cây</v>
          </cell>
          <cell r="D69">
            <v>1</v>
          </cell>
          <cell r="E69">
            <v>11000</v>
          </cell>
        </row>
        <row r="70">
          <cell r="B70" t="str">
            <v>Lưỡi dao lớn SDI 1404</v>
          </cell>
          <cell r="C70" t="str">
            <v>Hộp</v>
          </cell>
          <cell r="D70">
            <v>1</v>
          </cell>
          <cell r="E70">
            <v>12000</v>
          </cell>
        </row>
        <row r="71">
          <cell r="B71" t="str">
            <v>Lưỡi dao nhỏ SDI 1403</v>
          </cell>
          <cell r="C71" t="str">
            <v>Hộp</v>
          </cell>
          <cell r="D71">
            <v>1</v>
          </cell>
          <cell r="E71">
            <v>7000</v>
          </cell>
        </row>
        <row r="72">
          <cell r="B72" t="str">
            <v>Dấu hộp Shiny S852 ( 1 dòng)</v>
          </cell>
          <cell r="C72" t="str">
            <v>Cái</v>
          </cell>
          <cell r="D72">
            <v>1</v>
          </cell>
          <cell r="E72">
            <v>50000</v>
          </cell>
        </row>
        <row r="73">
          <cell r="B73" t="str">
            <v>Dấu hộp Shiny S852 ( 2 dòng)</v>
          </cell>
          <cell r="C73" t="str">
            <v>Cái</v>
          </cell>
          <cell r="D73">
            <v>1</v>
          </cell>
          <cell r="E73">
            <v>57000</v>
          </cell>
        </row>
        <row r="74">
          <cell r="B74" t="str">
            <v>Dấu hộp Shiny S854</v>
          </cell>
          <cell r="C74" t="str">
            <v>Cái</v>
          </cell>
          <cell r="D74">
            <v>1</v>
          </cell>
          <cell r="E74">
            <v>98000</v>
          </cell>
        </row>
        <row r="75">
          <cell r="B75" t="str">
            <v xml:space="preserve">Dây thun XK </v>
          </cell>
          <cell r="C75" t="str">
            <v>Bịch</v>
          </cell>
          <cell r="D75">
            <v>1</v>
          </cell>
          <cell r="E75">
            <v>30000</v>
          </cell>
        </row>
        <row r="76">
          <cell r="B76" t="str">
            <v>Đồ hốt rác cán lớn</v>
          </cell>
          <cell r="C76" t="str">
            <v>Cái</v>
          </cell>
          <cell r="D76">
            <v>1</v>
          </cell>
          <cell r="E76">
            <v>15000</v>
          </cell>
        </row>
        <row r="77">
          <cell r="B77" t="str">
            <v>Hộp nhựa đựng xà bông treo tường</v>
          </cell>
          <cell r="C77" t="str">
            <v>Cái</v>
          </cell>
          <cell r="D77">
            <v>1</v>
          </cell>
          <cell r="E77">
            <v>175000</v>
          </cell>
        </row>
        <row r="78">
          <cell r="B78" t="str">
            <v>File rổ nhựa 1 ngăn</v>
          </cell>
          <cell r="C78" t="str">
            <v>Cái</v>
          </cell>
          <cell r="D78">
            <v>1</v>
          </cell>
          <cell r="E78">
            <v>11800</v>
          </cell>
        </row>
        <row r="79">
          <cell r="B79" t="str">
            <v>File rỗ nhựa 3 ngăn</v>
          </cell>
          <cell r="C79" t="str">
            <v>Cái</v>
          </cell>
          <cell r="D79">
            <v>1</v>
          </cell>
          <cell r="E79">
            <v>31000</v>
          </cell>
        </row>
        <row r="80">
          <cell r="B80" t="str">
            <v>Film Fax panasonic 57E</v>
          </cell>
          <cell r="C80" t="str">
            <v>Cuộn</v>
          </cell>
          <cell r="D80">
            <v>1</v>
          </cell>
          <cell r="E80">
            <v>55000</v>
          </cell>
        </row>
        <row r="81">
          <cell r="B81" t="str">
            <v xml:space="preserve">Găng tay cao su dài cầu vòng </v>
          </cell>
          <cell r="C81" t="str">
            <v xml:space="preserve">Đôi </v>
          </cell>
          <cell r="D81">
            <v>1</v>
          </cell>
          <cell r="E81">
            <v>16000</v>
          </cell>
        </row>
        <row r="82">
          <cell r="B82" t="str">
            <v>Găng tay len</v>
          </cell>
          <cell r="C82" t="str">
            <v xml:space="preserve">Đôi </v>
          </cell>
          <cell r="D82">
            <v>1</v>
          </cell>
          <cell r="E82">
            <v>3400</v>
          </cell>
        </row>
        <row r="83">
          <cell r="B83" t="str">
            <v>Giấy lót xửng</v>
          </cell>
          <cell r="C83" t="str">
            <v>Xấp</v>
          </cell>
          <cell r="D83">
            <v>1</v>
          </cell>
          <cell r="E83">
            <v>140000</v>
          </cell>
        </row>
        <row r="84">
          <cell r="B84" t="str">
            <v>Giấy decal A4 (đế xanh)</v>
          </cell>
          <cell r="C84" t="str">
            <v>Xấp</v>
          </cell>
          <cell r="D84">
            <v>1</v>
          </cell>
          <cell r="E84">
            <v>62000</v>
          </cell>
        </row>
        <row r="85">
          <cell r="B85" t="str">
            <v>Giấy decal niêm phong A4</v>
          </cell>
          <cell r="C85" t="str">
            <v>Tờ</v>
          </cell>
          <cell r="D85">
            <v>1</v>
          </cell>
          <cell r="E85">
            <v>11000</v>
          </cell>
        </row>
        <row r="86">
          <cell r="B86" t="str">
            <v>Giấy  niêm phong A4</v>
          </cell>
          <cell r="C86" t="str">
            <v>Xấp</v>
          </cell>
          <cell r="D86">
            <v>1</v>
          </cell>
          <cell r="E86">
            <v>13000</v>
          </cell>
        </row>
        <row r="87">
          <cell r="B87" t="str">
            <v xml:space="preserve">Giấy ghi chú Pronoti 3 x 3 </v>
          </cell>
          <cell r="C87" t="str">
            <v xml:space="preserve">Xấp </v>
          </cell>
          <cell r="D87">
            <v>1</v>
          </cell>
          <cell r="E87">
            <v>5200</v>
          </cell>
        </row>
        <row r="88">
          <cell r="B88" t="str">
            <v>Giấy liên tục 2 liên 210 *297/2  W. P</v>
          </cell>
          <cell r="C88" t="str">
            <v>Thùng</v>
          </cell>
          <cell r="D88">
            <v>1</v>
          </cell>
          <cell r="E88">
            <v>267000</v>
          </cell>
        </row>
        <row r="89">
          <cell r="B89" t="str">
            <v>Giấy liên tục 3 liên 210 * 297/2 W, P, B</v>
          </cell>
          <cell r="C89" t="str">
            <v>Thùng</v>
          </cell>
          <cell r="D89">
            <v>1</v>
          </cell>
          <cell r="E89">
            <v>267000</v>
          </cell>
        </row>
        <row r="90">
          <cell r="B90" t="str">
            <v>Giấy liên tục 4 liên 210 * 297 /2</v>
          </cell>
          <cell r="C90" t="str">
            <v>Thùng</v>
          </cell>
          <cell r="D90">
            <v>1</v>
          </cell>
          <cell r="E90">
            <v>267000</v>
          </cell>
        </row>
        <row r="91">
          <cell r="B91" t="str">
            <v>Giấy than Kokusai xanh</v>
          </cell>
          <cell r="C91" t="str">
            <v>Hộp</v>
          </cell>
          <cell r="D91">
            <v>1</v>
          </cell>
          <cell r="E91">
            <v>55000</v>
          </cell>
        </row>
        <row r="92">
          <cell r="B92" t="str">
            <v>Giấy trắng A4 72 Excel</v>
          </cell>
          <cell r="C92" t="str">
            <v>Ram</v>
          </cell>
          <cell r="D92">
            <v>1</v>
          </cell>
          <cell r="E92">
            <v>40000</v>
          </cell>
        </row>
        <row r="93">
          <cell r="B93" t="str">
            <v>Giấy trắng A4 82 Excel</v>
          </cell>
          <cell r="C93" t="str">
            <v>Ram</v>
          </cell>
          <cell r="D93">
            <v>1</v>
          </cell>
          <cell r="E93">
            <v>49000</v>
          </cell>
        </row>
        <row r="94">
          <cell r="B94" t="str">
            <v xml:space="preserve">Gỡ Kim KWtrio </v>
          </cell>
          <cell r="C94" t="str">
            <v>Cái</v>
          </cell>
          <cell r="D94">
            <v>1</v>
          </cell>
          <cell r="E94">
            <v>6000</v>
          </cell>
        </row>
        <row r="95">
          <cell r="B95" t="str">
            <v>Gôm E09 TL</v>
          </cell>
          <cell r="C95" t="str">
            <v>Cục</v>
          </cell>
          <cell r="D95">
            <v>1</v>
          </cell>
          <cell r="E95">
            <v>3000</v>
          </cell>
        </row>
        <row r="96">
          <cell r="B96" t="str">
            <v>Hoá đơn bán lẻ 3liên</v>
          </cell>
          <cell r="C96" t="str">
            <v>Quyển</v>
          </cell>
          <cell r="D96">
            <v>1</v>
          </cell>
          <cell r="E96">
            <v>10000</v>
          </cell>
        </row>
        <row r="97">
          <cell r="B97" t="str">
            <v>Hộp bút XK 179</v>
          </cell>
          <cell r="C97" t="str">
            <v>Cái</v>
          </cell>
          <cell r="D97">
            <v>1</v>
          </cell>
          <cell r="E97">
            <v>30000</v>
          </cell>
        </row>
        <row r="98">
          <cell r="B98" t="str">
            <v>Keo 502 lớn 100g</v>
          </cell>
          <cell r="C98" t="str">
            <v>Cái</v>
          </cell>
          <cell r="D98">
            <v>1</v>
          </cell>
          <cell r="E98">
            <v>8000</v>
          </cell>
        </row>
        <row r="99">
          <cell r="B99" t="str">
            <v>Kéo lớn VP K 20</v>
          </cell>
          <cell r="C99" t="str">
            <v>Cây</v>
          </cell>
          <cell r="D99">
            <v>1</v>
          </cell>
          <cell r="E99">
            <v>22000</v>
          </cell>
        </row>
        <row r="100">
          <cell r="B100" t="str">
            <v xml:space="preserve">Keo nước TL G 08 30 ml </v>
          </cell>
          <cell r="C100" t="str">
            <v>Chai</v>
          </cell>
          <cell r="D100">
            <v>1</v>
          </cell>
          <cell r="E100">
            <v>2600</v>
          </cell>
        </row>
        <row r="101">
          <cell r="B101" t="str">
            <v xml:space="preserve">Kéo VP S108 </v>
          </cell>
          <cell r="C101" t="str">
            <v>Cây</v>
          </cell>
          <cell r="D101">
            <v>1</v>
          </cell>
          <cell r="E101">
            <v>10500</v>
          </cell>
        </row>
        <row r="102">
          <cell r="B102" t="str">
            <v>Kẹp Bướm 15 mm</v>
          </cell>
          <cell r="C102" t="str">
            <v>Hộp</v>
          </cell>
          <cell r="D102">
            <v>1</v>
          </cell>
          <cell r="E102">
            <v>3500</v>
          </cell>
        </row>
        <row r="103">
          <cell r="B103" t="str">
            <v>Kẹp bướm 25 mm</v>
          </cell>
          <cell r="C103" t="str">
            <v>Hộp</v>
          </cell>
          <cell r="D103">
            <v>1</v>
          </cell>
          <cell r="E103">
            <v>6000</v>
          </cell>
        </row>
        <row r="104">
          <cell r="B104" t="str">
            <v>Kẹp bướm 32 mm</v>
          </cell>
          <cell r="C104" t="str">
            <v>Hộp</v>
          </cell>
          <cell r="D104">
            <v>1</v>
          </cell>
          <cell r="E104">
            <v>8500</v>
          </cell>
        </row>
        <row r="105">
          <cell r="B105" t="str">
            <v>Kẹp bướm 41 mm</v>
          </cell>
          <cell r="C105" t="str">
            <v>Hộp</v>
          </cell>
          <cell r="D105">
            <v>1</v>
          </cell>
          <cell r="E105">
            <v>13000</v>
          </cell>
        </row>
        <row r="106">
          <cell r="B106" t="str">
            <v>Kẹp bướm Echo 51 mm (12c/h)</v>
          </cell>
          <cell r="C106" t="str">
            <v>Hộp</v>
          </cell>
          <cell r="D106">
            <v>1</v>
          </cell>
          <cell r="E106">
            <v>19000</v>
          </cell>
        </row>
        <row r="107">
          <cell r="B107" t="str">
            <v>Kẹp giấy  C62</v>
          </cell>
          <cell r="C107" t="str">
            <v>Hộp</v>
          </cell>
          <cell r="D107">
            <v>1</v>
          </cell>
          <cell r="E107">
            <v>2500</v>
          </cell>
        </row>
        <row r="108">
          <cell r="B108" t="str">
            <v>Khăn hộp Puply New Supreme 180sh</v>
          </cell>
          <cell r="C108" t="str">
            <v>Hộp</v>
          </cell>
          <cell r="D108">
            <v>1</v>
          </cell>
          <cell r="E108">
            <v>19500</v>
          </cell>
        </row>
        <row r="109">
          <cell r="B109" t="str">
            <v>Khăn lau bàn 30*30</v>
          </cell>
          <cell r="C109" t="str">
            <v>Cái</v>
          </cell>
          <cell r="D109">
            <v>1</v>
          </cell>
          <cell r="E109">
            <v>3500</v>
          </cell>
        </row>
        <row r="110">
          <cell r="B110" t="str">
            <v>Khẩu trang y tế</v>
          </cell>
          <cell r="C110" t="str">
            <v>Hộp</v>
          </cell>
          <cell r="D110">
            <v>1</v>
          </cell>
          <cell r="E110">
            <v>30000</v>
          </cell>
        </row>
        <row r="111">
          <cell r="B111" t="str">
            <v>Khay 3 tầng mica XK 169</v>
          </cell>
          <cell r="C111" t="str">
            <v>Cái</v>
          </cell>
          <cell r="D111">
            <v>1</v>
          </cell>
          <cell r="E111">
            <v>125000</v>
          </cell>
        </row>
        <row r="112">
          <cell r="B112" t="str">
            <v>Kim bấm N.10 Plus</v>
          </cell>
          <cell r="C112" t="str">
            <v>Hộp</v>
          </cell>
          <cell r="D112">
            <v>1</v>
          </cell>
          <cell r="E112">
            <v>2800</v>
          </cell>
        </row>
        <row r="113">
          <cell r="B113" t="str">
            <v>Kim bấm N.3 SDI</v>
          </cell>
          <cell r="C113" t="str">
            <v>Hộp</v>
          </cell>
          <cell r="D113">
            <v>1</v>
          </cell>
          <cell r="E113">
            <v>4500</v>
          </cell>
        </row>
        <row r="114">
          <cell r="B114" t="str">
            <v>Kim bấm K - W Tri O 23/17</v>
          </cell>
          <cell r="C114" t="str">
            <v>Hộp</v>
          </cell>
          <cell r="D114">
            <v>1</v>
          </cell>
          <cell r="E114">
            <v>14000</v>
          </cell>
        </row>
        <row r="115">
          <cell r="B115" t="str">
            <v xml:space="preserve">Kim bấm W Tri O 23/10 </v>
          </cell>
          <cell r="C115" t="str">
            <v>Hộp</v>
          </cell>
          <cell r="D115">
            <v>1</v>
          </cell>
          <cell r="E115">
            <v>12500</v>
          </cell>
        </row>
        <row r="116">
          <cell r="B116" t="str">
            <v>Kiềm gỡ kim Eagle</v>
          </cell>
          <cell r="C116" t="str">
            <v>Cái</v>
          </cell>
          <cell r="D116">
            <v>1</v>
          </cell>
          <cell r="E116">
            <v>26000</v>
          </cell>
        </row>
        <row r="117">
          <cell r="B117" t="str">
            <v>Lau kính Gift 570ml</v>
          </cell>
          <cell r="C117" t="str">
            <v>Chai</v>
          </cell>
          <cell r="D117">
            <v>1</v>
          </cell>
          <cell r="E117">
            <v>19500</v>
          </cell>
        </row>
        <row r="118">
          <cell r="B118" t="str">
            <v>Nhãn có keo dán đủ cỡ Tomy 105</v>
          </cell>
          <cell r="C118" t="str">
            <v>Xấp</v>
          </cell>
          <cell r="D118">
            <v>1</v>
          </cell>
          <cell r="E118">
            <v>7500</v>
          </cell>
        </row>
        <row r="119">
          <cell r="B119" t="str">
            <v>Máy tính Casio DX-12B</v>
          </cell>
          <cell r="C119" t="str">
            <v>Cái</v>
          </cell>
          <cell r="D119">
            <v>1</v>
          </cell>
          <cell r="E119">
            <v>220000</v>
          </cell>
        </row>
        <row r="120">
          <cell r="B120" t="str">
            <v>Máy tính Casio LC -403TV</v>
          </cell>
          <cell r="C120" t="str">
            <v>Cái</v>
          </cell>
          <cell r="D120">
            <v>1</v>
          </cell>
          <cell r="E120">
            <v>79000</v>
          </cell>
        </row>
        <row r="121">
          <cell r="B121" t="str">
            <v>Mực dấu Shindy ( xanh,đỏ, đen)</v>
          </cell>
          <cell r="C121" t="str">
            <v>Chai</v>
          </cell>
          <cell r="D121">
            <v>1</v>
          </cell>
          <cell r="E121">
            <v>35000</v>
          </cell>
        </row>
        <row r="122">
          <cell r="B122" t="str">
            <v>Nhãn có keo dán đủ cỡ Tomy 105</v>
          </cell>
          <cell r="C122" t="str">
            <v>Xấp</v>
          </cell>
          <cell r="D122">
            <v>1</v>
          </cell>
          <cell r="E122">
            <v>7500</v>
          </cell>
        </row>
        <row r="123">
          <cell r="B123" t="str">
            <v>Nước rửa chén Sunlight 3.8L</v>
          </cell>
          <cell r="C123" t="str">
            <v>Can</v>
          </cell>
          <cell r="D123">
            <v>1</v>
          </cell>
          <cell r="E123">
            <v>88000</v>
          </cell>
        </row>
        <row r="124">
          <cell r="B124" t="str">
            <v>Note đánh dấu 5 màu mũi tên pronoti</v>
          </cell>
          <cell r="C124" t="str">
            <v>Xấp</v>
          </cell>
          <cell r="D124">
            <v>1</v>
          </cell>
          <cell r="E124">
            <v>10800</v>
          </cell>
        </row>
        <row r="125">
          <cell r="B125" t="str">
            <v>Phiếu Xuất / Nhập 3 liên dày TT</v>
          </cell>
          <cell r="C125" t="str">
            <v>Quyển</v>
          </cell>
          <cell r="D125">
            <v>1</v>
          </cell>
          <cell r="E125">
            <v>19500</v>
          </cell>
        </row>
        <row r="126">
          <cell r="B126" t="str">
            <v>Pin 3A Toshiba ( 1hộp - 40viên)</v>
          </cell>
          <cell r="C126" t="str">
            <v>Viên</v>
          </cell>
          <cell r="D126">
            <v>1</v>
          </cell>
          <cell r="E126">
            <v>1150</v>
          </cell>
        </row>
        <row r="127">
          <cell r="B127" t="str">
            <v>Pin 1.5V Camelion( 1hộp - 40viên)</v>
          </cell>
          <cell r="C127" t="str">
            <v>Viên</v>
          </cell>
          <cell r="D127">
            <v>1</v>
          </cell>
          <cell r="E127">
            <v>2000</v>
          </cell>
        </row>
        <row r="128">
          <cell r="B128" t="str">
            <v>Pin Maxell 2A</v>
          </cell>
          <cell r="C128" t="str">
            <v>Cục</v>
          </cell>
          <cell r="D128">
            <v>1</v>
          </cell>
          <cell r="E128">
            <v>2500</v>
          </cell>
        </row>
        <row r="129">
          <cell r="B129" t="str">
            <v>Pin Panasonic 2A</v>
          </cell>
          <cell r="C129" t="str">
            <v>Vỹ</v>
          </cell>
          <cell r="D129">
            <v>1</v>
          </cell>
          <cell r="E129">
            <v>20000</v>
          </cell>
        </row>
        <row r="130">
          <cell r="B130" t="str">
            <v>Pin AG 10</v>
          </cell>
          <cell r="C130" t="str">
            <v>Cục</v>
          </cell>
          <cell r="D130">
            <v>1</v>
          </cell>
          <cell r="E130">
            <v>2000</v>
          </cell>
        </row>
        <row r="131">
          <cell r="B131" t="str">
            <v>Ribbon Epson 310 WIN C</v>
          </cell>
          <cell r="C131" t="str">
            <v>Cái</v>
          </cell>
          <cell r="D131">
            <v>1</v>
          </cell>
          <cell r="E131">
            <v>64000</v>
          </cell>
        </row>
        <row r="132">
          <cell r="B132" t="str">
            <v>Ruột chì tốt 5280 Yoyo</v>
          </cell>
          <cell r="C132" t="str">
            <v>Hộp</v>
          </cell>
          <cell r="D132">
            <v>1</v>
          </cell>
          <cell r="E132">
            <v>3000</v>
          </cell>
        </row>
        <row r="133">
          <cell r="B133" t="str">
            <v xml:space="preserve">Ruy băng LQ 300 hồng </v>
          </cell>
          <cell r="C133" t="str">
            <v>Cái</v>
          </cell>
          <cell r="D133">
            <v>1</v>
          </cell>
          <cell r="E133">
            <v>60000</v>
          </cell>
        </row>
        <row r="134">
          <cell r="B134" t="str">
            <v>Sổ CK 7 D - TP</v>
          </cell>
          <cell r="C134" t="str">
            <v>Quyển</v>
          </cell>
          <cell r="D134">
            <v>1</v>
          </cell>
          <cell r="E134">
            <v>18000</v>
          </cell>
        </row>
        <row r="135">
          <cell r="B135" t="str">
            <v>Sổ caro 25x35cm</v>
          </cell>
          <cell r="C135" t="str">
            <v>Cuốn</v>
          </cell>
          <cell r="D135">
            <v>1</v>
          </cell>
          <cell r="E135">
            <v>27000</v>
          </cell>
        </row>
        <row r="136">
          <cell r="B136" t="str">
            <v>Sọt Duy Tân H207</v>
          </cell>
          <cell r="C136" t="str">
            <v>Cái</v>
          </cell>
          <cell r="D136">
            <v>1</v>
          </cell>
          <cell r="E136">
            <v>48000</v>
          </cell>
        </row>
        <row r="137">
          <cell r="B137" t="str">
            <v>Tập VT 200T</v>
          </cell>
          <cell r="C137" t="str">
            <v>Quyển</v>
          </cell>
          <cell r="D137">
            <v>1</v>
          </cell>
          <cell r="E137">
            <v>8000</v>
          </cell>
        </row>
        <row r="138">
          <cell r="B138" t="str">
            <v xml:space="preserve">Tập VT 96T </v>
          </cell>
          <cell r="C138" t="str">
            <v>Quyển</v>
          </cell>
          <cell r="D138">
            <v>1</v>
          </cell>
          <cell r="E138">
            <v>4000</v>
          </cell>
        </row>
        <row r="139">
          <cell r="B139" t="str">
            <v>Thước mica cứng TL 30cm</v>
          </cell>
          <cell r="C139" t="str">
            <v>Cây</v>
          </cell>
          <cell r="D139">
            <v>1</v>
          </cell>
          <cell r="E139">
            <v>3300</v>
          </cell>
        </row>
        <row r="140">
          <cell r="B140" t="str">
            <v>Thước mica dẻo 20cm</v>
          </cell>
          <cell r="C140" t="str">
            <v>Cây</v>
          </cell>
          <cell r="D140">
            <v>1</v>
          </cell>
          <cell r="E140">
            <v>2500</v>
          </cell>
        </row>
        <row r="141">
          <cell r="B141" t="str">
            <v>Thước sắt 7.5m</v>
          </cell>
          <cell r="C141" t="str">
            <v>Cái</v>
          </cell>
          <cell r="D141">
            <v>1</v>
          </cell>
          <cell r="E141">
            <v>75000</v>
          </cell>
        </row>
        <row r="142">
          <cell r="B142" t="str">
            <v>Ruột xóa Plus</v>
          </cell>
          <cell r="C142" t="str">
            <v>Cái</v>
          </cell>
          <cell r="D142">
            <v>1</v>
          </cell>
          <cell r="E142">
            <v>12000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6"/>
  <sheetViews>
    <sheetView tabSelected="1" workbookViewId="0">
      <selection activeCell="N101" sqref="N101"/>
    </sheetView>
  </sheetViews>
  <sheetFormatPr defaultColWidth="9" defaultRowHeight="14.25"/>
  <cols>
    <col min="1" max="1" width="5.7109375" style="42" customWidth="1"/>
    <col min="2" max="2" width="3.5703125" style="42" customWidth="1"/>
    <col min="3" max="3" width="32.140625" style="42" customWidth="1"/>
    <col min="4" max="4" width="5.5703125" style="42" customWidth="1"/>
    <col min="5" max="5" width="6" style="42" customWidth="1"/>
    <col min="6" max="6" width="5.28515625" style="42" customWidth="1"/>
    <col min="7" max="7" width="8.5703125" style="43" customWidth="1"/>
    <col min="8" max="8" width="6.7109375" style="42" customWidth="1"/>
    <col min="9" max="9" width="6.5703125" style="42" customWidth="1"/>
    <col min="10" max="10" width="5.5703125" style="42" customWidth="1"/>
    <col min="11" max="11" width="9.7109375" style="42" customWidth="1"/>
    <col min="12" max="12" width="8.5703125" style="42" customWidth="1"/>
    <col min="13" max="13" width="7.85546875" style="42" customWidth="1"/>
    <col min="14" max="14" width="13.140625" style="42" customWidth="1"/>
    <col min="15" max="15" width="22.42578125" style="42" customWidth="1"/>
    <col min="16" max="16" width="4.7109375" style="42" customWidth="1"/>
    <col min="17" max="17" width="31.28515625" style="42" customWidth="1"/>
    <col min="18" max="18" width="11.5703125" style="44" bestFit="1" customWidth="1"/>
    <col min="19" max="16384" width="9" style="42"/>
  </cols>
  <sheetData>
    <row r="1" spans="1:20">
      <c r="G1" s="58"/>
    </row>
    <row r="2" spans="1:20" ht="22.5" customHeight="1"/>
    <row r="3" spans="1:20" ht="39" customHeight="1" thickBot="1">
      <c r="A3" s="119" t="s">
        <v>33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45"/>
    </row>
    <row r="4" spans="1:20" ht="44.25" customHeight="1">
      <c r="A4" s="120" t="s">
        <v>0</v>
      </c>
      <c r="B4" s="120" t="s">
        <v>1</v>
      </c>
      <c r="C4" s="120" t="s">
        <v>2</v>
      </c>
      <c r="D4" s="124" t="s">
        <v>3</v>
      </c>
      <c r="E4" s="124" t="s">
        <v>4</v>
      </c>
      <c r="F4" s="120" t="s">
        <v>5</v>
      </c>
      <c r="G4" s="120" t="s">
        <v>6</v>
      </c>
      <c r="H4" s="122" t="s">
        <v>7</v>
      </c>
      <c r="I4" s="122" t="s">
        <v>8</v>
      </c>
      <c r="J4" s="122" t="s">
        <v>9</v>
      </c>
      <c r="K4" s="128" t="s">
        <v>32</v>
      </c>
      <c r="L4" s="46" t="s">
        <v>15</v>
      </c>
      <c r="M4" s="113" t="s">
        <v>16</v>
      </c>
      <c r="N4" s="113" t="s">
        <v>10</v>
      </c>
      <c r="O4" s="113" t="s">
        <v>11</v>
      </c>
      <c r="P4" s="113" t="s">
        <v>12</v>
      </c>
      <c r="Q4" s="126" t="s">
        <v>13</v>
      </c>
      <c r="R4" s="47"/>
      <c r="T4" s="48"/>
    </row>
    <row r="5" spans="1:20" ht="26.25" customHeight="1" thickBot="1">
      <c r="A5" s="121"/>
      <c r="B5" s="121"/>
      <c r="C5" s="121"/>
      <c r="D5" s="125"/>
      <c r="E5" s="125"/>
      <c r="F5" s="121"/>
      <c r="G5" s="121"/>
      <c r="H5" s="123"/>
      <c r="I5" s="123"/>
      <c r="J5" s="123"/>
      <c r="K5" s="129"/>
      <c r="L5" s="49"/>
      <c r="M5" s="114"/>
      <c r="N5" s="114"/>
      <c r="O5" s="114"/>
      <c r="P5" s="114"/>
      <c r="Q5" s="127"/>
      <c r="R5" s="50"/>
    </row>
    <row r="6" spans="1:20" s="1" customFormat="1" ht="21" customHeight="1">
      <c r="A6" s="115" t="s">
        <v>18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39"/>
    </row>
    <row r="7" spans="1:20" s="66" customFormat="1" ht="21" customHeight="1">
      <c r="A7" s="60">
        <v>1</v>
      </c>
      <c r="B7" s="60"/>
      <c r="C7" s="61" t="s">
        <v>40</v>
      </c>
      <c r="D7" s="60"/>
      <c r="E7" s="60"/>
      <c r="F7" s="60"/>
      <c r="G7" s="62" t="s">
        <v>17</v>
      </c>
      <c r="H7" s="60"/>
      <c r="I7" s="60"/>
      <c r="J7" s="60"/>
      <c r="K7" s="63">
        <v>2</v>
      </c>
      <c r="L7" s="60"/>
      <c r="M7" s="60"/>
      <c r="N7" s="64">
        <v>2100</v>
      </c>
      <c r="O7" s="64">
        <f>+N7*K7</f>
        <v>4200</v>
      </c>
      <c r="P7" s="60"/>
      <c r="Q7" s="60"/>
      <c r="R7" s="65"/>
    </row>
    <row r="8" spans="1:20" s="66" customFormat="1" ht="21" customHeight="1">
      <c r="A8" s="60">
        <v>2</v>
      </c>
      <c r="B8" s="60"/>
      <c r="C8" s="61" t="s">
        <v>41</v>
      </c>
      <c r="D8" s="60"/>
      <c r="E8" s="60"/>
      <c r="F8" s="60"/>
      <c r="G8" s="62" t="s">
        <v>17</v>
      </c>
      <c r="H8" s="60"/>
      <c r="I8" s="60"/>
      <c r="J8" s="60"/>
      <c r="K8" s="63">
        <v>2</v>
      </c>
      <c r="L8" s="60"/>
      <c r="M8" s="60"/>
      <c r="N8" s="64">
        <v>2000</v>
      </c>
      <c r="O8" s="64">
        <f t="shared" ref="O8:O16" si="0">+N8*K8</f>
        <v>4000</v>
      </c>
      <c r="P8" s="60"/>
      <c r="Q8" s="60"/>
      <c r="R8" s="65">
        <v>4000</v>
      </c>
    </row>
    <row r="9" spans="1:20" s="66" customFormat="1" ht="21" customHeight="1">
      <c r="A9" s="60">
        <v>3</v>
      </c>
      <c r="B9" s="60"/>
      <c r="C9" s="61" t="s">
        <v>37</v>
      </c>
      <c r="D9" s="60"/>
      <c r="E9" s="60"/>
      <c r="F9" s="60"/>
      <c r="G9" s="62" t="s">
        <v>42</v>
      </c>
      <c r="H9" s="60"/>
      <c r="I9" s="60"/>
      <c r="J9" s="60"/>
      <c r="K9" s="63">
        <v>3</v>
      </c>
      <c r="L9" s="60"/>
      <c r="M9" s="60"/>
      <c r="N9" s="64">
        <v>40000</v>
      </c>
      <c r="O9" s="64">
        <f t="shared" si="0"/>
        <v>120000</v>
      </c>
      <c r="P9" s="60"/>
      <c r="Q9" s="60"/>
      <c r="R9" s="65">
        <f>40000*3</f>
        <v>120000</v>
      </c>
    </row>
    <row r="10" spans="1:20" s="66" customFormat="1" ht="21" customHeight="1">
      <c r="A10" s="60">
        <v>4</v>
      </c>
      <c r="B10" s="60"/>
      <c r="C10" s="61" t="s">
        <v>28</v>
      </c>
      <c r="D10" s="60"/>
      <c r="E10" s="60"/>
      <c r="F10" s="60"/>
      <c r="G10" s="62" t="s">
        <v>22</v>
      </c>
      <c r="H10" s="60"/>
      <c r="I10" s="60"/>
      <c r="J10" s="60"/>
      <c r="K10" s="63">
        <v>10</v>
      </c>
      <c r="L10" s="60"/>
      <c r="M10" s="60"/>
      <c r="N10" s="64">
        <v>2800</v>
      </c>
      <c r="O10" s="64">
        <f t="shared" si="0"/>
        <v>28000</v>
      </c>
      <c r="P10" s="60"/>
      <c r="Q10" s="60"/>
      <c r="R10" s="65">
        <f>2800*10</f>
        <v>28000</v>
      </c>
    </row>
    <row r="11" spans="1:20" s="66" customFormat="1" ht="21" customHeight="1">
      <c r="A11" s="60">
        <v>5</v>
      </c>
      <c r="B11" s="60"/>
      <c r="C11" s="61" t="s">
        <v>66</v>
      </c>
      <c r="D11" s="60"/>
      <c r="E11" s="60"/>
      <c r="F11" s="60"/>
      <c r="G11" s="62" t="s">
        <v>21</v>
      </c>
      <c r="H11" s="60"/>
      <c r="I11" s="60"/>
      <c r="J11" s="60"/>
      <c r="K11" s="63">
        <v>3</v>
      </c>
      <c r="L11" s="60"/>
      <c r="M11" s="60"/>
      <c r="N11" s="64">
        <v>2600</v>
      </c>
      <c r="O11" s="64">
        <f t="shared" si="0"/>
        <v>7800</v>
      </c>
      <c r="P11" s="60"/>
      <c r="Q11" s="60"/>
      <c r="R11" s="65">
        <v>7800</v>
      </c>
    </row>
    <row r="12" spans="1:20" s="66" customFormat="1" ht="21" customHeight="1">
      <c r="A12" s="60">
        <v>6</v>
      </c>
      <c r="B12" s="60"/>
      <c r="C12" s="61" t="s">
        <v>67</v>
      </c>
      <c r="D12" s="60"/>
      <c r="E12" s="60"/>
      <c r="F12" s="60"/>
      <c r="G12" s="62" t="s">
        <v>21</v>
      </c>
      <c r="H12" s="60"/>
      <c r="I12" s="60"/>
      <c r="J12" s="60"/>
      <c r="K12" s="63">
        <v>4</v>
      </c>
      <c r="L12" s="60"/>
      <c r="M12" s="60"/>
      <c r="N12" s="64">
        <v>2300</v>
      </c>
      <c r="O12" s="64">
        <f t="shared" si="0"/>
        <v>9200</v>
      </c>
      <c r="P12" s="60"/>
      <c r="Q12" s="60"/>
      <c r="R12" s="65">
        <v>11500</v>
      </c>
    </row>
    <row r="13" spans="1:20" s="66" customFormat="1" ht="21" customHeight="1">
      <c r="A13" s="60">
        <v>7</v>
      </c>
      <c r="B13" s="60"/>
      <c r="C13" s="61" t="s">
        <v>128</v>
      </c>
      <c r="D13" s="60"/>
      <c r="E13" s="60"/>
      <c r="F13" s="60"/>
      <c r="G13" s="62" t="s">
        <v>19</v>
      </c>
      <c r="H13" s="60"/>
      <c r="I13" s="60"/>
      <c r="J13" s="60"/>
      <c r="K13" s="63">
        <v>3</v>
      </c>
      <c r="L13" s="60"/>
      <c r="M13" s="60"/>
      <c r="N13" s="64">
        <v>5200</v>
      </c>
      <c r="O13" s="64">
        <f t="shared" si="0"/>
        <v>15600</v>
      </c>
      <c r="P13" s="60"/>
      <c r="Q13" s="60"/>
      <c r="R13" s="65">
        <v>15600</v>
      </c>
    </row>
    <row r="14" spans="1:20" s="66" customFormat="1" ht="21" customHeight="1">
      <c r="A14" s="60">
        <v>8</v>
      </c>
      <c r="B14" s="60"/>
      <c r="C14" s="61" t="s">
        <v>150</v>
      </c>
      <c r="D14" s="60"/>
      <c r="E14" s="60"/>
      <c r="F14" s="60"/>
      <c r="G14" s="62" t="s">
        <v>22</v>
      </c>
      <c r="H14" s="60"/>
      <c r="I14" s="60"/>
      <c r="J14" s="60"/>
      <c r="K14" s="63">
        <v>10</v>
      </c>
      <c r="L14" s="60"/>
      <c r="M14" s="60"/>
      <c r="N14" s="64">
        <v>2500</v>
      </c>
      <c r="O14" s="64">
        <f t="shared" si="0"/>
        <v>25000</v>
      </c>
      <c r="P14" s="60"/>
      <c r="Q14" s="60"/>
      <c r="R14" s="65">
        <v>25000</v>
      </c>
    </row>
    <row r="15" spans="1:20" s="66" customFormat="1" ht="21" customHeight="1">
      <c r="A15" s="60">
        <v>9</v>
      </c>
      <c r="B15" s="60"/>
      <c r="C15" s="61" t="s">
        <v>63</v>
      </c>
      <c r="D15" s="60"/>
      <c r="E15" s="60"/>
      <c r="F15" s="60"/>
      <c r="G15" s="62" t="s">
        <v>31</v>
      </c>
      <c r="H15" s="60"/>
      <c r="I15" s="60"/>
      <c r="J15" s="60"/>
      <c r="K15" s="63">
        <v>1</v>
      </c>
      <c r="L15" s="60"/>
      <c r="M15" s="60"/>
      <c r="N15" s="64">
        <v>12000</v>
      </c>
      <c r="O15" s="64">
        <f t="shared" si="0"/>
        <v>12000</v>
      </c>
      <c r="P15" s="60"/>
      <c r="Q15" s="60"/>
      <c r="R15" s="65"/>
    </row>
    <row r="16" spans="1:20" s="66" customFormat="1" ht="21" customHeight="1">
      <c r="A16" s="60">
        <v>10</v>
      </c>
      <c r="B16" s="60"/>
      <c r="C16" s="61" t="s">
        <v>36</v>
      </c>
      <c r="D16" s="60"/>
      <c r="E16" s="60"/>
      <c r="F16" s="60"/>
      <c r="G16" s="62" t="s">
        <v>31</v>
      </c>
      <c r="H16" s="60"/>
      <c r="I16" s="60"/>
      <c r="J16" s="60"/>
      <c r="K16" s="63">
        <v>2</v>
      </c>
      <c r="L16" s="60"/>
      <c r="M16" s="60"/>
      <c r="N16" s="64">
        <v>1600</v>
      </c>
      <c r="O16" s="64">
        <f t="shared" si="0"/>
        <v>3200</v>
      </c>
      <c r="P16" s="60"/>
      <c r="Q16" s="60"/>
      <c r="R16" s="65"/>
    </row>
    <row r="17" spans="1:18" s="66" customFormat="1" ht="21" customHeight="1">
      <c r="A17" s="102">
        <f>+SUM(O7:O16)</f>
        <v>229000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/>
      <c r="P17" s="60"/>
      <c r="Q17" s="60" t="e">
        <f>VLOOKUP(C17,'[1]BBG TONG HOP'!$B$17:$E$142, 4,0)</f>
        <v>#N/A</v>
      </c>
      <c r="R17" s="65"/>
    </row>
    <row r="18" spans="1:18" s="68" customFormat="1" ht="21" customHeight="1">
      <c r="A18" s="117" t="s">
        <v>26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67"/>
    </row>
    <row r="19" spans="1:18" s="66" customFormat="1" ht="21" customHeight="1">
      <c r="A19" s="60">
        <v>1</v>
      </c>
      <c r="B19" s="60"/>
      <c r="C19" s="61" t="s">
        <v>37</v>
      </c>
      <c r="D19" s="60"/>
      <c r="E19" s="60"/>
      <c r="F19" s="60"/>
      <c r="G19" s="62" t="s">
        <v>20</v>
      </c>
      <c r="H19" s="60"/>
      <c r="I19" s="60"/>
      <c r="J19" s="60"/>
      <c r="K19" s="63">
        <v>7</v>
      </c>
      <c r="L19" s="60"/>
      <c r="M19" s="60"/>
      <c r="N19" s="64">
        <v>40000</v>
      </c>
      <c r="O19" s="64">
        <f>+N19*K19</f>
        <v>280000</v>
      </c>
      <c r="P19" s="60"/>
      <c r="Q19" s="60" t="s">
        <v>39</v>
      </c>
      <c r="R19" s="65"/>
    </row>
    <row r="20" spans="1:18" s="68" customFormat="1" ht="21" customHeight="1">
      <c r="A20" s="60">
        <v>2</v>
      </c>
      <c r="B20" s="69"/>
      <c r="C20" s="61" t="s">
        <v>25</v>
      </c>
      <c r="D20" s="69"/>
      <c r="E20" s="69"/>
      <c r="F20" s="69"/>
      <c r="G20" s="62" t="s">
        <v>38</v>
      </c>
      <c r="H20" s="69"/>
      <c r="I20" s="69"/>
      <c r="J20" s="69"/>
      <c r="K20" s="63">
        <v>2</v>
      </c>
      <c r="L20" s="60"/>
      <c r="M20" s="69"/>
      <c r="N20" s="64">
        <v>2100</v>
      </c>
      <c r="O20" s="64">
        <f t="shared" ref="O20:O21" si="1">+N20*K20</f>
        <v>4200</v>
      </c>
      <c r="P20" s="69"/>
      <c r="Q20" s="60"/>
      <c r="R20" s="67"/>
    </row>
    <row r="21" spans="1:18" s="68" customFormat="1" ht="21" customHeight="1">
      <c r="A21" s="60">
        <v>2</v>
      </c>
      <c r="B21" s="69"/>
      <c r="C21" s="61" t="s">
        <v>56</v>
      </c>
      <c r="D21" s="69"/>
      <c r="E21" s="69"/>
      <c r="F21" s="69"/>
      <c r="G21" s="62" t="s">
        <v>21</v>
      </c>
      <c r="H21" s="69"/>
      <c r="I21" s="69"/>
      <c r="J21" s="69"/>
      <c r="K21" s="63">
        <v>1</v>
      </c>
      <c r="L21" s="60"/>
      <c r="M21" s="69"/>
      <c r="N21" s="64">
        <v>33000</v>
      </c>
      <c r="O21" s="64">
        <f t="shared" si="1"/>
        <v>33000</v>
      </c>
      <c r="P21" s="69"/>
      <c r="Q21" s="60" t="s">
        <v>197</v>
      </c>
      <c r="R21" s="67"/>
    </row>
    <row r="22" spans="1:18" s="68" customFormat="1" ht="21" customHeight="1">
      <c r="A22" s="102">
        <f>+SUM(O19:O21)</f>
        <v>317200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4"/>
      <c r="P22" s="69"/>
      <c r="Q22" s="60"/>
      <c r="R22" s="67"/>
    </row>
    <row r="23" spans="1:18" s="68" customFormat="1" ht="21" customHeight="1">
      <c r="A23" s="117" t="s">
        <v>29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67"/>
    </row>
    <row r="24" spans="1:18" s="76" customFormat="1" ht="21" customHeight="1">
      <c r="A24" s="60">
        <v>1</v>
      </c>
      <c r="B24" s="70"/>
      <c r="C24" s="71" t="s">
        <v>27</v>
      </c>
      <c r="D24" s="70"/>
      <c r="E24" s="70"/>
      <c r="F24" s="70"/>
      <c r="G24" s="72" t="s">
        <v>20</v>
      </c>
      <c r="H24" s="70"/>
      <c r="I24" s="70"/>
      <c r="J24" s="70"/>
      <c r="K24" s="73">
        <v>6</v>
      </c>
      <c r="L24" s="70"/>
      <c r="M24" s="70"/>
      <c r="N24" s="74">
        <v>49000</v>
      </c>
      <c r="O24" s="64">
        <f>+N24*K24</f>
        <v>294000</v>
      </c>
      <c r="P24" s="70"/>
      <c r="Q24" s="70"/>
      <c r="R24" s="75"/>
    </row>
    <row r="25" spans="1:18" s="76" customFormat="1" ht="21" customHeight="1">
      <c r="A25" s="60">
        <v>2</v>
      </c>
      <c r="B25" s="70"/>
      <c r="C25" s="71" t="s">
        <v>25</v>
      </c>
      <c r="D25" s="70"/>
      <c r="E25" s="70"/>
      <c r="F25" s="70"/>
      <c r="G25" s="72" t="s">
        <v>17</v>
      </c>
      <c r="H25" s="70"/>
      <c r="I25" s="70"/>
      <c r="J25" s="70"/>
      <c r="K25" s="73">
        <v>10</v>
      </c>
      <c r="L25" s="77"/>
      <c r="M25" s="70"/>
      <c r="N25" s="74">
        <v>2100</v>
      </c>
      <c r="O25" s="64">
        <f>+N25*K25</f>
        <v>21000</v>
      </c>
      <c r="P25" s="70"/>
      <c r="Q25" s="70"/>
      <c r="R25" s="75"/>
    </row>
    <row r="26" spans="1:18" s="76" customFormat="1" ht="21" customHeight="1">
      <c r="A26" s="60">
        <v>3</v>
      </c>
      <c r="B26" s="70"/>
      <c r="C26" s="78" t="s">
        <v>71</v>
      </c>
      <c r="D26" s="70"/>
      <c r="E26" s="70"/>
      <c r="F26" s="70"/>
      <c r="G26" s="72" t="s">
        <v>21</v>
      </c>
      <c r="H26" s="70"/>
      <c r="I26" s="70"/>
      <c r="J26" s="70"/>
      <c r="K26" s="73">
        <v>2</v>
      </c>
      <c r="L26" s="77"/>
      <c r="M26" s="70"/>
      <c r="N26" s="74">
        <v>44000</v>
      </c>
      <c r="O26" s="64">
        <f t="shared" ref="O26:O27" si="2">+N26*K26</f>
        <v>88000</v>
      </c>
      <c r="P26" s="70"/>
      <c r="Q26" s="70"/>
      <c r="R26" s="75"/>
    </row>
    <row r="27" spans="1:18" s="76" customFormat="1" ht="21" customHeight="1">
      <c r="A27" s="60">
        <v>4</v>
      </c>
      <c r="B27" s="70"/>
      <c r="C27" s="71" t="s">
        <v>24</v>
      </c>
      <c r="D27" s="70"/>
      <c r="E27" s="70"/>
      <c r="F27" s="70"/>
      <c r="G27" s="79" t="s">
        <v>19</v>
      </c>
      <c r="H27" s="70"/>
      <c r="I27" s="70"/>
      <c r="J27" s="70"/>
      <c r="K27" s="73">
        <v>1</v>
      </c>
      <c r="L27" s="77"/>
      <c r="M27" s="70"/>
      <c r="N27" s="74">
        <v>37000</v>
      </c>
      <c r="O27" s="64">
        <f t="shared" si="2"/>
        <v>37000</v>
      </c>
      <c r="P27" s="70"/>
      <c r="Q27" s="70"/>
      <c r="R27" s="75"/>
    </row>
    <row r="28" spans="1:18" s="76" customFormat="1" ht="21" customHeight="1">
      <c r="A28" s="60">
        <v>5</v>
      </c>
      <c r="B28" s="70"/>
      <c r="C28" s="71" t="s">
        <v>35</v>
      </c>
      <c r="D28" s="70"/>
      <c r="E28" s="70"/>
      <c r="F28" s="70"/>
      <c r="G28" s="72" t="s">
        <v>19</v>
      </c>
      <c r="H28" s="70"/>
      <c r="I28" s="70"/>
      <c r="J28" s="70"/>
      <c r="K28" s="73">
        <v>2</v>
      </c>
      <c r="L28" s="77"/>
      <c r="M28" s="70"/>
      <c r="N28" s="74">
        <v>5200</v>
      </c>
      <c r="O28" s="64">
        <f>+N28*K28</f>
        <v>10400</v>
      </c>
      <c r="P28" s="70"/>
      <c r="Q28" s="70"/>
      <c r="R28" s="75"/>
    </row>
    <row r="29" spans="1:18" s="76" customFormat="1" ht="21" customHeight="1">
      <c r="A29" s="60">
        <v>6</v>
      </c>
      <c r="B29" s="70"/>
      <c r="C29" s="71" t="s">
        <v>28</v>
      </c>
      <c r="D29" s="70"/>
      <c r="E29" s="70"/>
      <c r="F29" s="70"/>
      <c r="G29" s="72" t="s">
        <v>22</v>
      </c>
      <c r="H29" s="70"/>
      <c r="I29" s="70"/>
      <c r="J29" s="70"/>
      <c r="K29" s="73">
        <v>4</v>
      </c>
      <c r="L29" s="77"/>
      <c r="M29" s="70"/>
      <c r="N29" s="74">
        <v>2800</v>
      </c>
      <c r="O29" s="64">
        <f>+N29*K29</f>
        <v>11200</v>
      </c>
      <c r="P29" s="70"/>
      <c r="Q29" s="70"/>
      <c r="R29" s="75"/>
    </row>
    <row r="30" spans="1:18" s="76" customFormat="1" ht="21" customHeight="1">
      <c r="A30" s="60">
        <v>7</v>
      </c>
      <c r="B30" s="70"/>
      <c r="C30" s="71" t="s">
        <v>23</v>
      </c>
      <c r="D30" s="70"/>
      <c r="E30" s="70"/>
      <c r="F30" s="70"/>
      <c r="G30" s="72" t="s">
        <v>22</v>
      </c>
      <c r="H30" s="70"/>
      <c r="I30" s="70"/>
      <c r="J30" s="70"/>
      <c r="K30" s="73">
        <v>2</v>
      </c>
      <c r="L30" s="77"/>
      <c r="M30" s="70"/>
      <c r="N30" s="74">
        <v>3500</v>
      </c>
      <c r="O30" s="64">
        <f>+N30*K30</f>
        <v>7000</v>
      </c>
      <c r="P30" s="70"/>
      <c r="Q30" s="70"/>
      <c r="R30" s="75"/>
    </row>
    <row r="31" spans="1:18" s="76" customFormat="1" ht="21" customHeight="1">
      <c r="A31" s="60">
        <v>8</v>
      </c>
      <c r="B31" s="70"/>
      <c r="C31" s="71" t="s">
        <v>36</v>
      </c>
      <c r="D31" s="70"/>
      <c r="E31" s="70"/>
      <c r="F31" s="70"/>
      <c r="G31" s="79" t="s">
        <v>31</v>
      </c>
      <c r="H31" s="70"/>
      <c r="I31" s="70"/>
      <c r="J31" s="70"/>
      <c r="K31" s="73">
        <v>1</v>
      </c>
      <c r="L31" s="77"/>
      <c r="M31" s="70"/>
      <c r="N31" s="74">
        <v>1600</v>
      </c>
      <c r="O31" s="64">
        <f>+N31*K31</f>
        <v>1600</v>
      </c>
      <c r="P31" s="70"/>
      <c r="Q31" s="70"/>
      <c r="R31" s="75"/>
    </row>
    <row r="32" spans="1:18" s="76" customFormat="1" ht="21" customHeight="1">
      <c r="A32" s="102">
        <f>+SUM(O24:O31)</f>
        <v>470200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4"/>
      <c r="P32" s="70"/>
      <c r="Q32" s="70"/>
      <c r="R32" s="75"/>
    </row>
    <row r="33" spans="1:18" s="68" customFormat="1" ht="21" customHeight="1">
      <c r="A33" s="117" t="s">
        <v>30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67"/>
    </row>
    <row r="34" spans="1:18" s="76" customFormat="1" ht="21" customHeight="1">
      <c r="A34" s="60">
        <v>1</v>
      </c>
      <c r="B34" s="70"/>
      <c r="C34" s="71" t="s">
        <v>66</v>
      </c>
      <c r="D34" s="70"/>
      <c r="E34" s="70"/>
      <c r="F34" s="70"/>
      <c r="G34" s="72" t="s">
        <v>21</v>
      </c>
      <c r="H34" s="70"/>
      <c r="I34" s="70"/>
      <c r="J34" s="70"/>
      <c r="K34" s="73">
        <v>15</v>
      </c>
      <c r="L34" s="70"/>
      <c r="M34" s="70"/>
      <c r="N34" s="74">
        <v>2600</v>
      </c>
      <c r="O34" s="64">
        <f>+N34*K34</f>
        <v>39000</v>
      </c>
      <c r="P34" s="70"/>
      <c r="Q34" s="70"/>
      <c r="R34" s="75"/>
    </row>
    <row r="35" spans="1:18" s="76" customFormat="1" ht="21" customHeight="1">
      <c r="A35" s="60">
        <v>2</v>
      </c>
      <c r="B35" s="70"/>
      <c r="C35" s="71" t="s">
        <v>25</v>
      </c>
      <c r="D35" s="70"/>
      <c r="E35" s="70"/>
      <c r="F35" s="70"/>
      <c r="G35" s="72" t="s">
        <v>17</v>
      </c>
      <c r="H35" s="70"/>
      <c r="I35" s="70"/>
      <c r="J35" s="70"/>
      <c r="K35" s="73">
        <v>8</v>
      </c>
      <c r="L35" s="70"/>
      <c r="M35" s="70"/>
      <c r="N35" s="74">
        <v>2100</v>
      </c>
      <c r="O35" s="64">
        <f t="shared" ref="O35:O49" si="3">+N35*K35</f>
        <v>16800</v>
      </c>
      <c r="P35" s="70"/>
      <c r="Q35" s="70"/>
      <c r="R35" s="75"/>
    </row>
    <row r="36" spans="1:18" s="76" customFormat="1" ht="21" customHeight="1">
      <c r="A36" s="60">
        <v>3</v>
      </c>
      <c r="B36" s="70"/>
      <c r="C36" s="71" t="s">
        <v>35</v>
      </c>
      <c r="D36" s="70"/>
      <c r="E36" s="70"/>
      <c r="F36" s="70"/>
      <c r="G36" s="72" t="s">
        <v>129</v>
      </c>
      <c r="H36" s="70"/>
      <c r="I36" s="70"/>
      <c r="J36" s="70"/>
      <c r="K36" s="73">
        <v>2</v>
      </c>
      <c r="L36" s="70"/>
      <c r="M36" s="70"/>
      <c r="N36" s="74">
        <v>5200</v>
      </c>
      <c r="O36" s="64">
        <f t="shared" si="3"/>
        <v>10400</v>
      </c>
      <c r="P36" s="70"/>
      <c r="Q36" s="70"/>
      <c r="R36" s="75"/>
    </row>
    <row r="37" spans="1:18" s="76" customFormat="1" ht="21" customHeight="1">
      <c r="A37" s="60">
        <v>4</v>
      </c>
      <c r="B37" s="70"/>
      <c r="C37" s="71" t="s">
        <v>27</v>
      </c>
      <c r="D37" s="70"/>
      <c r="E37" s="70"/>
      <c r="F37" s="70"/>
      <c r="G37" s="72" t="s">
        <v>20</v>
      </c>
      <c r="H37" s="70"/>
      <c r="I37" s="70"/>
      <c r="J37" s="70"/>
      <c r="K37" s="73">
        <v>5</v>
      </c>
      <c r="L37" s="70"/>
      <c r="M37" s="70"/>
      <c r="N37" s="74">
        <v>49000</v>
      </c>
      <c r="O37" s="64">
        <f t="shared" si="3"/>
        <v>245000</v>
      </c>
      <c r="P37" s="70"/>
      <c r="Q37" s="70"/>
      <c r="R37" s="75"/>
    </row>
    <row r="38" spans="1:18" s="76" customFormat="1" ht="21" customHeight="1">
      <c r="A38" s="60">
        <v>5</v>
      </c>
      <c r="B38" s="70"/>
      <c r="C38" s="71" t="s">
        <v>37</v>
      </c>
      <c r="D38" s="70"/>
      <c r="E38" s="70"/>
      <c r="F38" s="70"/>
      <c r="G38" s="72" t="s">
        <v>20</v>
      </c>
      <c r="H38" s="70"/>
      <c r="I38" s="70"/>
      <c r="J38" s="70"/>
      <c r="K38" s="73">
        <v>2</v>
      </c>
      <c r="L38" s="70"/>
      <c r="M38" s="70"/>
      <c r="N38" s="74">
        <v>40000</v>
      </c>
      <c r="O38" s="64">
        <f t="shared" si="3"/>
        <v>80000</v>
      </c>
      <c r="P38" s="70"/>
      <c r="Q38" s="70"/>
      <c r="R38" s="75"/>
    </row>
    <row r="39" spans="1:18" s="76" customFormat="1" ht="21" customHeight="1">
      <c r="A39" s="60">
        <v>6</v>
      </c>
      <c r="B39" s="70"/>
      <c r="C39" s="71" t="s">
        <v>177</v>
      </c>
      <c r="D39" s="70"/>
      <c r="E39" s="70"/>
      <c r="F39" s="70"/>
      <c r="G39" s="72" t="s">
        <v>22</v>
      </c>
      <c r="H39" s="70"/>
      <c r="I39" s="70"/>
      <c r="J39" s="70"/>
      <c r="K39" s="73">
        <v>2</v>
      </c>
      <c r="L39" s="70"/>
      <c r="M39" s="70"/>
      <c r="N39" s="74">
        <v>3000</v>
      </c>
      <c r="O39" s="64">
        <f t="shared" si="3"/>
        <v>6000</v>
      </c>
      <c r="P39" s="70"/>
      <c r="Q39" s="70"/>
      <c r="R39" s="75"/>
    </row>
    <row r="40" spans="1:18" s="76" customFormat="1" ht="21" customHeight="1">
      <c r="A40" s="60">
        <v>7</v>
      </c>
      <c r="B40" s="70"/>
      <c r="C40" s="71" t="s">
        <v>147</v>
      </c>
      <c r="D40" s="70"/>
      <c r="E40" s="70"/>
      <c r="F40" s="70"/>
      <c r="G40" s="72" t="s">
        <v>22</v>
      </c>
      <c r="H40" s="70"/>
      <c r="I40" s="70"/>
      <c r="J40" s="70"/>
      <c r="K40" s="73">
        <v>1</v>
      </c>
      <c r="L40" s="70"/>
      <c r="M40" s="70"/>
      <c r="N40" s="74">
        <v>8500</v>
      </c>
      <c r="O40" s="64">
        <f t="shared" si="3"/>
        <v>8500</v>
      </c>
      <c r="P40" s="70"/>
      <c r="Q40" s="70"/>
      <c r="R40" s="75"/>
    </row>
    <row r="41" spans="1:18" s="76" customFormat="1" ht="21" customHeight="1">
      <c r="A41" s="60">
        <v>8</v>
      </c>
      <c r="B41" s="70"/>
      <c r="C41" s="71" t="s">
        <v>198</v>
      </c>
      <c r="D41" s="70"/>
      <c r="E41" s="70"/>
      <c r="F41" s="70"/>
      <c r="G41" s="72" t="s">
        <v>22</v>
      </c>
      <c r="H41" s="70"/>
      <c r="I41" s="70"/>
      <c r="J41" s="70"/>
      <c r="K41" s="73">
        <v>2</v>
      </c>
      <c r="L41" s="70"/>
      <c r="M41" s="70"/>
      <c r="N41" s="74">
        <v>3500</v>
      </c>
      <c r="O41" s="64">
        <f t="shared" si="3"/>
        <v>7000</v>
      </c>
      <c r="P41" s="70"/>
      <c r="Q41" s="70"/>
      <c r="R41" s="75"/>
    </row>
    <row r="42" spans="1:18" s="76" customFormat="1" ht="21" customHeight="1">
      <c r="A42" s="60">
        <v>9</v>
      </c>
      <c r="B42" s="70"/>
      <c r="C42" s="71" t="s">
        <v>199</v>
      </c>
      <c r="D42" s="70"/>
      <c r="E42" s="70"/>
      <c r="F42" s="70"/>
      <c r="G42" s="72" t="s">
        <v>22</v>
      </c>
      <c r="H42" s="70"/>
      <c r="I42" s="70"/>
      <c r="J42" s="70"/>
      <c r="K42" s="73">
        <v>2</v>
      </c>
      <c r="L42" s="70"/>
      <c r="M42" s="70"/>
      <c r="N42" s="74">
        <v>2500</v>
      </c>
      <c r="O42" s="64">
        <f t="shared" si="3"/>
        <v>5000</v>
      </c>
      <c r="P42" s="70"/>
      <c r="Q42" s="70"/>
      <c r="R42" s="75"/>
    </row>
    <row r="43" spans="1:18" s="76" customFormat="1" ht="21" customHeight="1">
      <c r="A43" s="60">
        <v>10</v>
      </c>
      <c r="B43" s="70"/>
      <c r="C43" s="71" t="s">
        <v>175</v>
      </c>
      <c r="D43" s="70"/>
      <c r="E43" s="70"/>
      <c r="F43" s="70"/>
      <c r="G43" s="72" t="s">
        <v>21</v>
      </c>
      <c r="H43" s="70"/>
      <c r="I43" s="70"/>
      <c r="J43" s="70"/>
      <c r="K43" s="73">
        <v>1</v>
      </c>
      <c r="L43" s="70"/>
      <c r="M43" s="70"/>
      <c r="N43" s="74">
        <v>62000</v>
      </c>
      <c r="O43" s="64">
        <f t="shared" si="3"/>
        <v>62000</v>
      </c>
      <c r="P43" s="70"/>
      <c r="Q43" s="70"/>
      <c r="R43" s="75"/>
    </row>
    <row r="44" spans="1:18" s="76" customFormat="1" ht="21" customHeight="1">
      <c r="A44" s="60">
        <v>11</v>
      </c>
      <c r="B44" s="70"/>
      <c r="C44" s="71" t="s">
        <v>36</v>
      </c>
      <c r="D44" s="70"/>
      <c r="E44" s="70"/>
      <c r="F44" s="70"/>
      <c r="G44" s="72" t="s">
        <v>31</v>
      </c>
      <c r="H44" s="70"/>
      <c r="I44" s="70"/>
      <c r="J44" s="70"/>
      <c r="K44" s="73">
        <v>1</v>
      </c>
      <c r="L44" s="70"/>
      <c r="M44" s="70"/>
      <c r="N44" s="74">
        <v>1600</v>
      </c>
      <c r="O44" s="64">
        <f t="shared" si="3"/>
        <v>1600</v>
      </c>
      <c r="P44" s="70"/>
      <c r="Q44" s="70"/>
      <c r="R44" s="75"/>
    </row>
    <row r="45" spans="1:18" s="76" customFormat="1" ht="21" customHeight="1">
      <c r="A45" s="60">
        <v>12</v>
      </c>
      <c r="B45" s="70"/>
      <c r="C45" s="71" t="s">
        <v>24</v>
      </c>
      <c r="D45" s="70"/>
      <c r="E45" s="70"/>
      <c r="F45" s="70"/>
      <c r="G45" s="72" t="s">
        <v>19</v>
      </c>
      <c r="H45" s="70"/>
      <c r="I45" s="70"/>
      <c r="J45" s="70"/>
      <c r="K45" s="73">
        <v>1</v>
      </c>
      <c r="L45" s="70"/>
      <c r="M45" s="70"/>
      <c r="N45" s="74">
        <v>37000</v>
      </c>
      <c r="O45" s="64">
        <f t="shared" si="3"/>
        <v>37000</v>
      </c>
      <c r="P45" s="70"/>
      <c r="Q45" s="70"/>
      <c r="R45" s="75"/>
    </row>
    <row r="46" spans="1:18" s="76" customFormat="1" ht="21" customHeight="1">
      <c r="A46" s="60">
        <v>13</v>
      </c>
      <c r="B46" s="70"/>
      <c r="C46" s="71" t="s">
        <v>146</v>
      </c>
      <c r="D46" s="70"/>
      <c r="E46" s="70"/>
      <c r="F46" s="70"/>
      <c r="G46" s="72" t="s">
        <v>22</v>
      </c>
      <c r="H46" s="70"/>
      <c r="I46" s="70"/>
      <c r="J46" s="70"/>
      <c r="K46" s="73">
        <v>2</v>
      </c>
      <c r="L46" s="70"/>
      <c r="M46" s="70"/>
      <c r="N46" s="74">
        <v>6000</v>
      </c>
      <c r="O46" s="64">
        <f t="shared" si="3"/>
        <v>12000</v>
      </c>
      <c r="P46" s="70"/>
      <c r="Q46" s="70"/>
      <c r="R46" s="75"/>
    </row>
    <row r="47" spans="1:18" s="76" customFormat="1" ht="21" customHeight="1">
      <c r="A47" s="60">
        <v>14</v>
      </c>
      <c r="B47" s="70"/>
      <c r="C47" s="71" t="s">
        <v>28</v>
      </c>
      <c r="D47" s="70"/>
      <c r="E47" s="70"/>
      <c r="F47" s="70"/>
      <c r="G47" s="72" t="s">
        <v>22</v>
      </c>
      <c r="H47" s="70"/>
      <c r="I47" s="70"/>
      <c r="J47" s="70"/>
      <c r="K47" s="73">
        <v>5</v>
      </c>
      <c r="L47" s="70"/>
      <c r="M47" s="70"/>
      <c r="N47" s="74">
        <v>2800</v>
      </c>
      <c r="O47" s="64">
        <f t="shared" si="3"/>
        <v>14000</v>
      </c>
      <c r="P47" s="70"/>
      <c r="Q47" s="70"/>
      <c r="R47" s="75"/>
    </row>
    <row r="48" spans="1:18" s="76" customFormat="1" ht="21" customHeight="1">
      <c r="A48" s="60">
        <v>15</v>
      </c>
      <c r="B48" s="70"/>
      <c r="C48" s="71" t="s">
        <v>200</v>
      </c>
      <c r="D48" s="70"/>
      <c r="E48" s="70"/>
      <c r="F48" s="70"/>
      <c r="G48" s="72" t="s">
        <v>17</v>
      </c>
      <c r="H48" s="70"/>
      <c r="I48" s="70"/>
      <c r="J48" s="70"/>
      <c r="K48" s="73">
        <v>1</v>
      </c>
      <c r="L48" s="70"/>
      <c r="M48" s="70"/>
      <c r="N48" s="74">
        <v>6500</v>
      </c>
      <c r="O48" s="64">
        <f t="shared" si="3"/>
        <v>6500</v>
      </c>
      <c r="P48" s="70"/>
      <c r="Q48" s="70"/>
      <c r="R48" s="75"/>
    </row>
    <row r="49" spans="1:18" s="76" customFormat="1" ht="21" customHeight="1">
      <c r="A49" s="60">
        <v>16</v>
      </c>
      <c r="B49" s="70"/>
      <c r="C49" s="71" t="s">
        <v>166</v>
      </c>
      <c r="D49" s="70"/>
      <c r="E49" s="70"/>
      <c r="F49" s="70"/>
      <c r="G49" s="72" t="s">
        <v>19</v>
      </c>
      <c r="H49" s="70"/>
      <c r="I49" s="70"/>
      <c r="J49" s="70"/>
      <c r="K49" s="73">
        <v>2</v>
      </c>
      <c r="L49" s="70"/>
      <c r="M49" s="70"/>
      <c r="N49" s="74">
        <v>10800</v>
      </c>
      <c r="O49" s="64">
        <f t="shared" si="3"/>
        <v>21600</v>
      </c>
      <c r="P49" s="70"/>
      <c r="Q49" s="70"/>
      <c r="R49" s="75"/>
    </row>
    <row r="50" spans="1:18" s="76" customFormat="1" ht="21" customHeight="1">
      <c r="A50" s="102">
        <f>+SUM(O34:O49)</f>
        <v>572400</v>
      </c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4"/>
      <c r="P50" s="70"/>
      <c r="Q50" s="80"/>
      <c r="R50" s="75"/>
    </row>
    <row r="51" spans="1:18" s="76" customFormat="1" ht="21" customHeight="1">
      <c r="A51" s="110" t="s">
        <v>201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2"/>
      <c r="R51" s="75"/>
    </row>
    <row r="52" spans="1:18" s="76" customFormat="1" ht="21" customHeight="1">
      <c r="A52" s="60">
        <v>1</v>
      </c>
      <c r="B52" s="70"/>
      <c r="C52" s="71" t="s">
        <v>66</v>
      </c>
      <c r="D52" s="70"/>
      <c r="E52" s="70"/>
      <c r="F52" s="70"/>
      <c r="G52" s="72" t="s">
        <v>21</v>
      </c>
      <c r="H52" s="70"/>
      <c r="I52" s="70"/>
      <c r="J52" s="70"/>
      <c r="K52" s="73">
        <v>4</v>
      </c>
      <c r="L52" s="70"/>
      <c r="M52" s="70"/>
      <c r="N52" s="74">
        <v>2600</v>
      </c>
      <c r="O52" s="64">
        <f>+N52*K52</f>
        <v>10400</v>
      </c>
      <c r="P52" s="70"/>
      <c r="Q52" s="70"/>
      <c r="R52" s="75"/>
    </row>
    <row r="53" spans="1:18" s="76" customFormat="1" ht="21" customHeight="1">
      <c r="A53" s="60">
        <v>2</v>
      </c>
      <c r="B53" s="70"/>
      <c r="C53" s="71" t="s">
        <v>100</v>
      </c>
      <c r="D53" s="70"/>
      <c r="E53" s="70"/>
      <c r="F53" s="70"/>
      <c r="G53" s="72" t="s">
        <v>21</v>
      </c>
      <c r="H53" s="70"/>
      <c r="I53" s="70"/>
      <c r="J53" s="70"/>
      <c r="K53" s="73">
        <v>1</v>
      </c>
      <c r="L53" s="70"/>
      <c r="M53" s="70"/>
      <c r="N53" s="74">
        <v>2800</v>
      </c>
      <c r="O53" s="74">
        <f>+N53*K53</f>
        <v>2800</v>
      </c>
      <c r="P53" s="70"/>
      <c r="Q53" s="70"/>
      <c r="R53" s="75"/>
    </row>
    <row r="54" spans="1:18" s="76" customFormat="1" ht="21" customHeight="1">
      <c r="A54" s="60">
        <v>3</v>
      </c>
      <c r="B54" s="70"/>
      <c r="C54" s="71" t="s">
        <v>37</v>
      </c>
      <c r="D54" s="70"/>
      <c r="E54" s="70"/>
      <c r="F54" s="70"/>
      <c r="G54" s="72" t="s">
        <v>42</v>
      </c>
      <c r="H54" s="70"/>
      <c r="I54" s="70"/>
      <c r="J54" s="70"/>
      <c r="K54" s="73">
        <v>20</v>
      </c>
      <c r="L54" s="70"/>
      <c r="M54" s="70"/>
      <c r="N54" s="74">
        <v>40000</v>
      </c>
      <c r="O54" s="64">
        <f>+N54*K54</f>
        <v>800000</v>
      </c>
      <c r="P54" s="70"/>
      <c r="Q54" s="70"/>
      <c r="R54" s="75"/>
    </row>
    <row r="55" spans="1:18" s="76" customFormat="1" ht="21" customHeight="1">
      <c r="A55" s="60">
        <v>4</v>
      </c>
      <c r="B55" s="70"/>
      <c r="C55" s="71" t="s">
        <v>202</v>
      </c>
      <c r="D55" s="70"/>
      <c r="E55" s="70"/>
      <c r="F55" s="70"/>
      <c r="G55" s="72" t="s">
        <v>17</v>
      </c>
      <c r="H55" s="70"/>
      <c r="I55" s="70"/>
      <c r="J55" s="70"/>
      <c r="K55" s="73">
        <v>46</v>
      </c>
      <c r="L55" s="70"/>
      <c r="M55" s="70"/>
      <c r="N55" s="74">
        <v>2100</v>
      </c>
      <c r="O55" s="64">
        <f t="shared" ref="O55:O72" si="4">+N55*K55</f>
        <v>96600</v>
      </c>
      <c r="P55" s="70"/>
      <c r="Q55" s="70"/>
      <c r="R55" s="75"/>
    </row>
    <row r="56" spans="1:18" s="76" customFormat="1" ht="21" customHeight="1">
      <c r="A56" s="60">
        <v>5</v>
      </c>
      <c r="B56" s="70"/>
      <c r="C56" s="71" t="s">
        <v>203</v>
      </c>
      <c r="D56" s="70"/>
      <c r="E56" s="70"/>
      <c r="F56" s="70"/>
      <c r="G56" s="72" t="s">
        <v>17</v>
      </c>
      <c r="H56" s="70"/>
      <c r="I56" s="70"/>
      <c r="J56" s="70"/>
      <c r="K56" s="73">
        <v>2</v>
      </c>
      <c r="L56" s="70"/>
      <c r="M56" s="70"/>
      <c r="N56" s="74">
        <v>2100</v>
      </c>
      <c r="O56" s="64">
        <f t="shared" si="4"/>
        <v>4200</v>
      </c>
      <c r="P56" s="70"/>
      <c r="Q56" s="70"/>
      <c r="R56" s="75"/>
    </row>
    <row r="57" spans="1:18" s="76" customFormat="1" ht="21" customHeight="1">
      <c r="A57" s="60">
        <v>6</v>
      </c>
      <c r="B57" s="70"/>
      <c r="C57" s="71" t="s">
        <v>204</v>
      </c>
      <c r="D57" s="70"/>
      <c r="E57" s="70"/>
      <c r="F57" s="70"/>
      <c r="G57" s="72" t="s">
        <v>17</v>
      </c>
      <c r="H57" s="70"/>
      <c r="I57" s="70"/>
      <c r="J57" s="70"/>
      <c r="K57" s="73">
        <v>3</v>
      </c>
      <c r="L57" s="70"/>
      <c r="M57" s="70"/>
      <c r="N57" s="74">
        <v>3000</v>
      </c>
      <c r="O57" s="64">
        <f t="shared" si="4"/>
        <v>9000</v>
      </c>
      <c r="P57" s="70"/>
      <c r="Q57" s="70"/>
      <c r="R57" s="75"/>
    </row>
    <row r="58" spans="1:18" s="76" customFormat="1" ht="21" customHeight="1">
      <c r="A58" s="60">
        <v>7</v>
      </c>
      <c r="B58" s="70"/>
      <c r="C58" s="71" t="s">
        <v>205</v>
      </c>
      <c r="D58" s="70"/>
      <c r="E58" s="70"/>
      <c r="F58" s="70"/>
      <c r="G58" s="72" t="s">
        <v>17</v>
      </c>
      <c r="H58" s="70"/>
      <c r="I58" s="70"/>
      <c r="J58" s="70"/>
      <c r="K58" s="73">
        <v>3</v>
      </c>
      <c r="L58" s="70"/>
      <c r="M58" s="70"/>
      <c r="N58" s="74">
        <v>5600</v>
      </c>
      <c r="O58" s="64">
        <f t="shared" si="4"/>
        <v>16800</v>
      </c>
      <c r="P58" s="70"/>
      <c r="Q58" s="70"/>
      <c r="R58" s="75"/>
    </row>
    <row r="59" spans="1:18" s="76" customFormat="1" ht="21" customHeight="1">
      <c r="A59" s="60">
        <v>8</v>
      </c>
      <c r="B59" s="70"/>
      <c r="C59" s="71" t="s">
        <v>55</v>
      </c>
      <c r="D59" s="70"/>
      <c r="E59" s="70"/>
      <c r="F59" s="70"/>
      <c r="G59" s="72" t="s">
        <v>209</v>
      </c>
      <c r="H59" s="70"/>
      <c r="I59" s="70"/>
      <c r="J59" s="70"/>
      <c r="K59" s="73">
        <v>1</v>
      </c>
      <c r="L59" s="70"/>
      <c r="M59" s="70"/>
      <c r="N59" s="74">
        <v>13500</v>
      </c>
      <c r="O59" s="64">
        <f t="shared" si="4"/>
        <v>13500</v>
      </c>
      <c r="P59" s="70"/>
      <c r="Q59" s="70"/>
      <c r="R59" s="75"/>
    </row>
    <row r="60" spans="1:18" s="76" customFormat="1" ht="21" customHeight="1">
      <c r="A60" s="60">
        <v>9</v>
      </c>
      <c r="B60" s="70"/>
      <c r="C60" s="71" t="s">
        <v>128</v>
      </c>
      <c r="D60" s="70"/>
      <c r="E60" s="70"/>
      <c r="F60" s="70"/>
      <c r="G60" s="72" t="s">
        <v>19</v>
      </c>
      <c r="H60" s="70"/>
      <c r="I60" s="70"/>
      <c r="J60" s="70"/>
      <c r="K60" s="73">
        <v>2</v>
      </c>
      <c r="L60" s="70"/>
      <c r="M60" s="70"/>
      <c r="N60" s="74">
        <v>5200</v>
      </c>
      <c r="O60" s="64">
        <f t="shared" si="4"/>
        <v>10400</v>
      </c>
      <c r="P60" s="70"/>
      <c r="Q60" s="70"/>
      <c r="R60" s="75"/>
    </row>
    <row r="61" spans="1:18" s="76" customFormat="1" ht="21" customHeight="1">
      <c r="A61" s="60">
        <v>10</v>
      </c>
      <c r="B61" s="70"/>
      <c r="C61" s="71" t="s">
        <v>28</v>
      </c>
      <c r="D61" s="70"/>
      <c r="E61" s="70"/>
      <c r="F61" s="70"/>
      <c r="G61" s="72" t="s">
        <v>209</v>
      </c>
      <c r="H61" s="70"/>
      <c r="I61" s="70"/>
      <c r="J61" s="70"/>
      <c r="K61" s="73">
        <v>63</v>
      </c>
      <c r="L61" s="70"/>
      <c r="M61" s="70"/>
      <c r="N61" s="74">
        <v>2800</v>
      </c>
      <c r="O61" s="64">
        <f t="shared" si="4"/>
        <v>176400</v>
      </c>
      <c r="P61" s="70"/>
      <c r="Q61" s="70" t="s">
        <v>215</v>
      </c>
      <c r="R61" s="75"/>
    </row>
    <row r="62" spans="1:18" s="76" customFormat="1" ht="21" customHeight="1">
      <c r="A62" s="60">
        <v>11</v>
      </c>
      <c r="B62" s="70"/>
      <c r="C62" s="78" t="s">
        <v>206</v>
      </c>
      <c r="D62" s="70"/>
      <c r="E62" s="70"/>
      <c r="F62" s="70"/>
      <c r="G62" s="72" t="s">
        <v>210</v>
      </c>
      <c r="H62" s="70"/>
      <c r="I62" s="70"/>
      <c r="J62" s="70"/>
      <c r="K62" s="73">
        <v>1</v>
      </c>
      <c r="L62" s="70"/>
      <c r="M62" s="70"/>
      <c r="N62" s="74">
        <v>38000</v>
      </c>
      <c r="O62" s="64">
        <f t="shared" si="4"/>
        <v>38000</v>
      </c>
      <c r="P62" s="70"/>
      <c r="Q62" s="70"/>
      <c r="R62" s="75"/>
    </row>
    <row r="63" spans="1:18" s="76" customFormat="1" ht="21" customHeight="1">
      <c r="A63" s="60">
        <v>12</v>
      </c>
      <c r="B63" s="70"/>
      <c r="C63" s="71" t="s">
        <v>207</v>
      </c>
      <c r="D63" s="70"/>
      <c r="E63" s="70"/>
      <c r="F63" s="70"/>
      <c r="G63" s="72" t="s">
        <v>17</v>
      </c>
      <c r="H63" s="70"/>
      <c r="I63" s="70"/>
      <c r="J63" s="70"/>
      <c r="K63" s="73">
        <v>1</v>
      </c>
      <c r="L63" s="70"/>
      <c r="M63" s="70"/>
      <c r="N63" s="74">
        <v>3300</v>
      </c>
      <c r="O63" s="64">
        <f t="shared" si="4"/>
        <v>3300</v>
      </c>
      <c r="P63" s="70"/>
      <c r="Q63" s="70"/>
      <c r="R63" s="75"/>
    </row>
    <row r="64" spans="1:18" s="76" customFormat="1" ht="21" customHeight="1">
      <c r="A64" s="60">
        <v>13</v>
      </c>
      <c r="B64" s="70"/>
      <c r="C64" s="71" t="s">
        <v>146</v>
      </c>
      <c r="D64" s="70"/>
      <c r="E64" s="70"/>
      <c r="F64" s="70"/>
      <c r="G64" s="72" t="s">
        <v>209</v>
      </c>
      <c r="H64" s="70"/>
      <c r="I64" s="70"/>
      <c r="J64" s="70"/>
      <c r="K64" s="73">
        <v>1</v>
      </c>
      <c r="L64" s="70"/>
      <c r="M64" s="70"/>
      <c r="N64" s="74">
        <v>6000</v>
      </c>
      <c r="O64" s="64">
        <f t="shared" si="4"/>
        <v>6000</v>
      </c>
      <c r="P64" s="70"/>
      <c r="Q64" s="70"/>
      <c r="R64" s="75"/>
    </row>
    <row r="65" spans="1:18" s="76" customFormat="1" ht="21" customHeight="1">
      <c r="A65" s="60">
        <v>14</v>
      </c>
      <c r="B65" s="70"/>
      <c r="C65" s="71" t="s">
        <v>91</v>
      </c>
      <c r="D65" s="70"/>
      <c r="E65" s="70"/>
      <c r="F65" s="70"/>
      <c r="G65" s="72" t="s">
        <v>17</v>
      </c>
      <c r="H65" s="70"/>
      <c r="I65" s="70"/>
      <c r="J65" s="70"/>
      <c r="K65" s="73">
        <v>3</v>
      </c>
      <c r="L65" s="70"/>
      <c r="M65" s="70"/>
      <c r="N65" s="74">
        <v>14000</v>
      </c>
      <c r="O65" s="64">
        <f t="shared" si="4"/>
        <v>42000</v>
      </c>
      <c r="P65" s="70"/>
      <c r="Q65" s="70"/>
      <c r="R65" s="75"/>
    </row>
    <row r="66" spans="1:18" s="76" customFormat="1" ht="21" customHeight="1">
      <c r="A66" s="60">
        <v>15</v>
      </c>
      <c r="B66" s="70"/>
      <c r="C66" s="71" t="s">
        <v>182</v>
      </c>
      <c r="D66" s="70"/>
      <c r="E66" s="70"/>
      <c r="F66" s="70"/>
      <c r="G66" s="72" t="s">
        <v>211</v>
      </c>
      <c r="H66" s="70"/>
      <c r="I66" s="70"/>
      <c r="J66" s="70"/>
      <c r="K66" s="73">
        <v>8</v>
      </c>
      <c r="L66" s="70"/>
      <c r="M66" s="70"/>
      <c r="N66" s="74">
        <v>8000</v>
      </c>
      <c r="O66" s="64">
        <f t="shared" si="4"/>
        <v>64000</v>
      </c>
      <c r="P66" s="70"/>
      <c r="Q66" s="70"/>
      <c r="R66" s="75"/>
    </row>
    <row r="67" spans="1:18" s="76" customFormat="1" ht="21" customHeight="1">
      <c r="A67" s="60">
        <v>16</v>
      </c>
      <c r="B67" s="70"/>
      <c r="C67" s="71" t="s">
        <v>227</v>
      </c>
      <c r="D67" s="70"/>
      <c r="E67" s="70"/>
      <c r="F67" s="70"/>
      <c r="G67" s="72" t="s">
        <v>38</v>
      </c>
      <c r="H67" s="70"/>
      <c r="I67" s="70"/>
      <c r="J67" s="70"/>
      <c r="K67" s="73">
        <v>2</v>
      </c>
      <c r="L67" s="70"/>
      <c r="M67" s="70"/>
      <c r="N67" s="74">
        <v>6500</v>
      </c>
      <c r="O67" s="64">
        <f t="shared" si="4"/>
        <v>13000</v>
      </c>
      <c r="P67" s="70"/>
      <c r="Q67" s="70"/>
      <c r="R67" s="75"/>
    </row>
    <row r="68" spans="1:18" s="76" customFormat="1" ht="21" customHeight="1">
      <c r="A68" s="60">
        <v>17</v>
      </c>
      <c r="B68" s="70"/>
      <c r="C68" s="71" t="s">
        <v>143</v>
      </c>
      <c r="D68" s="70"/>
      <c r="E68" s="70"/>
      <c r="F68" s="70"/>
      <c r="G68" s="72" t="s">
        <v>212</v>
      </c>
      <c r="H68" s="70"/>
      <c r="I68" s="70"/>
      <c r="J68" s="70"/>
      <c r="K68" s="73">
        <v>2</v>
      </c>
      <c r="L68" s="70"/>
      <c r="M68" s="70"/>
      <c r="N68" s="74">
        <v>2600</v>
      </c>
      <c r="O68" s="64">
        <f t="shared" si="4"/>
        <v>5200</v>
      </c>
      <c r="P68" s="70"/>
      <c r="Q68" s="70"/>
      <c r="R68" s="75"/>
    </row>
    <row r="69" spans="1:18" s="76" customFormat="1" ht="21" customHeight="1">
      <c r="A69" s="60">
        <v>18</v>
      </c>
      <c r="B69" s="70"/>
      <c r="C69" s="71" t="s">
        <v>208</v>
      </c>
      <c r="D69" s="70"/>
      <c r="E69" s="70"/>
      <c r="F69" s="70"/>
      <c r="G69" s="72" t="s">
        <v>213</v>
      </c>
      <c r="H69" s="70"/>
      <c r="I69" s="70"/>
      <c r="J69" s="70"/>
      <c r="K69" s="73">
        <v>1</v>
      </c>
      <c r="L69" s="70"/>
      <c r="M69" s="70"/>
      <c r="N69" s="74">
        <v>62000</v>
      </c>
      <c r="O69" s="64">
        <f t="shared" si="4"/>
        <v>62000</v>
      </c>
      <c r="P69" s="70"/>
      <c r="Q69" s="70"/>
      <c r="R69" s="75"/>
    </row>
    <row r="70" spans="1:18" s="76" customFormat="1" ht="21" customHeight="1">
      <c r="A70" s="60">
        <v>19</v>
      </c>
      <c r="B70" s="70"/>
      <c r="C70" s="71" t="s">
        <v>133</v>
      </c>
      <c r="D70" s="70"/>
      <c r="E70" s="70"/>
      <c r="F70" s="70"/>
      <c r="G70" s="72" t="s">
        <v>214</v>
      </c>
      <c r="H70" s="70"/>
      <c r="I70" s="70"/>
      <c r="J70" s="70"/>
      <c r="K70" s="73">
        <v>1</v>
      </c>
      <c r="L70" s="70"/>
      <c r="M70" s="70"/>
      <c r="N70" s="74">
        <v>267000</v>
      </c>
      <c r="O70" s="64">
        <f t="shared" si="4"/>
        <v>267000</v>
      </c>
      <c r="P70" s="70"/>
      <c r="Q70" s="70"/>
      <c r="R70" s="75"/>
    </row>
    <row r="71" spans="1:18" s="76" customFormat="1" ht="21" customHeight="1">
      <c r="A71" s="60">
        <v>20</v>
      </c>
      <c r="B71" s="70"/>
      <c r="C71" s="71" t="s">
        <v>150</v>
      </c>
      <c r="D71" s="70"/>
      <c r="E71" s="70"/>
      <c r="F71" s="70"/>
      <c r="G71" s="72" t="s">
        <v>209</v>
      </c>
      <c r="H71" s="70"/>
      <c r="I71" s="70"/>
      <c r="J71" s="70"/>
      <c r="K71" s="73">
        <v>1</v>
      </c>
      <c r="L71" s="70"/>
      <c r="M71" s="70"/>
      <c r="N71" s="74">
        <v>2500</v>
      </c>
      <c r="O71" s="64">
        <f t="shared" si="4"/>
        <v>2500</v>
      </c>
      <c r="P71" s="70"/>
      <c r="Q71" s="70"/>
      <c r="R71" s="75"/>
    </row>
    <row r="72" spans="1:18" s="76" customFormat="1" ht="21" customHeight="1">
      <c r="A72" s="60">
        <v>21</v>
      </c>
      <c r="B72" s="70"/>
      <c r="C72" s="71" t="s">
        <v>228</v>
      </c>
      <c r="D72" s="70"/>
      <c r="E72" s="70"/>
      <c r="F72" s="70"/>
      <c r="G72" s="72" t="s">
        <v>211</v>
      </c>
      <c r="H72" s="70"/>
      <c r="I72" s="70"/>
      <c r="J72" s="70"/>
      <c r="K72" s="73">
        <v>10</v>
      </c>
      <c r="L72" s="70"/>
      <c r="M72" s="70"/>
      <c r="N72" s="74">
        <v>16000</v>
      </c>
      <c r="O72" s="64">
        <f t="shared" si="4"/>
        <v>160000</v>
      </c>
      <c r="P72" s="70"/>
      <c r="Q72" s="70"/>
      <c r="R72" s="75"/>
    </row>
    <row r="73" spans="1:18" s="76" customFormat="1" ht="21" customHeight="1">
      <c r="A73" s="102">
        <f>+SUM(O52:O72)</f>
        <v>1803100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4"/>
      <c r="P73" s="70"/>
      <c r="Q73" s="80"/>
      <c r="R73" s="75"/>
    </row>
    <row r="74" spans="1:18" s="76" customFormat="1" ht="21" customHeight="1">
      <c r="A74" s="81"/>
      <c r="B74" s="82"/>
      <c r="C74" s="82"/>
      <c r="D74" s="82"/>
      <c r="E74" s="82"/>
      <c r="F74" s="82"/>
      <c r="G74" s="82"/>
      <c r="H74" s="83"/>
      <c r="I74" s="83"/>
      <c r="J74" s="83" t="s">
        <v>235</v>
      </c>
      <c r="K74" s="83"/>
      <c r="L74" s="82"/>
      <c r="M74" s="82"/>
      <c r="N74" s="82"/>
      <c r="O74" s="82"/>
      <c r="P74" s="84"/>
      <c r="Q74" s="85"/>
      <c r="R74" s="75"/>
    </row>
    <row r="75" spans="1:18" s="76" customFormat="1" ht="21" customHeight="1">
      <c r="A75" s="86">
        <v>1</v>
      </c>
      <c r="B75" s="87"/>
      <c r="C75" s="71" t="s">
        <v>217</v>
      </c>
      <c r="D75" s="70"/>
      <c r="E75" s="70"/>
      <c r="F75" s="70"/>
      <c r="G75" s="72" t="s">
        <v>42</v>
      </c>
      <c r="H75" s="70"/>
      <c r="I75" s="70"/>
      <c r="J75" s="70"/>
      <c r="K75" s="73">
        <v>5</v>
      </c>
      <c r="L75" s="70"/>
      <c r="M75" s="70"/>
      <c r="N75" s="74">
        <v>49000</v>
      </c>
      <c r="O75" s="64">
        <f t="shared" ref="O75" si="5">+N75*K75</f>
        <v>245000</v>
      </c>
      <c r="P75" s="70"/>
      <c r="Q75" s="70"/>
      <c r="R75" s="75"/>
    </row>
    <row r="76" spans="1:18" s="76" customFormat="1" ht="21" customHeight="1">
      <c r="A76" s="86">
        <v>2</v>
      </c>
      <c r="B76" s="87"/>
      <c r="C76" s="71" t="s">
        <v>128</v>
      </c>
      <c r="D76" s="70"/>
      <c r="E76" s="70"/>
      <c r="F76" s="70"/>
      <c r="G76" s="72" t="s">
        <v>19</v>
      </c>
      <c r="H76" s="70"/>
      <c r="I76" s="70"/>
      <c r="J76" s="70"/>
      <c r="K76" s="73">
        <v>2</v>
      </c>
      <c r="L76" s="70"/>
      <c r="M76" s="70"/>
      <c r="N76" s="74">
        <v>5200</v>
      </c>
      <c r="O76" s="64">
        <f t="shared" ref="O76" si="6">+N76*K76</f>
        <v>10400</v>
      </c>
      <c r="P76" s="70"/>
      <c r="Q76" s="70"/>
      <c r="R76" s="75"/>
    </row>
    <row r="77" spans="1:18" s="76" customFormat="1" ht="21" customHeight="1">
      <c r="A77" s="88">
        <v>3</v>
      </c>
      <c r="B77" s="89"/>
      <c r="C77" s="90" t="s">
        <v>240</v>
      </c>
      <c r="D77" s="89"/>
      <c r="E77" s="89"/>
      <c r="F77" s="89"/>
      <c r="G77" s="91" t="s">
        <v>38</v>
      </c>
      <c r="H77" s="89"/>
      <c r="I77" s="89"/>
      <c r="J77" s="89"/>
      <c r="K77" s="91">
        <v>1</v>
      </c>
      <c r="L77" s="89"/>
      <c r="M77" s="89"/>
      <c r="N77" s="92">
        <v>10500</v>
      </c>
      <c r="O77" s="92">
        <v>10500</v>
      </c>
      <c r="P77" s="70"/>
      <c r="Q77" s="70"/>
      <c r="R77" s="75"/>
    </row>
    <row r="78" spans="1:18" s="76" customFormat="1" ht="21" customHeight="1">
      <c r="A78" s="139">
        <v>265900</v>
      </c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1"/>
      <c r="P78" s="70"/>
      <c r="Q78" s="70"/>
      <c r="R78" s="75"/>
    </row>
    <row r="79" spans="1:18" s="76" customFormat="1" ht="21" customHeight="1">
      <c r="A79" s="110" t="s">
        <v>236</v>
      </c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2"/>
      <c r="R79" s="75"/>
    </row>
    <row r="80" spans="1:18" s="76" customFormat="1" ht="21" customHeight="1">
      <c r="A80" s="86">
        <v>1</v>
      </c>
      <c r="B80" s="87"/>
      <c r="C80" s="71" t="s">
        <v>217</v>
      </c>
      <c r="D80" s="70"/>
      <c r="E80" s="70"/>
      <c r="F80" s="70"/>
      <c r="G80" s="72" t="s">
        <v>42</v>
      </c>
      <c r="H80" s="70"/>
      <c r="I80" s="70"/>
      <c r="J80" s="70"/>
      <c r="K80" s="73">
        <v>3</v>
      </c>
      <c r="L80" s="70"/>
      <c r="M80" s="70"/>
      <c r="N80" s="74">
        <v>49000</v>
      </c>
      <c r="O80" s="64">
        <f t="shared" ref="O80" si="7">+N80*K80</f>
        <v>147000</v>
      </c>
      <c r="P80" s="70"/>
      <c r="Q80" s="70"/>
      <c r="R80" s="75"/>
    </row>
    <row r="81" spans="1:18" s="76" customFormat="1" ht="21" customHeight="1">
      <c r="A81" s="142">
        <v>147000</v>
      </c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4"/>
      <c r="P81" s="93"/>
      <c r="Q81" s="80"/>
      <c r="R81" s="75"/>
    </row>
    <row r="82" spans="1:18" s="76" customFormat="1" ht="21" customHeight="1">
      <c r="A82" s="94" t="s">
        <v>216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95"/>
      <c r="R82" s="75"/>
    </row>
    <row r="83" spans="1:18" s="76" customFormat="1" ht="21" customHeight="1">
      <c r="A83" s="60">
        <v>1</v>
      </c>
      <c r="B83" s="70"/>
      <c r="C83" s="71" t="s">
        <v>217</v>
      </c>
      <c r="D83" s="70"/>
      <c r="E83" s="70"/>
      <c r="F83" s="70"/>
      <c r="G83" s="72" t="s">
        <v>42</v>
      </c>
      <c r="H83" s="70"/>
      <c r="I83" s="70"/>
      <c r="J83" s="70"/>
      <c r="K83" s="73">
        <v>15</v>
      </c>
      <c r="L83" s="70"/>
      <c r="M83" s="70"/>
      <c r="N83" s="74">
        <v>49000</v>
      </c>
      <c r="O83" s="64">
        <f t="shared" ref="O83:O96" si="8">+N83*K83</f>
        <v>735000</v>
      </c>
      <c r="P83" s="70"/>
      <c r="Q83" s="70"/>
      <c r="R83" s="75"/>
    </row>
    <row r="84" spans="1:18" s="76" customFormat="1" ht="21" customHeight="1">
      <c r="A84" s="60">
        <v>2</v>
      </c>
      <c r="B84" s="70"/>
      <c r="C84" s="71" t="s">
        <v>218</v>
      </c>
      <c r="D84" s="70"/>
      <c r="E84" s="70"/>
      <c r="F84" s="70"/>
      <c r="G84" s="72" t="s">
        <v>42</v>
      </c>
      <c r="H84" s="70"/>
      <c r="I84" s="70"/>
      <c r="J84" s="70"/>
      <c r="K84" s="73">
        <v>10</v>
      </c>
      <c r="L84" s="70"/>
      <c r="M84" s="70"/>
      <c r="N84" s="74">
        <v>40000</v>
      </c>
      <c r="O84" s="64">
        <f t="shared" si="8"/>
        <v>400000</v>
      </c>
      <c r="P84" s="70"/>
      <c r="Q84" s="70"/>
      <c r="R84" s="75"/>
    </row>
    <row r="85" spans="1:18" s="76" customFormat="1" ht="21" customHeight="1">
      <c r="A85" s="60">
        <v>3</v>
      </c>
      <c r="B85" s="70"/>
      <c r="C85" s="71" t="s">
        <v>219</v>
      </c>
      <c r="D85" s="70"/>
      <c r="E85" s="70"/>
      <c r="F85" s="70"/>
      <c r="G85" s="72" t="s">
        <v>131</v>
      </c>
      <c r="H85" s="70"/>
      <c r="I85" s="70"/>
      <c r="J85" s="70"/>
      <c r="K85" s="73">
        <v>7</v>
      </c>
      <c r="L85" s="70"/>
      <c r="M85" s="70"/>
      <c r="N85" s="74">
        <v>267000</v>
      </c>
      <c r="O85" s="64">
        <f t="shared" si="8"/>
        <v>1869000</v>
      </c>
      <c r="P85" s="70"/>
      <c r="Q85" s="70"/>
      <c r="R85" s="75"/>
    </row>
    <row r="86" spans="1:18" s="76" customFormat="1" ht="21" customHeight="1">
      <c r="A86" s="60">
        <v>4</v>
      </c>
      <c r="B86" s="70"/>
      <c r="C86" s="71" t="s">
        <v>220</v>
      </c>
      <c r="D86" s="70"/>
      <c r="E86" s="70"/>
      <c r="F86" s="70"/>
      <c r="G86" s="72" t="s">
        <v>21</v>
      </c>
      <c r="H86" s="70"/>
      <c r="I86" s="70"/>
      <c r="J86" s="70"/>
      <c r="K86" s="73">
        <v>10</v>
      </c>
      <c r="L86" s="70"/>
      <c r="M86" s="70"/>
      <c r="N86" s="74">
        <v>62000</v>
      </c>
      <c r="O86" s="64">
        <f t="shared" si="8"/>
        <v>620000</v>
      </c>
      <c r="P86" s="70"/>
      <c r="Q86" s="70"/>
      <c r="R86" s="75"/>
    </row>
    <row r="87" spans="1:18" s="76" customFormat="1" ht="21" customHeight="1">
      <c r="A87" s="60">
        <v>5</v>
      </c>
      <c r="B87" s="70"/>
      <c r="C87" s="71" t="s">
        <v>40</v>
      </c>
      <c r="D87" s="70"/>
      <c r="E87" s="70"/>
      <c r="F87" s="70"/>
      <c r="G87" s="72" t="s">
        <v>221</v>
      </c>
      <c r="H87" s="70"/>
      <c r="I87" s="70"/>
      <c r="J87" s="70"/>
      <c r="K87" s="73">
        <v>1</v>
      </c>
      <c r="L87" s="70"/>
      <c r="M87" s="70"/>
      <c r="N87" s="74">
        <v>2100</v>
      </c>
      <c r="O87" s="64">
        <f t="shared" si="8"/>
        <v>2100</v>
      </c>
      <c r="P87" s="70"/>
      <c r="Q87" s="70"/>
      <c r="R87" s="75"/>
    </row>
    <row r="88" spans="1:18" s="76" customFormat="1" ht="21" customHeight="1">
      <c r="A88" s="60">
        <v>6</v>
      </c>
      <c r="B88" s="70"/>
      <c r="C88" s="71" t="s">
        <v>226</v>
      </c>
      <c r="D88" s="70"/>
      <c r="E88" s="70"/>
      <c r="F88" s="70"/>
      <c r="G88" s="72" t="s">
        <v>221</v>
      </c>
      <c r="H88" s="70"/>
      <c r="I88" s="70"/>
      <c r="J88" s="70"/>
      <c r="K88" s="73">
        <v>10</v>
      </c>
      <c r="L88" s="70"/>
      <c r="M88" s="70"/>
      <c r="N88" s="74">
        <v>2100</v>
      </c>
      <c r="O88" s="64">
        <f t="shared" si="8"/>
        <v>21000</v>
      </c>
      <c r="P88" s="70"/>
      <c r="Q88" s="70"/>
      <c r="R88" s="75"/>
    </row>
    <row r="89" spans="1:18" s="76" customFormat="1" ht="21" customHeight="1">
      <c r="A89" s="60">
        <v>7</v>
      </c>
      <c r="B89" s="70"/>
      <c r="C89" s="71" t="s">
        <v>222</v>
      </c>
      <c r="D89" s="70"/>
      <c r="E89" s="70"/>
      <c r="F89" s="70"/>
      <c r="G89" s="72" t="s">
        <v>221</v>
      </c>
      <c r="H89" s="70"/>
      <c r="I89" s="70"/>
      <c r="J89" s="70"/>
      <c r="K89" s="73">
        <v>10</v>
      </c>
      <c r="L89" s="70"/>
      <c r="M89" s="70"/>
      <c r="N89" s="74">
        <v>2000</v>
      </c>
      <c r="O89" s="64">
        <f t="shared" si="8"/>
        <v>20000</v>
      </c>
      <c r="P89" s="70"/>
      <c r="Q89" s="70"/>
      <c r="R89" s="75"/>
    </row>
    <row r="90" spans="1:18" s="76" customFormat="1" ht="21" customHeight="1">
      <c r="A90" s="60">
        <v>8</v>
      </c>
      <c r="B90" s="70"/>
      <c r="C90" s="71" t="s">
        <v>223</v>
      </c>
      <c r="D90" s="70"/>
      <c r="E90" s="70"/>
      <c r="F90" s="70"/>
      <c r="G90" s="72" t="s">
        <v>104</v>
      </c>
      <c r="H90" s="70"/>
      <c r="I90" s="70"/>
      <c r="J90" s="70"/>
      <c r="K90" s="73">
        <v>10</v>
      </c>
      <c r="L90" s="70"/>
      <c r="M90" s="70"/>
      <c r="N90" s="74">
        <v>8000</v>
      </c>
      <c r="O90" s="64">
        <f t="shared" si="8"/>
        <v>80000</v>
      </c>
      <c r="P90" s="70"/>
      <c r="Q90" s="70"/>
      <c r="R90" s="75"/>
    </row>
    <row r="91" spans="1:18" s="76" customFormat="1" ht="21" customHeight="1">
      <c r="A91" s="60">
        <v>9</v>
      </c>
      <c r="B91" s="70"/>
      <c r="C91" s="71" t="s">
        <v>224</v>
      </c>
      <c r="D91" s="70"/>
      <c r="E91" s="70"/>
      <c r="F91" s="70"/>
      <c r="G91" s="72" t="s">
        <v>230</v>
      </c>
      <c r="H91" s="70"/>
      <c r="I91" s="70"/>
      <c r="J91" s="70"/>
      <c r="K91" s="73">
        <v>10</v>
      </c>
      <c r="L91" s="70"/>
      <c r="M91" s="70"/>
      <c r="N91" s="74">
        <v>2500</v>
      </c>
      <c r="O91" s="64">
        <f t="shared" si="8"/>
        <v>25000</v>
      </c>
      <c r="P91" s="70"/>
      <c r="Q91" s="70"/>
      <c r="R91" s="75"/>
    </row>
    <row r="92" spans="1:18" s="76" customFormat="1" ht="21" customHeight="1">
      <c r="A92" s="60">
        <v>10</v>
      </c>
      <c r="B92" s="70"/>
      <c r="C92" s="71" t="s">
        <v>231</v>
      </c>
      <c r="D92" s="70"/>
      <c r="E92" s="70"/>
      <c r="F92" s="70"/>
      <c r="G92" s="72" t="s">
        <v>22</v>
      </c>
      <c r="H92" s="70"/>
      <c r="I92" s="70"/>
      <c r="J92" s="70"/>
      <c r="K92" s="73">
        <v>2</v>
      </c>
      <c r="L92" s="70"/>
      <c r="M92" s="70"/>
      <c r="N92" s="74">
        <v>8500</v>
      </c>
      <c r="O92" s="64">
        <f t="shared" si="8"/>
        <v>17000</v>
      </c>
      <c r="P92" s="70"/>
      <c r="Q92" s="70"/>
      <c r="R92" s="75"/>
    </row>
    <row r="93" spans="1:18" s="76" customFormat="1" ht="21" customHeight="1">
      <c r="A93" s="60">
        <v>11</v>
      </c>
      <c r="B93" s="70"/>
      <c r="C93" s="71" t="s">
        <v>229</v>
      </c>
      <c r="D93" s="70"/>
      <c r="E93" s="70"/>
      <c r="F93" s="70"/>
      <c r="G93" s="72" t="s">
        <v>221</v>
      </c>
      <c r="H93" s="70"/>
      <c r="I93" s="70"/>
      <c r="J93" s="70"/>
      <c r="K93" s="73">
        <v>3</v>
      </c>
      <c r="L93" s="70"/>
      <c r="M93" s="70"/>
      <c r="N93" s="74">
        <v>5000</v>
      </c>
      <c r="O93" s="64">
        <f t="shared" si="8"/>
        <v>15000</v>
      </c>
      <c r="P93" s="70"/>
      <c r="Q93" s="70"/>
      <c r="R93" s="75"/>
    </row>
    <row r="94" spans="1:18" s="76" customFormat="1" ht="21" customHeight="1">
      <c r="A94" s="60">
        <v>12</v>
      </c>
      <c r="B94" s="70"/>
      <c r="C94" s="71" t="s">
        <v>85</v>
      </c>
      <c r="D94" s="70"/>
      <c r="E94" s="70"/>
      <c r="F94" s="70"/>
      <c r="G94" s="72" t="s">
        <v>221</v>
      </c>
      <c r="H94" s="70"/>
      <c r="I94" s="70"/>
      <c r="J94" s="70"/>
      <c r="K94" s="73">
        <v>3</v>
      </c>
      <c r="L94" s="70"/>
      <c r="M94" s="70"/>
      <c r="N94" s="74">
        <v>3000</v>
      </c>
      <c r="O94" s="64">
        <f t="shared" si="8"/>
        <v>9000</v>
      </c>
      <c r="P94" s="70"/>
      <c r="Q94" s="70"/>
      <c r="R94" s="75"/>
    </row>
    <row r="95" spans="1:18" s="76" customFormat="1" ht="21" customHeight="1">
      <c r="A95" s="60">
        <v>13</v>
      </c>
      <c r="B95" s="70"/>
      <c r="C95" s="78" t="s">
        <v>91</v>
      </c>
      <c r="D95" s="70"/>
      <c r="E95" s="70"/>
      <c r="F95" s="70"/>
      <c r="G95" s="72" t="s">
        <v>221</v>
      </c>
      <c r="H95" s="70"/>
      <c r="I95" s="70"/>
      <c r="J95" s="70"/>
      <c r="K95" s="73">
        <v>1</v>
      </c>
      <c r="L95" s="70"/>
      <c r="M95" s="70"/>
      <c r="N95" s="74">
        <v>14000</v>
      </c>
      <c r="O95" s="64">
        <f t="shared" si="8"/>
        <v>14000</v>
      </c>
      <c r="P95" s="70"/>
      <c r="Q95" s="70"/>
      <c r="R95" s="75"/>
    </row>
    <row r="96" spans="1:18" s="76" customFormat="1" ht="20.25" customHeight="1">
      <c r="A96" s="60">
        <v>14</v>
      </c>
      <c r="B96" s="70"/>
      <c r="C96" s="71" t="s">
        <v>225</v>
      </c>
      <c r="D96" s="70"/>
      <c r="E96" s="70"/>
      <c r="F96" s="70"/>
      <c r="G96" s="72" t="s">
        <v>221</v>
      </c>
      <c r="H96" s="70"/>
      <c r="I96" s="70"/>
      <c r="J96" s="70"/>
      <c r="K96" s="73">
        <v>5</v>
      </c>
      <c r="L96" s="70"/>
      <c r="M96" s="70"/>
      <c r="N96" s="74">
        <v>3500</v>
      </c>
      <c r="O96" s="64">
        <f t="shared" si="8"/>
        <v>17500</v>
      </c>
      <c r="P96" s="70"/>
      <c r="Q96" s="70"/>
      <c r="R96" s="75"/>
    </row>
    <row r="97" spans="1:18" s="76" customFormat="1" ht="1.5" hidden="1" customHeight="1">
      <c r="A97" s="96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8"/>
      <c r="P97" s="70"/>
      <c r="Q97" s="70"/>
      <c r="R97" s="75"/>
    </row>
    <row r="98" spans="1:18" s="76" customFormat="1" ht="21" customHeight="1">
      <c r="A98" s="107" t="s">
        <v>232</v>
      </c>
      <c r="B98" s="108"/>
      <c r="C98" s="10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100"/>
      <c r="O98" s="101">
        <f>+SUM(O7:O96)</f>
        <v>7649400</v>
      </c>
      <c r="P98" s="70"/>
      <c r="Q98" s="70"/>
      <c r="R98" s="75"/>
    </row>
    <row r="99" spans="1:18" s="76" customFormat="1" ht="21" customHeight="1">
      <c r="A99" s="107" t="s">
        <v>233</v>
      </c>
      <c r="B99" s="108"/>
      <c r="C99" s="108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100"/>
      <c r="O99" s="101">
        <f>10%*O98</f>
        <v>764940</v>
      </c>
      <c r="P99" s="70"/>
      <c r="Q99" s="70"/>
      <c r="R99" s="75"/>
    </row>
    <row r="100" spans="1:18" s="76" customFormat="1" ht="21" customHeight="1">
      <c r="A100" s="107" t="s">
        <v>234</v>
      </c>
      <c r="B100" s="108"/>
      <c r="C100" s="108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100"/>
      <c r="O100" s="101">
        <f>+O98+O99</f>
        <v>8414340</v>
      </c>
      <c r="P100" s="70"/>
      <c r="Q100" s="70"/>
      <c r="R100" s="75"/>
    </row>
    <row r="101" spans="1:18" s="2" customFormat="1" ht="21" customHeight="1">
      <c r="A101" s="52"/>
      <c r="B101" s="53"/>
      <c r="C101" s="54"/>
      <c r="D101" s="53"/>
      <c r="E101" s="53"/>
      <c r="F101" s="53"/>
      <c r="G101" s="55"/>
      <c r="H101" s="53"/>
      <c r="I101" s="53"/>
      <c r="J101" s="53"/>
      <c r="K101" s="56"/>
      <c r="L101" s="53"/>
      <c r="M101" s="53"/>
      <c r="N101" s="57"/>
      <c r="O101" s="109" t="s">
        <v>237</v>
      </c>
      <c r="P101" s="109"/>
      <c r="Q101" s="109"/>
      <c r="R101" s="40"/>
    </row>
    <row r="102" spans="1:18" s="2" customFormat="1" ht="21" customHeight="1">
      <c r="A102" s="52"/>
      <c r="B102" s="53"/>
      <c r="C102" s="51" t="s">
        <v>238</v>
      </c>
      <c r="D102" s="53"/>
      <c r="E102" s="53"/>
      <c r="F102" s="53"/>
      <c r="G102" s="55"/>
      <c r="H102" s="106" t="s">
        <v>239</v>
      </c>
      <c r="I102" s="106"/>
      <c r="J102" s="106"/>
      <c r="K102" s="106"/>
      <c r="L102" s="53"/>
      <c r="M102" s="53"/>
      <c r="N102" s="57"/>
      <c r="O102" s="105" t="s">
        <v>14</v>
      </c>
      <c r="P102" s="105"/>
      <c r="Q102" s="105"/>
      <c r="R102" s="40"/>
    </row>
    <row r="103" spans="1:18" s="2" customFormat="1" ht="21" customHeight="1">
      <c r="A103" s="42"/>
      <c r="B103" s="42"/>
      <c r="C103" s="42"/>
      <c r="D103" s="42"/>
      <c r="E103" s="42"/>
      <c r="F103" s="42"/>
      <c r="G103" s="43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0"/>
    </row>
    <row r="104" spans="1:18" s="2" customFormat="1" ht="21" customHeight="1">
      <c r="A104" s="42"/>
      <c r="B104" s="42"/>
      <c r="C104" s="59"/>
      <c r="D104" s="42"/>
      <c r="E104" s="42"/>
      <c r="F104" s="42"/>
      <c r="G104" s="43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0"/>
    </row>
    <row r="105" spans="1:18" s="2" customFormat="1" ht="21" customHeight="1">
      <c r="A105" s="42"/>
      <c r="B105" s="42"/>
      <c r="C105" s="42"/>
      <c r="D105" s="42"/>
      <c r="E105" s="42"/>
      <c r="F105" s="42"/>
      <c r="G105" s="43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0"/>
    </row>
    <row r="106" spans="1:18" ht="16.5" customHeight="1">
      <c r="P106" s="105"/>
      <c r="Q106" s="105"/>
    </row>
  </sheetData>
  <mergeCells count="37">
    <mergeCell ref="P106:Q106"/>
    <mergeCell ref="A3:Q3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O4:O5"/>
    <mergeCell ref="P4:P5"/>
    <mergeCell ref="Q4:Q5"/>
    <mergeCell ref="J4:J5"/>
    <mergeCell ref="K4:K5"/>
    <mergeCell ref="A51:Q51"/>
    <mergeCell ref="M4:M5"/>
    <mergeCell ref="A6:Q6"/>
    <mergeCell ref="A18:Q18"/>
    <mergeCell ref="A23:Q23"/>
    <mergeCell ref="A33:Q33"/>
    <mergeCell ref="N4:N5"/>
    <mergeCell ref="A17:O17"/>
    <mergeCell ref="A22:O22"/>
    <mergeCell ref="A32:O32"/>
    <mergeCell ref="A50:O50"/>
    <mergeCell ref="A73:O73"/>
    <mergeCell ref="O102:Q102"/>
    <mergeCell ref="H102:K102"/>
    <mergeCell ref="A98:C98"/>
    <mergeCell ref="A99:C99"/>
    <mergeCell ref="A100:C100"/>
    <mergeCell ref="O101:Q101"/>
    <mergeCell ref="A79:Q79"/>
    <mergeCell ref="A78:O78"/>
    <mergeCell ref="A81:O81"/>
  </mergeCells>
  <printOptions horizontalCentered="1"/>
  <pageMargins left="0.15748031496062992" right="0.15748031496062992" top="0.11811023622047245" bottom="0.15748031496062992" header="0.11811023622047245" footer="0.15748031496062992"/>
  <pageSetup paperSize="9" scale="74" fitToWidth="0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4"/>
  <sheetViews>
    <sheetView topLeftCell="A118" workbookViewId="0">
      <selection activeCell="L20" sqref="L20"/>
    </sheetView>
  </sheetViews>
  <sheetFormatPr defaultRowHeight="15"/>
  <cols>
    <col min="1" max="1" width="7" style="12" bestFit="1" customWidth="1"/>
    <col min="2" max="2" width="46.5703125" style="12" customWidth="1"/>
    <col min="3" max="3" width="10.5703125" style="12" customWidth="1"/>
    <col min="4" max="4" width="9" style="12" customWidth="1"/>
    <col min="5" max="5" width="14.140625" style="12" customWidth="1"/>
    <col min="6" max="256" width="9.140625" style="12"/>
    <col min="257" max="257" width="7" style="12" bestFit="1" customWidth="1"/>
    <col min="258" max="258" width="46.5703125" style="12" customWidth="1"/>
    <col min="259" max="259" width="10.5703125" style="12" customWidth="1"/>
    <col min="260" max="260" width="9" style="12" customWidth="1"/>
    <col min="261" max="261" width="14.140625" style="12" customWidth="1"/>
    <col min="262" max="512" width="9.140625" style="12"/>
    <col min="513" max="513" width="7" style="12" bestFit="1" customWidth="1"/>
    <col min="514" max="514" width="46.5703125" style="12" customWidth="1"/>
    <col min="515" max="515" width="10.5703125" style="12" customWidth="1"/>
    <col min="516" max="516" width="9" style="12" customWidth="1"/>
    <col min="517" max="517" width="14.140625" style="12" customWidth="1"/>
    <col min="518" max="768" width="9.140625" style="12"/>
    <col min="769" max="769" width="7" style="12" bestFit="1" customWidth="1"/>
    <col min="770" max="770" width="46.5703125" style="12" customWidth="1"/>
    <col min="771" max="771" width="10.5703125" style="12" customWidth="1"/>
    <col min="772" max="772" width="9" style="12" customWidth="1"/>
    <col min="773" max="773" width="14.140625" style="12" customWidth="1"/>
    <col min="774" max="1024" width="9.140625" style="12"/>
    <col min="1025" max="1025" width="7" style="12" bestFit="1" customWidth="1"/>
    <col min="1026" max="1026" width="46.5703125" style="12" customWidth="1"/>
    <col min="1027" max="1027" width="10.5703125" style="12" customWidth="1"/>
    <col min="1028" max="1028" width="9" style="12" customWidth="1"/>
    <col min="1029" max="1029" width="14.140625" style="12" customWidth="1"/>
    <col min="1030" max="1280" width="9.140625" style="12"/>
    <col min="1281" max="1281" width="7" style="12" bestFit="1" customWidth="1"/>
    <col min="1282" max="1282" width="46.5703125" style="12" customWidth="1"/>
    <col min="1283" max="1283" width="10.5703125" style="12" customWidth="1"/>
    <col min="1284" max="1284" width="9" style="12" customWidth="1"/>
    <col min="1285" max="1285" width="14.140625" style="12" customWidth="1"/>
    <col min="1286" max="1536" width="9.140625" style="12"/>
    <col min="1537" max="1537" width="7" style="12" bestFit="1" customWidth="1"/>
    <col min="1538" max="1538" width="46.5703125" style="12" customWidth="1"/>
    <col min="1539" max="1539" width="10.5703125" style="12" customWidth="1"/>
    <col min="1540" max="1540" width="9" style="12" customWidth="1"/>
    <col min="1541" max="1541" width="14.140625" style="12" customWidth="1"/>
    <col min="1542" max="1792" width="9.140625" style="12"/>
    <col min="1793" max="1793" width="7" style="12" bestFit="1" customWidth="1"/>
    <col min="1794" max="1794" width="46.5703125" style="12" customWidth="1"/>
    <col min="1795" max="1795" width="10.5703125" style="12" customWidth="1"/>
    <col min="1796" max="1796" width="9" style="12" customWidth="1"/>
    <col min="1797" max="1797" width="14.140625" style="12" customWidth="1"/>
    <col min="1798" max="2048" width="9.140625" style="12"/>
    <col min="2049" max="2049" width="7" style="12" bestFit="1" customWidth="1"/>
    <col min="2050" max="2050" width="46.5703125" style="12" customWidth="1"/>
    <col min="2051" max="2051" width="10.5703125" style="12" customWidth="1"/>
    <col min="2052" max="2052" width="9" style="12" customWidth="1"/>
    <col min="2053" max="2053" width="14.140625" style="12" customWidth="1"/>
    <col min="2054" max="2304" width="9.140625" style="12"/>
    <col min="2305" max="2305" width="7" style="12" bestFit="1" customWidth="1"/>
    <col min="2306" max="2306" width="46.5703125" style="12" customWidth="1"/>
    <col min="2307" max="2307" width="10.5703125" style="12" customWidth="1"/>
    <col min="2308" max="2308" width="9" style="12" customWidth="1"/>
    <col min="2309" max="2309" width="14.140625" style="12" customWidth="1"/>
    <col min="2310" max="2560" width="9.140625" style="12"/>
    <col min="2561" max="2561" width="7" style="12" bestFit="1" customWidth="1"/>
    <col min="2562" max="2562" width="46.5703125" style="12" customWidth="1"/>
    <col min="2563" max="2563" width="10.5703125" style="12" customWidth="1"/>
    <col min="2564" max="2564" width="9" style="12" customWidth="1"/>
    <col min="2565" max="2565" width="14.140625" style="12" customWidth="1"/>
    <col min="2566" max="2816" width="9.140625" style="12"/>
    <col min="2817" max="2817" width="7" style="12" bestFit="1" customWidth="1"/>
    <col min="2818" max="2818" width="46.5703125" style="12" customWidth="1"/>
    <col min="2819" max="2819" width="10.5703125" style="12" customWidth="1"/>
    <col min="2820" max="2820" width="9" style="12" customWidth="1"/>
    <col min="2821" max="2821" width="14.140625" style="12" customWidth="1"/>
    <col min="2822" max="3072" width="9.140625" style="12"/>
    <col min="3073" max="3073" width="7" style="12" bestFit="1" customWidth="1"/>
    <col min="3074" max="3074" width="46.5703125" style="12" customWidth="1"/>
    <col min="3075" max="3075" width="10.5703125" style="12" customWidth="1"/>
    <col min="3076" max="3076" width="9" style="12" customWidth="1"/>
    <col min="3077" max="3077" width="14.140625" style="12" customWidth="1"/>
    <col min="3078" max="3328" width="9.140625" style="12"/>
    <col min="3329" max="3329" width="7" style="12" bestFit="1" customWidth="1"/>
    <col min="3330" max="3330" width="46.5703125" style="12" customWidth="1"/>
    <col min="3331" max="3331" width="10.5703125" style="12" customWidth="1"/>
    <col min="3332" max="3332" width="9" style="12" customWidth="1"/>
    <col min="3333" max="3333" width="14.140625" style="12" customWidth="1"/>
    <col min="3334" max="3584" width="9.140625" style="12"/>
    <col min="3585" max="3585" width="7" style="12" bestFit="1" customWidth="1"/>
    <col min="3586" max="3586" width="46.5703125" style="12" customWidth="1"/>
    <col min="3587" max="3587" width="10.5703125" style="12" customWidth="1"/>
    <col min="3588" max="3588" width="9" style="12" customWidth="1"/>
    <col min="3589" max="3589" width="14.140625" style="12" customWidth="1"/>
    <col min="3590" max="3840" width="9.140625" style="12"/>
    <col min="3841" max="3841" width="7" style="12" bestFit="1" customWidth="1"/>
    <col min="3842" max="3842" width="46.5703125" style="12" customWidth="1"/>
    <col min="3843" max="3843" width="10.5703125" style="12" customWidth="1"/>
    <col min="3844" max="3844" width="9" style="12" customWidth="1"/>
    <col min="3845" max="3845" width="14.140625" style="12" customWidth="1"/>
    <col min="3846" max="4096" width="9.140625" style="12"/>
    <col min="4097" max="4097" width="7" style="12" bestFit="1" customWidth="1"/>
    <col min="4098" max="4098" width="46.5703125" style="12" customWidth="1"/>
    <col min="4099" max="4099" width="10.5703125" style="12" customWidth="1"/>
    <col min="4100" max="4100" width="9" style="12" customWidth="1"/>
    <col min="4101" max="4101" width="14.140625" style="12" customWidth="1"/>
    <col min="4102" max="4352" width="9.140625" style="12"/>
    <col min="4353" max="4353" width="7" style="12" bestFit="1" customWidth="1"/>
    <col min="4354" max="4354" width="46.5703125" style="12" customWidth="1"/>
    <col min="4355" max="4355" width="10.5703125" style="12" customWidth="1"/>
    <col min="4356" max="4356" width="9" style="12" customWidth="1"/>
    <col min="4357" max="4357" width="14.140625" style="12" customWidth="1"/>
    <col min="4358" max="4608" width="9.140625" style="12"/>
    <col min="4609" max="4609" width="7" style="12" bestFit="1" customWidth="1"/>
    <col min="4610" max="4610" width="46.5703125" style="12" customWidth="1"/>
    <col min="4611" max="4611" width="10.5703125" style="12" customWidth="1"/>
    <col min="4612" max="4612" width="9" style="12" customWidth="1"/>
    <col min="4613" max="4613" width="14.140625" style="12" customWidth="1"/>
    <col min="4614" max="4864" width="9.140625" style="12"/>
    <col min="4865" max="4865" width="7" style="12" bestFit="1" customWidth="1"/>
    <col min="4866" max="4866" width="46.5703125" style="12" customWidth="1"/>
    <col min="4867" max="4867" width="10.5703125" style="12" customWidth="1"/>
    <col min="4868" max="4868" width="9" style="12" customWidth="1"/>
    <col min="4869" max="4869" width="14.140625" style="12" customWidth="1"/>
    <col min="4870" max="5120" width="9.140625" style="12"/>
    <col min="5121" max="5121" width="7" style="12" bestFit="1" customWidth="1"/>
    <col min="5122" max="5122" width="46.5703125" style="12" customWidth="1"/>
    <col min="5123" max="5123" width="10.5703125" style="12" customWidth="1"/>
    <col min="5124" max="5124" width="9" style="12" customWidth="1"/>
    <col min="5125" max="5125" width="14.140625" style="12" customWidth="1"/>
    <col min="5126" max="5376" width="9.140625" style="12"/>
    <col min="5377" max="5377" width="7" style="12" bestFit="1" customWidth="1"/>
    <col min="5378" max="5378" width="46.5703125" style="12" customWidth="1"/>
    <col min="5379" max="5379" width="10.5703125" style="12" customWidth="1"/>
    <col min="5380" max="5380" width="9" style="12" customWidth="1"/>
    <col min="5381" max="5381" width="14.140625" style="12" customWidth="1"/>
    <col min="5382" max="5632" width="9.140625" style="12"/>
    <col min="5633" max="5633" width="7" style="12" bestFit="1" customWidth="1"/>
    <col min="5634" max="5634" width="46.5703125" style="12" customWidth="1"/>
    <col min="5635" max="5635" width="10.5703125" style="12" customWidth="1"/>
    <col min="5636" max="5636" width="9" style="12" customWidth="1"/>
    <col min="5637" max="5637" width="14.140625" style="12" customWidth="1"/>
    <col min="5638" max="5888" width="9.140625" style="12"/>
    <col min="5889" max="5889" width="7" style="12" bestFit="1" customWidth="1"/>
    <col min="5890" max="5890" width="46.5703125" style="12" customWidth="1"/>
    <col min="5891" max="5891" width="10.5703125" style="12" customWidth="1"/>
    <col min="5892" max="5892" width="9" style="12" customWidth="1"/>
    <col min="5893" max="5893" width="14.140625" style="12" customWidth="1"/>
    <col min="5894" max="6144" width="9.140625" style="12"/>
    <col min="6145" max="6145" width="7" style="12" bestFit="1" customWidth="1"/>
    <col min="6146" max="6146" width="46.5703125" style="12" customWidth="1"/>
    <col min="6147" max="6147" width="10.5703125" style="12" customWidth="1"/>
    <col min="6148" max="6148" width="9" style="12" customWidth="1"/>
    <col min="6149" max="6149" width="14.140625" style="12" customWidth="1"/>
    <col min="6150" max="6400" width="9.140625" style="12"/>
    <col min="6401" max="6401" width="7" style="12" bestFit="1" customWidth="1"/>
    <col min="6402" max="6402" width="46.5703125" style="12" customWidth="1"/>
    <col min="6403" max="6403" width="10.5703125" style="12" customWidth="1"/>
    <col min="6404" max="6404" width="9" style="12" customWidth="1"/>
    <col min="6405" max="6405" width="14.140625" style="12" customWidth="1"/>
    <col min="6406" max="6656" width="9.140625" style="12"/>
    <col min="6657" max="6657" width="7" style="12" bestFit="1" customWidth="1"/>
    <col min="6658" max="6658" width="46.5703125" style="12" customWidth="1"/>
    <col min="6659" max="6659" width="10.5703125" style="12" customWidth="1"/>
    <col min="6660" max="6660" width="9" style="12" customWidth="1"/>
    <col min="6661" max="6661" width="14.140625" style="12" customWidth="1"/>
    <col min="6662" max="6912" width="9.140625" style="12"/>
    <col min="6913" max="6913" width="7" style="12" bestFit="1" customWidth="1"/>
    <col min="6914" max="6914" width="46.5703125" style="12" customWidth="1"/>
    <col min="6915" max="6915" width="10.5703125" style="12" customWidth="1"/>
    <col min="6916" max="6916" width="9" style="12" customWidth="1"/>
    <col min="6917" max="6917" width="14.140625" style="12" customWidth="1"/>
    <col min="6918" max="7168" width="9.140625" style="12"/>
    <col min="7169" max="7169" width="7" style="12" bestFit="1" customWidth="1"/>
    <col min="7170" max="7170" width="46.5703125" style="12" customWidth="1"/>
    <col min="7171" max="7171" width="10.5703125" style="12" customWidth="1"/>
    <col min="7172" max="7172" width="9" style="12" customWidth="1"/>
    <col min="7173" max="7173" width="14.140625" style="12" customWidth="1"/>
    <col min="7174" max="7424" width="9.140625" style="12"/>
    <col min="7425" max="7425" width="7" style="12" bestFit="1" customWidth="1"/>
    <col min="7426" max="7426" width="46.5703125" style="12" customWidth="1"/>
    <col min="7427" max="7427" width="10.5703125" style="12" customWidth="1"/>
    <col min="7428" max="7428" width="9" style="12" customWidth="1"/>
    <col min="7429" max="7429" width="14.140625" style="12" customWidth="1"/>
    <col min="7430" max="7680" width="9.140625" style="12"/>
    <col min="7681" max="7681" width="7" style="12" bestFit="1" customWidth="1"/>
    <col min="7682" max="7682" width="46.5703125" style="12" customWidth="1"/>
    <col min="7683" max="7683" width="10.5703125" style="12" customWidth="1"/>
    <col min="7684" max="7684" width="9" style="12" customWidth="1"/>
    <col min="7685" max="7685" width="14.140625" style="12" customWidth="1"/>
    <col min="7686" max="7936" width="9.140625" style="12"/>
    <col min="7937" max="7937" width="7" style="12" bestFit="1" customWidth="1"/>
    <col min="7938" max="7938" width="46.5703125" style="12" customWidth="1"/>
    <col min="7939" max="7939" width="10.5703125" style="12" customWidth="1"/>
    <col min="7940" max="7940" width="9" style="12" customWidth="1"/>
    <col min="7941" max="7941" width="14.140625" style="12" customWidth="1"/>
    <col min="7942" max="8192" width="9.140625" style="12"/>
    <col min="8193" max="8193" width="7" style="12" bestFit="1" customWidth="1"/>
    <col min="8194" max="8194" width="46.5703125" style="12" customWidth="1"/>
    <col min="8195" max="8195" width="10.5703125" style="12" customWidth="1"/>
    <col min="8196" max="8196" width="9" style="12" customWidth="1"/>
    <col min="8197" max="8197" width="14.140625" style="12" customWidth="1"/>
    <col min="8198" max="8448" width="9.140625" style="12"/>
    <col min="8449" max="8449" width="7" style="12" bestFit="1" customWidth="1"/>
    <col min="8450" max="8450" width="46.5703125" style="12" customWidth="1"/>
    <col min="8451" max="8451" width="10.5703125" style="12" customWidth="1"/>
    <col min="8452" max="8452" width="9" style="12" customWidth="1"/>
    <col min="8453" max="8453" width="14.140625" style="12" customWidth="1"/>
    <col min="8454" max="8704" width="9.140625" style="12"/>
    <col min="8705" max="8705" width="7" style="12" bestFit="1" customWidth="1"/>
    <col min="8706" max="8706" width="46.5703125" style="12" customWidth="1"/>
    <col min="8707" max="8707" width="10.5703125" style="12" customWidth="1"/>
    <col min="8708" max="8708" width="9" style="12" customWidth="1"/>
    <col min="8709" max="8709" width="14.140625" style="12" customWidth="1"/>
    <col min="8710" max="8960" width="9.140625" style="12"/>
    <col min="8961" max="8961" width="7" style="12" bestFit="1" customWidth="1"/>
    <col min="8962" max="8962" width="46.5703125" style="12" customWidth="1"/>
    <col min="8963" max="8963" width="10.5703125" style="12" customWidth="1"/>
    <col min="8964" max="8964" width="9" style="12" customWidth="1"/>
    <col min="8965" max="8965" width="14.140625" style="12" customWidth="1"/>
    <col min="8966" max="9216" width="9.140625" style="12"/>
    <col min="9217" max="9217" width="7" style="12" bestFit="1" customWidth="1"/>
    <col min="9218" max="9218" width="46.5703125" style="12" customWidth="1"/>
    <col min="9219" max="9219" width="10.5703125" style="12" customWidth="1"/>
    <col min="9220" max="9220" width="9" style="12" customWidth="1"/>
    <col min="9221" max="9221" width="14.140625" style="12" customWidth="1"/>
    <col min="9222" max="9472" width="9.140625" style="12"/>
    <col min="9473" max="9473" width="7" style="12" bestFit="1" customWidth="1"/>
    <col min="9474" max="9474" width="46.5703125" style="12" customWidth="1"/>
    <col min="9475" max="9475" width="10.5703125" style="12" customWidth="1"/>
    <col min="9476" max="9476" width="9" style="12" customWidth="1"/>
    <col min="9477" max="9477" width="14.140625" style="12" customWidth="1"/>
    <col min="9478" max="9728" width="9.140625" style="12"/>
    <col min="9729" max="9729" width="7" style="12" bestFit="1" customWidth="1"/>
    <col min="9730" max="9730" width="46.5703125" style="12" customWidth="1"/>
    <col min="9731" max="9731" width="10.5703125" style="12" customWidth="1"/>
    <col min="9732" max="9732" width="9" style="12" customWidth="1"/>
    <col min="9733" max="9733" width="14.140625" style="12" customWidth="1"/>
    <col min="9734" max="9984" width="9.140625" style="12"/>
    <col min="9985" max="9985" width="7" style="12" bestFit="1" customWidth="1"/>
    <col min="9986" max="9986" width="46.5703125" style="12" customWidth="1"/>
    <col min="9987" max="9987" width="10.5703125" style="12" customWidth="1"/>
    <col min="9988" max="9988" width="9" style="12" customWidth="1"/>
    <col min="9989" max="9989" width="14.140625" style="12" customWidth="1"/>
    <col min="9990" max="10240" width="9.140625" style="12"/>
    <col min="10241" max="10241" width="7" style="12" bestFit="1" customWidth="1"/>
    <col min="10242" max="10242" width="46.5703125" style="12" customWidth="1"/>
    <col min="10243" max="10243" width="10.5703125" style="12" customWidth="1"/>
    <col min="10244" max="10244" width="9" style="12" customWidth="1"/>
    <col min="10245" max="10245" width="14.140625" style="12" customWidth="1"/>
    <col min="10246" max="10496" width="9.140625" style="12"/>
    <col min="10497" max="10497" width="7" style="12" bestFit="1" customWidth="1"/>
    <col min="10498" max="10498" width="46.5703125" style="12" customWidth="1"/>
    <col min="10499" max="10499" width="10.5703125" style="12" customWidth="1"/>
    <col min="10500" max="10500" width="9" style="12" customWidth="1"/>
    <col min="10501" max="10501" width="14.140625" style="12" customWidth="1"/>
    <col min="10502" max="10752" width="9.140625" style="12"/>
    <col min="10753" max="10753" width="7" style="12" bestFit="1" customWidth="1"/>
    <col min="10754" max="10754" width="46.5703125" style="12" customWidth="1"/>
    <col min="10755" max="10755" width="10.5703125" style="12" customWidth="1"/>
    <col min="10756" max="10756" width="9" style="12" customWidth="1"/>
    <col min="10757" max="10757" width="14.140625" style="12" customWidth="1"/>
    <col min="10758" max="11008" width="9.140625" style="12"/>
    <col min="11009" max="11009" width="7" style="12" bestFit="1" customWidth="1"/>
    <col min="11010" max="11010" width="46.5703125" style="12" customWidth="1"/>
    <col min="11011" max="11011" width="10.5703125" style="12" customWidth="1"/>
    <col min="11012" max="11012" width="9" style="12" customWidth="1"/>
    <col min="11013" max="11013" width="14.140625" style="12" customWidth="1"/>
    <col min="11014" max="11264" width="9.140625" style="12"/>
    <col min="11265" max="11265" width="7" style="12" bestFit="1" customWidth="1"/>
    <col min="11266" max="11266" width="46.5703125" style="12" customWidth="1"/>
    <col min="11267" max="11267" width="10.5703125" style="12" customWidth="1"/>
    <col min="11268" max="11268" width="9" style="12" customWidth="1"/>
    <col min="11269" max="11269" width="14.140625" style="12" customWidth="1"/>
    <col min="11270" max="11520" width="9.140625" style="12"/>
    <col min="11521" max="11521" width="7" style="12" bestFit="1" customWidth="1"/>
    <col min="11522" max="11522" width="46.5703125" style="12" customWidth="1"/>
    <col min="11523" max="11523" width="10.5703125" style="12" customWidth="1"/>
    <col min="11524" max="11524" width="9" style="12" customWidth="1"/>
    <col min="11525" max="11525" width="14.140625" style="12" customWidth="1"/>
    <col min="11526" max="11776" width="9.140625" style="12"/>
    <col min="11777" max="11777" width="7" style="12" bestFit="1" customWidth="1"/>
    <col min="11778" max="11778" width="46.5703125" style="12" customWidth="1"/>
    <col min="11779" max="11779" width="10.5703125" style="12" customWidth="1"/>
    <col min="11780" max="11780" width="9" style="12" customWidth="1"/>
    <col min="11781" max="11781" width="14.140625" style="12" customWidth="1"/>
    <col min="11782" max="12032" width="9.140625" style="12"/>
    <col min="12033" max="12033" width="7" style="12" bestFit="1" customWidth="1"/>
    <col min="12034" max="12034" width="46.5703125" style="12" customWidth="1"/>
    <col min="12035" max="12035" width="10.5703125" style="12" customWidth="1"/>
    <col min="12036" max="12036" width="9" style="12" customWidth="1"/>
    <col min="12037" max="12037" width="14.140625" style="12" customWidth="1"/>
    <col min="12038" max="12288" width="9.140625" style="12"/>
    <col min="12289" max="12289" width="7" style="12" bestFit="1" customWidth="1"/>
    <col min="12290" max="12290" width="46.5703125" style="12" customWidth="1"/>
    <col min="12291" max="12291" width="10.5703125" style="12" customWidth="1"/>
    <col min="12292" max="12292" width="9" style="12" customWidth="1"/>
    <col min="12293" max="12293" width="14.140625" style="12" customWidth="1"/>
    <col min="12294" max="12544" width="9.140625" style="12"/>
    <col min="12545" max="12545" width="7" style="12" bestFit="1" customWidth="1"/>
    <col min="12546" max="12546" width="46.5703125" style="12" customWidth="1"/>
    <col min="12547" max="12547" width="10.5703125" style="12" customWidth="1"/>
    <col min="12548" max="12548" width="9" style="12" customWidth="1"/>
    <col min="12549" max="12549" width="14.140625" style="12" customWidth="1"/>
    <col min="12550" max="12800" width="9.140625" style="12"/>
    <col min="12801" max="12801" width="7" style="12" bestFit="1" customWidth="1"/>
    <col min="12802" max="12802" width="46.5703125" style="12" customWidth="1"/>
    <col min="12803" max="12803" width="10.5703125" style="12" customWidth="1"/>
    <col min="12804" max="12804" width="9" style="12" customWidth="1"/>
    <col min="12805" max="12805" width="14.140625" style="12" customWidth="1"/>
    <col min="12806" max="13056" width="9.140625" style="12"/>
    <col min="13057" max="13057" width="7" style="12" bestFit="1" customWidth="1"/>
    <col min="13058" max="13058" width="46.5703125" style="12" customWidth="1"/>
    <col min="13059" max="13059" width="10.5703125" style="12" customWidth="1"/>
    <col min="13060" max="13060" width="9" style="12" customWidth="1"/>
    <col min="13061" max="13061" width="14.140625" style="12" customWidth="1"/>
    <col min="13062" max="13312" width="9.140625" style="12"/>
    <col min="13313" max="13313" width="7" style="12" bestFit="1" customWidth="1"/>
    <col min="13314" max="13314" width="46.5703125" style="12" customWidth="1"/>
    <col min="13315" max="13315" width="10.5703125" style="12" customWidth="1"/>
    <col min="13316" max="13316" width="9" style="12" customWidth="1"/>
    <col min="13317" max="13317" width="14.140625" style="12" customWidth="1"/>
    <col min="13318" max="13568" width="9.140625" style="12"/>
    <col min="13569" max="13569" width="7" style="12" bestFit="1" customWidth="1"/>
    <col min="13570" max="13570" width="46.5703125" style="12" customWidth="1"/>
    <col min="13571" max="13571" width="10.5703125" style="12" customWidth="1"/>
    <col min="13572" max="13572" width="9" style="12" customWidth="1"/>
    <col min="13573" max="13573" width="14.140625" style="12" customWidth="1"/>
    <col min="13574" max="13824" width="9.140625" style="12"/>
    <col min="13825" max="13825" width="7" style="12" bestFit="1" customWidth="1"/>
    <col min="13826" max="13826" width="46.5703125" style="12" customWidth="1"/>
    <col min="13827" max="13827" width="10.5703125" style="12" customWidth="1"/>
    <col min="13828" max="13828" width="9" style="12" customWidth="1"/>
    <col min="13829" max="13829" width="14.140625" style="12" customWidth="1"/>
    <col min="13830" max="14080" width="9.140625" style="12"/>
    <col min="14081" max="14081" width="7" style="12" bestFit="1" customWidth="1"/>
    <col min="14082" max="14082" width="46.5703125" style="12" customWidth="1"/>
    <col min="14083" max="14083" width="10.5703125" style="12" customWidth="1"/>
    <col min="14084" max="14084" width="9" style="12" customWidth="1"/>
    <col min="14085" max="14085" width="14.140625" style="12" customWidth="1"/>
    <col min="14086" max="14336" width="9.140625" style="12"/>
    <col min="14337" max="14337" width="7" style="12" bestFit="1" customWidth="1"/>
    <col min="14338" max="14338" width="46.5703125" style="12" customWidth="1"/>
    <col min="14339" max="14339" width="10.5703125" style="12" customWidth="1"/>
    <col min="14340" max="14340" width="9" style="12" customWidth="1"/>
    <col min="14341" max="14341" width="14.140625" style="12" customWidth="1"/>
    <col min="14342" max="14592" width="9.140625" style="12"/>
    <col min="14593" max="14593" width="7" style="12" bestFit="1" customWidth="1"/>
    <col min="14594" max="14594" width="46.5703125" style="12" customWidth="1"/>
    <col min="14595" max="14595" width="10.5703125" style="12" customWidth="1"/>
    <col min="14596" max="14596" width="9" style="12" customWidth="1"/>
    <col min="14597" max="14597" width="14.140625" style="12" customWidth="1"/>
    <col min="14598" max="14848" width="9.140625" style="12"/>
    <col min="14849" max="14849" width="7" style="12" bestFit="1" customWidth="1"/>
    <col min="14850" max="14850" width="46.5703125" style="12" customWidth="1"/>
    <col min="14851" max="14851" width="10.5703125" style="12" customWidth="1"/>
    <col min="14852" max="14852" width="9" style="12" customWidth="1"/>
    <col min="14853" max="14853" width="14.140625" style="12" customWidth="1"/>
    <col min="14854" max="15104" width="9.140625" style="12"/>
    <col min="15105" max="15105" width="7" style="12" bestFit="1" customWidth="1"/>
    <col min="15106" max="15106" width="46.5703125" style="12" customWidth="1"/>
    <col min="15107" max="15107" width="10.5703125" style="12" customWidth="1"/>
    <col min="15108" max="15108" width="9" style="12" customWidth="1"/>
    <col min="15109" max="15109" width="14.140625" style="12" customWidth="1"/>
    <col min="15110" max="15360" width="9.140625" style="12"/>
    <col min="15361" max="15361" width="7" style="12" bestFit="1" customWidth="1"/>
    <col min="15362" max="15362" width="46.5703125" style="12" customWidth="1"/>
    <col min="15363" max="15363" width="10.5703125" style="12" customWidth="1"/>
    <col min="15364" max="15364" width="9" style="12" customWidth="1"/>
    <col min="15365" max="15365" width="14.140625" style="12" customWidth="1"/>
    <col min="15366" max="15616" width="9.140625" style="12"/>
    <col min="15617" max="15617" width="7" style="12" bestFit="1" customWidth="1"/>
    <col min="15618" max="15618" width="46.5703125" style="12" customWidth="1"/>
    <col min="15619" max="15619" width="10.5703125" style="12" customWidth="1"/>
    <col min="15620" max="15620" width="9" style="12" customWidth="1"/>
    <col min="15621" max="15621" width="14.140625" style="12" customWidth="1"/>
    <col min="15622" max="15872" width="9.140625" style="12"/>
    <col min="15873" max="15873" width="7" style="12" bestFit="1" customWidth="1"/>
    <col min="15874" max="15874" width="46.5703125" style="12" customWidth="1"/>
    <col min="15875" max="15875" width="10.5703125" style="12" customWidth="1"/>
    <col min="15876" max="15876" width="9" style="12" customWidth="1"/>
    <col min="15877" max="15877" width="14.140625" style="12" customWidth="1"/>
    <col min="15878" max="16128" width="9.140625" style="12"/>
    <col min="16129" max="16129" width="7" style="12" bestFit="1" customWidth="1"/>
    <col min="16130" max="16130" width="46.5703125" style="12" customWidth="1"/>
    <col min="16131" max="16131" width="10.5703125" style="12" customWidth="1"/>
    <col min="16132" max="16132" width="9" style="12" customWidth="1"/>
    <col min="16133" max="16133" width="14.140625" style="12" customWidth="1"/>
    <col min="16134" max="16384" width="9.140625" style="12"/>
  </cols>
  <sheetData>
    <row r="1" spans="1:6" s="9" customFormat="1" ht="16.5">
      <c r="A1" s="8"/>
      <c r="B1" s="134" t="s">
        <v>43</v>
      </c>
      <c r="C1" s="134"/>
      <c r="D1" s="134"/>
      <c r="E1" s="134"/>
    </row>
    <row r="2" spans="1:6" s="9" customFormat="1" ht="16.5">
      <c r="A2" s="8"/>
      <c r="B2" s="10" t="s">
        <v>44</v>
      </c>
      <c r="C2" s="11"/>
      <c r="D2" s="11"/>
      <c r="E2" s="11"/>
    </row>
    <row r="3" spans="1:6" s="9" customFormat="1" ht="34.5" customHeight="1">
      <c r="A3" s="8"/>
      <c r="B3" s="135" t="s">
        <v>45</v>
      </c>
      <c r="C3" s="135"/>
      <c r="D3" s="135"/>
      <c r="E3" s="135"/>
      <c r="F3" s="135"/>
    </row>
    <row r="4" spans="1:6" ht="17.25" customHeight="1"/>
    <row r="6" spans="1:6" ht="20.25">
      <c r="A6" s="136" t="s">
        <v>46</v>
      </c>
      <c r="B6" s="136"/>
      <c r="C6" s="136"/>
      <c r="D6" s="136"/>
      <c r="E6" s="136"/>
    </row>
    <row r="7" spans="1:6" ht="15.75">
      <c r="A7" s="137"/>
      <c r="B7" s="137"/>
      <c r="C7" s="137"/>
      <c r="D7" s="137"/>
      <c r="E7" s="137"/>
    </row>
    <row r="8" spans="1:6">
      <c r="C8" s="13" t="s">
        <v>47</v>
      </c>
    </row>
    <row r="10" spans="1:6" ht="15.75">
      <c r="A10" s="14" t="s">
        <v>48</v>
      </c>
    </row>
    <row r="11" spans="1:6" ht="15.75">
      <c r="A11" s="14" t="s">
        <v>49</v>
      </c>
    </row>
    <row r="12" spans="1:6" ht="15.75">
      <c r="A12" s="14" t="s">
        <v>50</v>
      </c>
    </row>
    <row r="13" spans="1:6" ht="15.75">
      <c r="A13" s="14" t="s">
        <v>51</v>
      </c>
    </row>
    <row r="14" spans="1:6" ht="18" customHeight="1">
      <c r="A14" s="14" t="s">
        <v>52</v>
      </c>
    </row>
    <row r="15" spans="1:6" ht="9" customHeight="1">
      <c r="A15" s="15"/>
    </row>
    <row r="16" spans="1:6" ht="15.75">
      <c r="A16" s="16" t="s">
        <v>0</v>
      </c>
      <c r="B16" s="16" t="s">
        <v>2</v>
      </c>
      <c r="C16" s="16" t="s">
        <v>6</v>
      </c>
      <c r="D16" s="16" t="s">
        <v>53</v>
      </c>
      <c r="E16" s="16" t="s">
        <v>54</v>
      </c>
    </row>
    <row r="17" spans="1:6">
      <c r="A17" s="7">
        <v>1</v>
      </c>
      <c r="B17" s="3" t="s">
        <v>55</v>
      </c>
      <c r="C17" s="7" t="s">
        <v>22</v>
      </c>
      <c r="D17" s="7">
        <v>1</v>
      </c>
      <c r="E17" s="17">
        <v>13500</v>
      </c>
    </row>
    <row r="18" spans="1:6">
      <c r="A18" s="7">
        <v>2</v>
      </c>
      <c r="B18" s="3" t="s">
        <v>56</v>
      </c>
      <c r="C18" s="7" t="s">
        <v>21</v>
      </c>
      <c r="D18" s="7">
        <v>1</v>
      </c>
      <c r="E18" s="17">
        <v>33000</v>
      </c>
    </row>
    <row r="19" spans="1:6">
      <c r="A19" s="7">
        <v>3</v>
      </c>
      <c r="B19" s="3" t="s">
        <v>57</v>
      </c>
      <c r="C19" s="7" t="s">
        <v>21</v>
      </c>
      <c r="D19" s="7">
        <v>1</v>
      </c>
      <c r="E19" s="17">
        <v>24000</v>
      </c>
    </row>
    <row r="20" spans="1:6">
      <c r="A20" s="7">
        <v>4</v>
      </c>
      <c r="B20" s="4" t="s">
        <v>58</v>
      </c>
      <c r="C20" s="18" t="s">
        <v>21</v>
      </c>
      <c r="D20" s="7">
        <v>1</v>
      </c>
      <c r="E20" s="17">
        <v>55000</v>
      </c>
    </row>
    <row r="21" spans="1:6">
      <c r="A21" s="7">
        <v>5</v>
      </c>
      <c r="B21" s="3" t="s">
        <v>59</v>
      </c>
      <c r="C21" s="7" t="s">
        <v>21</v>
      </c>
      <c r="D21" s="7">
        <v>1</v>
      </c>
      <c r="E21" s="17">
        <v>7500</v>
      </c>
    </row>
    <row r="22" spans="1:6">
      <c r="A22" s="7">
        <v>6</v>
      </c>
      <c r="B22" s="4" t="s">
        <v>60</v>
      </c>
      <c r="C22" s="18" t="s">
        <v>21</v>
      </c>
      <c r="D22" s="7">
        <v>1</v>
      </c>
      <c r="E22" s="17">
        <v>3200</v>
      </c>
    </row>
    <row r="23" spans="1:6">
      <c r="A23" s="7">
        <v>7</v>
      </c>
      <c r="B23" s="3" t="s">
        <v>36</v>
      </c>
      <c r="C23" s="7" t="s">
        <v>31</v>
      </c>
      <c r="D23" s="7">
        <v>1</v>
      </c>
      <c r="E23" s="17">
        <v>1600</v>
      </c>
    </row>
    <row r="24" spans="1:6">
      <c r="A24" s="7">
        <v>8</v>
      </c>
      <c r="B24" s="3" t="s">
        <v>61</v>
      </c>
      <c r="C24" s="7" t="s">
        <v>31</v>
      </c>
      <c r="D24" s="7">
        <v>1</v>
      </c>
      <c r="E24" s="17">
        <v>3800</v>
      </c>
    </row>
    <row r="25" spans="1:6">
      <c r="A25" s="7">
        <v>9</v>
      </c>
      <c r="B25" s="3" t="s">
        <v>62</v>
      </c>
      <c r="C25" s="7" t="s">
        <v>31</v>
      </c>
      <c r="D25" s="7">
        <v>1</v>
      </c>
      <c r="E25" s="17">
        <v>9500</v>
      </c>
    </row>
    <row r="26" spans="1:6">
      <c r="A26" s="7">
        <v>10</v>
      </c>
      <c r="B26" s="4" t="s">
        <v>63</v>
      </c>
      <c r="C26" s="7" t="s">
        <v>31</v>
      </c>
      <c r="D26" s="7">
        <v>1</v>
      </c>
      <c r="E26" s="17">
        <v>12000</v>
      </c>
    </row>
    <row r="27" spans="1:6">
      <c r="A27" s="7">
        <v>11</v>
      </c>
      <c r="B27" s="3" t="s">
        <v>64</v>
      </c>
      <c r="C27" s="7" t="s">
        <v>31</v>
      </c>
      <c r="D27" s="7">
        <v>1</v>
      </c>
      <c r="E27" s="17">
        <v>1100</v>
      </c>
    </row>
    <row r="28" spans="1:6">
      <c r="A28" s="7">
        <v>12</v>
      </c>
      <c r="B28" s="3" t="s">
        <v>65</v>
      </c>
      <c r="C28" s="7" t="s">
        <v>31</v>
      </c>
      <c r="D28" s="7">
        <v>1</v>
      </c>
      <c r="E28" s="17">
        <v>9500</v>
      </c>
    </row>
    <row r="29" spans="1:6">
      <c r="A29" s="7">
        <v>13</v>
      </c>
      <c r="B29" s="4" t="s">
        <v>66</v>
      </c>
      <c r="C29" s="7" t="s">
        <v>21</v>
      </c>
      <c r="D29" s="7">
        <v>1</v>
      </c>
      <c r="E29" s="17">
        <v>2600</v>
      </c>
      <c r="F29" s="12">
        <f>E29*3</f>
        <v>7800</v>
      </c>
    </row>
    <row r="30" spans="1:6">
      <c r="A30" s="7">
        <v>14</v>
      </c>
      <c r="B30" s="4" t="s">
        <v>67</v>
      </c>
      <c r="C30" s="7" t="s">
        <v>21</v>
      </c>
      <c r="D30" s="7">
        <v>1</v>
      </c>
      <c r="E30" s="17">
        <v>2300</v>
      </c>
      <c r="F30" s="12">
        <f>E30*5</f>
        <v>11500</v>
      </c>
    </row>
    <row r="31" spans="1:6">
      <c r="A31" s="7">
        <v>15</v>
      </c>
      <c r="B31" s="19" t="s">
        <v>68</v>
      </c>
      <c r="C31" s="7" t="s">
        <v>21</v>
      </c>
      <c r="D31" s="7">
        <v>1</v>
      </c>
      <c r="E31" s="17">
        <v>7500</v>
      </c>
    </row>
    <row r="32" spans="1:6">
      <c r="A32" s="7">
        <v>16</v>
      </c>
      <c r="B32" s="3" t="s">
        <v>69</v>
      </c>
      <c r="C32" s="7" t="s">
        <v>21</v>
      </c>
      <c r="D32" s="7">
        <v>1</v>
      </c>
      <c r="E32" s="17">
        <v>9000</v>
      </c>
    </row>
    <row r="33" spans="1:5">
      <c r="A33" s="7">
        <v>17</v>
      </c>
      <c r="B33" s="3" t="s">
        <v>70</v>
      </c>
      <c r="C33" s="7" t="s">
        <v>21</v>
      </c>
      <c r="D33" s="7">
        <v>1</v>
      </c>
      <c r="E33" s="17">
        <v>42000</v>
      </c>
    </row>
    <row r="34" spans="1:5">
      <c r="A34" s="7">
        <v>18</v>
      </c>
      <c r="B34" s="3" t="s">
        <v>71</v>
      </c>
      <c r="C34" s="7" t="s">
        <v>21</v>
      </c>
      <c r="D34" s="7">
        <v>1</v>
      </c>
      <c r="E34" s="17">
        <v>44000</v>
      </c>
    </row>
    <row r="35" spans="1:5">
      <c r="A35" s="7">
        <v>19</v>
      </c>
      <c r="B35" s="4" t="s">
        <v>34</v>
      </c>
      <c r="C35" s="7" t="s">
        <v>21</v>
      </c>
      <c r="D35" s="7">
        <v>1</v>
      </c>
      <c r="E35" s="17">
        <v>44000</v>
      </c>
    </row>
    <row r="36" spans="1:5">
      <c r="A36" s="7">
        <v>20</v>
      </c>
      <c r="B36" s="4" t="s">
        <v>72</v>
      </c>
      <c r="C36" s="7" t="s">
        <v>21</v>
      </c>
      <c r="D36" s="7">
        <v>1</v>
      </c>
      <c r="E36" s="17">
        <v>44000</v>
      </c>
    </row>
    <row r="37" spans="1:5">
      <c r="A37" s="7">
        <v>21</v>
      </c>
      <c r="B37" s="3" t="s">
        <v>73</v>
      </c>
      <c r="C37" s="7" t="s">
        <v>19</v>
      </c>
      <c r="D37" s="7">
        <v>1</v>
      </c>
      <c r="E37" s="17">
        <v>60000</v>
      </c>
    </row>
    <row r="38" spans="1:5">
      <c r="A38" s="7">
        <v>22</v>
      </c>
      <c r="B38" s="3" t="s">
        <v>74</v>
      </c>
      <c r="C38" s="7" t="s">
        <v>21</v>
      </c>
      <c r="D38" s="7">
        <v>1</v>
      </c>
      <c r="E38" s="17">
        <v>1600</v>
      </c>
    </row>
    <row r="39" spans="1:5">
      <c r="A39" s="7">
        <v>23</v>
      </c>
      <c r="B39" s="3" t="s">
        <v>24</v>
      </c>
      <c r="C39" s="7" t="s">
        <v>19</v>
      </c>
      <c r="D39" s="7">
        <v>1</v>
      </c>
      <c r="E39" s="17">
        <v>37000</v>
      </c>
    </row>
    <row r="40" spans="1:5">
      <c r="A40" s="7">
        <v>24</v>
      </c>
      <c r="B40" s="4" t="s">
        <v>75</v>
      </c>
      <c r="C40" s="18" t="s">
        <v>21</v>
      </c>
      <c r="D40" s="7">
        <v>1</v>
      </c>
      <c r="E40" s="17">
        <v>700</v>
      </c>
    </row>
    <row r="41" spans="1:5">
      <c r="A41" s="7">
        <v>25</v>
      </c>
      <c r="B41" s="3" t="s">
        <v>76</v>
      </c>
      <c r="C41" s="7" t="s">
        <v>19</v>
      </c>
      <c r="D41" s="7">
        <v>1</v>
      </c>
      <c r="E41" s="17">
        <v>8000</v>
      </c>
    </row>
    <row r="42" spans="1:5">
      <c r="A42" s="7">
        <v>26</v>
      </c>
      <c r="B42" s="3" t="s">
        <v>77</v>
      </c>
      <c r="C42" s="7" t="s">
        <v>19</v>
      </c>
      <c r="D42" s="7">
        <v>1</v>
      </c>
      <c r="E42" s="17">
        <v>38000</v>
      </c>
    </row>
    <row r="43" spans="1:5">
      <c r="A43" s="7">
        <v>27</v>
      </c>
      <c r="B43" s="3" t="s">
        <v>78</v>
      </c>
      <c r="C43" s="7" t="s">
        <v>21</v>
      </c>
      <c r="D43" s="7">
        <v>1</v>
      </c>
      <c r="E43" s="17">
        <v>27000</v>
      </c>
    </row>
    <row r="44" spans="1:5">
      <c r="A44" s="7">
        <v>28</v>
      </c>
      <c r="B44" s="3" t="s">
        <v>79</v>
      </c>
      <c r="C44" s="7" t="s">
        <v>21</v>
      </c>
      <c r="D44" s="7">
        <v>1</v>
      </c>
      <c r="E44" s="17">
        <v>22000</v>
      </c>
    </row>
    <row r="45" spans="1:5">
      <c r="A45" s="7">
        <v>29</v>
      </c>
      <c r="B45" s="3" t="s">
        <v>80</v>
      </c>
      <c r="C45" s="7" t="s">
        <v>17</v>
      </c>
      <c r="D45" s="7">
        <v>1</v>
      </c>
      <c r="E45" s="17">
        <v>2100</v>
      </c>
    </row>
    <row r="46" spans="1:5">
      <c r="A46" s="7">
        <v>30</v>
      </c>
      <c r="B46" s="4" t="s">
        <v>81</v>
      </c>
      <c r="C46" s="7" t="s">
        <v>17</v>
      </c>
      <c r="D46" s="7">
        <v>1</v>
      </c>
      <c r="E46" s="17">
        <v>5500</v>
      </c>
    </row>
    <row r="47" spans="1:5">
      <c r="A47" s="7">
        <v>31</v>
      </c>
      <c r="B47" s="3" t="s">
        <v>82</v>
      </c>
      <c r="C47" s="7" t="s">
        <v>17</v>
      </c>
      <c r="D47" s="7">
        <v>1</v>
      </c>
      <c r="E47" s="17">
        <v>6800</v>
      </c>
    </row>
    <row r="48" spans="1:5">
      <c r="A48" s="7">
        <v>32</v>
      </c>
      <c r="B48" s="4" t="s">
        <v>83</v>
      </c>
      <c r="C48" s="18" t="s">
        <v>17</v>
      </c>
      <c r="D48" s="7">
        <v>1</v>
      </c>
      <c r="E48" s="17">
        <v>2000</v>
      </c>
    </row>
    <row r="49" spans="1:5">
      <c r="A49" s="7">
        <v>33</v>
      </c>
      <c r="B49" s="3" t="s">
        <v>84</v>
      </c>
      <c r="C49" s="7" t="s">
        <v>17</v>
      </c>
      <c r="D49" s="7">
        <v>1</v>
      </c>
      <c r="E49" s="17">
        <v>11000</v>
      </c>
    </row>
    <row r="50" spans="1:5">
      <c r="A50" s="7">
        <v>34</v>
      </c>
      <c r="B50" s="3" t="s">
        <v>85</v>
      </c>
      <c r="C50" s="7" t="s">
        <v>17</v>
      </c>
      <c r="D50" s="7">
        <v>1</v>
      </c>
      <c r="E50" s="17">
        <v>3000</v>
      </c>
    </row>
    <row r="51" spans="1:5">
      <c r="A51" s="7">
        <v>35</v>
      </c>
      <c r="B51" s="3" t="s">
        <v>86</v>
      </c>
      <c r="C51" s="7" t="s">
        <v>17</v>
      </c>
      <c r="D51" s="7">
        <v>1</v>
      </c>
      <c r="E51" s="17">
        <v>5000</v>
      </c>
    </row>
    <row r="52" spans="1:5">
      <c r="A52" s="7">
        <v>36</v>
      </c>
      <c r="B52" s="3" t="s">
        <v>87</v>
      </c>
      <c r="C52" s="7" t="s">
        <v>17</v>
      </c>
      <c r="D52" s="7">
        <v>1</v>
      </c>
      <c r="E52" s="17">
        <v>3000</v>
      </c>
    </row>
    <row r="53" spans="1:5">
      <c r="A53" s="7">
        <v>37</v>
      </c>
      <c r="B53" s="3" t="s">
        <v>88</v>
      </c>
      <c r="C53" s="7" t="s">
        <v>17</v>
      </c>
      <c r="D53" s="7">
        <v>1</v>
      </c>
      <c r="E53" s="17">
        <v>5600</v>
      </c>
    </row>
    <row r="54" spans="1:5">
      <c r="A54" s="7">
        <v>38</v>
      </c>
      <c r="B54" s="3" t="s">
        <v>89</v>
      </c>
      <c r="C54" s="7" t="s">
        <v>17</v>
      </c>
      <c r="D54" s="7">
        <v>1</v>
      </c>
      <c r="E54" s="17">
        <v>6500</v>
      </c>
    </row>
    <row r="55" spans="1:5">
      <c r="A55" s="7">
        <v>39</v>
      </c>
      <c r="B55" s="3" t="s">
        <v>90</v>
      </c>
      <c r="C55" s="7" t="s">
        <v>17</v>
      </c>
      <c r="D55" s="7">
        <v>1</v>
      </c>
      <c r="E55" s="17">
        <v>6500</v>
      </c>
    </row>
    <row r="56" spans="1:5">
      <c r="A56" s="7">
        <v>40</v>
      </c>
      <c r="B56" s="3" t="s">
        <v>91</v>
      </c>
      <c r="C56" s="7" t="s">
        <v>17</v>
      </c>
      <c r="D56" s="7">
        <v>1</v>
      </c>
      <c r="E56" s="17">
        <v>14000</v>
      </c>
    </row>
    <row r="57" spans="1:5">
      <c r="A57" s="7">
        <v>41</v>
      </c>
      <c r="B57" s="4" t="s">
        <v>92</v>
      </c>
      <c r="C57" s="7" t="s">
        <v>17</v>
      </c>
      <c r="D57" s="7">
        <v>1</v>
      </c>
      <c r="E57" s="17">
        <v>16000</v>
      </c>
    </row>
    <row r="58" spans="1:5">
      <c r="A58" s="7">
        <v>42</v>
      </c>
      <c r="B58" s="3" t="s">
        <v>93</v>
      </c>
      <c r="C58" s="7" t="s">
        <v>21</v>
      </c>
      <c r="D58" s="7">
        <v>1</v>
      </c>
      <c r="E58" s="17">
        <v>9500</v>
      </c>
    </row>
    <row r="59" spans="1:5">
      <c r="A59" s="7">
        <v>43</v>
      </c>
      <c r="B59" s="3" t="s">
        <v>94</v>
      </c>
      <c r="C59" s="7" t="s">
        <v>21</v>
      </c>
      <c r="D59" s="7">
        <v>1</v>
      </c>
      <c r="E59" s="17">
        <v>36000</v>
      </c>
    </row>
    <row r="60" spans="1:5">
      <c r="A60" s="7">
        <v>44</v>
      </c>
      <c r="B60" s="4" t="s">
        <v>95</v>
      </c>
      <c r="C60" s="18" t="s">
        <v>96</v>
      </c>
      <c r="D60" s="7">
        <v>1</v>
      </c>
      <c r="E60" s="17">
        <v>55500</v>
      </c>
    </row>
    <row r="61" spans="1:5">
      <c r="A61" s="7">
        <v>45</v>
      </c>
      <c r="B61" s="3" t="s">
        <v>97</v>
      </c>
      <c r="C61" s="7" t="s">
        <v>17</v>
      </c>
      <c r="D61" s="7">
        <v>1</v>
      </c>
      <c r="E61" s="17">
        <v>82000</v>
      </c>
    </row>
    <row r="62" spans="1:5">
      <c r="A62" s="7">
        <v>46</v>
      </c>
      <c r="B62" s="3" t="s">
        <v>98</v>
      </c>
      <c r="C62" s="7" t="s">
        <v>17</v>
      </c>
      <c r="D62" s="7">
        <v>1</v>
      </c>
      <c r="E62" s="17">
        <v>25000</v>
      </c>
    </row>
    <row r="63" spans="1:5">
      <c r="A63" s="7">
        <v>47</v>
      </c>
      <c r="B63" s="19" t="s">
        <v>99</v>
      </c>
      <c r="C63" s="20" t="s">
        <v>17</v>
      </c>
      <c r="D63" s="7">
        <v>1</v>
      </c>
      <c r="E63" s="17">
        <v>25000</v>
      </c>
    </row>
    <row r="64" spans="1:5">
      <c r="A64" s="7">
        <v>48</v>
      </c>
      <c r="B64" s="3" t="s">
        <v>100</v>
      </c>
      <c r="C64" s="7" t="s">
        <v>21</v>
      </c>
      <c r="D64" s="7">
        <v>1</v>
      </c>
      <c r="E64" s="17">
        <v>2800</v>
      </c>
    </row>
    <row r="65" spans="1:5">
      <c r="A65" s="7">
        <v>49</v>
      </c>
      <c r="B65" s="4" t="s">
        <v>101</v>
      </c>
      <c r="C65" s="18" t="s">
        <v>102</v>
      </c>
      <c r="D65" s="7">
        <v>1</v>
      </c>
      <c r="E65" s="17">
        <v>26000</v>
      </c>
    </row>
    <row r="66" spans="1:5">
      <c r="A66" s="7">
        <v>50</v>
      </c>
      <c r="B66" s="3" t="s">
        <v>103</v>
      </c>
      <c r="C66" s="7" t="s">
        <v>104</v>
      </c>
      <c r="D66" s="7">
        <v>1</v>
      </c>
      <c r="E66" s="17">
        <v>2700</v>
      </c>
    </row>
    <row r="67" spans="1:5">
      <c r="A67" s="7">
        <v>51</v>
      </c>
      <c r="B67" s="3" t="s">
        <v>105</v>
      </c>
      <c r="C67" s="7" t="s">
        <v>17</v>
      </c>
      <c r="D67" s="7">
        <v>1</v>
      </c>
      <c r="E67" s="17">
        <v>17000</v>
      </c>
    </row>
    <row r="68" spans="1:5">
      <c r="A68" s="7">
        <v>52</v>
      </c>
      <c r="B68" s="3" t="s">
        <v>106</v>
      </c>
      <c r="C68" s="7" t="s">
        <v>17</v>
      </c>
      <c r="D68" s="7">
        <v>1</v>
      </c>
      <c r="E68" s="17">
        <v>6800</v>
      </c>
    </row>
    <row r="69" spans="1:5">
      <c r="A69" s="7">
        <v>53</v>
      </c>
      <c r="B69" s="3" t="s">
        <v>107</v>
      </c>
      <c r="C69" s="7" t="s">
        <v>17</v>
      </c>
      <c r="D69" s="7">
        <v>1</v>
      </c>
      <c r="E69" s="17">
        <v>11000</v>
      </c>
    </row>
    <row r="70" spans="1:5">
      <c r="A70" s="7">
        <v>54</v>
      </c>
      <c r="B70" s="4" t="s">
        <v>108</v>
      </c>
      <c r="C70" s="18" t="s">
        <v>22</v>
      </c>
      <c r="D70" s="7">
        <v>1</v>
      </c>
      <c r="E70" s="17">
        <v>12000</v>
      </c>
    </row>
    <row r="71" spans="1:5">
      <c r="A71" s="7">
        <v>55</v>
      </c>
      <c r="B71" s="4" t="s">
        <v>109</v>
      </c>
      <c r="C71" s="18" t="s">
        <v>22</v>
      </c>
      <c r="D71" s="7">
        <v>1</v>
      </c>
      <c r="E71" s="17">
        <v>7000</v>
      </c>
    </row>
    <row r="72" spans="1:5">
      <c r="A72" s="7">
        <v>56</v>
      </c>
      <c r="B72" s="3" t="s">
        <v>110</v>
      </c>
      <c r="C72" s="7" t="s">
        <v>21</v>
      </c>
      <c r="D72" s="7">
        <v>1</v>
      </c>
      <c r="E72" s="17">
        <v>50000</v>
      </c>
    </row>
    <row r="73" spans="1:5">
      <c r="A73" s="7">
        <v>57</v>
      </c>
      <c r="B73" s="4" t="s">
        <v>111</v>
      </c>
      <c r="C73" s="7" t="s">
        <v>21</v>
      </c>
      <c r="D73" s="7">
        <v>1</v>
      </c>
      <c r="E73" s="17">
        <v>57000</v>
      </c>
    </row>
    <row r="74" spans="1:5">
      <c r="A74" s="7">
        <v>58</v>
      </c>
      <c r="B74" s="4" t="s">
        <v>112</v>
      </c>
      <c r="C74" s="7" t="s">
        <v>21</v>
      </c>
      <c r="D74" s="7">
        <v>1</v>
      </c>
      <c r="E74" s="17">
        <v>98000</v>
      </c>
    </row>
    <row r="75" spans="1:5">
      <c r="A75" s="7">
        <v>59</v>
      </c>
      <c r="B75" s="3" t="s">
        <v>113</v>
      </c>
      <c r="C75" s="7" t="s">
        <v>114</v>
      </c>
      <c r="D75" s="7">
        <v>1</v>
      </c>
      <c r="E75" s="17">
        <v>30000</v>
      </c>
    </row>
    <row r="76" spans="1:5">
      <c r="A76" s="7">
        <v>60</v>
      </c>
      <c r="B76" s="3" t="s">
        <v>115</v>
      </c>
      <c r="C76" s="7" t="s">
        <v>21</v>
      </c>
      <c r="D76" s="7">
        <v>1</v>
      </c>
      <c r="E76" s="17">
        <v>15000</v>
      </c>
    </row>
    <row r="77" spans="1:5">
      <c r="A77" s="7">
        <v>61</v>
      </c>
      <c r="B77" s="4" t="s">
        <v>116</v>
      </c>
      <c r="C77" s="18" t="s">
        <v>21</v>
      </c>
      <c r="D77" s="7">
        <v>1</v>
      </c>
      <c r="E77" s="17">
        <v>175000</v>
      </c>
    </row>
    <row r="78" spans="1:5">
      <c r="A78" s="7">
        <v>62</v>
      </c>
      <c r="B78" s="3" t="s">
        <v>117</v>
      </c>
      <c r="C78" s="7" t="s">
        <v>21</v>
      </c>
      <c r="D78" s="7">
        <v>1</v>
      </c>
      <c r="E78" s="17">
        <v>11800</v>
      </c>
    </row>
    <row r="79" spans="1:5">
      <c r="A79" s="7">
        <v>63</v>
      </c>
      <c r="B79" s="3" t="s">
        <v>118</v>
      </c>
      <c r="C79" s="7" t="s">
        <v>21</v>
      </c>
      <c r="D79" s="7">
        <v>1</v>
      </c>
      <c r="E79" s="17">
        <v>31000</v>
      </c>
    </row>
    <row r="80" spans="1:5">
      <c r="A80" s="7">
        <v>64</v>
      </c>
      <c r="B80" s="3" t="s">
        <v>119</v>
      </c>
      <c r="C80" s="7" t="s">
        <v>31</v>
      </c>
      <c r="D80" s="7">
        <v>1</v>
      </c>
      <c r="E80" s="17">
        <v>55000</v>
      </c>
    </row>
    <row r="81" spans="1:5">
      <c r="A81" s="7">
        <v>65</v>
      </c>
      <c r="B81" s="3" t="s">
        <v>120</v>
      </c>
      <c r="C81" s="7" t="s">
        <v>121</v>
      </c>
      <c r="D81" s="7">
        <v>1</v>
      </c>
      <c r="E81" s="17">
        <v>16000</v>
      </c>
    </row>
    <row r="82" spans="1:5">
      <c r="A82" s="7">
        <v>66</v>
      </c>
      <c r="B82" s="4" t="s">
        <v>122</v>
      </c>
      <c r="C82" s="7" t="s">
        <v>121</v>
      </c>
      <c r="D82" s="7">
        <v>1</v>
      </c>
      <c r="E82" s="17">
        <v>3400</v>
      </c>
    </row>
    <row r="83" spans="1:5">
      <c r="A83" s="7">
        <v>67</v>
      </c>
      <c r="B83" s="4" t="s">
        <v>123</v>
      </c>
      <c r="C83" s="18" t="s">
        <v>19</v>
      </c>
      <c r="D83" s="7">
        <v>1</v>
      </c>
      <c r="E83" s="17">
        <v>140000</v>
      </c>
    </row>
    <row r="84" spans="1:5">
      <c r="A84" s="7">
        <v>68</v>
      </c>
      <c r="B84" s="3" t="s">
        <v>124</v>
      </c>
      <c r="C84" s="7" t="s">
        <v>19</v>
      </c>
      <c r="D84" s="7">
        <v>1</v>
      </c>
      <c r="E84" s="17">
        <v>62000</v>
      </c>
    </row>
    <row r="85" spans="1:5">
      <c r="A85" s="7">
        <v>69</v>
      </c>
      <c r="B85" s="3" t="s">
        <v>125</v>
      </c>
      <c r="C85" s="7" t="s">
        <v>126</v>
      </c>
      <c r="D85" s="7">
        <v>1</v>
      </c>
      <c r="E85" s="17">
        <v>11000</v>
      </c>
    </row>
    <row r="86" spans="1:5">
      <c r="A86" s="7">
        <v>70</v>
      </c>
      <c r="B86" s="4" t="s">
        <v>127</v>
      </c>
      <c r="C86" s="18" t="s">
        <v>19</v>
      </c>
      <c r="D86" s="7">
        <v>1</v>
      </c>
      <c r="E86" s="17">
        <v>13000</v>
      </c>
    </row>
    <row r="87" spans="1:5" ht="12" customHeight="1">
      <c r="A87" s="7">
        <v>71</v>
      </c>
      <c r="B87" s="3" t="s">
        <v>128</v>
      </c>
      <c r="C87" s="7" t="s">
        <v>129</v>
      </c>
      <c r="D87" s="7">
        <v>1</v>
      </c>
      <c r="E87" s="17">
        <v>5200</v>
      </c>
    </row>
    <row r="88" spans="1:5">
      <c r="A88" s="7">
        <v>72</v>
      </c>
      <c r="B88" s="3" t="s">
        <v>130</v>
      </c>
      <c r="C88" s="7" t="s">
        <v>131</v>
      </c>
      <c r="D88" s="7">
        <v>1</v>
      </c>
      <c r="E88" s="17">
        <v>267000</v>
      </c>
    </row>
    <row r="89" spans="1:5">
      <c r="A89" s="7">
        <v>73</v>
      </c>
      <c r="B89" s="3" t="s">
        <v>132</v>
      </c>
      <c r="C89" s="7" t="s">
        <v>131</v>
      </c>
      <c r="D89" s="7">
        <v>1</v>
      </c>
      <c r="E89" s="17">
        <v>267000</v>
      </c>
    </row>
    <row r="90" spans="1:5">
      <c r="A90" s="7">
        <v>74</v>
      </c>
      <c r="B90" s="3" t="s">
        <v>133</v>
      </c>
      <c r="C90" s="7" t="s">
        <v>131</v>
      </c>
      <c r="D90" s="7">
        <v>1</v>
      </c>
      <c r="E90" s="17">
        <v>267000</v>
      </c>
    </row>
    <row r="91" spans="1:5">
      <c r="A91" s="7">
        <v>75</v>
      </c>
      <c r="B91" s="3" t="s">
        <v>134</v>
      </c>
      <c r="C91" s="7" t="s">
        <v>22</v>
      </c>
      <c r="D91" s="7">
        <v>1</v>
      </c>
      <c r="E91" s="17">
        <v>55000</v>
      </c>
    </row>
    <row r="92" spans="1:5">
      <c r="A92" s="7">
        <v>76</v>
      </c>
      <c r="B92" s="3" t="s">
        <v>37</v>
      </c>
      <c r="C92" s="7" t="s">
        <v>20</v>
      </c>
      <c r="D92" s="7">
        <v>1</v>
      </c>
      <c r="E92" s="17">
        <v>40000</v>
      </c>
    </row>
    <row r="93" spans="1:5">
      <c r="A93" s="7">
        <v>77</v>
      </c>
      <c r="B93" s="3" t="s">
        <v>27</v>
      </c>
      <c r="C93" s="7" t="s">
        <v>20</v>
      </c>
      <c r="D93" s="7">
        <v>1</v>
      </c>
      <c r="E93" s="17">
        <v>49000</v>
      </c>
    </row>
    <row r="94" spans="1:5">
      <c r="A94" s="7">
        <v>78</v>
      </c>
      <c r="B94" s="3" t="s">
        <v>135</v>
      </c>
      <c r="C94" s="7" t="s">
        <v>21</v>
      </c>
      <c r="D94" s="7">
        <v>1</v>
      </c>
      <c r="E94" s="17">
        <v>6000</v>
      </c>
    </row>
    <row r="95" spans="1:5">
      <c r="A95" s="7">
        <v>79</v>
      </c>
      <c r="B95" s="3" t="s">
        <v>136</v>
      </c>
      <c r="C95" s="7" t="s">
        <v>137</v>
      </c>
      <c r="D95" s="7">
        <v>1</v>
      </c>
      <c r="E95" s="17">
        <v>3000</v>
      </c>
    </row>
    <row r="96" spans="1:5">
      <c r="A96" s="7">
        <v>80</v>
      </c>
      <c r="B96" s="3" t="s">
        <v>138</v>
      </c>
      <c r="C96" s="7" t="s">
        <v>139</v>
      </c>
      <c r="D96" s="7">
        <v>1</v>
      </c>
      <c r="E96" s="17">
        <v>10000</v>
      </c>
    </row>
    <row r="97" spans="1:5">
      <c r="A97" s="7">
        <v>81</v>
      </c>
      <c r="B97" s="3" t="s">
        <v>140</v>
      </c>
      <c r="C97" s="7" t="s">
        <v>21</v>
      </c>
      <c r="D97" s="7">
        <v>1</v>
      </c>
      <c r="E97" s="17">
        <v>30000</v>
      </c>
    </row>
    <row r="98" spans="1:5">
      <c r="A98" s="7">
        <v>82</v>
      </c>
      <c r="B98" s="3" t="s">
        <v>141</v>
      </c>
      <c r="C98" s="7" t="s">
        <v>21</v>
      </c>
      <c r="D98" s="7">
        <v>1</v>
      </c>
      <c r="E98" s="17">
        <v>8000</v>
      </c>
    </row>
    <row r="99" spans="1:5">
      <c r="A99" s="7">
        <v>83</v>
      </c>
      <c r="B99" s="3" t="s">
        <v>142</v>
      </c>
      <c r="C99" s="7" t="s">
        <v>17</v>
      </c>
      <c r="D99" s="7">
        <v>1</v>
      </c>
      <c r="E99" s="17">
        <v>22000</v>
      </c>
    </row>
    <row r="100" spans="1:5">
      <c r="A100" s="7">
        <v>84</v>
      </c>
      <c r="B100" s="3" t="s">
        <v>143</v>
      </c>
      <c r="C100" s="7" t="s">
        <v>144</v>
      </c>
      <c r="D100" s="7">
        <v>1</v>
      </c>
      <c r="E100" s="17">
        <v>2600</v>
      </c>
    </row>
    <row r="101" spans="1:5">
      <c r="A101" s="7">
        <v>85</v>
      </c>
      <c r="B101" s="3" t="s">
        <v>145</v>
      </c>
      <c r="C101" s="7" t="s">
        <v>17</v>
      </c>
      <c r="D101" s="7">
        <v>1</v>
      </c>
      <c r="E101" s="17">
        <v>10500</v>
      </c>
    </row>
    <row r="102" spans="1:5">
      <c r="A102" s="7">
        <v>86</v>
      </c>
      <c r="B102" s="3" t="s">
        <v>23</v>
      </c>
      <c r="C102" s="7" t="s">
        <v>22</v>
      </c>
      <c r="D102" s="7">
        <v>1</v>
      </c>
      <c r="E102" s="17">
        <v>3500</v>
      </c>
    </row>
    <row r="103" spans="1:5">
      <c r="A103" s="7">
        <v>87</v>
      </c>
      <c r="B103" s="3" t="s">
        <v>146</v>
      </c>
      <c r="C103" s="7" t="s">
        <v>22</v>
      </c>
      <c r="D103" s="7">
        <v>1</v>
      </c>
      <c r="E103" s="17">
        <v>6000</v>
      </c>
    </row>
    <row r="104" spans="1:5">
      <c r="A104" s="7">
        <v>88</v>
      </c>
      <c r="B104" s="3" t="s">
        <v>147</v>
      </c>
      <c r="C104" s="7" t="s">
        <v>22</v>
      </c>
      <c r="D104" s="7">
        <v>1</v>
      </c>
      <c r="E104" s="17">
        <v>8500</v>
      </c>
    </row>
    <row r="105" spans="1:5">
      <c r="A105" s="7">
        <v>89</v>
      </c>
      <c r="B105" s="3" t="s">
        <v>148</v>
      </c>
      <c r="C105" s="7" t="s">
        <v>22</v>
      </c>
      <c r="D105" s="7">
        <v>1</v>
      </c>
      <c r="E105" s="17">
        <v>13000</v>
      </c>
    </row>
    <row r="106" spans="1:5">
      <c r="A106" s="7">
        <v>90</v>
      </c>
      <c r="B106" s="3" t="s">
        <v>149</v>
      </c>
      <c r="C106" s="7" t="s">
        <v>22</v>
      </c>
      <c r="D106" s="7">
        <v>1</v>
      </c>
      <c r="E106" s="17">
        <v>19000</v>
      </c>
    </row>
    <row r="107" spans="1:5">
      <c r="A107" s="7">
        <v>91</v>
      </c>
      <c r="B107" s="3" t="s">
        <v>150</v>
      </c>
      <c r="C107" s="7" t="s">
        <v>22</v>
      </c>
      <c r="D107" s="7">
        <v>1</v>
      </c>
      <c r="E107" s="17">
        <v>2500</v>
      </c>
    </row>
    <row r="108" spans="1:5">
      <c r="A108" s="7">
        <v>92</v>
      </c>
      <c r="B108" s="3" t="s">
        <v>151</v>
      </c>
      <c r="C108" s="7" t="s">
        <v>22</v>
      </c>
      <c r="D108" s="7">
        <v>1</v>
      </c>
      <c r="E108" s="17">
        <v>19500</v>
      </c>
    </row>
    <row r="109" spans="1:5">
      <c r="A109" s="7">
        <v>93</v>
      </c>
      <c r="B109" s="3" t="s">
        <v>152</v>
      </c>
      <c r="C109" s="7" t="s">
        <v>21</v>
      </c>
      <c r="D109" s="7">
        <v>1</v>
      </c>
      <c r="E109" s="17">
        <v>3500</v>
      </c>
    </row>
    <row r="110" spans="1:5">
      <c r="A110" s="7">
        <v>94</v>
      </c>
      <c r="B110" s="3" t="s">
        <v>153</v>
      </c>
      <c r="C110" s="7" t="s">
        <v>22</v>
      </c>
      <c r="D110" s="7">
        <v>1</v>
      </c>
      <c r="E110" s="17">
        <v>30000</v>
      </c>
    </row>
    <row r="111" spans="1:5">
      <c r="A111" s="7">
        <v>95</v>
      </c>
      <c r="B111" s="3" t="s">
        <v>154</v>
      </c>
      <c r="C111" s="7" t="s">
        <v>21</v>
      </c>
      <c r="D111" s="7">
        <v>1</v>
      </c>
      <c r="E111" s="17">
        <v>125000</v>
      </c>
    </row>
    <row r="112" spans="1:5">
      <c r="A112" s="7">
        <v>96</v>
      </c>
      <c r="B112" s="3" t="s">
        <v>28</v>
      </c>
      <c r="C112" s="7" t="s">
        <v>22</v>
      </c>
      <c r="D112" s="7">
        <v>1</v>
      </c>
      <c r="E112" s="17">
        <v>2800</v>
      </c>
    </row>
    <row r="113" spans="1:5">
      <c r="A113" s="7">
        <v>97</v>
      </c>
      <c r="B113" s="4" t="s">
        <v>155</v>
      </c>
      <c r="C113" s="7" t="s">
        <v>22</v>
      </c>
      <c r="D113" s="7">
        <v>1</v>
      </c>
      <c r="E113" s="17">
        <v>4500</v>
      </c>
    </row>
    <row r="114" spans="1:5">
      <c r="A114" s="7">
        <v>98</v>
      </c>
      <c r="B114" s="3" t="s">
        <v>156</v>
      </c>
      <c r="C114" s="7" t="s">
        <v>22</v>
      </c>
      <c r="D114" s="7">
        <v>1</v>
      </c>
      <c r="E114" s="17">
        <v>14000</v>
      </c>
    </row>
    <row r="115" spans="1:5">
      <c r="A115" s="7">
        <v>99</v>
      </c>
      <c r="B115" s="3" t="s">
        <v>157</v>
      </c>
      <c r="C115" s="7" t="s">
        <v>22</v>
      </c>
      <c r="D115" s="7">
        <v>1</v>
      </c>
      <c r="E115" s="17">
        <v>12500</v>
      </c>
    </row>
    <row r="116" spans="1:5">
      <c r="A116" s="7">
        <v>100</v>
      </c>
      <c r="B116" s="3" t="s">
        <v>158</v>
      </c>
      <c r="C116" s="7" t="s">
        <v>21</v>
      </c>
      <c r="D116" s="7">
        <v>1</v>
      </c>
      <c r="E116" s="17">
        <v>26000</v>
      </c>
    </row>
    <row r="117" spans="1:5">
      <c r="A117" s="7">
        <v>101</v>
      </c>
      <c r="B117" s="4" t="s">
        <v>159</v>
      </c>
      <c r="C117" s="18" t="s">
        <v>144</v>
      </c>
      <c r="D117" s="7">
        <v>1</v>
      </c>
      <c r="E117" s="17">
        <v>19500</v>
      </c>
    </row>
    <row r="118" spans="1:5">
      <c r="A118" s="7">
        <v>102</v>
      </c>
      <c r="B118" s="3" t="s">
        <v>160</v>
      </c>
      <c r="C118" s="7" t="s">
        <v>19</v>
      </c>
      <c r="D118" s="7">
        <v>1</v>
      </c>
      <c r="E118" s="17">
        <v>7500</v>
      </c>
    </row>
    <row r="119" spans="1:5">
      <c r="A119" s="7">
        <v>103</v>
      </c>
      <c r="B119" s="3" t="s">
        <v>161</v>
      </c>
      <c r="C119" s="7" t="s">
        <v>21</v>
      </c>
      <c r="D119" s="7">
        <v>1</v>
      </c>
      <c r="E119" s="17">
        <v>220000</v>
      </c>
    </row>
    <row r="120" spans="1:5">
      <c r="A120" s="7">
        <v>104</v>
      </c>
      <c r="B120" s="19" t="s">
        <v>162</v>
      </c>
      <c r="C120" s="7" t="s">
        <v>21</v>
      </c>
      <c r="D120" s="7">
        <v>1</v>
      </c>
      <c r="E120" s="17">
        <v>79000</v>
      </c>
    </row>
    <row r="121" spans="1:5">
      <c r="A121" s="7">
        <v>105</v>
      </c>
      <c r="B121" s="3" t="s">
        <v>163</v>
      </c>
      <c r="C121" s="7" t="s">
        <v>144</v>
      </c>
      <c r="D121" s="7">
        <v>1</v>
      </c>
      <c r="E121" s="17">
        <v>35000</v>
      </c>
    </row>
    <row r="122" spans="1:5">
      <c r="A122" s="7">
        <v>106</v>
      </c>
      <c r="B122" s="3" t="s">
        <v>160</v>
      </c>
      <c r="C122" s="7" t="s">
        <v>19</v>
      </c>
      <c r="D122" s="7">
        <v>1</v>
      </c>
      <c r="E122" s="17">
        <v>7500</v>
      </c>
    </row>
    <row r="123" spans="1:5">
      <c r="A123" s="7">
        <v>107</v>
      </c>
      <c r="B123" s="19" t="s">
        <v>164</v>
      </c>
      <c r="C123" s="20" t="s">
        <v>165</v>
      </c>
      <c r="D123" s="7">
        <v>1</v>
      </c>
      <c r="E123" s="17">
        <v>88000</v>
      </c>
    </row>
    <row r="124" spans="1:5">
      <c r="A124" s="7">
        <v>108</v>
      </c>
      <c r="B124" s="3" t="s">
        <v>166</v>
      </c>
      <c r="C124" s="7" t="s">
        <v>19</v>
      </c>
      <c r="D124" s="7">
        <v>1</v>
      </c>
      <c r="E124" s="17">
        <v>10800</v>
      </c>
    </row>
    <row r="125" spans="1:5">
      <c r="A125" s="7">
        <v>109</v>
      </c>
      <c r="B125" s="19" t="s">
        <v>167</v>
      </c>
      <c r="C125" s="7" t="s">
        <v>139</v>
      </c>
      <c r="D125" s="7">
        <v>1</v>
      </c>
      <c r="E125" s="17">
        <v>19500</v>
      </c>
    </row>
    <row r="126" spans="1:5">
      <c r="A126" s="7">
        <v>110</v>
      </c>
      <c r="B126" s="3" t="s">
        <v>168</v>
      </c>
      <c r="C126" s="7" t="s">
        <v>169</v>
      </c>
      <c r="D126" s="7">
        <v>1</v>
      </c>
      <c r="E126" s="17">
        <v>1150</v>
      </c>
    </row>
    <row r="127" spans="1:5">
      <c r="A127" s="7">
        <v>111</v>
      </c>
      <c r="B127" s="19" t="s">
        <v>170</v>
      </c>
      <c r="C127" s="7" t="s">
        <v>169</v>
      </c>
      <c r="D127" s="7">
        <v>1</v>
      </c>
      <c r="E127" s="17">
        <v>2000</v>
      </c>
    </row>
    <row r="128" spans="1:5">
      <c r="A128" s="7">
        <v>112</v>
      </c>
      <c r="B128" s="3" t="s">
        <v>171</v>
      </c>
      <c r="C128" s="7" t="s">
        <v>137</v>
      </c>
      <c r="D128" s="7">
        <v>1</v>
      </c>
      <c r="E128" s="17">
        <v>2500</v>
      </c>
    </row>
    <row r="129" spans="1:6">
      <c r="A129" s="7">
        <v>113</v>
      </c>
      <c r="B129" s="3" t="s">
        <v>172</v>
      </c>
      <c r="C129" s="7" t="s">
        <v>173</v>
      </c>
      <c r="D129" s="7">
        <v>1</v>
      </c>
      <c r="E129" s="17">
        <v>20000</v>
      </c>
    </row>
    <row r="130" spans="1:6">
      <c r="A130" s="7">
        <v>114</v>
      </c>
      <c r="B130" s="4" t="s">
        <v>174</v>
      </c>
      <c r="C130" s="18" t="s">
        <v>137</v>
      </c>
      <c r="D130" s="7">
        <v>1</v>
      </c>
      <c r="E130" s="17">
        <v>2000</v>
      </c>
    </row>
    <row r="131" spans="1:6">
      <c r="A131" s="7">
        <v>115</v>
      </c>
      <c r="B131" s="3" t="s">
        <v>175</v>
      </c>
      <c r="C131" s="7" t="s">
        <v>21</v>
      </c>
      <c r="D131" s="7">
        <v>1</v>
      </c>
      <c r="E131" s="17">
        <v>64000</v>
      </c>
      <c r="F131" s="21" t="s">
        <v>176</v>
      </c>
    </row>
    <row r="132" spans="1:6">
      <c r="A132" s="7">
        <v>116</v>
      </c>
      <c r="B132" s="3" t="s">
        <v>177</v>
      </c>
      <c r="C132" s="7" t="s">
        <v>22</v>
      </c>
      <c r="D132" s="7">
        <v>1</v>
      </c>
      <c r="E132" s="17">
        <v>3000</v>
      </c>
    </row>
    <row r="133" spans="1:6">
      <c r="A133" s="7">
        <v>117</v>
      </c>
      <c r="B133" s="41" t="s">
        <v>178</v>
      </c>
      <c r="C133" s="7" t="s">
        <v>21</v>
      </c>
      <c r="D133" s="7">
        <v>1</v>
      </c>
      <c r="E133" s="17">
        <v>60000</v>
      </c>
    </row>
    <row r="134" spans="1:6">
      <c r="A134" s="7">
        <v>118</v>
      </c>
      <c r="B134" s="3" t="s">
        <v>179</v>
      </c>
      <c r="C134" s="7" t="s">
        <v>139</v>
      </c>
      <c r="D134" s="7">
        <v>1</v>
      </c>
      <c r="E134" s="17">
        <v>18000</v>
      </c>
    </row>
    <row r="135" spans="1:6">
      <c r="A135" s="7">
        <v>119</v>
      </c>
      <c r="B135" s="19" t="s">
        <v>180</v>
      </c>
      <c r="C135" s="20" t="s">
        <v>104</v>
      </c>
      <c r="D135" s="7">
        <v>1</v>
      </c>
      <c r="E135" s="17">
        <v>27000</v>
      </c>
    </row>
    <row r="136" spans="1:6">
      <c r="A136" s="7">
        <v>120</v>
      </c>
      <c r="B136" s="19" t="s">
        <v>181</v>
      </c>
      <c r="C136" s="20" t="s">
        <v>21</v>
      </c>
      <c r="D136" s="7">
        <v>1</v>
      </c>
      <c r="E136" s="17">
        <v>48000</v>
      </c>
    </row>
    <row r="137" spans="1:6">
      <c r="A137" s="7">
        <v>121</v>
      </c>
      <c r="B137" s="3" t="s">
        <v>182</v>
      </c>
      <c r="C137" s="7" t="s">
        <v>139</v>
      </c>
      <c r="D137" s="7">
        <v>1</v>
      </c>
      <c r="E137" s="17">
        <v>8000</v>
      </c>
    </row>
    <row r="138" spans="1:6">
      <c r="A138" s="7">
        <v>122</v>
      </c>
      <c r="B138" s="3" t="s">
        <v>183</v>
      </c>
      <c r="C138" s="7" t="s">
        <v>139</v>
      </c>
      <c r="D138" s="7">
        <v>1</v>
      </c>
      <c r="E138" s="17">
        <v>4000</v>
      </c>
    </row>
    <row r="139" spans="1:6">
      <c r="A139" s="7">
        <v>123</v>
      </c>
      <c r="B139" s="3" t="s">
        <v>184</v>
      </c>
      <c r="C139" s="7" t="s">
        <v>17</v>
      </c>
      <c r="D139" s="7">
        <v>1</v>
      </c>
      <c r="E139" s="17">
        <v>3300</v>
      </c>
    </row>
    <row r="140" spans="1:6">
      <c r="A140" s="7">
        <v>124</v>
      </c>
      <c r="B140" s="3" t="s">
        <v>185</v>
      </c>
      <c r="C140" s="7" t="s">
        <v>17</v>
      </c>
      <c r="D140" s="7">
        <v>1</v>
      </c>
      <c r="E140" s="17">
        <v>2500</v>
      </c>
    </row>
    <row r="141" spans="1:6">
      <c r="A141" s="7">
        <v>125</v>
      </c>
      <c r="B141" s="22" t="s">
        <v>186</v>
      </c>
      <c r="C141" s="23" t="s">
        <v>21</v>
      </c>
      <c r="D141" s="23">
        <v>1</v>
      </c>
      <c r="E141" s="24">
        <v>75000</v>
      </c>
    </row>
    <row r="142" spans="1:6">
      <c r="A142" s="7">
        <v>126</v>
      </c>
      <c r="B142" s="25" t="s">
        <v>187</v>
      </c>
      <c r="C142" s="26" t="s">
        <v>21</v>
      </c>
      <c r="D142" s="27">
        <v>1</v>
      </c>
      <c r="E142" s="28">
        <v>12000</v>
      </c>
    </row>
    <row r="145" spans="1:5" s="33" customFormat="1" ht="18" customHeight="1">
      <c r="A145" s="29"/>
      <c r="B145" s="30" t="s">
        <v>188</v>
      </c>
      <c r="C145" s="31"/>
      <c r="D145" s="29"/>
      <c r="E145" s="32"/>
    </row>
    <row r="146" spans="1:5" s="33" customFormat="1" ht="18" customHeight="1">
      <c r="A146" s="138" t="s">
        <v>189</v>
      </c>
      <c r="B146" s="138"/>
      <c r="C146" s="138"/>
      <c r="D146" s="138"/>
      <c r="E146" s="138"/>
    </row>
    <row r="147" spans="1:5" s="33" customFormat="1" ht="18" customHeight="1">
      <c r="A147" s="34" t="s">
        <v>190</v>
      </c>
      <c r="B147" s="34"/>
      <c r="C147" s="35"/>
      <c r="D147" s="34"/>
      <c r="E147" s="34"/>
    </row>
    <row r="148" spans="1:5" s="33" customFormat="1" ht="18" customHeight="1">
      <c r="A148" s="138" t="s">
        <v>191</v>
      </c>
      <c r="B148" s="138"/>
      <c r="C148" s="138"/>
      <c r="D148" s="138"/>
      <c r="E148" s="138"/>
    </row>
    <row r="149" spans="1:5" s="33" customFormat="1" ht="18" customHeight="1">
      <c r="A149" s="34" t="s">
        <v>192</v>
      </c>
      <c r="B149" s="34"/>
      <c r="C149" s="35"/>
      <c r="D149" s="34"/>
      <c r="E149" s="34"/>
    </row>
    <row r="150" spans="1:5" s="33" customFormat="1" ht="18" customHeight="1">
      <c r="A150" s="36" t="s">
        <v>193</v>
      </c>
      <c r="B150" s="37"/>
      <c r="C150" s="38"/>
      <c r="D150" s="36"/>
      <c r="E150" s="36"/>
    </row>
    <row r="151" spans="1:5" s="33" customFormat="1" ht="18" customHeight="1">
      <c r="A151" s="36" t="s">
        <v>194</v>
      </c>
      <c r="B151" s="37"/>
      <c r="C151" s="38"/>
      <c r="D151" s="36"/>
      <c r="E151" s="36"/>
    </row>
    <row r="152" spans="1:5" s="33" customFormat="1" ht="18" customHeight="1">
      <c r="A152" s="130" t="s">
        <v>195</v>
      </c>
      <c r="B152" s="130"/>
      <c r="C152" s="130"/>
      <c r="D152" s="130"/>
      <c r="E152" s="130"/>
    </row>
    <row r="153" spans="1:5" s="33" customFormat="1" ht="21" customHeight="1">
      <c r="A153" s="131"/>
      <c r="B153" s="131"/>
      <c r="C153" s="131"/>
      <c r="D153" s="131"/>
      <c r="E153" s="131"/>
    </row>
    <row r="154" spans="1:5" s="33" customFormat="1" ht="18.75" customHeight="1">
      <c r="A154" s="132"/>
      <c r="B154" s="132"/>
      <c r="C154" s="132"/>
      <c r="D154" s="132"/>
      <c r="E154" s="132"/>
    </row>
    <row r="155" spans="1:5" s="33" customFormat="1" ht="16.5" customHeight="1"/>
    <row r="184" spans="1:5" ht="20.25">
      <c r="A184" s="133" t="s">
        <v>196</v>
      </c>
      <c r="B184" s="133"/>
      <c r="C184" s="133"/>
      <c r="D184" s="133"/>
      <c r="E184" s="133"/>
    </row>
  </sheetData>
  <mergeCells count="10">
    <mergeCell ref="A152:E152"/>
    <mergeCell ref="A153:E153"/>
    <mergeCell ref="A154:E154"/>
    <mergeCell ref="A184:E184"/>
    <mergeCell ref="B1:E1"/>
    <mergeCell ref="B3:F3"/>
    <mergeCell ref="A6:E6"/>
    <mergeCell ref="A7:E7"/>
    <mergeCell ref="A146:E146"/>
    <mergeCell ref="A148:E1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13:K16"/>
  <sheetViews>
    <sheetView workbookViewId="0">
      <selection activeCell="K16" sqref="K16"/>
    </sheetView>
  </sheetViews>
  <sheetFormatPr defaultRowHeight="15"/>
  <cols>
    <col min="8" max="8" width="13.140625" style="5" customWidth="1"/>
    <col min="10" max="11" width="13.140625" style="5" customWidth="1"/>
  </cols>
  <sheetData>
    <row r="13" spans="8:10">
      <c r="H13" s="5">
        <f>4270000/26/8</f>
        <v>20528.846153846152</v>
      </c>
      <c r="J13" s="5">
        <f>+H13*8*1.5</f>
        <v>246346.15384615381</v>
      </c>
    </row>
    <row r="14" spans="8:10">
      <c r="H14" s="5">
        <f>H13*3</f>
        <v>61586.538461538454</v>
      </c>
      <c r="J14" s="5">
        <f>+J13+J13</f>
        <v>492692.30769230763</v>
      </c>
    </row>
    <row r="15" spans="8:10">
      <c r="H15" s="5">
        <f>H14*8</f>
        <v>492692.30769230763</v>
      </c>
      <c r="J15" s="5">
        <f>+H16+J14</f>
        <v>2463461.538461538</v>
      </c>
    </row>
    <row r="16" spans="8:10">
      <c r="H16" s="5">
        <f>4*H15</f>
        <v>1970769.2307692305</v>
      </c>
      <c r="I16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THÁNG 01-2017</vt:lpstr>
      <vt:lpstr>Sheet2</vt:lpstr>
      <vt:lpstr>Sheet3</vt:lpstr>
      <vt:lpstr>'THÁNG 01-2017'!Print_Titles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2016-12-28T03:34:36Z</cp:lastPrinted>
  <dcterms:created xsi:type="dcterms:W3CDTF">2016-11-04T08:34:06Z</dcterms:created>
  <dcterms:modified xsi:type="dcterms:W3CDTF">2017-02-06T07:36:51Z</dcterms:modified>
</cp:coreProperties>
</file>